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0" yWindow="60" windowWidth="19320" windowHeight="8025"/>
  </bookViews>
  <sheets>
    <sheet name="トビラ" sheetId="15" r:id="rId1"/>
    <sheet name="1" sheetId="1" r:id="rId2"/>
    <sheet name="2" sheetId="2" r:id="rId3"/>
    <sheet name="3.4" sheetId="11" r:id="rId4"/>
    <sheet name="5" sheetId="4" r:id="rId5"/>
    <sheet name="6" sheetId="5" r:id="rId6"/>
    <sheet name="7.8.9" sheetId="6" r:id="rId7"/>
    <sheet name="10.11" sheetId="14" r:id="rId8"/>
    <sheet name="12.13" sheetId="8" r:id="rId9"/>
    <sheet name="14.15" sheetId="12" r:id="rId10"/>
    <sheet name="16.17" sheetId="13" r:id="rId11"/>
  </sheets>
  <definedNames>
    <definedName name="_xlnm.Print_Area" localSheetId="8">'12.13'!$A$1:$CK$32</definedName>
    <definedName name="_xlnm.Print_Area" localSheetId="9">'14.15'!$A$1:$H$29</definedName>
    <definedName name="_xlnm.Print_Area" localSheetId="3">'3.4'!$A$1:$BL$35</definedName>
    <definedName name="_xlnm.Print_Area" localSheetId="4">'5'!$A$1:$I$14</definedName>
    <definedName name="_xlnm.Print_Area" localSheetId="6">'7.8.9'!$A$1:$K$38</definedName>
    <definedName name="_xlnm.Print_Area" localSheetId="0">トビラ!$A$1:$I$12</definedName>
    <definedName name="定期">#REF!</definedName>
  </definedNames>
  <calcPr calcId="152511"/>
</workbook>
</file>

<file path=xl/calcChain.xml><?xml version="1.0" encoding="utf-8"?>
<calcChain xmlns="http://schemas.openxmlformats.org/spreadsheetml/2006/main">
  <c r="I30" i="8" l="1"/>
  <c r="BT31" i="8" s="1"/>
  <c r="J13" i="8"/>
  <c r="BR14" i="8" s="1"/>
  <c r="BJ24" i="14"/>
  <c r="AT24" i="14"/>
  <c r="AD24" i="14"/>
  <c r="N24" i="14"/>
  <c r="F36" i="6"/>
  <c r="C36" i="6"/>
  <c r="I22" i="6"/>
  <c r="D9" i="6"/>
  <c r="B9" i="6" s="1"/>
  <c r="J10" i="5"/>
  <c r="I10" i="5"/>
  <c r="H10" i="5"/>
  <c r="G10" i="5"/>
  <c r="F10" i="5"/>
  <c r="E10" i="5"/>
  <c r="D10" i="5"/>
  <c r="C10" i="5"/>
  <c r="B10" i="5"/>
  <c r="B12" i="4"/>
  <c r="B11" i="4"/>
  <c r="B10" i="4"/>
  <c r="B8" i="4"/>
  <c r="G9" i="4" s="1"/>
  <c r="T28" i="11"/>
  <c r="K27" i="11"/>
  <c r="AL28" i="11" s="1"/>
  <c r="W12" i="11"/>
  <c r="P11" i="11"/>
  <c r="I11" i="11"/>
  <c r="AR12" i="11" s="1"/>
  <c r="P12" i="11" l="1"/>
  <c r="K28" i="11"/>
  <c r="BD28" i="11"/>
  <c r="AY12" i="11"/>
  <c r="AC28" i="11"/>
  <c r="D9" i="4"/>
  <c r="AU28" i="11"/>
  <c r="H9" i="4"/>
  <c r="AS31" i="8"/>
  <c r="CC31" i="8"/>
  <c r="BB31" i="8"/>
  <c r="R31" i="8"/>
  <c r="BK31" i="8"/>
  <c r="AJ31" i="8"/>
  <c r="AN14" i="8"/>
  <c r="CB14" i="8"/>
  <c r="AX14" i="8"/>
  <c r="T14" i="8"/>
  <c r="BH14" i="8"/>
  <c r="AD14" i="8"/>
  <c r="K10" i="6"/>
  <c r="G10" i="6"/>
  <c r="C10" i="6"/>
  <c r="I10" i="6"/>
  <c r="E10" i="6"/>
  <c r="H10" i="6"/>
  <c r="J10" i="6"/>
  <c r="F10" i="6"/>
  <c r="D10" i="6"/>
  <c r="E9" i="4"/>
  <c r="I9" i="4"/>
  <c r="B9" i="4"/>
  <c r="F9" i="4"/>
  <c r="C9" i="4"/>
  <c r="AD12" i="11"/>
  <c r="BF12" i="11"/>
  <c r="AK12" i="11"/>
  <c r="I29" i="8" l="1"/>
  <c r="I31" i="8" s="1"/>
  <c r="I28" i="8"/>
  <c r="I27" i="8"/>
  <c r="I26" i="8"/>
  <c r="J12" i="8"/>
  <c r="J14" i="8" s="1"/>
  <c r="J11" i="8"/>
  <c r="J10" i="8"/>
  <c r="J9" i="8"/>
  <c r="BJ21" i="14"/>
  <c r="AT21" i="14"/>
  <c r="AD21" i="14"/>
  <c r="N20" i="14"/>
  <c r="G19" i="14"/>
  <c r="BJ18" i="14"/>
  <c r="AT18" i="14"/>
  <c r="AD18" i="14"/>
  <c r="N17" i="14"/>
  <c r="N18" i="14" s="1"/>
  <c r="G16" i="14"/>
  <c r="BJ15" i="14"/>
  <c r="AT15" i="14"/>
  <c r="AD15" i="14"/>
  <c r="N14" i="14"/>
  <c r="G13" i="14"/>
  <c r="BJ12" i="14"/>
  <c r="AT12" i="14"/>
  <c r="AD12" i="14"/>
  <c r="N11" i="14"/>
  <c r="N12" i="14" s="1"/>
  <c r="G10" i="14"/>
  <c r="F35" i="6"/>
  <c r="C35" i="6"/>
  <c r="F34" i="6"/>
  <c r="C34" i="6"/>
  <c r="F33" i="6"/>
  <c r="C33" i="6"/>
  <c r="B33" i="6"/>
  <c r="F32" i="6"/>
  <c r="C32" i="6"/>
  <c r="B32" i="6" s="1"/>
  <c r="I21" i="6"/>
  <c r="I20" i="6"/>
  <c r="I19" i="6"/>
  <c r="I18" i="6"/>
  <c r="D8" i="6"/>
  <c r="B8" i="6" s="1"/>
  <c r="D7" i="6"/>
  <c r="B7" i="6"/>
  <c r="D6" i="6"/>
  <c r="B6" i="6"/>
  <c r="D5" i="6"/>
  <c r="B5" i="6" s="1"/>
  <c r="B7" i="4"/>
  <c r="K26" i="11"/>
  <c r="AC25" i="11"/>
  <c r="K25" i="11" s="1"/>
  <c r="K24" i="11"/>
  <c r="K23" i="11"/>
  <c r="P10" i="11"/>
  <c r="I10" i="11" s="1"/>
  <c r="P9" i="11"/>
  <c r="I9" i="11" s="1"/>
  <c r="P8" i="11"/>
  <c r="I8" i="11"/>
  <c r="P7" i="11"/>
  <c r="I7" i="11" s="1"/>
  <c r="N21" i="14" l="1"/>
  <c r="N15" i="14"/>
  <c r="C14" i="1"/>
  <c r="B14" i="1" l="1"/>
  <c r="J10" i="2" l="1"/>
  <c r="C10" i="2"/>
  <c r="E14" i="1"/>
  <c r="I10" i="2"/>
  <c r="H10" i="2"/>
  <c r="G10" i="2"/>
  <c r="F10" i="2"/>
  <c r="E10" i="2"/>
  <c r="D10" i="2"/>
  <c r="B10" i="2"/>
</calcChain>
</file>

<file path=xl/sharedStrings.xml><?xml version="1.0" encoding="utf-8"?>
<sst xmlns="http://schemas.openxmlformats.org/spreadsheetml/2006/main" count="748" uniqueCount="275">
  <si>
    <t>第4章　生活保護</t>
  </si>
  <si>
    <t>第1節　保護の対象</t>
  </si>
  <si>
    <t>1　被保護世帯数、人員、保護率及び保護費の状況</t>
  </si>
  <si>
    <t>第1表　被保護世帯数、人員、保護率及び保護費の状況（区別）</t>
  </si>
  <si>
    <t>被保護世帯数</t>
  </si>
  <si>
    <t>被保護実人員</t>
  </si>
  <si>
    <t>保護率</t>
  </si>
  <si>
    <t>保護費(年度中)</t>
  </si>
  <si>
    <t>22年度平均</t>
  </si>
  <si>
    <t>23年度平均</t>
  </si>
  <si>
    <t>北区</t>
  </si>
  <si>
    <t>都島区</t>
  </si>
  <si>
    <t>福島区</t>
  </si>
  <si>
    <t>此花区</t>
  </si>
  <si>
    <t>中央区</t>
  </si>
  <si>
    <t>西区</t>
  </si>
  <si>
    <t>港区</t>
  </si>
  <si>
    <t>大正区</t>
  </si>
  <si>
    <t>天王寺区</t>
  </si>
  <si>
    <t>浪速区</t>
  </si>
  <si>
    <t>西淀川区</t>
  </si>
  <si>
    <t>淀川区</t>
  </si>
  <si>
    <t>東淀川区</t>
  </si>
  <si>
    <t>東成区</t>
  </si>
  <si>
    <t>生野区</t>
  </si>
  <si>
    <t>旭区</t>
  </si>
  <si>
    <t>城東区</t>
  </si>
  <si>
    <t>鶴見区</t>
  </si>
  <si>
    <t>阿倍野区</t>
  </si>
  <si>
    <t>住之江区</t>
  </si>
  <si>
    <t>住吉区</t>
  </si>
  <si>
    <t>東住吉区</t>
  </si>
  <si>
    <t>平野区</t>
  </si>
  <si>
    <t>西成区</t>
  </si>
  <si>
    <t>緊急入院保護業務センタ－</t>
  </si>
  <si>
    <t>2　被保護世帯の状況</t>
  </si>
  <si>
    <t>第2表　被保護世帯の状況（扶助別）</t>
  </si>
  <si>
    <t>　　　　　　　　　　　　　　（単位：世帯）</t>
  </si>
  <si>
    <t>世帯数</t>
  </si>
  <si>
    <t>生活扶助</t>
  </si>
  <si>
    <t>住宅扶助</t>
  </si>
  <si>
    <t>教育扶助</t>
  </si>
  <si>
    <t>医療扶助</t>
  </si>
  <si>
    <t>出産扶助</t>
  </si>
  <si>
    <t>生業扶助</t>
  </si>
  <si>
    <t>葬祭扶助</t>
  </si>
  <si>
    <t>介護扶助</t>
  </si>
  <si>
    <t>3　被保護世帯数の状況</t>
  </si>
  <si>
    <t>第3表　被保護世帯数の状況（労働力類型別）</t>
  </si>
  <si>
    <t>　　　　　　　　　　　　　　（単位：世帯　％）</t>
  </si>
  <si>
    <t>総　　数</t>
  </si>
  <si>
    <t>世 帯 主 が 働 い て い る 世 帯</t>
  </si>
  <si>
    <t>世帯</t>
  </si>
  <si>
    <t>計</t>
  </si>
  <si>
    <t>常用勤労者</t>
  </si>
  <si>
    <t>日雇労働者</t>
  </si>
  <si>
    <t>その他</t>
  </si>
  <si>
    <t>割合</t>
  </si>
  <si>
    <t>第4表　被保護世帯数の状況（世帯類型別）</t>
  </si>
  <si>
    <t>総　　　数</t>
  </si>
  <si>
    <t>高齢者世帯</t>
  </si>
  <si>
    <t>母子世帯</t>
  </si>
  <si>
    <t>傷病者世帯</t>
  </si>
  <si>
    <t>障がい者世帯</t>
  </si>
  <si>
    <t>その他の世帯</t>
  </si>
  <si>
    <t>割　　　合</t>
  </si>
  <si>
    <t>世帯主は働
いていない
が世帯員が
働いている
世　　　帯</t>
    <rPh sb="24" eb="25">
      <t>ヨ</t>
    </rPh>
    <rPh sb="28" eb="29">
      <t>オビ</t>
    </rPh>
    <phoneticPr fontId="1"/>
  </si>
  <si>
    <t>保護停止中の世帯は除く。</t>
  </si>
  <si>
    <t>１ヶ月以上の雇用契約によって、他人に雇われて、給料または賃金を得ている者</t>
  </si>
  <si>
    <t>日々の契約又は１ヶ月未満の契約によって他人に雇われて、給料又は賃金を得ている者</t>
  </si>
  <si>
    <t>その仕事が、いわゆる内職とみなされる程度の者</t>
  </si>
  <si>
    <t>上記分類に該当しない者</t>
  </si>
  <si>
    <t>保護停止中を除く。</t>
  </si>
  <si>
    <t>男女とも65歳以上の者のみで構成されている世帯か、これらの者に18歳未満の者が加わった世帯</t>
  </si>
  <si>
    <t>現に配偶者がいない（死・離別・生死不明及び未婚等による）18歳から65歳未満の女子と18歳未満のその子（養子を含む）のみで構成されている世帯</t>
  </si>
  <si>
    <t>世帯主が入院（介護老人保健施設入所を含む）しているか、在宅患者加算を受けている世帯、若しくは世帯主が傷病のために働けない者である世帯</t>
  </si>
  <si>
    <t>世帯主が障がい者加算を受けているか、障がい･知的障がい等の心身上の障がいのため働けない者である世帯</t>
  </si>
  <si>
    <t>上記のいずれにも該当しない者の世帯</t>
  </si>
  <si>
    <t>第5表　被保護世帯数の状況（世帯人員別）</t>
  </si>
  <si>
    <t>総  数</t>
  </si>
  <si>
    <t>１  人</t>
  </si>
  <si>
    <t>２  人</t>
  </si>
  <si>
    <t>３  人</t>
  </si>
  <si>
    <t>４  人</t>
  </si>
  <si>
    <t>５  人</t>
  </si>
  <si>
    <t>６  人</t>
  </si>
  <si>
    <t>７人以上</t>
  </si>
  <si>
    <t>割      合</t>
  </si>
  <si>
    <t>医療扶助のみの世帯</t>
  </si>
  <si>
    <t>4　被保護人員の状況</t>
  </si>
  <si>
    <t>第6表　被保護人員の状況（扶助別）</t>
  </si>
  <si>
    <t>　　　　　　　　　　　　　　（単位：人）</t>
  </si>
  <si>
    <t>人員</t>
  </si>
  <si>
    <t>第7表　被保護人員の状況（年齢階級別）</t>
  </si>
  <si>
    <t>14歳以下</t>
  </si>
  <si>
    <t>15   ～   39   歳</t>
  </si>
  <si>
    <t>40～59歳</t>
  </si>
  <si>
    <t>60～64歳</t>
  </si>
  <si>
    <t>65～69歳</t>
  </si>
  <si>
    <t>70歳以上</t>
  </si>
  <si>
    <t>15～19歳</t>
  </si>
  <si>
    <t>20～29歳</t>
  </si>
  <si>
    <t>30～39歳</t>
  </si>
  <si>
    <t>第8表　被保護人員の状況（外国人別）</t>
  </si>
  <si>
    <t>　　　　　　　　　　　　　　（単位：人　％）</t>
  </si>
  <si>
    <t>外 国 人 登 録 者 数</t>
  </si>
  <si>
    <t>(3月31日現在)</t>
  </si>
  <si>
    <t>日本の国籍を有しない</t>
  </si>
  <si>
    <t>被保護人員</t>
  </si>
  <si>
    <t>5　医療扶助人員の状況</t>
  </si>
  <si>
    <t>第9表　医療扶助人員の状況（入院・入院外・単給・併給・病類別）</t>
  </si>
  <si>
    <t>人　員</t>
  </si>
  <si>
    <t>入　　　院</t>
  </si>
  <si>
    <t>入　　院　　外</t>
  </si>
  <si>
    <t>病　　類　　別</t>
  </si>
  <si>
    <t>単給</t>
  </si>
  <si>
    <t>併給</t>
  </si>
  <si>
    <t>結核</t>
  </si>
  <si>
    <t>精神病</t>
  </si>
  <si>
    <t>6　医療扶助診療報酬支払の状況</t>
  </si>
  <si>
    <t>第10表　医療扶助診療報酬支払の状況</t>
  </si>
  <si>
    <t>　　　　　　　　　　　　　　（単位：件　千円）</t>
  </si>
  <si>
    <t>総　　　　数</t>
  </si>
  <si>
    <t>一　　般　　診　　療</t>
  </si>
  <si>
    <t>歯　科　診　療</t>
  </si>
  <si>
    <t>(再掲)</t>
  </si>
  <si>
    <t>入　　　　院</t>
  </si>
  <si>
    <t>入　 院 　外</t>
  </si>
  <si>
    <t>支払件数</t>
  </si>
  <si>
    <t>金 額</t>
  </si>
  <si>
    <t>1件当たり</t>
  </si>
  <si>
    <t>22年度</t>
  </si>
  <si>
    <t>23年度</t>
  </si>
  <si>
    <t>7　保護の申請、開始・廃止の状況</t>
  </si>
  <si>
    <t>第11表　保護の申請、開始・廃止の状況</t>
  </si>
  <si>
    <t>　　　　　　　　　　　　　　（単位：件　世帯　人）</t>
  </si>
  <si>
    <t>申請件数</t>
  </si>
  <si>
    <t>取り下げ件数</t>
  </si>
  <si>
    <t>却下件数</t>
  </si>
  <si>
    <t>保   護   開   始</t>
  </si>
  <si>
    <t>保   護   廃   止</t>
  </si>
  <si>
    <t>22 年 度</t>
  </si>
  <si>
    <t>23 年 度</t>
  </si>
  <si>
    <t>8　保護開始世帯数の状況</t>
  </si>
  <si>
    <t>第12表　保護開始世帯数の状況（理由別）</t>
  </si>
  <si>
    <t>開始件数</t>
  </si>
  <si>
    <t>保　　　護　　　開　　　始　　　の　　　理　　　由</t>
  </si>
  <si>
    <t>働いていた</t>
  </si>
  <si>
    <t>者の死亡・</t>
  </si>
  <si>
    <t>離別・不在</t>
  </si>
  <si>
    <t>働きによる</t>
  </si>
  <si>
    <t>収入の</t>
  </si>
  <si>
    <t>減少・喪失</t>
  </si>
  <si>
    <t>割　　合</t>
  </si>
  <si>
    <t>9　保護廃止世帯数の状況</t>
  </si>
  <si>
    <t>第13表　保護廃止世帯数の状況（理由別）</t>
  </si>
  <si>
    <t>廃止件数</t>
  </si>
  <si>
    <t>保　　　護　　　廃　　　止　　　の　　　理　　　由</t>
  </si>
  <si>
    <t>増加・取得</t>
  </si>
  <si>
    <t>施設入所</t>
  </si>
  <si>
    <t>割    合</t>
  </si>
  <si>
    <t>要介護
状    態</t>
    <rPh sb="10" eb="11">
      <t>タイ</t>
    </rPh>
    <phoneticPr fontId="1"/>
  </si>
  <si>
    <t>死亡・失踪</t>
  </si>
  <si>
    <t xml:space="preserve">－ </t>
  </si>
  <si>
    <t>第2節　保護施設</t>
  </si>
  <si>
    <t>1　救護施設</t>
  </si>
  <si>
    <t>第14表　救護施設</t>
  </si>
  <si>
    <t>　　　　　　　　　　　　　（単位：個所　人）</t>
  </si>
  <si>
    <t>年度初日施設数</t>
  </si>
  <si>
    <t>年度初日定員</t>
  </si>
  <si>
    <t>年度末現在</t>
  </si>
  <si>
    <t>措置人員</t>
  </si>
  <si>
    <t>入　　所</t>
  </si>
  <si>
    <t>(年度中)</t>
  </si>
  <si>
    <t>退　　所</t>
  </si>
  <si>
    <t>公　　立</t>
  </si>
  <si>
    <t>私　　立</t>
  </si>
  <si>
    <t>2　更生施設</t>
  </si>
  <si>
    <t>第15表　更生施設</t>
  </si>
  <si>
    <t>第3節　その他</t>
  </si>
  <si>
    <t>1　行旅病人生活保護適用の状況</t>
  </si>
  <si>
    <t>　　　　　　　　　　　　　（単位：件　人）</t>
  </si>
  <si>
    <t>22　　年　　度</t>
  </si>
  <si>
    <t>23　　年　　度</t>
  </si>
  <si>
    <t>2　行旅死亡人取扱の状況</t>
  </si>
  <si>
    <t>　　　　　　　　　　　　　（単位：件　円）</t>
  </si>
  <si>
    <t>取　　　扱　　　費</t>
  </si>
  <si>
    <t>遺留金・弁償金</t>
  </si>
  <si>
    <t>件　　　数</t>
  </si>
  <si>
    <t>金　　　額</t>
  </si>
  <si>
    <t>年金・仕送</t>
    <phoneticPr fontId="1"/>
  </si>
  <si>
    <t>（単位：世帯　人　‰　千円）</t>
    <phoneticPr fontId="1"/>
  </si>
  <si>
    <t>24年度平均</t>
    <phoneticPr fontId="1"/>
  </si>
  <si>
    <t>第16表　行旅病人生活保護適用の状況</t>
    <phoneticPr fontId="1"/>
  </si>
  <si>
    <t>適用件数</t>
    <phoneticPr fontId="1"/>
  </si>
  <si>
    <t>24　　年　　度</t>
    <phoneticPr fontId="1"/>
  </si>
  <si>
    <t>第17表　行旅死亡人取扱の状況</t>
    <phoneticPr fontId="1"/>
  </si>
  <si>
    <t>世帯主
の傷病</t>
    <phoneticPr fontId="1"/>
  </si>
  <si>
    <t>世帯員
の傷病</t>
    <phoneticPr fontId="1"/>
  </si>
  <si>
    <t>り な ど の</t>
    <phoneticPr fontId="1"/>
  </si>
  <si>
    <t>減少・喪失</t>
    <phoneticPr fontId="1"/>
  </si>
  <si>
    <t>世帯主の
傷病治ゆ</t>
    <phoneticPr fontId="1"/>
  </si>
  <si>
    <t>世帯員の
傷病治ゆ</t>
    <phoneticPr fontId="1"/>
  </si>
  <si>
    <t>働き手の
転     入</t>
    <phoneticPr fontId="1"/>
  </si>
  <si>
    <t>年 金 ・</t>
    <phoneticPr fontId="1"/>
  </si>
  <si>
    <t>収  入  の</t>
    <phoneticPr fontId="1"/>
  </si>
  <si>
    <t>仕 送 り</t>
    <phoneticPr fontId="1"/>
  </si>
  <si>
    <t>などの増加</t>
    <phoneticPr fontId="1"/>
  </si>
  <si>
    <t>の 金 額</t>
    <phoneticPr fontId="1"/>
  </si>
  <si>
    <t>緊急入院保護
業務センタ－</t>
    <phoneticPr fontId="1"/>
  </si>
  <si>
    <t>医療扶助と日用
品費または日用
品費のみの世帯</t>
    <phoneticPr fontId="1"/>
  </si>
  <si>
    <t>働いている
者のいない
世　　　帯</t>
    <phoneticPr fontId="1"/>
  </si>
  <si>
    <t>内　職　者</t>
    <phoneticPr fontId="1"/>
  </si>
  <si>
    <t>そ　の　他
就　業　者</t>
    <phoneticPr fontId="1"/>
  </si>
  <si>
    <t>日雇労働者　</t>
    <phoneticPr fontId="1"/>
  </si>
  <si>
    <t>母子世帯
　</t>
    <phoneticPr fontId="1"/>
  </si>
  <si>
    <t>傷病者世帯
　</t>
    <phoneticPr fontId="1"/>
  </si>
  <si>
    <t>　</t>
    <phoneticPr fontId="1"/>
  </si>
  <si>
    <t>その他の世帯　</t>
    <phoneticPr fontId="1"/>
  </si>
  <si>
    <t>緊急入院保護業務センター</t>
    <phoneticPr fontId="1"/>
  </si>
  <si>
    <t>24年度平均</t>
  </si>
  <si>
    <t>25年度平均</t>
    <phoneticPr fontId="1"/>
  </si>
  <si>
    <t>割　　　　合</t>
    <phoneticPr fontId="1"/>
  </si>
  <si>
    <t>常用勤労者　</t>
    <phoneticPr fontId="1"/>
  </si>
  <si>
    <t>内職者</t>
    <phoneticPr fontId="1"/>
  </si>
  <si>
    <t>その他就業者　</t>
    <phoneticPr fontId="1"/>
  </si>
  <si>
    <t>24 年 度</t>
    <phoneticPr fontId="1"/>
  </si>
  <si>
    <t>25 年 度</t>
    <phoneticPr fontId="1"/>
  </si>
  <si>
    <t>24 年 度</t>
  </si>
  <si>
    <t>割　　　　　合</t>
    <phoneticPr fontId="1"/>
  </si>
  <si>
    <t>入院患者数</t>
    <phoneticPr fontId="1"/>
  </si>
  <si>
    <t>25　　年　　度</t>
    <phoneticPr fontId="1"/>
  </si>
  <si>
    <t>24　　年　　度</t>
  </si>
  <si>
    <t>24年度</t>
    <phoneticPr fontId="1"/>
  </si>
  <si>
    <t>25年度</t>
    <phoneticPr fontId="1"/>
  </si>
  <si>
    <t>第</t>
    <rPh sb="0" eb="1">
      <t>ダイ</t>
    </rPh>
    <phoneticPr fontId="1"/>
  </si>
  <si>
    <t>章</t>
    <rPh sb="0" eb="1">
      <t>ショウ</t>
    </rPh>
    <phoneticPr fontId="1"/>
  </si>
  <si>
    <t>生活保護</t>
    <rPh sb="0" eb="2">
      <t>セイカツ</t>
    </rPh>
    <rPh sb="2" eb="4">
      <t>ホゴ</t>
    </rPh>
    <phoneticPr fontId="1"/>
  </si>
  <si>
    <t>注1　保護停止中を含む。</t>
    <phoneticPr fontId="1"/>
  </si>
  <si>
    <t>注2　各年度3月31日現在</t>
    <rPh sb="0" eb="1">
      <t>チュウ</t>
    </rPh>
    <rPh sb="3" eb="6">
      <t>カクネンド</t>
    </rPh>
    <rPh sb="7" eb="8">
      <t>ガツ</t>
    </rPh>
    <rPh sb="10" eb="11">
      <t>ニチ</t>
    </rPh>
    <rPh sb="11" eb="13">
      <t>ゲンザイ</t>
    </rPh>
    <phoneticPr fontId="1"/>
  </si>
  <si>
    <t>注　各年度3月31日現在</t>
    <rPh sb="0" eb="1">
      <t>チュウ</t>
    </rPh>
    <rPh sb="2" eb="5">
      <t>カクネンド</t>
    </rPh>
    <rPh sb="6" eb="7">
      <t>ガツ</t>
    </rPh>
    <rPh sb="9" eb="10">
      <t>ニチ</t>
    </rPh>
    <rPh sb="10" eb="12">
      <t>ゲンザイ</t>
    </rPh>
    <phoneticPr fontId="1"/>
  </si>
  <si>
    <t>注1</t>
    <phoneticPr fontId="1"/>
  </si>
  <si>
    <t>注2　</t>
    <phoneticPr fontId="1"/>
  </si>
  <si>
    <t>注2</t>
    <phoneticPr fontId="1"/>
  </si>
  <si>
    <t>注3　</t>
    <rPh sb="0" eb="1">
      <t>チュウ</t>
    </rPh>
    <phoneticPr fontId="13"/>
  </si>
  <si>
    <t>各年度3月31日現在</t>
  </si>
  <si>
    <t>注　各年度3月31日現在</t>
    <rPh sb="0" eb="1">
      <t>チュウ</t>
    </rPh>
    <rPh sb="2" eb="5">
      <t>カクネンド</t>
    </rPh>
    <rPh sb="6" eb="7">
      <t>ガツ</t>
    </rPh>
    <rPh sb="9" eb="12">
      <t>ニチゲンザイ</t>
    </rPh>
    <phoneticPr fontId="1"/>
  </si>
  <si>
    <t>注1　月平均値のため、合計は一致しない。</t>
    <phoneticPr fontId="1"/>
  </si>
  <si>
    <t>注2　各年度3月31日現在</t>
    <rPh sb="0" eb="1">
      <t>チュウ</t>
    </rPh>
    <rPh sb="3" eb="6">
      <t>カクネンド</t>
    </rPh>
    <rPh sb="7" eb="8">
      <t>ガツ</t>
    </rPh>
    <rPh sb="10" eb="13">
      <t>ニチゲンザイ</t>
    </rPh>
    <phoneticPr fontId="1"/>
  </si>
  <si>
    <t>注　各年度　3月31日現在</t>
    <rPh sb="0" eb="1">
      <t>チュウ</t>
    </rPh>
    <rPh sb="2" eb="5">
      <t>カクネンド</t>
    </rPh>
    <rPh sb="7" eb="8">
      <t>ガツ</t>
    </rPh>
    <rPh sb="10" eb="13">
      <t>ニチゲンザイ</t>
    </rPh>
    <phoneticPr fontId="13"/>
  </si>
  <si>
    <t>注1　行旅病人等は職権保護をするので、申請件数には計上されない。</t>
    <phoneticPr fontId="13"/>
  </si>
  <si>
    <t>注2　各年度　3月31日現在</t>
    <rPh sb="0" eb="1">
      <t>チュウ</t>
    </rPh>
    <rPh sb="3" eb="6">
      <t>カクネンド</t>
    </rPh>
    <rPh sb="8" eb="9">
      <t>ガツ</t>
    </rPh>
    <rPh sb="11" eb="14">
      <t>ニチゲンザイ</t>
    </rPh>
    <phoneticPr fontId="13"/>
  </si>
  <si>
    <t>注1　施設数、定員は市管轄分のみ、措置は他市措置者を含む。</t>
    <rPh sb="20" eb="21">
      <t>タ</t>
    </rPh>
    <rPh sb="21" eb="22">
      <t>シ</t>
    </rPh>
    <rPh sb="22" eb="24">
      <t>ソチ</t>
    </rPh>
    <rPh sb="24" eb="25">
      <t>シャ</t>
    </rPh>
    <phoneticPr fontId="1"/>
  </si>
  <si>
    <t>注2　各年度3月31日現在</t>
    <rPh sb="0" eb="1">
      <t>チュウ</t>
    </rPh>
    <rPh sb="3" eb="6">
      <t>カクネンド</t>
    </rPh>
    <rPh sb="7" eb="8">
      <t>ガツ</t>
    </rPh>
    <rPh sb="10" eb="13">
      <t>ニチゲンザイ</t>
    </rPh>
    <phoneticPr fontId="13"/>
  </si>
  <si>
    <t>注　各年度3月31日現在</t>
    <rPh sb="0" eb="1">
      <t>チュウ</t>
    </rPh>
    <rPh sb="2" eb="3">
      <t>カク</t>
    </rPh>
    <rPh sb="3" eb="5">
      <t>ネンド３</t>
    </rPh>
    <rPh sb="6" eb="12">
      <t>１ニチゲンザイ</t>
    </rPh>
    <phoneticPr fontId="13"/>
  </si>
  <si>
    <t>注　福祉行政報告例第10表(各年度9月)による。</t>
    <rPh sb="14" eb="15">
      <t>カク</t>
    </rPh>
    <rPh sb="15" eb="17">
      <t>ネンド</t>
    </rPh>
    <phoneticPr fontId="1"/>
  </si>
  <si>
    <t>注　福祉行政報告例第7表(各年度9月)による。</t>
    <rPh sb="13" eb="14">
      <t>カク</t>
    </rPh>
    <rPh sb="14" eb="16">
      <t>ネンド</t>
    </rPh>
    <phoneticPr fontId="1"/>
  </si>
  <si>
    <t>22年度</t>
    <rPh sb="3" eb="4">
      <t>ド</t>
    </rPh>
    <phoneticPr fontId="1"/>
  </si>
  <si>
    <t>23年度</t>
    <rPh sb="3" eb="4">
      <t>ド</t>
    </rPh>
    <phoneticPr fontId="1"/>
  </si>
  <si>
    <t>24年度</t>
    <rPh sb="3" eb="4">
      <t>ド</t>
    </rPh>
    <phoneticPr fontId="1"/>
  </si>
  <si>
    <t>25年度</t>
    <rPh sb="3" eb="4">
      <t>ド</t>
    </rPh>
    <phoneticPr fontId="1"/>
  </si>
  <si>
    <t>25年度平均</t>
  </si>
  <si>
    <t>26年度平均</t>
    <phoneticPr fontId="1"/>
  </si>
  <si>
    <t>26年度</t>
    <rPh sb="3" eb="4">
      <t>ド</t>
    </rPh>
    <phoneticPr fontId="1"/>
  </si>
  <si>
    <t>26年度平均</t>
    <phoneticPr fontId="1"/>
  </si>
  <si>
    <t>26年度</t>
    <phoneticPr fontId="1"/>
  </si>
  <si>
    <t>26 年 度</t>
    <phoneticPr fontId="1"/>
  </si>
  <si>
    <t>26 年 度</t>
    <phoneticPr fontId="1"/>
  </si>
  <si>
    <t>26　　年　　度</t>
    <phoneticPr fontId="1"/>
  </si>
  <si>
    <t>26年度平均</t>
    <phoneticPr fontId="1"/>
  </si>
  <si>
    <t>　　平成24年度より被保護者調査による（7月31日現在）。</t>
    <rPh sb="2" eb="4">
      <t>ヘイセイ</t>
    </rPh>
    <rPh sb="6" eb="8">
      <t>ネンド</t>
    </rPh>
    <rPh sb="10" eb="11">
      <t>ヒ</t>
    </rPh>
    <rPh sb="11" eb="14">
      <t>ホゴシャ</t>
    </rPh>
    <rPh sb="14" eb="16">
      <t>チョウサ</t>
    </rPh>
    <rPh sb="21" eb="22">
      <t>ガツ</t>
    </rPh>
    <rPh sb="24" eb="25">
      <t>ニチ</t>
    </rPh>
    <rPh sb="25" eb="27">
      <t>ゲンザイ</t>
    </rPh>
    <phoneticPr fontId="1"/>
  </si>
  <si>
    <t>　　平成24年度より被保護者調査による（7月31日現在）。</t>
    <phoneticPr fontId="1"/>
  </si>
  <si>
    <t>注　平成23年度までは被保護者全国一斉調査結果による（平成22年度までは7月1日現在・平成23年度は7月31日現在）。</t>
    <rPh sb="2" eb="4">
      <t>ヘイセイ</t>
    </rPh>
    <rPh sb="6" eb="8">
      <t>ネンド</t>
    </rPh>
    <rPh sb="27" eb="29">
      <t>ヘイセイ</t>
    </rPh>
    <rPh sb="32" eb="33">
      <t>ド</t>
    </rPh>
    <rPh sb="39" eb="40">
      <t>ニチ</t>
    </rPh>
    <rPh sb="43" eb="45">
      <t>ヘイセイ</t>
    </rPh>
    <rPh sb="47" eb="48">
      <t>ネン</t>
    </rPh>
    <rPh sb="48" eb="49">
      <t>ド</t>
    </rPh>
    <rPh sb="51" eb="52">
      <t>ガツ</t>
    </rPh>
    <rPh sb="54" eb="55">
      <t>ニチ</t>
    </rPh>
    <rPh sb="55" eb="57">
      <t>ゲンザイ</t>
    </rPh>
    <phoneticPr fontId="1"/>
  </si>
  <si>
    <t>注　平成23年度までは被保護者全国一斉調査結果による（平成22年度までは7月1日現在・平成23年度は7月31日現在）。</t>
    <phoneticPr fontId="1"/>
  </si>
  <si>
    <t>保   護   廃　止</t>
    <rPh sb="8" eb="9">
      <t>ハイ</t>
    </rPh>
    <rPh sb="10" eb="11">
      <t>トメ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</si>
</sst>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#,##0.0_ "/>
    <numFmt numFmtId="178" formatCode="#,##0.0_);[Red]\(#,##0.0\)"/>
    <numFmt numFmtId="179" formatCode="#,##0_);[Red]\(#,##0\)"/>
    <numFmt numFmtId="180" formatCode="#,##0_);\(#,##0\)"/>
    <numFmt numFmtId="181" formatCode="\(0\)\ "/>
  </numFmts>
  <fonts count="2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8"/>
      <name val="ＭＳ 明朝"/>
      <family val="1"/>
      <charset val="128"/>
    </font>
    <font>
      <sz val="7.5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6"/>
      <name val="ＭＳ ゴシック"/>
      <family val="3"/>
      <charset val="128"/>
    </font>
    <font>
      <sz val="10.5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36"/>
      <name val="ＭＳ 明朝"/>
      <family val="1"/>
      <charset val="128"/>
    </font>
    <font>
      <sz val="36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auto="1"/>
      </bottom>
      <diagonal/>
    </border>
  </borders>
  <cellStyleXfs count="3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>
      <alignment vertical="center"/>
    </xf>
  </cellStyleXfs>
  <cellXfs count="299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justifyLastLine="1"/>
    </xf>
    <xf numFmtId="3" fontId="2" fillId="0" borderId="0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horizontal="justify"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5" fillId="0" borderId="0" xfId="0" applyFont="1" applyFill="1" applyAlignment="1">
      <alignment vertical="top"/>
    </xf>
    <xf numFmtId="0" fontId="9" fillId="0" borderId="0" xfId="0" applyFont="1" applyFill="1" applyAlignment="1">
      <alignment horizontal="justify" vertical="center"/>
    </xf>
    <xf numFmtId="0" fontId="9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2" fillId="0" borderId="14" xfId="0" applyFont="1" applyFill="1" applyBorder="1" applyAlignment="1">
      <alignment horizontal="distributed" vertical="center" justifyLastLine="1"/>
    </xf>
    <xf numFmtId="176" fontId="2" fillId="0" borderId="0" xfId="0" applyNumberFormat="1" applyFont="1" applyFill="1" applyBorder="1" applyAlignment="1">
      <alignment horizontal="right" vertical="center"/>
    </xf>
    <xf numFmtId="0" fontId="2" fillId="0" borderId="22" xfId="0" applyFont="1" applyFill="1" applyBorder="1" applyAlignment="1">
      <alignment horizontal="distributed" vertical="center" indent="1"/>
    </xf>
    <xf numFmtId="0" fontId="2" fillId="0" borderId="23" xfId="0" applyFont="1" applyFill="1" applyBorder="1" applyAlignment="1">
      <alignment horizontal="distributed" vertical="center" indent="1"/>
    </xf>
    <xf numFmtId="0" fontId="2" fillId="0" borderId="24" xfId="0" applyFont="1" applyFill="1" applyBorder="1" applyAlignment="1">
      <alignment horizontal="center" vertical="center" shrinkToFit="1"/>
    </xf>
    <xf numFmtId="0" fontId="2" fillId="0" borderId="25" xfId="0" applyFont="1" applyFill="1" applyBorder="1" applyAlignment="1">
      <alignment horizontal="distributed" vertical="center" justifyLastLine="1"/>
    </xf>
    <xf numFmtId="177" fontId="2" fillId="0" borderId="22" xfId="0" applyNumberFormat="1" applyFont="1" applyFill="1" applyBorder="1" applyAlignment="1">
      <alignment horizontal="right" vertical="center"/>
    </xf>
    <xf numFmtId="0" fontId="2" fillId="0" borderId="26" xfId="0" applyFont="1" applyFill="1" applyBorder="1" applyAlignment="1">
      <alignment horizontal="distributed" vertical="center" wrapText="1" justifyLastLine="1"/>
    </xf>
    <xf numFmtId="0" fontId="2" fillId="0" borderId="27" xfId="0" applyFont="1" applyFill="1" applyBorder="1" applyAlignment="1">
      <alignment horizontal="distributed" vertical="center" wrapText="1" justifyLastLine="1"/>
    </xf>
    <xf numFmtId="0" fontId="2" fillId="0" borderId="22" xfId="0" applyFont="1" applyFill="1" applyBorder="1" applyAlignment="1">
      <alignment horizontal="distributed" vertical="center" justifyLastLine="1"/>
    </xf>
    <xf numFmtId="0" fontId="2" fillId="0" borderId="22" xfId="0" applyFont="1" applyFill="1" applyBorder="1" applyAlignment="1">
      <alignment horizontal="distributed" vertical="center"/>
    </xf>
    <xf numFmtId="0" fontId="6" fillId="0" borderId="24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distributed" vertical="center" wrapText="1" justifyLastLine="1"/>
    </xf>
    <xf numFmtId="179" fontId="2" fillId="0" borderId="28" xfId="0" applyNumberFormat="1" applyFont="1" applyFill="1" applyBorder="1" applyAlignment="1">
      <alignment horizontal="right" vertical="center"/>
    </xf>
    <xf numFmtId="179" fontId="2" fillId="0" borderId="29" xfId="0" applyNumberFormat="1" applyFont="1" applyFill="1" applyBorder="1" applyAlignment="1">
      <alignment horizontal="right" vertical="center"/>
    </xf>
    <xf numFmtId="0" fontId="2" fillId="0" borderId="24" xfId="0" applyFont="1" applyFill="1" applyBorder="1" applyAlignment="1">
      <alignment horizontal="distributed" vertical="center" wrapText="1" justifyLastLine="1"/>
    </xf>
    <xf numFmtId="0" fontId="2" fillId="0" borderId="24" xfId="0" applyFont="1" applyFill="1" applyBorder="1" applyAlignment="1">
      <alignment horizontal="distributed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justify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distributed" vertical="center" wrapText="1" justifyLastLine="1"/>
    </xf>
    <xf numFmtId="0" fontId="2" fillId="0" borderId="31" xfId="0" applyFont="1" applyFill="1" applyBorder="1" applyAlignment="1">
      <alignment horizontal="distributed" vertical="center" wrapText="1" justifyLastLine="1"/>
    </xf>
    <xf numFmtId="0" fontId="2" fillId="0" borderId="22" xfId="0" applyFont="1" applyFill="1" applyBorder="1" applyAlignment="1">
      <alignment horizontal="center" vertical="center" shrinkToFit="1"/>
    </xf>
    <xf numFmtId="0" fontId="2" fillId="0" borderId="42" xfId="0" applyFont="1" applyFill="1" applyBorder="1" applyAlignment="1">
      <alignment horizontal="distributed" justifyLastLine="1"/>
    </xf>
    <xf numFmtId="0" fontId="2" fillId="0" borderId="43" xfId="0" applyFont="1" applyFill="1" applyBorder="1" applyAlignment="1">
      <alignment horizontal="distributed" justifyLastLine="1"/>
    </xf>
    <xf numFmtId="0" fontId="2" fillId="0" borderId="30" xfId="0" applyFont="1" applyFill="1" applyBorder="1" applyAlignment="1">
      <alignment horizontal="distributed" vertical="top" justifyLastLine="1"/>
    </xf>
    <xf numFmtId="0" fontId="2" fillId="0" borderId="31" xfId="0" applyFont="1" applyFill="1" applyBorder="1" applyAlignment="1">
      <alignment horizontal="distributed" vertical="top" justifyLastLine="1"/>
    </xf>
    <xf numFmtId="176" fontId="2" fillId="0" borderId="30" xfId="0" applyNumberFormat="1" applyFont="1" applyFill="1" applyBorder="1" applyAlignment="1">
      <alignment horizontal="distributed" vertical="center" justifyLastLine="1"/>
    </xf>
    <xf numFmtId="180" fontId="2" fillId="0" borderId="28" xfId="0" applyNumberFormat="1" applyFont="1" applyFill="1" applyBorder="1" applyAlignment="1">
      <alignment horizontal="right" vertical="center"/>
    </xf>
    <xf numFmtId="180" fontId="2" fillId="0" borderId="29" xfId="0" applyNumberFormat="1" applyFont="1" applyFill="1" applyBorder="1" applyAlignment="1">
      <alignment horizontal="right" vertical="center"/>
    </xf>
    <xf numFmtId="176" fontId="2" fillId="0" borderId="42" xfId="0" applyNumberFormat="1" applyFont="1" applyFill="1" applyBorder="1" applyAlignment="1">
      <alignment horizontal="distributed" justifyLastLine="1"/>
    </xf>
    <xf numFmtId="176" fontId="2" fillId="0" borderId="43" xfId="0" applyNumberFormat="1" applyFont="1" applyFill="1" applyBorder="1" applyAlignment="1">
      <alignment horizontal="distributed" justifyLastLine="1"/>
    </xf>
    <xf numFmtId="176" fontId="2" fillId="0" borderId="30" xfId="0" applyNumberFormat="1" applyFont="1" applyFill="1" applyBorder="1" applyAlignment="1">
      <alignment horizontal="distributed" vertical="top" justifyLastLine="1"/>
    </xf>
    <xf numFmtId="176" fontId="2" fillId="0" borderId="31" xfId="0" applyNumberFormat="1" applyFont="1" applyFill="1" applyBorder="1" applyAlignment="1">
      <alignment horizontal="distributed" vertical="top" justifyLastLine="1"/>
    </xf>
    <xf numFmtId="0" fontId="2" fillId="0" borderId="28" xfId="0" applyFont="1" applyFill="1" applyBorder="1" applyAlignment="1">
      <alignment horizontal="right" vertical="center" wrapText="1" indent="1"/>
    </xf>
    <xf numFmtId="3" fontId="2" fillId="0" borderId="28" xfId="0" applyNumberFormat="1" applyFont="1" applyFill="1" applyBorder="1" applyAlignment="1">
      <alignment horizontal="right" vertical="center" wrapText="1" indent="1"/>
    </xf>
    <xf numFmtId="3" fontId="2" fillId="0" borderId="29" xfId="0" applyNumberFormat="1" applyFont="1" applyFill="1" applyBorder="1" applyAlignment="1">
      <alignment horizontal="right" vertical="center" wrapText="1" indent="1"/>
    </xf>
    <xf numFmtId="0" fontId="2" fillId="0" borderId="24" xfId="0" applyFont="1" applyFill="1" applyBorder="1" applyAlignment="1">
      <alignment horizontal="center" vertical="center" wrapText="1"/>
    </xf>
    <xf numFmtId="3" fontId="2" fillId="0" borderId="28" xfId="0" applyNumberFormat="1" applyFont="1" applyFill="1" applyBorder="1" applyAlignment="1">
      <alignment horizontal="right" vertical="center" indent="1"/>
    </xf>
    <xf numFmtId="3" fontId="2" fillId="0" borderId="29" xfId="0" applyNumberFormat="1" applyFont="1" applyFill="1" applyBorder="1" applyAlignment="1">
      <alignment horizontal="right" vertical="center" indent="1"/>
    </xf>
    <xf numFmtId="176" fontId="3" fillId="0" borderId="0" xfId="0" applyNumberFormat="1" applyFont="1" applyFill="1">
      <alignment vertical="center"/>
    </xf>
    <xf numFmtId="0" fontId="2" fillId="0" borderId="44" xfId="0" applyFont="1" applyFill="1" applyBorder="1" applyAlignment="1">
      <alignment horizontal="right" vertical="center" wrapText="1"/>
    </xf>
    <xf numFmtId="0" fontId="2" fillId="0" borderId="44" xfId="0" applyFont="1" applyFill="1" applyBorder="1" applyAlignment="1">
      <alignment horizontal="justify" vertical="center" wrapText="1"/>
    </xf>
    <xf numFmtId="0" fontId="2" fillId="0" borderId="23" xfId="0" applyFont="1" applyFill="1" applyBorder="1" applyAlignment="1">
      <alignment horizontal="distributed" vertical="center" justifyLastLine="1"/>
    </xf>
    <xf numFmtId="0" fontId="2" fillId="0" borderId="22" xfId="0" applyFont="1" applyFill="1" applyBorder="1" applyAlignment="1">
      <alignment horizontal="distributed" vertical="center" justifyLastLine="1"/>
    </xf>
    <xf numFmtId="0" fontId="5" fillId="0" borderId="0" xfId="0" applyFont="1" applyFill="1" applyAlignment="1">
      <alignment horizontal="distributed" vertical="center"/>
    </xf>
    <xf numFmtId="0" fontId="5" fillId="0" borderId="0" xfId="0" applyFont="1" applyFill="1" applyAlignment="1">
      <alignment horizontal="left" vertical="center"/>
    </xf>
    <xf numFmtId="0" fontId="2" fillId="0" borderId="23" xfId="0" applyFont="1" applyFill="1" applyBorder="1" applyAlignment="1">
      <alignment horizontal="distributed" vertical="center" justifyLastLine="1"/>
    </xf>
    <xf numFmtId="0" fontId="2" fillId="0" borderId="30" xfId="0" applyFont="1" applyFill="1" applyBorder="1" applyAlignment="1">
      <alignment horizontal="distributed" vertical="center" justifyLastLine="1"/>
    </xf>
    <xf numFmtId="0" fontId="2" fillId="0" borderId="27" xfId="0" applyFont="1" applyFill="1" applyBorder="1" applyAlignment="1">
      <alignment horizontal="distributed" vertical="center" justifyLastLine="1"/>
    </xf>
    <xf numFmtId="0" fontId="2" fillId="0" borderId="26" xfId="0" applyFont="1" applyFill="1" applyBorder="1" applyAlignment="1">
      <alignment horizontal="distributed" vertical="center" wrapText="1" justifyLastLine="1"/>
    </xf>
    <xf numFmtId="0" fontId="3" fillId="0" borderId="0" xfId="0" applyFont="1" applyFill="1" applyBorder="1">
      <alignment vertical="center"/>
    </xf>
    <xf numFmtId="0" fontId="2" fillId="0" borderId="44" xfId="0" applyFont="1" applyFill="1" applyBorder="1" applyAlignment="1">
      <alignment horizontal="justify" vertical="center" wrapText="1"/>
    </xf>
    <xf numFmtId="0" fontId="16" fillId="0" borderId="0" xfId="2" applyFont="1">
      <alignment vertical="center"/>
    </xf>
    <xf numFmtId="0" fontId="16" fillId="0" borderId="0" xfId="2" applyFont="1" applyAlignment="1">
      <alignment horizontal="center" vertical="center"/>
    </xf>
    <xf numFmtId="0" fontId="17" fillId="0" borderId="0" xfId="2" applyFont="1">
      <alignment vertical="center"/>
    </xf>
    <xf numFmtId="177" fontId="3" fillId="0" borderId="0" xfId="0" applyNumberFormat="1" applyFont="1" applyFill="1">
      <alignment vertical="center"/>
    </xf>
    <xf numFmtId="176" fontId="18" fillId="0" borderId="0" xfId="0" applyNumberFormat="1" applyFont="1" applyFill="1">
      <alignment vertical="center"/>
    </xf>
    <xf numFmtId="176" fontId="2" fillId="0" borderId="28" xfId="0" applyNumberFormat="1" applyFont="1" applyFill="1" applyBorder="1" applyAlignment="1">
      <alignment horizontal="right" vertical="center"/>
    </xf>
    <xf numFmtId="176" fontId="2" fillId="0" borderId="29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distributed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2" fillId="0" borderId="22" xfId="0" applyFont="1" applyFill="1" applyBorder="1" applyAlignment="1">
      <alignment horizontal="distributed" vertical="center" justifyLastLine="1"/>
    </xf>
    <xf numFmtId="176" fontId="2" fillId="0" borderId="28" xfId="0" applyNumberFormat="1" applyFont="1" applyFill="1" applyBorder="1" applyAlignment="1">
      <alignment horizontal="right" vertical="center"/>
    </xf>
    <xf numFmtId="176" fontId="2" fillId="0" borderId="29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29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28" xfId="0" applyNumberFormat="1" applyFont="1" applyFill="1" applyBorder="1" applyAlignment="1">
      <alignment horizontal="right" vertical="center"/>
    </xf>
    <xf numFmtId="0" fontId="2" fillId="0" borderId="22" xfId="0" applyFont="1" applyFill="1" applyBorder="1" applyAlignment="1">
      <alignment horizontal="distributed" vertical="center" justifyLastLine="1"/>
    </xf>
    <xf numFmtId="0" fontId="5" fillId="0" borderId="0" xfId="0" applyFont="1" applyFill="1" applyAlignment="1">
      <alignment horizontal="left" vertical="center"/>
    </xf>
    <xf numFmtId="0" fontId="2" fillId="0" borderId="24" xfId="0" applyFont="1" applyFill="1" applyBorder="1" applyAlignment="1">
      <alignment horizontal="distributed" vertical="center" justifyLastLine="1"/>
    </xf>
    <xf numFmtId="176" fontId="2" fillId="0" borderId="23" xfId="0" applyNumberFormat="1" applyFont="1" applyFill="1" applyBorder="1" applyAlignment="1">
      <alignment horizontal="right" vertical="center"/>
    </xf>
    <xf numFmtId="177" fontId="2" fillId="0" borderId="23" xfId="0" applyNumberFormat="1" applyFont="1" applyFill="1" applyBorder="1" applyAlignment="1">
      <alignment horizontal="right" vertical="center"/>
    </xf>
    <xf numFmtId="176" fontId="2" fillId="0" borderId="19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176" fontId="2" fillId="0" borderId="13" xfId="0" applyNumberFormat="1" applyFont="1" applyFill="1" applyBorder="1" applyAlignment="1">
      <alignment horizontal="right" vertical="center"/>
    </xf>
    <xf numFmtId="176" fontId="2" fillId="0" borderId="30" xfId="0" applyNumberFormat="1" applyFont="1" applyFill="1" applyBorder="1" applyAlignment="1">
      <alignment horizontal="right" vertical="center"/>
    </xf>
    <xf numFmtId="176" fontId="2" fillId="0" borderId="31" xfId="0" applyNumberFormat="1" applyFont="1" applyFill="1" applyBorder="1" applyAlignment="1">
      <alignment horizontal="right" vertical="center"/>
    </xf>
    <xf numFmtId="176" fontId="2" fillId="0" borderId="32" xfId="0" applyNumberFormat="1" applyFont="1" applyFill="1" applyBorder="1" applyAlignment="1">
      <alignment horizontal="right" vertical="center"/>
    </xf>
    <xf numFmtId="176" fontId="2" fillId="0" borderId="33" xfId="0" applyNumberFormat="1" applyFont="1" applyFill="1" applyBorder="1" applyAlignment="1">
      <alignment horizontal="right" vertical="center"/>
    </xf>
    <xf numFmtId="178" fontId="2" fillId="0" borderId="28" xfId="0" applyNumberFormat="1" applyFont="1" applyFill="1" applyBorder="1" applyAlignment="1">
      <alignment horizontal="right" vertical="center"/>
    </xf>
    <xf numFmtId="178" fontId="2" fillId="0" borderId="29" xfId="0" applyNumberFormat="1" applyFont="1" applyFill="1" applyBorder="1" applyAlignment="1">
      <alignment horizontal="right" vertical="center"/>
    </xf>
    <xf numFmtId="179" fontId="2" fillId="0" borderId="32" xfId="0" applyNumberFormat="1" applyFont="1" applyFill="1" applyBorder="1" applyAlignment="1">
      <alignment horizontal="right" vertical="center"/>
    </xf>
    <xf numFmtId="179" fontId="2" fillId="0" borderId="33" xfId="0" applyNumberFormat="1" applyFont="1" applyFill="1" applyBorder="1" applyAlignment="1">
      <alignment horizontal="right" vertical="center"/>
    </xf>
    <xf numFmtId="177" fontId="2" fillId="0" borderId="32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19" fillId="0" borderId="0" xfId="1" applyFont="1" applyFill="1" applyAlignment="1" applyProtection="1">
      <alignment vertical="center"/>
    </xf>
    <xf numFmtId="180" fontId="2" fillId="0" borderId="32" xfId="0" applyNumberFormat="1" applyFont="1" applyFill="1" applyBorder="1" applyAlignment="1">
      <alignment horizontal="right" vertical="center"/>
    </xf>
    <xf numFmtId="180" fontId="2" fillId="0" borderId="33" xfId="0" applyNumberFormat="1" applyFont="1" applyFill="1" applyBorder="1" applyAlignment="1">
      <alignment horizontal="right" vertical="center"/>
    </xf>
    <xf numFmtId="3" fontId="2" fillId="0" borderId="32" xfId="0" applyNumberFormat="1" applyFont="1" applyFill="1" applyBorder="1" applyAlignment="1">
      <alignment horizontal="right" vertical="center" indent="1"/>
    </xf>
    <xf numFmtId="3" fontId="2" fillId="0" borderId="33" xfId="0" applyNumberFormat="1" applyFont="1" applyFill="1" applyBorder="1" applyAlignment="1">
      <alignment horizontal="right" vertical="center" indent="1"/>
    </xf>
    <xf numFmtId="0" fontId="2" fillId="0" borderId="32" xfId="0" applyFont="1" applyFill="1" applyBorder="1" applyAlignment="1">
      <alignment horizontal="right" vertical="center" wrapText="1" indent="1"/>
    </xf>
    <xf numFmtId="3" fontId="2" fillId="0" borderId="32" xfId="0" applyNumberFormat="1" applyFont="1" applyFill="1" applyBorder="1" applyAlignment="1">
      <alignment horizontal="right" vertical="center" wrapText="1" indent="1"/>
    </xf>
    <xf numFmtId="3" fontId="2" fillId="0" borderId="33" xfId="0" applyNumberFormat="1" applyFont="1" applyFill="1" applyBorder="1" applyAlignment="1">
      <alignment horizontal="right" vertical="center" wrapText="1" indent="1"/>
    </xf>
    <xf numFmtId="176" fontId="2" fillId="0" borderId="29" xfId="0" applyNumberFormat="1" applyFont="1" applyFill="1" applyBorder="1" applyAlignment="1">
      <alignment horizontal="right" vertical="center"/>
    </xf>
    <xf numFmtId="176" fontId="2" fillId="0" borderId="28" xfId="0" applyNumberFormat="1" applyFont="1" applyFill="1" applyBorder="1" applyAlignment="1">
      <alignment horizontal="right" vertical="center"/>
    </xf>
    <xf numFmtId="176" fontId="2" fillId="0" borderId="29" xfId="0" applyNumberFormat="1" applyFont="1" applyFill="1" applyBorder="1" applyAlignment="1">
      <alignment horizontal="right" vertical="center"/>
    </xf>
    <xf numFmtId="176" fontId="2" fillId="0" borderId="28" xfId="0" applyNumberFormat="1" applyFont="1" applyFill="1" applyBorder="1" applyAlignment="1">
      <alignment horizontal="right" vertical="center"/>
    </xf>
    <xf numFmtId="0" fontId="16" fillId="0" borderId="0" xfId="2" applyFont="1" applyAlignment="1">
      <alignment horizontal="distributed" vertical="center"/>
    </xf>
    <xf numFmtId="0" fontId="5" fillId="0" borderId="12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distributed" vertical="center" wrapText="1"/>
    </xf>
    <xf numFmtId="0" fontId="5" fillId="0" borderId="0" xfId="0" applyFont="1" applyFill="1" applyAlignment="1">
      <alignment horizontal="distributed" vertical="center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distributed" vertical="top"/>
    </xf>
    <xf numFmtId="0" fontId="5" fillId="0" borderId="0" xfId="0" applyFont="1" applyFill="1" applyAlignment="1">
      <alignment horizontal="distributed" vertical="top" wrapTex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176" fontId="2" fillId="0" borderId="29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0" fontId="2" fillId="0" borderId="22" xfId="0" applyFont="1" applyFill="1" applyBorder="1" applyAlignment="1">
      <alignment horizontal="distributed" vertical="center" justifyLastLine="1"/>
    </xf>
    <xf numFmtId="0" fontId="2" fillId="0" borderId="28" xfId="0" applyFont="1" applyFill="1" applyBorder="1" applyAlignment="1">
      <alignment horizontal="distributed" vertical="center" justifyLastLine="1"/>
    </xf>
    <xf numFmtId="176" fontId="2" fillId="0" borderId="28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0" fontId="2" fillId="0" borderId="24" xfId="0" applyFont="1" applyFill="1" applyBorder="1" applyAlignment="1">
      <alignment horizontal="distributed" vertical="center" justifyLastLine="1"/>
    </xf>
    <xf numFmtId="0" fontId="2" fillId="0" borderId="32" xfId="0" applyFont="1" applyFill="1" applyBorder="1" applyAlignment="1">
      <alignment horizontal="distributed" vertical="center" justifyLastLine="1"/>
    </xf>
    <xf numFmtId="177" fontId="2" fillId="0" borderId="32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distributed" vertical="center" justifyLastLine="1"/>
    </xf>
    <xf numFmtId="0" fontId="2" fillId="0" borderId="27" xfId="0" applyFont="1" applyFill="1" applyBorder="1" applyAlignment="1">
      <alignment horizontal="distributed" vertical="center" justifyLastLine="1"/>
    </xf>
    <xf numFmtId="0" fontId="2" fillId="0" borderId="45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distributed" vertical="center"/>
    </xf>
    <xf numFmtId="0" fontId="2" fillId="0" borderId="30" xfId="0" applyFont="1" applyFill="1" applyBorder="1" applyAlignment="1">
      <alignment horizontal="distributed" vertical="center" justifyLastLine="1"/>
    </xf>
    <xf numFmtId="0" fontId="2" fillId="0" borderId="30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distributed" vertical="center" justifyLastLine="1"/>
    </xf>
    <xf numFmtId="0" fontId="2" fillId="0" borderId="36" xfId="0" applyFont="1" applyFill="1" applyBorder="1" applyAlignment="1">
      <alignment horizontal="distributed" vertical="center" justifyLastLine="1"/>
    </xf>
    <xf numFmtId="176" fontId="2" fillId="0" borderId="5" xfId="0" applyNumberFormat="1" applyFont="1" applyFill="1" applyBorder="1" applyAlignment="1">
      <alignment horizontal="right" vertical="center"/>
    </xf>
    <xf numFmtId="176" fontId="2" fillId="0" borderId="3" xfId="0" applyNumberFormat="1" applyFont="1" applyFill="1" applyBorder="1" applyAlignment="1">
      <alignment horizontal="right" vertical="center"/>
    </xf>
    <xf numFmtId="176" fontId="2" fillId="0" borderId="36" xfId="0" applyNumberFormat="1" applyFont="1" applyFill="1" applyBorder="1" applyAlignment="1">
      <alignment horizontal="right" vertical="center"/>
    </xf>
    <xf numFmtId="177" fontId="2" fillId="0" borderId="5" xfId="0" applyNumberFormat="1" applyFont="1" applyFill="1" applyBorder="1" applyAlignment="1">
      <alignment horizontal="right" vertical="center"/>
    </xf>
    <xf numFmtId="177" fontId="2" fillId="0" borderId="3" xfId="0" applyNumberFormat="1" applyFont="1" applyFill="1" applyBorder="1" applyAlignment="1">
      <alignment horizontal="right" vertical="center"/>
    </xf>
    <xf numFmtId="177" fontId="2" fillId="0" borderId="4" xfId="0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distributed" vertical="center" justifyLastLine="1"/>
    </xf>
    <xf numFmtId="0" fontId="2" fillId="0" borderId="37" xfId="0" applyFont="1" applyFill="1" applyBorder="1" applyAlignment="1">
      <alignment horizontal="distributed" vertical="center" justifyLastLine="1"/>
    </xf>
    <xf numFmtId="0" fontId="2" fillId="0" borderId="26" xfId="0" applyFon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distributed" vertical="center" indent="1"/>
    </xf>
    <xf numFmtId="0" fontId="2" fillId="0" borderId="1" xfId="0" applyFont="1" applyFill="1" applyBorder="1" applyAlignment="1">
      <alignment horizontal="distributed" vertical="center" indent="1"/>
    </xf>
    <xf numFmtId="0" fontId="2" fillId="0" borderId="2" xfId="0" applyFont="1" applyFill="1" applyBorder="1" applyAlignment="1">
      <alignment horizontal="distributed" vertical="center" indent="1"/>
    </xf>
    <xf numFmtId="0" fontId="2" fillId="0" borderId="17" xfId="0" applyFont="1" applyFill="1" applyBorder="1" applyAlignment="1">
      <alignment horizontal="distributed" vertical="center" indent="1"/>
    </xf>
    <xf numFmtId="0" fontId="2" fillId="0" borderId="18" xfId="0" applyFont="1" applyFill="1" applyBorder="1" applyAlignment="1">
      <alignment horizontal="distributed" vertical="center" indent="1"/>
    </xf>
    <xf numFmtId="0" fontId="2" fillId="0" borderId="20" xfId="0" applyFont="1" applyFill="1" applyBorder="1" applyAlignment="1">
      <alignment horizontal="distributed" vertical="center" indent="1"/>
    </xf>
    <xf numFmtId="177" fontId="2" fillId="0" borderId="6" xfId="0" applyNumberFormat="1" applyFont="1" applyFill="1" applyBorder="1" applyAlignment="1">
      <alignment horizontal="right" vertical="center"/>
    </xf>
    <xf numFmtId="177" fontId="2" fillId="0" borderId="9" xfId="0" applyNumberFormat="1" applyFont="1" applyFill="1" applyBorder="1" applyAlignment="1">
      <alignment horizontal="right" vertical="center"/>
    </xf>
    <xf numFmtId="177" fontId="2" fillId="0" borderId="7" xfId="0" applyNumberFormat="1" applyFont="1" applyFill="1" applyBorder="1" applyAlignment="1">
      <alignment horizontal="right" vertical="center"/>
    </xf>
    <xf numFmtId="0" fontId="2" fillId="0" borderId="17" xfId="0" applyFont="1" applyFill="1" applyBorder="1" applyAlignment="1">
      <alignment horizontal="distributed" vertical="top" indent="1"/>
    </xf>
    <xf numFmtId="0" fontId="2" fillId="0" borderId="18" xfId="0" applyFont="1" applyFill="1" applyBorder="1" applyAlignment="1">
      <alignment horizontal="distributed" vertical="top" indent="1"/>
    </xf>
    <xf numFmtId="0" fontId="2" fillId="0" borderId="39" xfId="0" applyFont="1" applyFill="1" applyBorder="1" applyAlignment="1">
      <alignment horizontal="distributed" vertical="top" inden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distributed" indent="1"/>
    </xf>
    <xf numFmtId="0" fontId="2" fillId="0" borderId="1" xfId="0" applyFont="1" applyFill="1" applyBorder="1" applyAlignment="1">
      <alignment horizontal="distributed" indent="1"/>
    </xf>
    <xf numFmtId="0" fontId="2" fillId="0" borderId="38" xfId="0" applyFont="1" applyFill="1" applyBorder="1" applyAlignment="1">
      <alignment horizontal="distributed" indent="1"/>
    </xf>
    <xf numFmtId="0" fontId="2" fillId="0" borderId="34" xfId="0" applyFont="1" applyFill="1" applyBorder="1" applyAlignment="1">
      <alignment horizontal="distributed" vertical="center" wrapText="1" justifyLastLine="1"/>
    </xf>
    <xf numFmtId="0" fontId="2" fillId="0" borderId="26" xfId="0" applyFont="1" applyFill="1" applyBorder="1" applyAlignment="1">
      <alignment horizontal="distributed" vertical="center" wrapText="1" justifyLastLine="1"/>
    </xf>
    <xf numFmtId="0" fontId="2" fillId="0" borderId="27" xfId="0" applyFont="1" applyFill="1" applyBorder="1" applyAlignment="1">
      <alignment horizontal="distributed" vertical="center" wrapText="1" justifyLastLine="1"/>
    </xf>
    <xf numFmtId="176" fontId="2" fillId="0" borderId="7" xfId="0" applyNumberFormat="1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distributed" vertical="center" justifyLastLine="1"/>
    </xf>
    <xf numFmtId="176" fontId="2" fillId="0" borderId="4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11" xfId="0" applyFont="1" applyFill="1" applyBorder="1" applyAlignment="1">
      <alignment horizontal="distributed" vertical="center" justifyLastLine="1"/>
    </xf>
    <xf numFmtId="0" fontId="2" fillId="0" borderId="8" xfId="0" applyFont="1" applyFill="1" applyBorder="1" applyAlignment="1">
      <alignment horizontal="distributed" vertical="center" justifyLastLine="1"/>
    </xf>
    <xf numFmtId="0" fontId="2" fillId="0" borderId="40" xfId="0" applyFont="1" applyFill="1" applyBorder="1" applyAlignment="1">
      <alignment horizontal="distributed" vertical="center" justifyLastLine="1"/>
    </xf>
    <xf numFmtId="0" fontId="2" fillId="0" borderId="21" xfId="0" applyFont="1" applyFill="1" applyBorder="1" applyAlignment="1">
      <alignment horizontal="distributed" vertical="center" justifyLastLine="1"/>
    </xf>
    <xf numFmtId="0" fontId="2" fillId="0" borderId="15" xfId="0" applyFont="1" applyFill="1" applyBorder="1" applyAlignment="1">
      <alignment horizontal="distributed" vertical="center" justifyLastLine="1"/>
    </xf>
    <xf numFmtId="0" fontId="2" fillId="0" borderId="41" xfId="0" applyFont="1" applyFill="1" applyBorder="1" applyAlignment="1">
      <alignment horizontal="distributed" vertical="center" justifyLastLine="1"/>
    </xf>
    <xf numFmtId="0" fontId="2" fillId="0" borderId="16" xfId="0" applyFont="1" applyFill="1" applyBorder="1" applyAlignment="1">
      <alignment horizontal="distributed" vertical="center" justifyLastLine="1"/>
    </xf>
    <xf numFmtId="0" fontId="2" fillId="0" borderId="17" xfId="0" applyFont="1" applyFill="1" applyBorder="1" applyAlignment="1">
      <alignment horizontal="distributed" vertical="center" justifyLastLine="1"/>
    </xf>
    <xf numFmtId="0" fontId="2" fillId="0" borderId="18" xfId="0" applyFont="1" applyFill="1" applyBorder="1" applyAlignment="1">
      <alignment horizontal="distributed" vertical="center" justifyLastLine="1"/>
    </xf>
    <xf numFmtId="0" fontId="2" fillId="0" borderId="39" xfId="0" applyFont="1" applyFill="1" applyBorder="1" applyAlignment="1">
      <alignment horizontal="distributed" vertical="center" justifyLastLine="1"/>
    </xf>
    <xf numFmtId="0" fontId="2" fillId="0" borderId="20" xfId="0" applyFont="1" applyFill="1" applyBorder="1" applyAlignment="1">
      <alignment horizontal="distributed" vertical="center" justifyLastLine="1"/>
    </xf>
    <xf numFmtId="3" fontId="3" fillId="0" borderId="33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24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 justifyLastLine="1"/>
    </xf>
    <xf numFmtId="0" fontId="3" fillId="0" borderId="0" xfId="0" applyFont="1" applyFill="1" applyBorder="1">
      <alignment vertical="center"/>
    </xf>
    <xf numFmtId="0" fontId="3" fillId="0" borderId="22" xfId="0" applyFont="1" applyFill="1" applyBorder="1">
      <alignment vertical="center"/>
    </xf>
    <xf numFmtId="180" fontId="15" fillId="0" borderId="0" xfId="0" applyNumberFormat="1" applyFont="1" applyFill="1" applyBorder="1" applyAlignment="1">
      <alignment horizontal="center" vertical="center"/>
    </xf>
    <xf numFmtId="180" fontId="15" fillId="0" borderId="22" xfId="0" applyNumberFormat="1" applyFont="1" applyFill="1" applyBorder="1" applyAlignment="1">
      <alignment horizontal="center" vertical="center"/>
    </xf>
    <xf numFmtId="181" fontId="14" fillId="0" borderId="0" xfId="0" applyNumberFormat="1" applyFont="1" applyFill="1" applyBorder="1" applyAlignment="1">
      <alignment horizontal="right" vertical="center"/>
    </xf>
    <xf numFmtId="181" fontId="14" fillId="0" borderId="22" xfId="0" applyNumberFormat="1" applyFont="1" applyFill="1" applyBorder="1" applyAlignment="1">
      <alignment horizontal="right" vertical="center"/>
    </xf>
    <xf numFmtId="180" fontId="15" fillId="0" borderId="0" xfId="0" applyNumberFormat="1" applyFont="1" applyFill="1" applyBorder="1" applyAlignment="1">
      <alignment horizontal="right" vertical="center"/>
    </xf>
    <xf numFmtId="180" fontId="15" fillId="0" borderId="22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81" fontId="15" fillId="0" borderId="0" xfId="0" applyNumberFormat="1" applyFont="1" applyFill="1" applyBorder="1" applyAlignment="1">
      <alignment horizontal="right" vertical="center"/>
    </xf>
    <xf numFmtId="181" fontId="15" fillId="0" borderId="22" xfId="0" applyNumberFormat="1" applyFont="1" applyFill="1" applyBorder="1" applyAlignment="1">
      <alignment horizontal="right" vertical="center"/>
    </xf>
    <xf numFmtId="180" fontId="2" fillId="0" borderId="0" xfId="0" applyNumberFormat="1" applyFont="1" applyFill="1" applyBorder="1" applyAlignment="1">
      <alignment horizontal="right" vertical="center"/>
    </xf>
    <xf numFmtId="180" fontId="2" fillId="0" borderId="22" xfId="0" applyNumberFormat="1" applyFont="1" applyFill="1" applyBorder="1" applyAlignment="1">
      <alignment horizontal="right" vertical="center"/>
    </xf>
    <xf numFmtId="181" fontId="2" fillId="0" borderId="0" xfId="0" applyNumberFormat="1" applyFont="1" applyFill="1" applyBorder="1" applyAlignment="1">
      <alignment horizontal="right" vertical="center"/>
    </xf>
    <xf numFmtId="181" fontId="2" fillId="0" borderId="22" xfId="0" applyNumberFormat="1" applyFont="1" applyFill="1" applyBorder="1" applyAlignment="1">
      <alignment horizontal="right" vertical="center"/>
    </xf>
    <xf numFmtId="180" fontId="2" fillId="0" borderId="0" xfId="0" applyNumberFormat="1" applyFont="1" applyFill="1" applyBorder="1" applyAlignment="1">
      <alignment horizontal="center" vertical="center"/>
    </xf>
    <xf numFmtId="180" fontId="2" fillId="0" borderId="2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distributed" vertical="center" justifyLastLine="1"/>
    </xf>
    <xf numFmtId="0" fontId="2" fillId="0" borderId="23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center" vertical="center" justifyLastLine="1"/>
    </xf>
    <xf numFmtId="0" fontId="2" fillId="0" borderId="22" xfId="0" applyFont="1" applyFill="1" applyBorder="1" applyAlignment="1">
      <alignment horizontal="center" vertical="center" justifyLastLine="1"/>
    </xf>
    <xf numFmtId="0" fontId="2" fillId="0" borderId="19" xfId="0" applyFont="1" applyFill="1" applyBorder="1" applyAlignment="1">
      <alignment horizontal="center" vertical="center" justifyLastLine="1"/>
    </xf>
    <xf numFmtId="0" fontId="2" fillId="0" borderId="23" xfId="0" applyFont="1" applyFill="1" applyBorder="1" applyAlignment="1">
      <alignment horizontal="center" vertical="center" justifyLastLine="1"/>
    </xf>
    <xf numFmtId="0" fontId="3" fillId="0" borderId="51" xfId="0" applyFont="1" applyFill="1" applyBorder="1">
      <alignment vertical="center"/>
    </xf>
    <xf numFmtId="0" fontId="3" fillId="0" borderId="45" xfId="0" applyFont="1" applyFill="1" applyBorder="1">
      <alignment vertical="center"/>
    </xf>
    <xf numFmtId="0" fontId="3" fillId="0" borderId="53" xfId="0" applyFont="1" applyFill="1" applyBorder="1">
      <alignment vertical="center"/>
    </xf>
    <xf numFmtId="0" fontId="3" fillId="0" borderId="54" xfId="0" applyFont="1" applyFill="1" applyBorder="1">
      <alignment vertical="center"/>
    </xf>
    <xf numFmtId="0" fontId="3" fillId="0" borderId="52" xfId="0" applyFont="1" applyFill="1" applyBorder="1">
      <alignment vertical="center"/>
    </xf>
    <xf numFmtId="0" fontId="3" fillId="0" borderId="47" xfId="0" applyFont="1" applyFill="1" applyBorder="1">
      <alignment vertical="center"/>
    </xf>
    <xf numFmtId="0" fontId="2" fillId="0" borderId="12" xfId="0" applyFont="1" applyFill="1" applyBorder="1" applyAlignment="1">
      <alignment horizontal="distributed" justifyLastLine="1"/>
    </xf>
    <xf numFmtId="0" fontId="2" fillId="0" borderId="19" xfId="0" applyFont="1" applyFill="1" applyBorder="1" applyAlignment="1">
      <alignment horizontal="distributed" vertical="top" justifyLastLine="1"/>
    </xf>
    <xf numFmtId="0" fontId="2" fillId="0" borderId="10" xfId="0" applyFont="1" applyFill="1" applyBorder="1" applyAlignment="1">
      <alignment horizontal="distributed" vertical="center" justifyLastLine="1"/>
    </xf>
    <xf numFmtId="0" fontId="2" fillId="0" borderId="1" xfId="0" applyFont="1" applyFill="1" applyBorder="1" applyAlignment="1">
      <alignment horizontal="distributed" vertical="center" justifyLastLine="1"/>
    </xf>
    <xf numFmtId="0" fontId="2" fillId="0" borderId="38" xfId="0" applyFont="1" applyFill="1" applyBorder="1" applyAlignment="1">
      <alignment horizontal="distributed" vertical="center" justifyLastLine="1"/>
    </xf>
    <xf numFmtId="0" fontId="2" fillId="0" borderId="53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distributed" vertical="center" wrapText="1" justifyLastLine="1"/>
    </xf>
    <xf numFmtId="0" fontId="2" fillId="0" borderId="4" xfId="0" applyFont="1" applyFill="1" applyBorder="1" applyAlignment="1">
      <alignment horizontal="distributed" vertical="center" justifyLastLine="1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176" fontId="2" fillId="0" borderId="56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0" fillId="0" borderId="22" xfId="0" applyFill="1" applyBorder="1">
      <alignment vertical="center"/>
    </xf>
    <xf numFmtId="0" fontId="0" fillId="0" borderId="0" xfId="0" applyFill="1" applyBorder="1">
      <alignment vertical="center"/>
    </xf>
    <xf numFmtId="0" fontId="2" fillId="0" borderId="28" xfId="0" applyFont="1" applyFill="1" applyBorder="1" applyAlignment="1">
      <alignment horizontal="distributed" vertical="center" wrapText="1" justifyLastLine="1"/>
    </xf>
    <xf numFmtId="177" fontId="2" fillId="0" borderId="37" xfId="0" applyNumberFormat="1" applyFont="1" applyFill="1" applyBorder="1" applyAlignment="1">
      <alignment horizontal="right" vertical="center"/>
    </xf>
    <xf numFmtId="0" fontId="2" fillId="0" borderId="29" xfId="0" applyFont="1" applyFill="1" applyBorder="1" applyAlignment="1">
      <alignment horizontal="distributed" vertical="center" justifyLastLine="1"/>
    </xf>
    <xf numFmtId="0" fontId="2" fillId="0" borderId="31" xfId="0" applyFont="1" applyFill="1" applyBorder="1" applyAlignment="1">
      <alignment horizontal="distributed" vertical="center" justifyLastLine="1"/>
    </xf>
    <xf numFmtId="0" fontId="2" fillId="0" borderId="2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distributed" vertical="center" justifyLastLine="1"/>
    </xf>
    <xf numFmtId="0" fontId="2" fillId="0" borderId="55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center" justifyLastLine="1"/>
    </xf>
    <xf numFmtId="0" fontId="2" fillId="0" borderId="50" xfId="0" applyFont="1" applyFill="1" applyBorder="1" applyAlignment="1">
      <alignment horizontal="justify" vertical="center" wrapText="1"/>
    </xf>
    <xf numFmtId="0" fontId="2" fillId="0" borderId="44" xfId="0" applyFont="1" applyFill="1" applyBorder="1" applyAlignment="1">
      <alignment horizontal="justify" vertical="center" wrapText="1"/>
    </xf>
    <xf numFmtId="176" fontId="2" fillId="0" borderId="26" xfId="0" applyNumberFormat="1" applyFont="1" applyFill="1" applyBorder="1" applyAlignment="1">
      <alignment horizontal="distributed" vertical="center" justifyLastLine="1"/>
    </xf>
    <xf numFmtId="176" fontId="2" fillId="0" borderId="31" xfId="0" applyNumberFormat="1" applyFont="1" applyFill="1" applyBorder="1" applyAlignment="1">
      <alignment horizontal="right" vertical="center"/>
    </xf>
    <xf numFmtId="176" fontId="2" fillId="0" borderId="19" xfId="0" applyNumberFormat="1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horizontal="right" vertical="center"/>
    </xf>
    <xf numFmtId="176" fontId="2" fillId="0" borderId="30" xfId="0" applyNumberFormat="1" applyFont="1" applyFill="1" applyBorder="1" applyAlignment="1">
      <alignment horizontal="right" vertical="center"/>
    </xf>
    <xf numFmtId="0" fontId="2" fillId="0" borderId="23" xfId="0" applyFont="1" applyFill="1" applyBorder="1" applyAlignment="1">
      <alignment horizontal="distributed" vertical="center" wrapText="1" justifyLastLine="1"/>
    </xf>
    <xf numFmtId="179" fontId="2" fillId="0" borderId="30" xfId="0" applyNumberFormat="1" applyFont="1" applyFill="1" applyBorder="1" applyAlignment="1">
      <alignment horizontal="right" vertical="center"/>
    </xf>
    <xf numFmtId="179" fontId="2" fillId="0" borderId="31" xfId="0" applyNumberFormat="1" applyFont="1" applyFill="1" applyBorder="1" applyAlignment="1">
      <alignment horizontal="right" vertic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176" fontId="2" fillId="0" borderId="57" xfId="0" applyNumberFormat="1" applyFont="1" applyFill="1" applyBorder="1" applyAlignment="1">
      <alignment horizontal="right" vertical="center"/>
    </xf>
    <xf numFmtId="176" fontId="2" fillId="0" borderId="18" xfId="0" applyNumberFormat="1" applyFont="1" applyFill="1" applyBorder="1" applyAlignment="1">
      <alignment horizontal="right" vertical="center"/>
    </xf>
    <xf numFmtId="176" fontId="2" fillId="0" borderId="39" xfId="0" applyNumberFormat="1" applyFont="1" applyFill="1" applyBorder="1" applyAlignment="1">
      <alignment horizontal="right" vertical="center"/>
    </xf>
    <xf numFmtId="0" fontId="0" fillId="0" borderId="19" xfId="0" applyFill="1" applyBorder="1">
      <alignment vertical="center"/>
    </xf>
    <xf numFmtId="0" fontId="0" fillId="0" borderId="23" xfId="0" applyFill="1" applyBorder="1">
      <alignment vertical="center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64</xdr:col>
      <xdr:colOff>0</xdr:colOff>
      <xdr:row>11</xdr:row>
      <xdr:rowOff>1</xdr:rowOff>
    </xdr:to>
    <xdr:cxnSp macro="">
      <xdr:nvCxnSpPr>
        <xdr:cNvPr id="3" name="直線コネクタ 2"/>
        <xdr:cNvCxnSpPr/>
      </xdr:nvCxnSpPr>
      <xdr:spPr>
        <a:xfrm>
          <a:off x="0" y="3009900"/>
          <a:ext cx="6705600" cy="1"/>
        </a:xfrm>
        <a:prstGeom prst="line">
          <a:avLst/>
        </a:prstGeom>
        <a:ln w="3175">
          <a:solidFill>
            <a:schemeClr val="tx1">
              <a:lumMod val="50000"/>
              <a:lumOff val="50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27</xdr:row>
      <xdr:rowOff>0</xdr:rowOff>
    </xdr:from>
    <xdr:to>
      <xdr:col>64</xdr:col>
      <xdr:colOff>0</xdr:colOff>
      <xdr:row>27</xdr:row>
      <xdr:rowOff>1</xdr:rowOff>
    </xdr:to>
    <xdr:cxnSp macro="">
      <xdr:nvCxnSpPr>
        <xdr:cNvPr id="6" name="直線コネクタ 5"/>
        <xdr:cNvCxnSpPr/>
      </xdr:nvCxnSpPr>
      <xdr:spPr>
        <a:xfrm>
          <a:off x="0" y="6696075"/>
          <a:ext cx="6705600" cy="1"/>
        </a:xfrm>
        <a:prstGeom prst="line">
          <a:avLst/>
        </a:prstGeom>
        <a:ln w="3175">
          <a:solidFill>
            <a:schemeClr val="tx1">
              <a:lumMod val="50000"/>
              <a:lumOff val="50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9</xdr:col>
      <xdr:colOff>19050</xdr:colOff>
      <xdr:row>8</xdr:row>
      <xdr:rowOff>1</xdr:rowOff>
    </xdr:to>
    <xdr:cxnSp macro="">
      <xdr:nvCxnSpPr>
        <xdr:cNvPr id="2" name="直線コネクタ 1"/>
        <xdr:cNvCxnSpPr/>
      </xdr:nvCxnSpPr>
      <xdr:spPr>
        <a:xfrm flipV="1">
          <a:off x="0" y="3381375"/>
          <a:ext cx="6762750" cy="1"/>
        </a:xfrm>
        <a:prstGeom prst="line">
          <a:avLst/>
        </a:prstGeom>
        <a:ln w="3175">
          <a:solidFill>
            <a:schemeClr val="tx1">
              <a:lumMod val="50000"/>
              <a:lumOff val="50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0</xdr:rowOff>
    </xdr:from>
    <xdr:to>
      <xdr:col>11</xdr:col>
      <xdr:colOff>0</xdr:colOff>
      <xdr:row>9</xdr:row>
      <xdr:rowOff>1</xdr:rowOff>
    </xdr:to>
    <xdr:cxnSp macro="">
      <xdr:nvCxnSpPr>
        <xdr:cNvPr id="2" name="直線コネクタ 1"/>
        <xdr:cNvCxnSpPr/>
      </xdr:nvCxnSpPr>
      <xdr:spPr>
        <a:xfrm>
          <a:off x="9525" y="2276475"/>
          <a:ext cx="6705600" cy="1"/>
        </a:xfrm>
        <a:prstGeom prst="line">
          <a:avLst/>
        </a:prstGeom>
        <a:ln w="3175">
          <a:solidFill>
            <a:schemeClr val="tx1">
              <a:lumMod val="50000"/>
              <a:lumOff val="50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66675</xdr:colOff>
      <xdr:row>7</xdr:row>
      <xdr:rowOff>28575</xdr:rowOff>
    </xdr:from>
    <xdr:to>
      <xdr:col>69</xdr:col>
      <xdr:colOff>9525</xdr:colOff>
      <xdr:row>8</xdr:row>
      <xdr:rowOff>238125</xdr:rowOff>
    </xdr:to>
    <xdr:grpSp>
      <xdr:nvGrpSpPr>
        <xdr:cNvPr id="30" name="グループ化 29"/>
        <xdr:cNvGrpSpPr/>
      </xdr:nvGrpSpPr>
      <xdr:grpSpPr>
        <a:xfrm>
          <a:off x="5876925" y="1781175"/>
          <a:ext cx="704850" cy="476250"/>
          <a:chOff x="5876925" y="1781175"/>
          <a:chExt cx="704850" cy="476250"/>
        </a:xfrm>
      </xdr:grpSpPr>
      <xdr:sp macro="" textlink="">
        <xdr:nvSpPr>
          <xdr:cNvPr id="28" name="左大かっこ 27"/>
          <xdr:cNvSpPr/>
        </xdr:nvSpPr>
        <xdr:spPr>
          <a:xfrm>
            <a:off x="5876925" y="1781175"/>
            <a:ext cx="114300" cy="476250"/>
          </a:xfrm>
          <a:prstGeom prst="leftBracket">
            <a:avLst>
              <a:gd name="adj" fmla="val 210714"/>
            </a:avLst>
          </a:prstGeom>
          <a:ln w="63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9" name="左大かっこ 28"/>
          <xdr:cNvSpPr/>
        </xdr:nvSpPr>
        <xdr:spPr>
          <a:xfrm flipH="1">
            <a:off x="6467475" y="1781175"/>
            <a:ext cx="114300" cy="476250"/>
          </a:xfrm>
          <a:prstGeom prst="leftBracket">
            <a:avLst>
              <a:gd name="adj" fmla="val 210714"/>
            </a:avLst>
          </a:prstGeom>
          <a:ln w="63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45</xdr:col>
      <xdr:colOff>66675</xdr:colOff>
      <xdr:row>7</xdr:row>
      <xdr:rowOff>28575</xdr:rowOff>
    </xdr:from>
    <xdr:to>
      <xdr:col>53</xdr:col>
      <xdr:colOff>9525</xdr:colOff>
      <xdr:row>8</xdr:row>
      <xdr:rowOff>238125</xdr:rowOff>
    </xdr:to>
    <xdr:grpSp>
      <xdr:nvGrpSpPr>
        <xdr:cNvPr id="31" name="グループ化 30"/>
        <xdr:cNvGrpSpPr/>
      </xdr:nvGrpSpPr>
      <xdr:grpSpPr>
        <a:xfrm>
          <a:off x="4352925" y="1781175"/>
          <a:ext cx="704850" cy="476250"/>
          <a:chOff x="5876925" y="1781175"/>
          <a:chExt cx="704850" cy="476250"/>
        </a:xfrm>
      </xdr:grpSpPr>
      <xdr:sp macro="" textlink="">
        <xdr:nvSpPr>
          <xdr:cNvPr id="32" name="左大かっこ 31"/>
          <xdr:cNvSpPr/>
        </xdr:nvSpPr>
        <xdr:spPr>
          <a:xfrm>
            <a:off x="5876925" y="1781175"/>
            <a:ext cx="114300" cy="476250"/>
          </a:xfrm>
          <a:prstGeom prst="leftBracket">
            <a:avLst>
              <a:gd name="adj" fmla="val 210714"/>
            </a:avLst>
          </a:prstGeom>
          <a:ln w="63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3" name="左大かっこ 32"/>
          <xdr:cNvSpPr/>
        </xdr:nvSpPr>
        <xdr:spPr>
          <a:xfrm flipH="1">
            <a:off x="6467475" y="1781175"/>
            <a:ext cx="114300" cy="476250"/>
          </a:xfrm>
          <a:prstGeom prst="leftBracket">
            <a:avLst>
              <a:gd name="adj" fmla="val 210714"/>
            </a:avLst>
          </a:prstGeom>
          <a:ln w="63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29</xdr:col>
      <xdr:colOff>66675</xdr:colOff>
      <xdr:row>7</xdr:row>
      <xdr:rowOff>28575</xdr:rowOff>
    </xdr:from>
    <xdr:to>
      <xdr:col>37</xdr:col>
      <xdr:colOff>9525</xdr:colOff>
      <xdr:row>8</xdr:row>
      <xdr:rowOff>238125</xdr:rowOff>
    </xdr:to>
    <xdr:grpSp>
      <xdr:nvGrpSpPr>
        <xdr:cNvPr id="34" name="グループ化 33"/>
        <xdr:cNvGrpSpPr/>
      </xdr:nvGrpSpPr>
      <xdr:grpSpPr>
        <a:xfrm>
          <a:off x="2828925" y="1781175"/>
          <a:ext cx="704850" cy="476250"/>
          <a:chOff x="5876925" y="1781175"/>
          <a:chExt cx="704850" cy="476250"/>
        </a:xfrm>
      </xdr:grpSpPr>
      <xdr:sp macro="" textlink="">
        <xdr:nvSpPr>
          <xdr:cNvPr id="35" name="左大かっこ 34"/>
          <xdr:cNvSpPr/>
        </xdr:nvSpPr>
        <xdr:spPr>
          <a:xfrm>
            <a:off x="5876925" y="1781175"/>
            <a:ext cx="114300" cy="476250"/>
          </a:xfrm>
          <a:prstGeom prst="leftBracket">
            <a:avLst>
              <a:gd name="adj" fmla="val 210714"/>
            </a:avLst>
          </a:prstGeom>
          <a:ln w="63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6" name="左大かっこ 35"/>
          <xdr:cNvSpPr/>
        </xdr:nvSpPr>
        <xdr:spPr>
          <a:xfrm flipH="1">
            <a:off x="6467475" y="1781175"/>
            <a:ext cx="114300" cy="476250"/>
          </a:xfrm>
          <a:prstGeom prst="leftBracket">
            <a:avLst>
              <a:gd name="adj" fmla="val 210714"/>
            </a:avLst>
          </a:prstGeom>
          <a:ln w="63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13</xdr:col>
      <xdr:colOff>76200</xdr:colOff>
      <xdr:row>7</xdr:row>
      <xdr:rowOff>28575</xdr:rowOff>
    </xdr:from>
    <xdr:to>
      <xdr:col>21</xdr:col>
      <xdr:colOff>19050</xdr:colOff>
      <xdr:row>8</xdr:row>
      <xdr:rowOff>238125</xdr:rowOff>
    </xdr:to>
    <xdr:grpSp>
      <xdr:nvGrpSpPr>
        <xdr:cNvPr id="37" name="グループ化 36"/>
        <xdr:cNvGrpSpPr/>
      </xdr:nvGrpSpPr>
      <xdr:grpSpPr>
        <a:xfrm>
          <a:off x="1314450" y="1781175"/>
          <a:ext cx="704850" cy="476250"/>
          <a:chOff x="5876925" y="1781175"/>
          <a:chExt cx="704850" cy="476250"/>
        </a:xfrm>
      </xdr:grpSpPr>
      <xdr:sp macro="" textlink="">
        <xdr:nvSpPr>
          <xdr:cNvPr id="38" name="左大かっこ 37"/>
          <xdr:cNvSpPr/>
        </xdr:nvSpPr>
        <xdr:spPr>
          <a:xfrm>
            <a:off x="5876925" y="1781175"/>
            <a:ext cx="114300" cy="476250"/>
          </a:xfrm>
          <a:prstGeom prst="leftBracket">
            <a:avLst>
              <a:gd name="adj" fmla="val 210714"/>
            </a:avLst>
          </a:prstGeom>
          <a:ln w="63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9" name="左大かっこ 38"/>
          <xdr:cNvSpPr/>
        </xdr:nvSpPr>
        <xdr:spPr>
          <a:xfrm flipH="1">
            <a:off x="6467475" y="1781175"/>
            <a:ext cx="114300" cy="476250"/>
          </a:xfrm>
          <a:prstGeom prst="leftBracket">
            <a:avLst>
              <a:gd name="adj" fmla="val 210714"/>
            </a:avLst>
          </a:prstGeom>
          <a:ln w="63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13</xdr:row>
      <xdr:rowOff>1</xdr:rowOff>
    </xdr:from>
    <xdr:to>
      <xdr:col>89</xdr:col>
      <xdr:colOff>0</xdr:colOff>
      <xdr:row>13</xdr:row>
      <xdr:rowOff>1</xdr:rowOff>
    </xdr:to>
    <xdr:cxnSp macro="">
      <xdr:nvCxnSpPr>
        <xdr:cNvPr id="2" name="直線コネクタ 1"/>
        <xdr:cNvCxnSpPr/>
      </xdr:nvCxnSpPr>
      <xdr:spPr>
        <a:xfrm>
          <a:off x="9525" y="3695701"/>
          <a:ext cx="6772275" cy="0"/>
        </a:xfrm>
        <a:prstGeom prst="line">
          <a:avLst/>
        </a:prstGeom>
        <a:ln w="3175">
          <a:solidFill>
            <a:schemeClr val="tx1">
              <a:lumMod val="50000"/>
              <a:lumOff val="50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30</xdr:row>
      <xdr:rowOff>1</xdr:rowOff>
    </xdr:from>
    <xdr:to>
      <xdr:col>89</xdr:col>
      <xdr:colOff>6618</xdr:colOff>
      <xdr:row>30</xdr:row>
      <xdr:rowOff>1</xdr:rowOff>
    </xdr:to>
    <xdr:cxnSp macro="">
      <xdr:nvCxnSpPr>
        <xdr:cNvPr id="3" name="直線コネクタ 2"/>
        <xdr:cNvCxnSpPr/>
      </xdr:nvCxnSpPr>
      <xdr:spPr>
        <a:xfrm>
          <a:off x="0" y="8420101"/>
          <a:ext cx="6788418" cy="0"/>
        </a:xfrm>
        <a:prstGeom prst="line">
          <a:avLst/>
        </a:prstGeom>
        <a:ln w="3175">
          <a:solidFill>
            <a:schemeClr val="tx1">
              <a:lumMod val="50000"/>
              <a:lumOff val="50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"/>
  <sheetViews>
    <sheetView showGridLines="0" tabSelected="1" view="pageBreakPreview" zoomScaleNormal="100" zoomScaleSheetLayoutView="100" workbookViewId="0">
      <selection activeCell="J6" sqref="J6"/>
    </sheetView>
  </sheetViews>
  <sheetFormatPr defaultRowHeight="42"/>
  <cols>
    <col min="1" max="1" width="7.625" style="67" customWidth="1"/>
    <col min="2" max="2" width="8.625" style="67" customWidth="1"/>
    <col min="3" max="3" width="7.625" style="67" customWidth="1"/>
    <col min="4" max="4" width="6.625" style="67" customWidth="1"/>
    <col min="5" max="8" width="9" style="67"/>
    <col min="9" max="9" width="15.25" style="67" customWidth="1"/>
    <col min="10" max="256" width="9" style="67"/>
    <col min="257" max="257" width="7.625" style="67" customWidth="1"/>
    <col min="258" max="258" width="8.625" style="67" customWidth="1"/>
    <col min="259" max="259" width="7.625" style="67" customWidth="1"/>
    <col min="260" max="260" width="6.625" style="67" customWidth="1"/>
    <col min="261" max="264" width="9" style="67"/>
    <col min="265" max="265" width="15.25" style="67" customWidth="1"/>
    <col min="266" max="512" width="9" style="67"/>
    <col min="513" max="513" width="7.625" style="67" customWidth="1"/>
    <col min="514" max="514" width="8.625" style="67" customWidth="1"/>
    <col min="515" max="515" width="7.625" style="67" customWidth="1"/>
    <col min="516" max="516" width="6.625" style="67" customWidth="1"/>
    <col min="517" max="520" width="9" style="67"/>
    <col min="521" max="521" width="15.25" style="67" customWidth="1"/>
    <col min="522" max="768" width="9" style="67"/>
    <col min="769" max="769" width="7.625" style="67" customWidth="1"/>
    <col min="770" max="770" width="8.625" style="67" customWidth="1"/>
    <col min="771" max="771" width="7.625" style="67" customWidth="1"/>
    <col min="772" max="772" width="6.625" style="67" customWidth="1"/>
    <col min="773" max="776" width="9" style="67"/>
    <col min="777" max="777" width="15.25" style="67" customWidth="1"/>
    <col min="778" max="1024" width="9" style="67"/>
    <col min="1025" max="1025" width="7.625" style="67" customWidth="1"/>
    <col min="1026" max="1026" width="8.625" style="67" customWidth="1"/>
    <col min="1027" max="1027" width="7.625" style="67" customWidth="1"/>
    <col min="1028" max="1028" width="6.625" style="67" customWidth="1"/>
    <col min="1029" max="1032" width="9" style="67"/>
    <col min="1033" max="1033" width="15.25" style="67" customWidth="1"/>
    <col min="1034" max="1280" width="9" style="67"/>
    <col min="1281" max="1281" width="7.625" style="67" customWidth="1"/>
    <col min="1282" max="1282" width="8.625" style="67" customWidth="1"/>
    <col min="1283" max="1283" width="7.625" style="67" customWidth="1"/>
    <col min="1284" max="1284" width="6.625" style="67" customWidth="1"/>
    <col min="1285" max="1288" width="9" style="67"/>
    <col min="1289" max="1289" width="15.25" style="67" customWidth="1"/>
    <col min="1290" max="1536" width="9" style="67"/>
    <col min="1537" max="1537" width="7.625" style="67" customWidth="1"/>
    <col min="1538" max="1538" width="8.625" style="67" customWidth="1"/>
    <col min="1539" max="1539" width="7.625" style="67" customWidth="1"/>
    <col min="1540" max="1540" width="6.625" style="67" customWidth="1"/>
    <col min="1541" max="1544" width="9" style="67"/>
    <col min="1545" max="1545" width="15.25" style="67" customWidth="1"/>
    <col min="1546" max="1792" width="9" style="67"/>
    <col min="1793" max="1793" width="7.625" style="67" customWidth="1"/>
    <col min="1794" max="1794" width="8.625" style="67" customWidth="1"/>
    <col min="1795" max="1795" width="7.625" style="67" customWidth="1"/>
    <col min="1796" max="1796" width="6.625" style="67" customWidth="1"/>
    <col min="1797" max="1800" width="9" style="67"/>
    <col min="1801" max="1801" width="15.25" style="67" customWidth="1"/>
    <col min="1802" max="2048" width="9" style="67"/>
    <col min="2049" max="2049" width="7.625" style="67" customWidth="1"/>
    <col min="2050" max="2050" width="8.625" style="67" customWidth="1"/>
    <col min="2051" max="2051" width="7.625" style="67" customWidth="1"/>
    <col min="2052" max="2052" width="6.625" style="67" customWidth="1"/>
    <col min="2053" max="2056" width="9" style="67"/>
    <col min="2057" max="2057" width="15.25" style="67" customWidth="1"/>
    <col min="2058" max="2304" width="9" style="67"/>
    <col min="2305" max="2305" width="7.625" style="67" customWidth="1"/>
    <col min="2306" max="2306" width="8.625" style="67" customWidth="1"/>
    <col min="2307" max="2307" width="7.625" style="67" customWidth="1"/>
    <col min="2308" max="2308" width="6.625" style="67" customWidth="1"/>
    <col min="2309" max="2312" width="9" style="67"/>
    <col min="2313" max="2313" width="15.25" style="67" customWidth="1"/>
    <col min="2314" max="2560" width="9" style="67"/>
    <col min="2561" max="2561" width="7.625" style="67" customWidth="1"/>
    <col min="2562" max="2562" width="8.625" style="67" customWidth="1"/>
    <col min="2563" max="2563" width="7.625" style="67" customWidth="1"/>
    <col min="2564" max="2564" width="6.625" style="67" customWidth="1"/>
    <col min="2565" max="2568" width="9" style="67"/>
    <col min="2569" max="2569" width="15.25" style="67" customWidth="1"/>
    <col min="2570" max="2816" width="9" style="67"/>
    <col min="2817" max="2817" width="7.625" style="67" customWidth="1"/>
    <col min="2818" max="2818" width="8.625" style="67" customWidth="1"/>
    <col min="2819" max="2819" width="7.625" style="67" customWidth="1"/>
    <col min="2820" max="2820" width="6.625" style="67" customWidth="1"/>
    <col min="2821" max="2824" width="9" style="67"/>
    <col min="2825" max="2825" width="15.25" style="67" customWidth="1"/>
    <col min="2826" max="3072" width="9" style="67"/>
    <col min="3073" max="3073" width="7.625" style="67" customWidth="1"/>
    <col min="3074" max="3074" width="8.625" style="67" customWidth="1"/>
    <col min="3075" max="3075" width="7.625" style="67" customWidth="1"/>
    <col min="3076" max="3076" width="6.625" style="67" customWidth="1"/>
    <col min="3077" max="3080" width="9" style="67"/>
    <col min="3081" max="3081" width="15.25" style="67" customWidth="1"/>
    <col min="3082" max="3328" width="9" style="67"/>
    <col min="3329" max="3329" width="7.625" style="67" customWidth="1"/>
    <col min="3330" max="3330" width="8.625" style="67" customWidth="1"/>
    <col min="3331" max="3331" width="7.625" style="67" customWidth="1"/>
    <col min="3332" max="3332" width="6.625" style="67" customWidth="1"/>
    <col min="3333" max="3336" width="9" style="67"/>
    <col min="3337" max="3337" width="15.25" style="67" customWidth="1"/>
    <col min="3338" max="3584" width="9" style="67"/>
    <col min="3585" max="3585" width="7.625" style="67" customWidth="1"/>
    <col min="3586" max="3586" width="8.625" style="67" customWidth="1"/>
    <col min="3587" max="3587" width="7.625" style="67" customWidth="1"/>
    <col min="3588" max="3588" width="6.625" style="67" customWidth="1"/>
    <col min="3589" max="3592" width="9" style="67"/>
    <col min="3593" max="3593" width="15.25" style="67" customWidth="1"/>
    <col min="3594" max="3840" width="9" style="67"/>
    <col min="3841" max="3841" width="7.625" style="67" customWidth="1"/>
    <col min="3842" max="3842" width="8.625" style="67" customWidth="1"/>
    <col min="3843" max="3843" width="7.625" style="67" customWidth="1"/>
    <col min="3844" max="3844" width="6.625" style="67" customWidth="1"/>
    <col min="3845" max="3848" width="9" style="67"/>
    <col min="3849" max="3849" width="15.25" style="67" customWidth="1"/>
    <col min="3850" max="4096" width="9" style="67"/>
    <col min="4097" max="4097" width="7.625" style="67" customWidth="1"/>
    <col min="4098" max="4098" width="8.625" style="67" customWidth="1"/>
    <col min="4099" max="4099" width="7.625" style="67" customWidth="1"/>
    <col min="4100" max="4100" width="6.625" style="67" customWidth="1"/>
    <col min="4101" max="4104" width="9" style="67"/>
    <col min="4105" max="4105" width="15.25" style="67" customWidth="1"/>
    <col min="4106" max="4352" width="9" style="67"/>
    <col min="4353" max="4353" width="7.625" style="67" customWidth="1"/>
    <col min="4354" max="4354" width="8.625" style="67" customWidth="1"/>
    <col min="4355" max="4355" width="7.625" style="67" customWidth="1"/>
    <col min="4356" max="4356" width="6.625" style="67" customWidth="1"/>
    <col min="4357" max="4360" width="9" style="67"/>
    <col min="4361" max="4361" width="15.25" style="67" customWidth="1"/>
    <col min="4362" max="4608" width="9" style="67"/>
    <col min="4609" max="4609" width="7.625" style="67" customWidth="1"/>
    <col min="4610" max="4610" width="8.625" style="67" customWidth="1"/>
    <col min="4611" max="4611" width="7.625" style="67" customWidth="1"/>
    <col min="4612" max="4612" width="6.625" style="67" customWidth="1"/>
    <col min="4613" max="4616" width="9" style="67"/>
    <col min="4617" max="4617" width="15.25" style="67" customWidth="1"/>
    <col min="4618" max="4864" width="9" style="67"/>
    <col min="4865" max="4865" width="7.625" style="67" customWidth="1"/>
    <col min="4866" max="4866" width="8.625" style="67" customWidth="1"/>
    <col min="4867" max="4867" width="7.625" style="67" customWidth="1"/>
    <col min="4868" max="4868" width="6.625" style="67" customWidth="1"/>
    <col min="4869" max="4872" width="9" style="67"/>
    <col min="4873" max="4873" width="15.25" style="67" customWidth="1"/>
    <col min="4874" max="5120" width="9" style="67"/>
    <col min="5121" max="5121" width="7.625" style="67" customWidth="1"/>
    <col min="5122" max="5122" width="8.625" style="67" customWidth="1"/>
    <col min="5123" max="5123" width="7.625" style="67" customWidth="1"/>
    <col min="5124" max="5124" width="6.625" style="67" customWidth="1"/>
    <col min="5125" max="5128" width="9" style="67"/>
    <col min="5129" max="5129" width="15.25" style="67" customWidth="1"/>
    <col min="5130" max="5376" width="9" style="67"/>
    <col min="5377" max="5377" width="7.625" style="67" customWidth="1"/>
    <col min="5378" max="5378" width="8.625" style="67" customWidth="1"/>
    <col min="5379" max="5379" width="7.625" style="67" customWidth="1"/>
    <col min="5380" max="5380" width="6.625" style="67" customWidth="1"/>
    <col min="5381" max="5384" width="9" style="67"/>
    <col min="5385" max="5385" width="15.25" style="67" customWidth="1"/>
    <col min="5386" max="5632" width="9" style="67"/>
    <col min="5633" max="5633" width="7.625" style="67" customWidth="1"/>
    <col min="5634" max="5634" width="8.625" style="67" customWidth="1"/>
    <col min="5635" max="5635" width="7.625" style="67" customWidth="1"/>
    <col min="5636" max="5636" width="6.625" style="67" customWidth="1"/>
    <col min="5637" max="5640" width="9" style="67"/>
    <col min="5641" max="5641" width="15.25" style="67" customWidth="1"/>
    <col min="5642" max="5888" width="9" style="67"/>
    <col min="5889" max="5889" width="7.625" style="67" customWidth="1"/>
    <col min="5890" max="5890" width="8.625" style="67" customWidth="1"/>
    <col min="5891" max="5891" width="7.625" style="67" customWidth="1"/>
    <col min="5892" max="5892" width="6.625" style="67" customWidth="1"/>
    <col min="5893" max="5896" width="9" style="67"/>
    <col min="5897" max="5897" width="15.25" style="67" customWidth="1"/>
    <col min="5898" max="6144" width="9" style="67"/>
    <col min="6145" max="6145" width="7.625" style="67" customWidth="1"/>
    <col min="6146" max="6146" width="8.625" style="67" customWidth="1"/>
    <col min="6147" max="6147" width="7.625" style="67" customWidth="1"/>
    <col min="6148" max="6148" width="6.625" style="67" customWidth="1"/>
    <col min="6149" max="6152" width="9" style="67"/>
    <col min="6153" max="6153" width="15.25" style="67" customWidth="1"/>
    <col min="6154" max="6400" width="9" style="67"/>
    <col min="6401" max="6401" width="7.625" style="67" customWidth="1"/>
    <col min="6402" max="6402" width="8.625" style="67" customWidth="1"/>
    <col min="6403" max="6403" width="7.625" style="67" customWidth="1"/>
    <col min="6404" max="6404" width="6.625" style="67" customWidth="1"/>
    <col min="6405" max="6408" width="9" style="67"/>
    <col min="6409" max="6409" width="15.25" style="67" customWidth="1"/>
    <col min="6410" max="6656" width="9" style="67"/>
    <col min="6657" max="6657" width="7.625" style="67" customWidth="1"/>
    <col min="6658" max="6658" width="8.625" style="67" customWidth="1"/>
    <col min="6659" max="6659" width="7.625" style="67" customWidth="1"/>
    <col min="6660" max="6660" width="6.625" style="67" customWidth="1"/>
    <col min="6661" max="6664" width="9" style="67"/>
    <col min="6665" max="6665" width="15.25" style="67" customWidth="1"/>
    <col min="6666" max="6912" width="9" style="67"/>
    <col min="6913" max="6913" width="7.625" style="67" customWidth="1"/>
    <col min="6914" max="6914" width="8.625" style="67" customWidth="1"/>
    <col min="6915" max="6915" width="7.625" style="67" customWidth="1"/>
    <col min="6916" max="6916" width="6.625" style="67" customWidth="1"/>
    <col min="6917" max="6920" width="9" style="67"/>
    <col min="6921" max="6921" width="15.25" style="67" customWidth="1"/>
    <col min="6922" max="7168" width="9" style="67"/>
    <col min="7169" max="7169" width="7.625" style="67" customWidth="1"/>
    <col min="7170" max="7170" width="8.625" style="67" customWidth="1"/>
    <col min="7171" max="7171" width="7.625" style="67" customWidth="1"/>
    <col min="7172" max="7172" width="6.625" style="67" customWidth="1"/>
    <col min="7173" max="7176" width="9" style="67"/>
    <col min="7177" max="7177" width="15.25" style="67" customWidth="1"/>
    <col min="7178" max="7424" width="9" style="67"/>
    <col min="7425" max="7425" width="7.625" style="67" customWidth="1"/>
    <col min="7426" max="7426" width="8.625" style="67" customWidth="1"/>
    <col min="7427" max="7427" width="7.625" style="67" customWidth="1"/>
    <col min="7428" max="7428" width="6.625" style="67" customWidth="1"/>
    <col min="7429" max="7432" width="9" style="67"/>
    <col min="7433" max="7433" width="15.25" style="67" customWidth="1"/>
    <col min="7434" max="7680" width="9" style="67"/>
    <col min="7681" max="7681" width="7.625" style="67" customWidth="1"/>
    <col min="7682" max="7682" width="8.625" style="67" customWidth="1"/>
    <col min="7683" max="7683" width="7.625" style="67" customWidth="1"/>
    <col min="7684" max="7684" width="6.625" style="67" customWidth="1"/>
    <col min="7685" max="7688" width="9" style="67"/>
    <col min="7689" max="7689" width="15.25" style="67" customWidth="1"/>
    <col min="7690" max="7936" width="9" style="67"/>
    <col min="7937" max="7937" width="7.625" style="67" customWidth="1"/>
    <col min="7938" max="7938" width="8.625" style="67" customWidth="1"/>
    <col min="7939" max="7939" width="7.625" style="67" customWidth="1"/>
    <col min="7940" max="7940" width="6.625" style="67" customWidth="1"/>
    <col min="7941" max="7944" width="9" style="67"/>
    <col min="7945" max="7945" width="15.25" style="67" customWidth="1"/>
    <col min="7946" max="8192" width="9" style="67"/>
    <col min="8193" max="8193" width="7.625" style="67" customWidth="1"/>
    <col min="8194" max="8194" width="8.625" style="67" customWidth="1"/>
    <col min="8195" max="8195" width="7.625" style="67" customWidth="1"/>
    <col min="8196" max="8196" width="6.625" style="67" customWidth="1"/>
    <col min="8197" max="8200" width="9" style="67"/>
    <col min="8201" max="8201" width="15.25" style="67" customWidth="1"/>
    <col min="8202" max="8448" width="9" style="67"/>
    <col min="8449" max="8449" width="7.625" style="67" customWidth="1"/>
    <col min="8450" max="8450" width="8.625" style="67" customWidth="1"/>
    <col min="8451" max="8451" width="7.625" style="67" customWidth="1"/>
    <col min="8452" max="8452" width="6.625" style="67" customWidth="1"/>
    <col min="8453" max="8456" width="9" style="67"/>
    <col min="8457" max="8457" width="15.25" style="67" customWidth="1"/>
    <col min="8458" max="8704" width="9" style="67"/>
    <col min="8705" max="8705" width="7.625" style="67" customWidth="1"/>
    <col min="8706" max="8706" width="8.625" style="67" customWidth="1"/>
    <col min="8707" max="8707" width="7.625" style="67" customWidth="1"/>
    <col min="8708" max="8708" width="6.625" style="67" customWidth="1"/>
    <col min="8709" max="8712" width="9" style="67"/>
    <col min="8713" max="8713" width="15.25" style="67" customWidth="1"/>
    <col min="8714" max="8960" width="9" style="67"/>
    <col min="8961" max="8961" width="7.625" style="67" customWidth="1"/>
    <col min="8962" max="8962" width="8.625" style="67" customWidth="1"/>
    <col min="8963" max="8963" width="7.625" style="67" customWidth="1"/>
    <col min="8964" max="8964" width="6.625" style="67" customWidth="1"/>
    <col min="8965" max="8968" width="9" style="67"/>
    <col min="8969" max="8969" width="15.25" style="67" customWidth="1"/>
    <col min="8970" max="9216" width="9" style="67"/>
    <col min="9217" max="9217" width="7.625" style="67" customWidth="1"/>
    <col min="9218" max="9218" width="8.625" style="67" customWidth="1"/>
    <col min="9219" max="9219" width="7.625" style="67" customWidth="1"/>
    <col min="9220" max="9220" width="6.625" style="67" customWidth="1"/>
    <col min="9221" max="9224" width="9" style="67"/>
    <col min="9225" max="9225" width="15.25" style="67" customWidth="1"/>
    <col min="9226" max="9472" width="9" style="67"/>
    <col min="9473" max="9473" width="7.625" style="67" customWidth="1"/>
    <col min="9474" max="9474" width="8.625" style="67" customWidth="1"/>
    <col min="9475" max="9475" width="7.625" style="67" customWidth="1"/>
    <col min="9476" max="9476" width="6.625" style="67" customWidth="1"/>
    <col min="9477" max="9480" width="9" style="67"/>
    <col min="9481" max="9481" width="15.25" style="67" customWidth="1"/>
    <col min="9482" max="9728" width="9" style="67"/>
    <col min="9729" max="9729" width="7.625" style="67" customWidth="1"/>
    <col min="9730" max="9730" width="8.625" style="67" customWidth="1"/>
    <col min="9731" max="9731" width="7.625" style="67" customWidth="1"/>
    <col min="9732" max="9732" width="6.625" style="67" customWidth="1"/>
    <col min="9733" max="9736" width="9" style="67"/>
    <col min="9737" max="9737" width="15.25" style="67" customWidth="1"/>
    <col min="9738" max="9984" width="9" style="67"/>
    <col min="9985" max="9985" width="7.625" style="67" customWidth="1"/>
    <col min="9986" max="9986" width="8.625" style="67" customWidth="1"/>
    <col min="9987" max="9987" width="7.625" style="67" customWidth="1"/>
    <col min="9988" max="9988" width="6.625" style="67" customWidth="1"/>
    <col min="9989" max="9992" width="9" style="67"/>
    <col min="9993" max="9993" width="15.25" style="67" customWidth="1"/>
    <col min="9994" max="10240" width="9" style="67"/>
    <col min="10241" max="10241" width="7.625" style="67" customWidth="1"/>
    <col min="10242" max="10242" width="8.625" style="67" customWidth="1"/>
    <col min="10243" max="10243" width="7.625" style="67" customWidth="1"/>
    <col min="10244" max="10244" width="6.625" style="67" customWidth="1"/>
    <col min="10245" max="10248" width="9" style="67"/>
    <col min="10249" max="10249" width="15.25" style="67" customWidth="1"/>
    <col min="10250" max="10496" width="9" style="67"/>
    <col min="10497" max="10497" width="7.625" style="67" customWidth="1"/>
    <col min="10498" max="10498" width="8.625" style="67" customWidth="1"/>
    <col min="10499" max="10499" width="7.625" style="67" customWidth="1"/>
    <col min="10500" max="10500" width="6.625" style="67" customWidth="1"/>
    <col min="10501" max="10504" width="9" style="67"/>
    <col min="10505" max="10505" width="15.25" style="67" customWidth="1"/>
    <col min="10506" max="10752" width="9" style="67"/>
    <col min="10753" max="10753" width="7.625" style="67" customWidth="1"/>
    <col min="10754" max="10754" width="8.625" style="67" customWidth="1"/>
    <col min="10755" max="10755" width="7.625" style="67" customWidth="1"/>
    <col min="10756" max="10756" width="6.625" style="67" customWidth="1"/>
    <col min="10757" max="10760" width="9" style="67"/>
    <col min="10761" max="10761" width="15.25" style="67" customWidth="1"/>
    <col min="10762" max="11008" width="9" style="67"/>
    <col min="11009" max="11009" width="7.625" style="67" customWidth="1"/>
    <col min="11010" max="11010" width="8.625" style="67" customWidth="1"/>
    <col min="11011" max="11011" width="7.625" style="67" customWidth="1"/>
    <col min="11012" max="11012" width="6.625" style="67" customWidth="1"/>
    <col min="11013" max="11016" width="9" style="67"/>
    <col min="11017" max="11017" width="15.25" style="67" customWidth="1"/>
    <col min="11018" max="11264" width="9" style="67"/>
    <col min="11265" max="11265" width="7.625" style="67" customWidth="1"/>
    <col min="11266" max="11266" width="8.625" style="67" customWidth="1"/>
    <col min="11267" max="11267" width="7.625" style="67" customWidth="1"/>
    <col min="11268" max="11268" width="6.625" style="67" customWidth="1"/>
    <col min="11269" max="11272" width="9" style="67"/>
    <col min="11273" max="11273" width="15.25" style="67" customWidth="1"/>
    <col min="11274" max="11520" width="9" style="67"/>
    <col min="11521" max="11521" width="7.625" style="67" customWidth="1"/>
    <col min="11522" max="11522" width="8.625" style="67" customWidth="1"/>
    <col min="11523" max="11523" width="7.625" style="67" customWidth="1"/>
    <col min="11524" max="11524" width="6.625" style="67" customWidth="1"/>
    <col min="11525" max="11528" width="9" style="67"/>
    <col min="11529" max="11529" width="15.25" style="67" customWidth="1"/>
    <col min="11530" max="11776" width="9" style="67"/>
    <col min="11777" max="11777" width="7.625" style="67" customWidth="1"/>
    <col min="11778" max="11778" width="8.625" style="67" customWidth="1"/>
    <col min="11779" max="11779" width="7.625" style="67" customWidth="1"/>
    <col min="11780" max="11780" width="6.625" style="67" customWidth="1"/>
    <col min="11781" max="11784" width="9" style="67"/>
    <col min="11785" max="11785" width="15.25" style="67" customWidth="1"/>
    <col min="11786" max="12032" width="9" style="67"/>
    <col min="12033" max="12033" width="7.625" style="67" customWidth="1"/>
    <col min="12034" max="12034" width="8.625" style="67" customWidth="1"/>
    <col min="12035" max="12035" width="7.625" style="67" customWidth="1"/>
    <col min="12036" max="12036" width="6.625" style="67" customWidth="1"/>
    <col min="12037" max="12040" width="9" style="67"/>
    <col min="12041" max="12041" width="15.25" style="67" customWidth="1"/>
    <col min="12042" max="12288" width="9" style="67"/>
    <col min="12289" max="12289" width="7.625" style="67" customWidth="1"/>
    <col min="12290" max="12290" width="8.625" style="67" customWidth="1"/>
    <col min="12291" max="12291" width="7.625" style="67" customWidth="1"/>
    <col min="12292" max="12292" width="6.625" style="67" customWidth="1"/>
    <col min="12293" max="12296" width="9" style="67"/>
    <col min="12297" max="12297" width="15.25" style="67" customWidth="1"/>
    <col min="12298" max="12544" width="9" style="67"/>
    <col min="12545" max="12545" width="7.625" style="67" customWidth="1"/>
    <col min="12546" max="12546" width="8.625" style="67" customWidth="1"/>
    <col min="12547" max="12547" width="7.625" style="67" customWidth="1"/>
    <col min="12548" max="12548" width="6.625" style="67" customWidth="1"/>
    <col min="12549" max="12552" width="9" style="67"/>
    <col min="12553" max="12553" width="15.25" style="67" customWidth="1"/>
    <col min="12554" max="12800" width="9" style="67"/>
    <col min="12801" max="12801" width="7.625" style="67" customWidth="1"/>
    <col min="12802" max="12802" width="8.625" style="67" customWidth="1"/>
    <col min="12803" max="12803" width="7.625" style="67" customWidth="1"/>
    <col min="12804" max="12804" width="6.625" style="67" customWidth="1"/>
    <col min="12805" max="12808" width="9" style="67"/>
    <col min="12809" max="12809" width="15.25" style="67" customWidth="1"/>
    <col min="12810" max="13056" width="9" style="67"/>
    <col min="13057" max="13057" width="7.625" style="67" customWidth="1"/>
    <col min="13058" max="13058" width="8.625" style="67" customWidth="1"/>
    <col min="13059" max="13059" width="7.625" style="67" customWidth="1"/>
    <col min="13060" max="13060" width="6.625" style="67" customWidth="1"/>
    <col min="13061" max="13064" width="9" style="67"/>
    <col min="13065" max="13065" width="15.25" style="67" customWidth="1"/>
    <col min="13066" max="13312" width="9" style="67"/>
    <col min="13313" max="13313" width="7.625" style="67" customWidth="1"/>
    <col min="13314" max="13314" width="8.625" style="67" customWidth="1"/>
    <col min="13315" max="13315" width="7.625" style="67" customWidth="1"/>
    <col min="13316" max="13316" width="6.625" style="67" customWidth="1"/>
    <col min="13317" max="13320" width="9" style="67"/>
    <col min="13321" max="13321" width="15.25" style="67" customWidth="1"/>
    <col min="13322" max="13568" width="9" style="67"/>
    <col min="13569" max="13569" width="7.625" style="67" customWidth="1"/>
    <col min="13570" max="13570" width="8.625" style="67" customWidth="1"/>
    <col min="13571" max="13571" width="7.625" style="67" customWidth="1"/>
    <col min="13572" max="13572" width="6.625" style="67" customWidth="1"/>
    <col min="13573" max="13576" width="9" style="67"/>
    <col min="13577" max="13577" width="15.25" style="67" customWidth="1"/>
    <col min="13578" max="13824" width="9" style="67"/>
    <col min="13825" max="13825" width="7.625" style="67" customWidth="1"/>
    <col min="13826" max="13826" width="8.625" style="67" customWidth="1"/>
    <col min="13827" max="13827" width="7.625" style="67" customWidth="1"/>
    <col min="13828" max="13828" width="6.625" style="67" customWidth="1"/>
    <col min="13829" max="13832" width="9" style="67"/>
    <col min="13833" max="13833" width="15.25" style="67" customWidth="1"/>
    <col min="13834" max="14080" width="9" style="67"/>
    <col min="14081" max="14081" width="7.625" style="67" customWidth="1"/>
    <col min="14082" max="14082" width="8.625" style="67" customWidth="1"/>
    <col min="14083" max="14083" width="7.625" style="67" customWidth="1"/>
    <col min="14084" max="14084" width="6.625" style="67" customWidth="1"/>
    <col min="14085" max="14088" width="9" style="67"/>
    <col min="14089" max="14089" width="15.25" style="67" customWidth="1"/>
    <col min="14090" max="14336" width="9" style="67"/>
    <col min="14337" max="14337" width="7.625" style="67" customWidth="1"/>
    <col min="14338" max="14338" width="8.625" style="67" customWidth="1"/>
    <col min="14339" max="14339" width="7.625" style="67" customWidth="1"/>
    <col min="14340" max="14340" width="6.625" style="67" customWidth="1"/>
    <col min="14341" max="14344" width="9" style="67"/>
    <col min="14345" max="14345" width="15.25" style="67" customWidth="1"/>
    <col min="14346" max="14592" width="9" style="67"/>
    <col min="14593" max="14593" width="7.625" style="67" customWidth="1"/>
    <col min="14594" max="14594" width="8.625" style="67" customWidth="1"/>
    <col min="14595" max="14595" width="7.625" style="67" customWidth="1"/>
    <col min="14596" max="14596" width="6.625" style="67" customWidth="1"/>
    <col min="14597" max="14600" width="9" style="67"/>
    <col min="14601" max="14601" width="15.25" style="67" customWidth="1"/>
    <col min="14602" max="14848" width="9" style="67"/>
    <col min="14849" max="14849" width="7.625" style="67" customWidth="1"/>
    <col min="14850" max="14850" width="8.625" style="67" customWidth="1"/>
    <col min="14851" max="14851" width="7.625" style="67" customWidth="1"/>
    <col min="14852" max="14852" width="6.625" style="67" customWidth="1"/>
    <col min="14853" max="14856" width="9" style="67"/>
    <col min="14857" max="14857" width="15.25" style="67" customWidth="1"/>
    <col min="14858" max="15104" width="9" style="67"/>
    <col min="15105" max="15105" width="7.625" style="67" customWidth="1"/>
    <col min="15106" max="15106" width="8.625" style="67" customWidth="1"/>
    <col min="15107" max="15107" width="7.625" style="67" customWidth="1"/>
    <col min="15108" max="15108" width="6.625" style="67" customWidth="1"/>
    <col min="15109" max="15112" width="9" style="67"/>
    <col min="15113" max="15113" width="15.25" style="67" customWidth="1"/>
    <col min="15114" max="15360" width="9" style="67"/>
    <col min="15361" max="15361" width="7.625" style="67" customWidth="1"/>
    <col min="15362" max="15362" width="8.625" style="67" customWidth="1"/>
    <col min="15363" max="15363" width="7.625" style="67" customWidth="1"/>
    <col min="15364" max="15364" width="6.625" style="67" customWidth="1"/>
    <col min="15365" max="15368" width="9" style="67"/>
    <col min="15369" max="15369" width="15.25" style="67" customWidth="1"/>
    <col min="15370" max="15616" width="9" style="67"/>
    <col min="15617" max="15617" width="7.625" style="67" customWidth="1"/>
    <col min="15618" max="15618" width="8.625" style="67" customWidth="1"/>
    <col min="15619" max="15619" width="7.625" style="67" customWidth="1"/>
    <col min="15620" max="15620" width="6.625" style="67" customWidth="1"/>
    <col min="15621" max="15624" width="9" style="67"/>
    <col min="15625" max="15625" width="15.25" style="67" customWidth="1"/>
    <col min="15626" max="15872" width="9" style="67"/>
    <col min="15873" max="15873" width="7.625" style="67" customWidth="1"/>
    <col min="15874" max="15874" width="8.625" style="67" customWidth="1"/>
    <col min="15875" max="15875" width="7.625" style="67" customWidth="1"/>
    <col min="15876" max="15876" width="6.625" style="67" customWidth="1"/>
    <col min="15877" max="15880" width="9" style="67"/>
    <col min="15881" max="15881" width="15.25" style="67" customWidth="1"/>
    <col min="15882" max="16128" width="9" style="67"/>
    <col min="16129" max="16129" width="7.625" style="67" customWidth="1"/>
    <col min="16130" max="16130" width="8.625" style="67" customWidth="1"/>
    <col min="16131" max="16131" width="7.625" style="67" customWidth="1"/>
    <col min="16132" max="16132" width="6.625" style="67" customWidth="1"/>
    <col min="16133" max="16136" width="9" style="67"/>
    <col min="16137" max="16137" width="15.25" style="67" customWidth="1"/>
    <col min="16138" max="16384" width="9" style="67"/>
  </cols>
  <sheetData>
    <row r="1" spans="1:9">
      <c r="A1" s="65" t="s">
        <v>235</v>
      </c>
      <c r="B1" s="66">
        <v>4</v>
      </c>
      <c r="C1" s="65" t="s">
        <v>236</v>
      </c>
      <c r="D1" s="65"/>
      <c r="E1" s="116" t="s">
        <v>237</v>
      </c>
      <c r="F1" s="116"/>
      <c r="G1" s="116"/>
      <c r="H1" s="116"/>
      <c r="I1" s="116"/>
    </row>
  </sheetData>
  <mergeCells count="1">
    <mergeCell ref="E1:I1"/>
  </mergeCells>
  <phoneticPr fontId="13"/>
  <pageMargins left="0.98425196850393704" right="0.98425196850393704" top="2.3622047244094491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showGridLines="0" view="pageBreakPreview" topLeftCell="A13" zoomScaleNormal="100" zoomScaleSheetLayoutView="100" workbookViewId="0">
      <selection activeCell="K12" sqref="K12"/>
    </sheetView>
  </sheetViews>
  <sheetFormatPr defaultRowHeight="13.5"/>
  <cols>
    <col min="1" max="8" width="11.125" style="6" customWidth="1"/>
    <col min="9" max="16384" width="9" style="6"/>
  </cols>
  <sheetData>
    <row r="1" spans="1:8" ht="21" customHeight="1">
      <c r="A1" s="119" t="s">
        <v>164</v>
      </c>
      <c r="B1" s="119"/>
      <c r="C1" s="119"/>
      <c r="D1" s="119"/>
      <c r="E1" s="119"/>
      <c r="F1" s="119"/>
      <c r="G1" s="119"/>
      <c r="H1" s="119"/>
    </row>
    <row r="2" spans="1:8" ht="21" customHeight="1">
      <c r="A2" s="11"/>
    </row>
    <row r="3" spans="1:8" ht="21.75" customHeight="1">
      <c r="A3" s="120" t="s">
        <v>165</v>
      </c>
      <c r="B3" s="120"/>
      <c r="C3" s="120"/>
      <c r="D3" s="120"/>
      <c r="E3" s="120"/>
      <c r="F3" s="120"/>
      <c r="G3" s="120"/>
      <c r="H3" s="120"/>
    </row>
    <row r="4" spans="1:8" ht="21" customHeight="1">
      <c r="A4" s="9"/>
    </row>
    <row r="5" spans="1:8" ht="17.25" customHeight="1">
      <c r="A5" s="121" t="s">
        <v>166</v>
      </c>
      <c r="B5" s="121"/>
      <c r="C5" s="121"/>
      <c r="D5" s="121"/>
      <c r="E5" s="121"/>
      <c r="F5" s="121"/>
      <c r="G5" s="121"/>
      <c r="H5" s="121"/>
    </row>
    <row r="6" spans="1:8" ht="15" customHeight="1">
      <c r="A6" s="122" t="s">
        <v>167</v>
      </c>
      <c r="B6" s="122"/>
      <c r="C6" s="122"/>
      <c r="D6" s="122"/>
      <c r="E6" s="122"/>
      <c r="F6" s="122"/>
      <c r="G6" s="122"/>
      <c r="H6" s="122"/>
    </row>
    <row r="7" spans="1:8" ht="21" customHeight="1">
      <c r="A7" s="280"/>
      <c r="B7" s="143" t="s">
        <v>168</v>
      </c>
      <c r="C7" s="143"/>
      <c r="D7" s="143" t="s">
        <v>169</v>
      </c>
      <c r="E7" s="143"/>
      <c r="F7" s="35" t="s">
        <v>170</v>
      </c>
      <c r="G7" s="35" t="s">
        <v>172</v>
      </c>
      <c r="H7" s="36" t="s">
        <v>174</v>
      </c>
    </row>
    <row r="8" spans="1:8" ht="21" customHeight="1">
      <c r="A8" s="281"/>
      <c r="B8" s="60" t="s">
        <v>175</v>
      </c>
      <c r="C8" s="60" t="s">
        <v>176</v>
      </c>
      <c r="D8" s="60" t="s">
        <v>175</v>
      </c>
      <c r="E8" s="60" t="s">
        <v>176</v>
      </c>
      <c r="F8" s="37" t="s">
        <v>171</v>
      </c>
      <c r="G8" s="37" t="s">
        <v>173</v>
      </c>
      <c r="H8" s="38" t="s">
        <v>173</v>
      </c>
    </row>
    <row r="9" spans="1:8" ht="21" customHeight="1">
      <c r="A9" s="77" t="s">
        <v>141</v>
      </c>
      <c r="B9" s="78">
        <v>3</v>
      </c>
      <c r="C9" s="78">
        <v>12</v>
      </c>
      <c r="D9" s="78">
        <v>258</v>
      </c>
      <c r="E9" s="78">
        <v>1460</v>
      </c>
      <c r="F9" s="78">
        <v>1783</v>
      </c>
      <c r="G9" s="78">
        <v>1136</v>
      </c>
      <c r="H9" s="79">
        <v>1138</v>
      </c>
    </row>
    <row r="10" spans="1:8" ht="21" customHeight="1">
      <c r="A10" s="77" t="s">
        <v>142</v>
      </c>
      <c r="B10" s="78">
        <v>3</v>
      </c>
      <c r="C10" s="78">
        <v>12</v>
      </c>
      <c r="D10" s="78">
        <v>258</v>
      </c>
      <c r="E10" s="78">
        <v>1460</v>
      </c>
      <c r="F10" s="78">
        <v>1763</v>
      </c>
      <c r="G10" s="78">
        <v>1036</v>
      </c>
      <c r="H10" s="79">
        <v>1250</v>
      </c>
    </row>
    <row r="11" spans="1:8" ht="21" customHeight="1">
      <c r="A11" s="77" t="s">
        <v>228</v>
      </c>
      <c r="B11" s="78">
        <v>3</v>
      </c>
      <c r="C11" s="78">
        <v>12</v>
      </c>
      <c r="D11" s="78">
        <v>258</v>
      </c>
      <c r="E11" s="78">
        <v>1460</v>
      </c>
      <c r="F11" s="78">
        <v>1760</v>
      </c>
      <c r="G11" s="78">
        <v>966</v>
      </c>
      <c r="H11" s="79">
        <v>1048</v>
      </c>
    </row>
    <row r="12" spans="1:8" ht="21" customHeight="1">
      <c r="A12" s="77" t="s">
        <v>227</v>
      </c>
      <c r="B12" s="78">
        <v>3</v>
      </c>
      <c r="C12" s="78">
        <v>12</v>
      </c>
      <c r="D12" s="78">
        <v>258</v>
      </c>
      <c r="E12" s="78">
        <v>1460</v>
      </c>
      <c r="F12" s="78">
        <v>1744</v>
      </c>
      <c r="G12" s="78">
        <v>961</v>
      </c>
      <c r="H12" s="79">
        <v>999</v>
      </c>
    </row>
    <row r="13" spans="1:8" ht="21" customHeight="1">
      <c r="A13" s="88" t="s">
        <v>267</v>
      </c>
      <c r="B13" s="96">
        <v>4</v>
      </c>
      <c r="C13" s="96">
        <v>12</v>
      </c>
      <c r="D13" s="96">
        <v>288</v>
      </c>
      <c r="E13" s="96">
        <v>1460</v>
      </c>
      <c r="F13" s="96">
        <v>1626</v>
      </c>
      <c r="G13" s="96">
        <v>957</v>
      </c>
      <c r="H13" s="97">
        <v>1057</v>
      </c>
    </row>
    <row r="14" spans="1:8" ht="15" customHeight="1">
      <c r="A14" s="279" t="s">
        <v>252</v>
      </c>
      <c r="B14" s="279"/>
      <c r="C14" s="279"/>
      <c r="D14" s="279"/>
      <c r="E14" s="279"/>
      <c r="F14" s="279"/>
      <c r="G14" s="279"/>
      <c r="H14" s="279"/>
    </row>
    <row r="15" spans="1:8" ht="15" customHeight="1">
      <c r="A15" s="87" t="s">
        <v>253</v>
      </c>
    </row>
    <row r="16" spans="1:8" ht="21" customHeight="1">
      <c r="A16" s="4"/>
    </row>
    <row r="17" spans="1:8" ht="21.75" customHeight="1">
      <c r="A17" s="120" t="s">
        <v>177</v>
      </c>
      <c r="B17" s="120"/>
      <c r="C17" s="120"/>
      <c r="D17" s="120"/>
      <c r="E17" s="120"/>
      <c r="F17" s="120"/>
      <c r="G17" s="120"/>
      <c r="H17" s="120"/>
    </row>
    <row r="18" spans="1:8" ht="21" customHeight="1">
      <c r="A18" s="9"/>
    </row>
    <row r="19" spans="1:8" ht="17.25" customHeight="1">
      <c r="A19" s="121" t="s">
        <v>178</v>
      </c>
      <c r="B19" s="121"/>
      <c r="C19" s="121"/>
      <c r="D19" s="121"/>
      <c r="E19" s="121"/>
      <c r="F19" s="121"/>
      <c r="G19" s="121"/>
      <c r="H19" s="121"/>
    </row>
    <row r="20" spans="1:8" ht="15" customHeight="1">
      <c r="A20" s="122" t="s">
        <v>167</v>
      </c>
      <c r="B20" s="122"/>
      <c r="C20" s="122"/>
      <c r="D20" s="122"/>
      <c r="E20" s="122"/>
      <c r="F20" s="122"/>
      <c r="G20" s="122"/>
      <c r="H20" s="122"/>
    </row>
    <row r="21" spans="1:8" ht="21" customHeight="1">
      <c r="A21" s="280"/>
      <c r="B21" s="282" t="s">
        <v>168</v>
      </c>
      <c r="C21" s="282"/>
      <c r="D21" s="282" t="s">
        <v>169</v>
      </c>
      <c r="E21" s="282"/>
      <c r="F21" s="42" t="s">
        <v>170</v>
      </c>
      <c r="G21" s="42" t="s">
        <v>172</v>
      </c>
      <c r="H21" s="43" t="s">
        <v>174</v>
      </c>
    </row>
    <row r="22" spans="1:8" ht="21" customHeight="1">
      <c r="A22" s="281"/>
      <c r="B22" s="39" t="s">
        <v>175</v>
      </c>
      <c r="C22" s="39" t="s">
        <v>176</v>
      </c>
      <c r="D22" s="39" t="s">
        <v>175</v>
      </c>
      <c r="E22" s="39" t="s">
        <v>176</v>
      </c>
      <c r="F22" s="44" t="s">
        <v>171</v>
      </c>
      <c r="G22" s="44" t="s">
        <v>173</v>
      </c>
      <c r="H22" s="45" t="s">
        <v>173</v>
      </c>
    </row>
    <row r="23" spans="1:8" s="63" customFormat="1" ht="21" customHeight="1">
      <c r="A23" s="86" t="s">
        <v>141</v>
      </c>
      <c r="B23" s="40">
        <v>3</v>
      </c>
      <c r="C23" s="85" t="s">
        <v>163</v>
      </c>
      <c r="D23" s="40">
        <v>395</v>
      </c>
      <c r="E23" s="85" t="s">
        <v>163</v>
      </c>
      <c r="F23" s="40">
        <v>290</v>
      </c>
      <c r="G23" s="40">
        <v>695</v>
      </c>
      <c r="H23" s="41">
        <v>718</v>
      </c>
    </row>
    <row r="24" spans="1:8" s="63" customFormat="1" ht="21" customHeight="1">
      <c r="A24" s="86" t="s">
        <v>142</v>
      </c>
      <c r="B24" s="40">
        <v>3</v>
      </c>
      <c r="C24" s="85" t="s">
        <v>163</v>
      </c>
      <c r="D24" s="40">
        <v>395</v>
      </c>
      <c r="E24" s="85" t="s">
        <v>163</v>
      </c>
      <c r="F24" s="40">
        <v>218</v>
      </c>
      <c r="G24" s="40">
        <v>519</v>
      </c>
      <c r="H24" s="41">
        <v>597</v>
      </c>
    </row>
    <row r="25" spans="1:8" s="63" customFormat="1" ht="21" customHeight="1">
      <c r="A25" s="86" t="s">
        <v>226</v>
      </c>
      <c r="B25" s="40">
        <v>2</v>
      </c>
      <c r="C25" s="85" t="s">
        <v>163</v>
      </c>
      <c r="D25" s="40">
        <v>280</v>
      </c>
      <c r="E25" s="85" t="s">
        <v>163</v>
      </c>
      <c r="F25" s="40">
        <v>240</v>
      </c>
      <c r="G25" s="40">
        <v>349</v>
      </c>
      <c r="H25" s="41">
        <v>328</v>
      </c>
    </row>
    <row r="26" spans="1:8" s="63" customFormat="1" ht="21" customHeight="1">
      <c r="A26" s="86" t="s">
        <v>227</v>
      </c>
      <c r="B26" s="40">
        <v>2</v>
      </c>
      <c r="C26" s="85" t="s">
        <v>163</v>
      </c>
      <c r="D26" s="40">
        <v>280</v>
      </c>
      <c r="E26" s="85" t="s">
        <v>163</v>
      </c>
      <c r="F26" s="40">
        <v>194</v>
      </c>
      <c r="G26" s="40">
        <v>286</v>
      </c>
      <c r="H26" s="41">
        <v>331</v>
      </c>
    </row>
    <row r="27" spans="1:8" s="63" customFormat="1" ht="21" customHeight="1">
      <c r="A27" s="88" t="s">
        <v>267</v>
      </c>
      <c r="B27" s="105">
        <v>2</v>
      </c>
      <c r="C27" s="85" t="s">
        <v>163</v>
      </c>
      <c r="D27" s="105">
        <v>214</v>
      </c>
      <c r="E27" s="96" t="s">
        <v>163</v>
      </c>
      <c r="F27" s="105">
        <v>154</v>
      </c>
      <c r="G27" s="105">
        <v>141</v>
      </c>
      <c r="H27" s="106">
        <v>180</v>
      </c>
    </row>
    <row r="28" spans="1:8" s="63" customFormat="1" ht="15" customHeight="1">
      <c r="A28" s="279" t="s">
        <v>252</v>
      </c>
      <c r="B28" s="279"/>
      <c r="C28" s="279"/>
      <c r="D28" s="279"/>
      <c r="E28" s="279"/>
      <c r="F28" s="279"/>
      <c r="G28" s="279"/>
      <c r="H28" s="279"/>
    </row>
    <row r="29" spans="1:8" ht="15" customHeight="1">
      <c r="A29" s="74" t="s">
        <v>253</v>
      </c>
    </row>
    <row r="30" spans="1:8" ht="21" customHeight="1">
      <c r="A30" s="4"/>
    </row>
    <row r="31" spans="1:8" ht="21" customHeight="1">
      <c r="A31" s="4"/>
    </row>
    <row r="32" spans="1:8" ht="21" customHeight="1"/>
    <row r="33" ht="21" customHeight="1"/>
    <row r="34" ht="15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</sheetData>
  <mergeCells count="15">
    <mergeCell ref="A1:H1"/>
    <mergeCell ref="A3:H3"/>
    <mergeCell ref="A5:H5"/>
    <mergeCell ref="A6:H6"/>
    <mergeCell ref="A7:A8"/>
    <mergeCell ref="B7:C7"/>
    <mergeCell ref="D7:E7"/>
    <mergeCell ref="A28:H28"/>
    <mergeCell ref="A14:H14"/>
    <mergeCell ref="A17:H17"/>
    <mergeCell ref="A19:H19"/>
    <mergeCell ref="A20:H20"/>
    <mergeCell ref="A21:A22"/>
    <mergeCell ref="B21:C21"/>
    <mergeCell ref="D21:E21"/>
  </mergeCells>
  <phoneticPr fontId="13"/>
  <pageMargins left="0.70866141732283472" right="0.70866141732283472" top="0.74803149606299213" bottom="0.74803149606299213" header="0.31496062992125984" footer="0.31496062992125984"/>
  <pageSetup paperSize="9" firstPageNumber="51" orientation="portrait" useFirstPageNumber="1" horizontalDpi="300" verticalDpi="300" r:id="rId1"/>
  <headerFooter scaleWithDoc="0"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showGridLines="0" view="pageBreakPreview" zoomScaleNormal="100" zoomScaleSheetLayoutView="100" workbookViewId="0">
      <selection activeCell="I12" sqref="I12"/>
    </sheetView>
  </sheetViews>
  <sheetFormatPr defaultRowHeight="13.5"/>
  <cols>
    <col min="1" max="5" width="17.75" style="6" customWidth="1"/>
    <col min="6" max="16384" width="9" style="6"/>
  </cols>
  <sheetData>
    <row r="1" spans="1:5" ht="24" customHeight="1">
      <c r="A1" s="119" t="s">
        <v>179</v>
      </c>
      <c r="B1" s="119"/>
      <c r="C1" s="119"/>
      <c r="D1" s="119"/>
      <c r="E1" s="119"/>
    </row>
    <row r="2" spans="1:5" ht="21" customHeight="1">
      <c r="A2" s="10"/>
    </row>
    <row r="3" spans="1:5" ht="21.75" customHeight="1">
      <c r="A3" s="120" t="s">
        <v>180</v>
      </c>
      <c r="B3" s="120"/>
      <c r="C3" s="120"/>
      <c r="D3" s="120"/>
      <c r="E3" s="120"/>
    </row>
    <row r="4" spans="1:5" ht="21" customHeight="1">
      <c r="A4" s="9"/>
    </row>
    <row r="5" spans="1:5" ht="17.25" customHeight="1">
      <c r="A5" s="121" t="s">
        <v>193</v>
      </c>
      <c r="B5" s="121"/>
      <c r="C5" s="121"/>
      <c r="D5" s="121"/>
      <c r="E5" s="121"/>
    </row>
    <row r="6" spans="1:5" ht="15" customHeight="1">
      <c r="A6" s="140" t="s">
        <v>181</v>
      </c>
      <c r="B6" s="140"/>
      <c r="C6" s="140"/>
      <c r="D6" s="140"/>
      <c r="E6" s="1"/>
    </row>
    <row r="7" spans="1:5" ht="24" customHeight="1">
      <c r="B7" s="64"/>
      <c r="C7" s="62" t="s">
        <v>194</v>
      </c>
      <c r="D7" s="61" t="s">
        <v>230</v>
      </c>
      <c r="E7" s="2"/>
    </row>
    <row r="8" spans="1:5" ht="24" customHeight="1">
      <c r="B8" s="31" t="s">
        <v>182</v>
      </c>
      <c r="C8" s="50">
        <v>1914</v>
      </c>
      <c r="D8" s="51">
        <v>1293</v>
      </c>
      <c r="E8" s="3"/>
    </row>
    <row r="9" spans="1:5" ht="24" customHeight="1">
      <c r="B9" s="31" t="s">
        <v>183</v>
      </c>
      <c r="C9" s="50">
        <v>1453</v>
      </c>
      <c r="D9" s="51">
        <v>1040</v>
      </c>
      <c r="E9" s="3"/>
    </row>
    <row r="10" spans="1:5" ht="24" customHeight="1">
      <c r="B10" s="31" t="s">
        <v>232</v>
      </c>
      <c r="C10" s="50">
        <v>1291</v>
      </c>
      <c r="D10" s="51">
        <v>846</v>
      </c>
      <c r="E10" s="3"/>
    </row>
    <row r="11" spans="1:5" ht="24" customHeight="1">
      <c r="B11" s="31" t="s">
        <v>231</v>
      </c>
      <c r="C11" s="50">
        <v>1261</v>
      </c>
      <c r="D11" s="51">
        <v>764</v>
      </c>
      <c r="E11" s="3"/>
    </row>
    <row r="12" spans="1:5" ht="24" customHeight="1">
      <c r="B12" s="49" t="s">
        <v>268</v>
      </c>
      <c r="C12" s="107">
        <v>1007</v>
      </c>
      <c r="D12" s="108">
        <v>638</v>
      </c>
      <c r="E12" s="3"/>
    </row>
    <row r="13" spans="1:5" ht="15" customHeight="1">
      <c r="A13" s="4"/>
      <c r="B13" s="75" t="s">
        <v>254</v>
      </c>
    </row>
    <row r="14" spans="1:5" ht="24" customHeight="1">
      <c r="A14" s="4"/>
    </row>
    <row r="15" spans="1:5" ht="21.75" customHeight="1">
      <c r="A15" s="120" t="s">
        <v>184</v>
      </c>
      <c r="B15" s="120"/>
      <c r="C15" s="120"/>
      <c r="D15" s="120"/>
      <c r="E15" s="120"/>
    </row>
    <row r="16" spans="1:5" ht="21" customHeight="1">
      <c r="A16" s="9"/>
    </row>
    <row r="17" spans="1:5" ht="17.25" customHeight="1">
      <c r="A17" s="121" t="s">
        <v>196</v>
      </c>
      <c r="B17" s="121"/>
      <c r="C17" s="121"/>
      <c r="D17" s="121"/>
      <c r="E17" s="121"/>
    </row>
    <row r="18" spans="1:5" ht="15" customHeight="1">
      <c r="A18" s="122" t="s">
        <v>185</v>
      </c>
      <c r="B18" s="122"/>
      <c r="C18" s="122"/>
      <c r="D18" s="122"/>
      <c r="E18" s="122"/>
    </row>
    <row r="19" spans="1:5" ht="24" customHeight="1">
      <c r="A19" s="280"/>
      <c r="B19" s="195" t="s">
        <v>186</v>
      </c>
      <c r="C19" s="195"/>
      <c r="D19" s="195" t="s">
        <v>187</v>
      </c>
      <c r="E19" s="196"/>
    </row>
    <row r="20" spans="1:5" ht="24" customHeight="1">
      <c r="A20" s="281"/>
      <c r="B20" s="32" t="s">
        <v>188</v>
      </c>
      <c r="C20" s="32" t="s">
        <v>189</v>
      </c>
      <c r="D20" s="32" t="s">
        <v>188</v>
      </c>
      <c r="E20" s="33" t="s">
        <v>189</v>
      </c>
    </row>
    <row r="21" spans="1:5" ht="24" customHeight="1">
      <c r="A21" s="31" t="s">
        <v>182</v>
      </c>
      <c r="B21" s="46">
        <v>75</v>
      </c>
      <c r="C21" s="47">
        <v>12224456</v>
      </c>
      <c r="D21" s="46">
        <v>52</v>
      </c>
      <c r="E21" s="48">
        <v>1709182</v>
      </c>
    </row>
    <row r="22" spans="1:5" ht="24" customHeight="1">
      <c r="A22" s="31" t="s">
        <v>183</v>
      </c>
      <c r="B22" s="46">
        <v>79</v>
      </c>
      <c r="C22" s="47">
        <v>12857846</v>
      </c>
      <c r="D22" s="46">
        <v>56</v>
      </c>
      <c r="E22" s="48">
        <v>1715961</v>
      </c>
    </row>
    <row r="23" spans="1:5" ht="24" customHeight="1">
      <c r="A23" s="31" t="s">
        <v>195</v>
      </c>
      <c r="B23" s="46">
        <v>67</v>
      </c>
      <c r="C23" s="47">
        <v>11551467</v>
      </c>
      <c r="D23" s="46">
        <v>57</v>
      </c>
      <c r="E23" s="48">
        <v>2135339</v>
      </c>
    </row>
    <row r="24" spans="1:5" ht="24" customHeight="1">
      <c r="A24" s="31" t="s">
        <v>231</v>
      </c>
      <c r="B24" s="46">
        <v>93</v>
      </c>
      <c r="C24" s="47">
        <v>16250980</v>
      </c>
      <c r="D24" s="46">
        <v>94</v>
      </c>
      <c r="E24" s="48">
        <v>4247584</v>
      </c>
    </row>
    <row r="25" spans="1:5" ht="24" customHeight="1">
      <c r="A25" s="49" t="s">
        <v>268</v>
      </c>
      <c r="B25" s="109">
        <v>75</v>
      </c>
      <c r="C25" s="110">
        <v>13146865</v>
      </c>
      <c r="D25" s="109">
        <v>57</v>
      </c>
      <c r="E25" s="111">
        <v>1843260</v>
      </c>
    </row>
    <row r="26" spans="1:5">
      <c r="A26" s="75" t="s">
        <v>254</v>
      </c>
    </row>
  </sheetData>
  <mergeCells count="10">
    <mergeCell ref="A18:E18"/>
    <mergeCell ref="A19:A20"/>
    <mergeCell ref="B19:C19"/>
    <mergeCell ref="D19:E19"/>
    <mergeCell ref="A1:E1"/>
    <mergeCell ref="A3:E3"/>
    <mergeCell ref="A5:E5"/>
    <mergeCell ref="A6:D6"/>
    <mergeCell ref="A15:E15"/>
    <mergeCell ref="A17:E17"/>
  </mergeCells>
  <phoneticPr fontId="13"/>
  <pageMargins left="0.70866141732283472" right="0.70866141732283472" top="0.74803149606299213" bottom="0.74803149606299213" header="0.31496062992125984" footer="0.31496062992125984"/>
  <pageSetup paperSize="9" firstPageNumber="52" orientation="portrait" useFirstPageNumber="1" horizontalDpi="300" verticalDpi="300" r:id="rId1"/>
  <headerFooter scaleWithDoc="0"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showGridLines="0" view="pageBreakPreview" zoomScaleNormal="100" zoomScaleSheetLayoutView="100" workbookViewId="0">
      <selection activeCell="H9" sqref="H9"/>
    </sheetView>
  </sheetViews>
  <sheetFormatPr defaultRowHeight="13.5"/>
  <cols>
    <col min="1" max="5" width="17.75" style="6" customWidth="1"/>
    <col min="6" max="7" width="9" style="6"/>
    <col min="8" max="8" width="21" style="6" customWidth="1"/>
    <col min="9" max="16384" width="9" style="6"/>
  </cols>
  <sheetData>
    <row r="1" spans="1:7" ht="19.5" customHeight="1">
      <c r="A1" s="118" t="s">
        <v>0</v>
      </c>
      <c r="B1" s="118"/>
      <c r="C1" s="118"/>
      <c r="D1" s="118"/>
      <c r="E1" s="118"/>
    </row>
    <row r="2" spans="1:7" ht="21" customHeight="1">
      <c r="A2" s="9"/>
    </row>
    <row r="3" spans="1:7" ht="19.5" customHeight="1">
      <c r="A3" s="119" t="s">
        <v>1</v>
      </c>
      <c r="B3" s="119"/>
      <c r="C3" s="119"/>
      <c r="D3" s="119"/>
      <c r="E3" s="119"/>
    </row>
    <row r="4" spans="1:7" ht="21" customHeight="1">
      <c r="A4" s="10"/>
    </row>
    <row r="5" spans="1:7" ht="21.75" customHeight="1">
      <c r="A5" s="120" t="s">
        <v>2</v>
      </c>
      <c r="B5" s="120"/>
      <c r="C5" s="120"/>
      <c r="D5" s="120"/>
      <c r="E5" s="120"/>
    </row>
    <row r="6" spans="1:7" ht="21" customHeight="1">
      <c r="A6" s="9"/>
    </row>
    <row r="7" spans="1:7" ht="17.25" customHeight="1">
      <c r="A7" s="121" t="s">
        <v>3</v>
      </c>
      <c r="B7" s="121"/>
      <c r="C7" s="121"/>
      <c r="D7" s="121"/>
      <c r="E7" s="121"/>
    </row>
    <row r="8" spans="1:7" ht="15" customHeight="1">
      <c r="A8" s="122" t="s">
        <v>191</v>
      </c>
      <c r="B8" s="122"/>
      <c r="C8" s="122"/>
      <c r="D8" s="122"/>
      <c r="E8" s="122"/>
    </row>
    <row r="9" spans="1:7" ht="19.5" customHeight="1">
      <c r="A9" s="53"/>
      <c r="B9" s="17" t="s">
        <v>4</v>
      </c>
      <c r="C9" s="17" t="s">
        <v>5</v>
      </c>
      <c r="D9" s="17" t="s">
        <v>6</v>
      </c>
      <c r="E9" s="12" t="s">
        <v>7</v>
      </c>
      <c r="F9" s="7"/>
    </row>
    <row r="10" spans="1:7" ht="19.5" customHeight="1">
      <c r="A10" s="14" t="s">
        <v>8</v>
      </c>
      <c r="B10" s="81">
        <v>113209</v>
      </c>
      <c r="C10" s="81">
        <v>146409</v>
      </c>
      <c r="D10" s="18">
        <v>54.9</v>
      </c>
      <c r="E10" s="80">
        <v>291036612</v>
      </c>
      <c r="F10" s="7"/>
    </row>
    <row r="11" spans="1:7" ht="19.5" customHeight="1">
      <c r="A11" s="14" t="s">
        <v>9</v>
      </c>
      <c r="B11" s="81">
        <v>117374</v>
      </c>
      <c r="C11" s="81">
        <v>151648</v>
      </c>
      <c r="D11" s="18">
        <v>56.8</v>
      </c>
      <c r="E11" s="80">
        <v>297773142</v>
      </c>
      <c r="F11" s="7"/>
    </row>
    <row r="12" spans="1:7" ht="19.5" customHeight="1">
      <c r="A12" s="14" t="s">
        <v>220</v>
      </c>
      <c r="B12" s="81">
        <v>118592</v>
      </c>
      <c r="C12" s="81">
        <v>152748</v>
      </c>
      <c r="D12" s="18">
        <v>57.1</v>
      </c>
      <c r="E12" s="80">
        <v>295391730</v>
      </c>
      <c r="F12" s="7"/>
    </row>
    <row r="13" spans="1:7" ht="19.5" customHeight="1">
      <c r="A13" s="14" t="s">
        <v>261</v>
      </c>
      <c r="B13" s="72">
        <v>118253</v>
      </c>
      <c r="C13" s="72">
        <v>151220</v>
      </c>
      <c r="D13" s="18">
        <v>56.4</v>
      </c>
      <c r="E13" s="13">
        <v>291924268.62900007</v>
      </c>
      <c r="F13" s="7"/>
    </row>
    <row r="14" spans="1:7" ht="19.5" customHeight="1">
      <c r="A14" s="15" t="s">
        <v>269</v>
      </c>
      <c r="B14" s="89">
        <f>SUM(B15:B39)</f>
        <v>117611</v>
      </c>
      <c r="C14" s="89">
        <f>SUM(C15:C39)</f>
        <v>149118</v>
      </c>
      <c r="D14" s="90">
        <v>55.5</v>
      </c>
      <c r="E14" s="91">
        <f>SUM(E15:E39)</f>
        <v>291565889</v>
      </c>
      <c r="F14" s="68"/>
      <c r="G14" s="68"/>
    </row>
    <row r="15" spans="1:7" ht="19.5" customHeight="1">
      <c r="A15" s="14" t="s">
        <v>10</v>
      </c>
      <c r="B15" s="84">
        <v>2178</v>
      </c>
      <c r="C15" s="84">
        <v>2594</v>
      </c>
      <c r="D15" s="18">
        <v>21.5</v>
      </c>
      <c r="E15" s="83">
        <v>5223741</v>
      </c>
      <c r="F15" s="68"/>
      <c r="G15" s="68"/>
    </row>
    <row r="16" spans="1:7" ht="19.5" customHeight="1">
      <c r="A16" s="14" t="s">
        <v>11</v>
      </c>
      <c r="B16" s="84">
        <v>2714</v>
      </c>
      <c r="C16" s="84">
        <v>3367</v>
      </c>
      <c r="D16" s="18">
        <v>32.299999999999997</v>
      </c>
      <c r="E16" s="83">
        <v>6448578</v>
      </c>
      <c r="F16" s="68"/>
      <c r="G16" s="68"/>
    </row>
    <row r="17" spans="1:7" ht="19.5" customHeight="1">
      <c r="A17" s="14" t="s">
        <v>12</v>
      </c>
      <c r="B17" s="84">
        <v>771</v>
      </c>
      <c r="C17" s="84">
        <v>949</v>
      </c>
      <c r="D17" s="18">
        <v>13.2</v>
      </c>
      <c r="E17" s="83">
        <v>1883387</v>
      </c>
      <c r="F17" s="68"/>
      <c r="G17" s="68"/>
    </row>
    <row r="18" spans="1:7" ht="19.5" customHeight="1">
      <c r="A18" s="14" t="s">
        <v>13</v>
      </c>
      <c r="B18" s="84">
        <v>2116</v>
      </c>
      <c r="C18" s="84">
        <v>2901</v>
      </c>
      <c r="D18" s="18">
        <v>43.8</v>
      </c>
      <c r="E18" s="83">
        <v>5310112</v>
      </c>
      <c r="F18" s="68"/>
      <c r="G18" s="68"/>
    </row>
    <row r="19" spans="1:7" ht="19.5" customHeight="1">
      <c r="A19" s="14" t="s">
        <v>14</v>
      </c>
      <c r="B19" s="84">
        <v>1895</v>
      </c>
      <c r="C19" s="84">
        <v>2232</v>
      </c>
      <c r="D19" s="18">
        <v>25.1</v>
      </c>
      <c r="E19" s="83">
        <v>4354765</v>
      </c>
      <c r="F19" s="68"/>
      <c r="G19" s="68"/>
    </row>
    <row r="20" spans="1:7" ht="19.5" customHeight="1">
      <c r="A20" s="14" t="s">
        <v>15</v>
      </c>
      <c r="B20" s="84">
        <v>1327</v>
      </c>
      <c r="C20" s="84">
        <v>1593</v>
      </c>
      <c r="D20" s="18">
        <v>17.600000000000001</v>
      </c>
      <c r="E20" s="83">
        <v>3070346</v>
      </c>
      <c r="F20" s="68"/>
      <c r="G20" s="68"/>
    </row>
    <row r="21" spans="1:7" ht="19.5" customHeight="1">
      <c r="A21" s="14" t="s">
        <v>16</v>
      </c>
      <c r="B21" s="84">
        <v>3306</v>
      </c>
      <c r="C21" s="84">
        <v>4306</v>
      </c>
      <c r="D21" s="18">
        <v>52.6</v>
      </c>
      <c r="E21" s="83">
        <v>7935992</v>
      </c>
      <c r="F21" s="68"/>
      <c r="G21" s="68"/>
    </row>
    <row r="22" spans="1:7" ht="19.5" customHeight="1">
      <c r="A22" s="14" t="s">
        <v>17</v>
      </c>
      <c r="B22" s="84">
        <v>2819</v>
      </c>
      <c r="C22" s="84">
        <v>3851</v>
      </c>
      <c r="D22" s="18">
        <v>58</v>
      </c>
      <c r="E22" s="83">
        <v>7082811</v>
      </c>
      <c r="F22" s="68"/>
      <c r="G22" s="68"/>
    </row>
    <row r="23" spans="1:7" ht="19.5" customHeight="1">
      <c r="A23" s="14" t="s">
        <v>18</v>
      </c>
      <c r="B23" s="84">
        <v>1289</v>
      </c>
      <c r="C23" s="84">
        <v>1613</v>
      </c>
      <c r="D23" s="18">
        <v>21.7</v>
      </c>
      <c r="E23" s="83">
        <v>3147887</v>
      </c>
      <c r="F23" s="68"/>
      <c r="G23" s="68"/>
    </row>
    <row r="24" spans="1:7" ht="19.5" customHeight="1">
      <c r="A24" s="14" t="s">
        <v>19</v>
      </c>
      <c r="B24" s="84">
        <v>5156</v>
      </c>
      <c r="C24" s="84">
        <v>6163</v>
      </c>
      <c r="D24" s="18">
        <v>91.8</v>
      </c>
      <c r="E24" s="83">
        <v>12958530</v>
      </c>
      <c r="F24" s="68"/>
      <c r="G24" s="68"/>
    </row>
    <row r="25" spans="1:7" ht="19.5" customHeight="1">
      <c r="A25" s="14" t="s">
        <v>20</v>
      </c>
      <c r="B25" s="84">
        <v>2878</v>
      </c>
      <c r="C25" s="84">
        <v>3818</v>
      </c>
      <c r="D25" s="18">
        <v>39.6</v>
      </c>
      <c r="E25" s="83">
        <v>7182582</v>
      </c>
      <c r="F25" s="68"/>
      <c r="G25" s="68"/>
    </row>
    <row r="26" spans="1:7" ht="19.5" customHeight="1">
      <c r="A26" s="14" t="s">
        <v>21</v>
      </c>
      <c r="B26" s="84">
        <v>5188</v>
      </c>
      <c r="C26" s="84">
        <v>6645</v>
      </c>
      <c r="D26" s="18">
        <v>38.1</v>
      </c>
      <c r="E26" s="83">
        <v>12278447</v>
      </c>
      <c r="F26" s="68"/>
      <c r="G26" s="68"/>
    </row>
    <row r="27" spans="1:7" ht="19.5" customHeight="1">
      <c r="A27" s="14" t="s">
        <v>22</v>
      </c>
      <c r="B27" s="84">
        <v>7970</v>
      </c>
      <c r="C27" s="84">
        <v>10938</v>
      </c>
      <c r="D27" s="18">
        <v>62.4</v>
      </c>
      <c r="E27" s="83">
        <v>18971832</v>
      </c>
      <c r="F27" s="68"/>
      <c r="G27" s="68"/>
    </row>
    <row r="28" spans="1:7" ht="19.5" customHeight="1">
      <c r="A28" s="14" t="s">
        <v>23</v>
      </c>
      <c r="B28" s="84">
        <v>2983</v>
      </c>
      <c r="C28" s="84">
        <v>3781</v>
      </c>
      <c r="D28" s="18">
        <v>47.2</v>
      </c>
      <c r="E28" s="83">
        <v>7180614</v>
      </c>
      <c r="F28" s="68"/>
      <c r="G28" s="68"/>
    </row>
    <row r="29" spans="1:7" ht="19.5" customHeight="1">
      <c r="A29" s="14" t="s">
        <v>24</v>
      </c>
      <c r="B29" s="84">
        <v>7455</v>
      </c>
      <c r="C29" s="84">
        <v>9385</v>
      </c>
      <c r="D29" s="18">
        <v>72.5</v>
      </c>
      <c r="E29" s="83">
        <v>19121277</v>
      </c>
      <c r="F29" s="68"/>
      <c r="G29" s="68"/>
    </row>
    <row r="30" spans="1:7" ht="19.5" customHeight="1">
      <c r="A30" s="14" t="s">
        <v>25</v>
      </c>
      <c r="B30" s="84">
        <v>3653</v>
      </c>
      <c r="C30" s="84">
        <v>4763</v>
      </c>
      <c r="D30" s="18">
        <v>52.6</v>
      </c>
      <c r="E30" s="83">
        <v>8679822</v>
      </c>
      <c r="F30" s="68"/>
      <c r="G30" s="68"/>
    </row>
    <row r="31" spans="1:7" ht="19.5" customHeight="1">
      <c r="A31" s="14" t="s">
        <v>26</v>
      </c>
      <c r="B31" s="84">
        <v>4229</v>
      </c>
      <c r="C31" s="84">
        <v>5580</v>
      </c>
      <c r="D31" s="18">
        <v>33.799999999999997</v>
      </c>
      <c r="E31" s="83">
        <v>9748193</v>
      </c>
      <c r="F31" s="68"/>
      <c r="G31" s="68"/>
    </row>
    <row r="32" spans="1:7" ht="19.5" customHeight="1">
      <c r="A32" s="14" t="s">
        <v>27</v>
      </c>
      <c r="B32" s="84">
        <v>2098</v>
      </c>
      <c r="C32" s="84">
        <v>3127</v>
      </c>
      <c r="D32" s="18">
        <v>27.9</v>
      </c>
      <c r="E32" s="83">
        <v>5105108</v>
      </c>
      <c r="F32" s="68"/>
      <c r="G32" s="68"/>
    </row>
    <row r="33" spans="1:7" ht="19.5" customHeight="1">
      <c r="A33" s="14" t="s">
        <v>28</v>
      </c>
      <c r="B33" s="84">
        <v>2644</v>
      </c>
      <c r="C33" s="84">
        <v>3295</v>
      </c>
      <c r="D33" s="18">
        <v>30.3</v>
      </c>
      <c r="E33" s="83">
        <v>6213568</v>
      </c>
      <c r="F33" s="68"/>
      <c r="G33" s="68"/>
    </row>
    <row r="34" spans="1:7" ht="19.5" customHeight="1">
      <c r="A34" s="14" t="s">
        <v>29</v>
      </c>
      <c r="B34" s="84">
        <v>4877</v>
      </c>
      <c r="C34" s="84">
        <v>6943</v>
      </c>
      <c r="D34" s="18">
        <v>56.3</v>
      </c>
      <c r="E34" s="83">
        <v>12327677</v>
      </c>
      <c r="F34" s="68"/>
      <c r="G34" s="68"/>
    </row>
    <row r="35" spans="1:7" ht="19.5" customHeight="1">
      <c r="A35" s="14" t="s">
        <v>30</v>
      </c>
      <c r="B35" s="84">
        <v>7377</v>
      </c>
      <c r="C35" s="84">
        <v>9916</v>
      </c>
      <c r="D35" s="18">
        <v>64.2</v>
      </c>
      <c r="E35" s="83">
        <v>18577282</v>
      </c>
      <c r="F35" s="68"/>
      <c r="G35" s="68"/>
    </row>
    <row r="36" spans="1:7" ht="19.5" customHeight="1">
      <c r="A36" s="14" t="s">
        <v>31</v>
      </c>
      <c r="B36" s="84">
        <v>6647</v>
      </c>
      <c r="C36" s="84">
        <v>8478</v>
      </c>
      <c r="D36" s="18">
        <v>65.8</v>
      </c>
      <c r="E36" s="83">
        <v>16384502</v>
      </c>
      <c r="F36" s="68"/>
      <c r="G36" s="68"/>
    </row>
    <row r="37" spans="1:7" ht="19.5" customHeight="1">
      <c r="A37" s="14" t="s">
        <v>32</v>
      </c>
      <c r="B37" s="84">
        <v>9521</v>
      </c>
      <c r="C37" s="84">
        <v>13792</v>
      </c>
      <c r="D37" s="18">
        <v>70.099999999999994</v>
      </c>
      <c r="E37" s="83">
        <v>23869938</v>
      </c>
      <c r="F37" s="68"/>
      <c r="G37" s="68"/>
    </row>
    <row r="38" spans="1:7" ht="19.5" customHeight="1">
      <c r="A38" s="14" t="s">
        <v>33</v>
      </c>
      <c r="B38" s="84">
        <v>25539</v>
      </c>
      <c r="C38" s="84">
        <v>28107</v>
      </c>
      <c r="D38" s="18">
        <v>237.5</v>
      </c>
      <c r="E38" s="83">
        <v>63635259</v>
      </c>
      <c r="F38" s="68"/>
      <c r="G38" s="68"/>
    </row>
    <row r="39" spans="1:7" ht="19.5" customHeight="1">
      <c r="A39" s="16" t="s">
        <v>34</v>
      </c>
      <c r="B39" s="92">
        <v>981</v>
      </c>
      <c r="C39" s="92">
        <v>981</v>
      </c>
      <c r="D39" s="85" t="s">
        <v>163</v>
      </c>
      <c r="E39" s="93">
        <v>4873639</v>
      </c>
      <c r="F39" s="68"/>
      <c r="G39" s="52"/>
    </row>
    <row r="40" spans="1:7" ht="14.25" customHeight="1">
      <c r="A40" s="117" t="s">
        <v>238</v>
      </c>
      <c r="B40" s="117"/>
      <c r="C40" s="117"/>
      <c r="D40" s="117"/>
      <c r="E40" s="117"/>
    </row>
    <row r="41" spans="1:7" ht="15" customHeight="1">
      <c r="A41" s="75" t="s">
        <v>239</v>
      </c>
    </row>
  </sheetData>
  <mergeCells count="6">
    <mergeCell ref="A40:E40"/>
    <mergeCell ref="A1:E1"/>
    <mergeCell ref="A3:E3"/>
    <mergeCell ref="A5:E5"/>
    <mergeCell ref="A7:E7"/>
    <mergeCell ref="A8:E8"/>
  </mergeCells>
  <phoneticPr fontId="1"/>
  <pageMargins left="0.70866141732283472" right="0.70866141732283472" top="0.74803149606299213" bottom="0.74803149606299213" header="0.31496062992125984" footer="0.31496062992125984"/>
  <pageSetup paperSize="9" firstPageNumber="43" orientation="portrait" useFirstPageNumber="1" horizontalDpi="300" verticalDpi="300" r:id="rId1"/>
  <headerFooter scaleWithDoc="0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showGridLines="0" view="pageBreakPreview" topLeftCell="A7" zoomScaleNormal="100" zoomScaleSheetLayoutView="100" workbookViewId="0">
      <selection activeCell="M9" sqref="M9"/>
    </sheetView>
  </sheetViews>
  <sheetFormatPr defaultRowHeight="13.5"/>
  <cols>
    <col min="1" max="10" width="8.875" style="6" customWidth="1"/>
    <col min="11" max="16384" width="9" style="6"/>
  </cols>
  <sheetData>
    <row r="1" spans="1:19" ht="21.75" customHeight="1">
      <c r="A1" s="120" t="s">
        <v>35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9" ht="21" customHeight="1">
      <c r="A2" s="9"/>
    </row>
    <row r="3" spans="1:19" ht="17.25" customHeight="1">
      <c r="A3" s="121" t="s">
        <v>36</v>
      </c>
      <c r="B3" s="121"/>
      <c r="C3" s="121"/>
      <c r="D3" s="121"/>
      <c r="E3" s="121"/>
      <c r="F3" s="121"/>
      <c r="G3" s="121"/>
      <c r="H3" s="121"/>
      <c r="I3" s="121"/>
      <c r="J3" s="121"/>
    </row>
    <row r="4" spans="1:19" ht="15" customHeight="1">
      <c r="A4" s="122" t="s">
        <v>37</v>
      </c>
      <c r="B4" s="122"/>
      <c r="C4" s="122"/>
      <c r="D4" s="122"/>
      <c r="E4" s="122"/>
      <c r="F4" s="122"/>
      <c r="G4" s="122"/>
      <c r="H4" s="122"/>
      <c r="I4" s="122"/>
      <c r="J4" s="122"/>
    </row>
    <row r="5" spans="1:19" ht="21" customHeight="1">
      <c r="A5" s="53"/>
      <c r="B5" s="19" t="s">
        <v>38</v>
      </c>
      <c r="C5" s="19" t="s">
        <v>39</v>
      </c>
      <c r="D5" s="19" t="s">
        <v>40</v>
      </c>
      <c r="E5" s="19" t="s">
        <v>41</v>
      </c>
      <c r="F5" s="19" t="s">
        <v>42</v>
      </c>
      <c r="G5" s="19" t="s">
        <v>43</v>
      </c>
      <c r="H5" s="19" t="s">
        <v>44</v>
      </c>
      <c r="I5" s="19" t="s">
        <v>45</v>
      </c>
      <c r="J5" s="20" t="s">
        <v>46</v>
      </c>
    </row>
    <row r="6" spans="1:19" ht="21" customHeight="1">
      <c r="A6" s="77" t="s">
        <v>8</v>
      </c>
      <c r="B6" s="78">
        <v>113209</v>
      </c>
      <c r="C6" s="78">
        <v>104265</v>
      </c>
      <c r="D6" s="78">
        <v>101238</v>
      </c>
      <c r="E6" s="78">
        <v>6756</v>
      </c>
      <c r="F6" s="78">
        <v>92168</v>
      </c>
      <c r="G6" s="78">
        <v>22</v>
      </c>
      <c r="H6" s="78">
        <v>2647</v>
      </c>
      <c r="I6" s="78">
        <v>366</v>
      </c>
      <c r="J6" s="79">
        <v>16820</v>
      </c>
    </row>
    <row r="7" spans="1:19" ht="21" customHeight="1">
      <c r="A7" s="77" t="s">
        <v>9</v>
      </c>
      <c r="B7" s="78">
        <v>117374</v>
      </c>
      <c r="C7" s="78">
        <v>108423</v>
      </c>
      <c r="D7" s="78">
        <v>105496</v>
      </c>
      <c r="E7" s="78">
        <v>7009</v>
      </c>
      <c r="F7" s="78">
        <v>96811</v>
      </c>
      <c r="G7" s="78">
        <v>23</v>
      </c>
      <c r="H7" s="78">
        <v>2840</v>
      </c>
      <c r="I7" s="78">
        <v>351</v>
      </c>
      <c r="J7" s="79">
        <v>18490</v>
      </c>
    </row>
    <row r="8" spans="1:19" ht="21" customHeight="1">
      <c r="A8" s="77" t="s">
        <v>220</v>
      </c>
      <c r="B8" s="78">
        <v>118592</v>
      </c>
      <c r="C8" s="78">
        <v>110049</v>
      </c>
      <c r="D8" s="78">
        <v>107185</v>
      </c>
      <c r="E8" s="78">
        <v>6900</v>
      </c>
      <c r="F8" s="78">
        <v>98084</v>
      </c>
      <c r="G8" s="78">
        <v>21</v>
      </c>
      <c r="H8" s="78">
        <v>2901</v>
      </c>
      <c r="I8" s="78">
        <v>331</v>
      </c>
      <c r="J8" s="79">
        <v>20068</v>
      </c>
    </row>
    <row r="9" spans="1:19" ht="21" customHeight="1">
      <c r="A9" s="21" t="s">
        <v>261</v>
      </c>
      <c r="B9" s="70">
        <v>118253</v>
      </c>
      <c r="C9" s="70">
        <v>109904</v>
      </c>
      <c r="D9" s="70">
        <v>107131</v>
      </c>
      <c r="E9" s="70">
        <v>6455</v>
      </c>
      <c r="F9" s="70">
        <v>98384</v>
      </c>
      <c r="G9" s="70">
        <v>19.75</v>
      </c>
      <c r="H9" s="70">
        <v>2726</v>
      </c>
      <c r="I9" s="70">
        <v>324</v>
      </c>
      <c r="J9" s="71">
        <v>21676</v>
      </c>
    </row>
    <row r="10" spans="1:19" ht="21" customHeight="1">
      <c r="A10" s="59" t="s">
        <v>262</v>
      </c>
      <c r="B10" s="94">
        <f t="shared" ref="B10:J10" si="0">SUM(B11:B35)</f>
        <v>117611</v>
      </c>
      <c r="C10" s="94">
        <f t="shared" si="0"/>
        <v>109909</v>
      </c>
      <c r="D10" s="94">
        <f t="shared" si="0"/>
        <v>107285</v>
      </c>
      <c r="E10" s="94">
        <f t="shared" si="0"/>
        <v>6201</v>
      </c>
      <c r="F10" s="94">
        <f t="shared" si="0"/>
        <v>98803</v>
      </c>
      <c r="G10" s="94">
        <f t="shared" si="0"/>
        <v>20</v>
      </c>
      <c r="H10" s="94">
        <f t="shared" si="0"/>
        <v>2505</v>
      </c>
      <c r="I10" s="94">
        <f t="shared" si="0"/>
        <v>332</v>
      </c>
      <c r="J10" s="95">
        <f t="shared" si="0"/>
        <v>23289</v>
      </c>
    </row>
    <row r="11" spans="1:19" ht="21" customHeight="1">
      <c r="A11" s="22" t="s">
        <v>10</v>
      </c>
      <c r="B11" s="85">
        <v>2178</v>
      </c>
      <c r="C11" s="85">
        <v>1992</v>
      </c>
      <c r="D11" s="85">
        <v>1828</v>
      </c>
      <c r="E11" s="85">
        <v>64</v>
      </c>
      <c r="F11" s="85">
        <v>1786</v>
      </c>
      <c r="G11" s="113" t="s">
        <v>163</v>
      </c>
      <c r="H11" s="85">
        <v>39</v>
      </c>
      <c r="I11" s="85">
        <v>6</v>
      </c>
      <c r="J11" s="82">
        <v>342</v>
      </c>
      <c r="K11" s="52"/>
      <c r="L11" s="52"/>
      <c r="M11" s="52"/>
      <c r="N11" s="52"/>
      <c r="O11" s="52"/>
      <c r="P11" s="52"/>
      <c r="Q11" s="52"/>
      <c r="R11" s="52"/>
      <c r="S11" s="52"/>
    </row>
    <row r="12" spans="1:19" ht="21" customHeight="1">
      <c r="A12" s="22" t="s">
        <v>11</v>
      </c>
      <c r="B12" s="85">
        <v>2714</v>
      </c>
      <c r="C12" s="85">
        <v>2568</v>
      </c>
      <c r="D12" s="85">
        <v>2514</v>
      </c>
      <c r="E12" s="85">
        <v>126</v>
      </c>
      <c r="F12" s="85">
        <v>2251</v>
      </c>
      <c r="G12" s="113" t="s">
        <v>163</v>
      </c>
      <c r="H12" s="85">
        <v>54</v>
      </c>
      <c r="I12" s="85">
        <v>8</v>
      </c>
      <c r="J12" s="82">
        <v>379</v>
      </c>
      <c r="K12" s="52"/>
      <c r="L12" s="69"/>
      <c r="M12" s="52"/>
      <c r="N12" s="52"/>
      <c r="O12" s="52"/>
      <c r="P12" s="52"/>
      <c r="Q12" s="52"/>
      <c r="R12" s="52"/>
      <c r="S12" s="52"/>
    </row>
    <row r="13" spans="1:19" ht="21" customHeight="1">
      <c r="A13" s="22" t="s">
        <v>12</v>
      </c>
      <c r="B13" s="85">
        <v>771</v>
      </c>
      <c r="C13" s="85">
        <v>702</v>
      </c>
      <c r="D13" s="85">
        <v>663</v>
      </c>
      <c r="E13" s="85">
        <v>31</v>
      </c>
      <c r="F13" s="85">
        <v>624</v>
      </c>
      <c r="G13" s="113" t="s">
        <v>163</v>
      </c>
      <c r="H13" s="85">
        <v>6</v>
      </c>
      <c r="I13" s="85">
        <v>2</v>
      </c>
      <c r="J13" s="82">
        <v>124</v>
      </c>
      <c r="K13" s="52"/>
      <c r="L13" s="52"/>
      <c r="M13" s="52"/>
      <c r="N13" s="52"/>
      <c r="O13" s="52"/>
      <c r="P13" s="52"/>
      <c r="Q13" s="52"/>
      <c r="R13" s="52"/>
      <c r="S13" s="52"/>
    </row>
    <row r="14" spans="1:19" ht="21" customHeight="1">
      <c r="A14" s="22" t="s">
        <v>13</v>
      </c>
      <c r="B14" s="85">
        <v>2116</v>
      </c>
      <c r="C14" s="85">
        <v>1968</v>
      </c>
      <c r="D14" s="85">
        <v>1914</v>
      </c>
      <c r="E14" s="85">
        <v>142</v>
      </c>
      <c r="F14" s="85">
        <v>1848</v>
      </c>
      <c r="G14" s="113" t="s">
        <v>163</v>
      </c>
      <c r="H14" s="85">
        <v>48</v>
      </c>
      <c r="I14" s="85">
        <v>6</v>
      </c>
      <c r="J14" s="82">
        <v>409</v>
      </c>
      <c r="K14" s="52"/>
      <c r="L14" s="52"/>
      <c r="M14" s="52"/>
      <c r="N14" s="52"/>
      <c r="O14" s="52"/>
      <c r="P14" s="52"/>
      <c r="Q14" s="52"/>
      <c r="R14" s="52"/>
      <c r="S14" s="52"/>
    </row>
    <row r="15" spans="1:19" ht="21" customHeight="1">
      <c r="A15" s="22" t="s">
        <v>14</v>
      </c>
      <c r="B15" s="85">
        <v>1895</v>
      </c>
      <c r="C15" s="85">
        <v>1747</v>
      </c>
      <c r="D15" s="85">
        <v>1657</v>
      </c>
      <c r="E15" s="85">
        <v>65</v>
      </c>
      <c r="F15" s="85">
        <v>1557</v>
      </c>
      <c r="G15" s="85">
        <v>1</v>
      </c>
      <c r="H15" s="85">
        <v>29</v>
      </c>
      <c r="I15" s="85">
        <v>3</v>
      </c>
      <c r="J15" s="82">
        <v>222</v>
      </c>
      <c r="K15" s="52"/>
      <c r="L15" s="52"/>
      <c r="M15" s="52"/>
      <c r="N15" s="52"/>
      <c r="O15" s="52"/>
      <c r="P15" s="52"/>
      <c r="Q15" s="52"/>
      <c r="R15" s="52"/>
      <c r="S15" s="52"/>
    </row>
    <row r="16" spans="1:19" ht="21" customHeight="1">
      <c r="A16" s="22" t="s">
        <v>15</v>
      </c>
      <c r="B16" s="85">
        <v>1327</v>
      </c>
      <c r="C16" s="85">
        <v>1241</v>
      </c>
      <c r="D16" s="85">
        <v>1186</v>
      </c>
      <c r="E16" s="85">
        <v>53</v>
      </c>
      <c r="F16" s="85">
        <v>1043</v>
      </c>
      <c r="G16" s="113" t="s">
        <v>163</v>
      </c>
      <c r="H16" s="85">
        <v>35</v>
      </c>
      <c r="I16" s="85">
        <v>3</v>
      </c>
      <c r="J16" s="82">
        <v>174</v>
      </c>
      <c r="K16" s="52"/>
      <c r="L16" s="52"/>
      <c r="M16" s="52"/>
      <c r="N16" s="52"/>
      <c r="O16" s="52"/>
      <c r="P16" s="52"/>
      <c r="Q16" s="52"/>
      <c r="R16" s="52"/>
      <c r="S16" s="52"/>
    </row>
    <row r="17" spans="1:19" ht="21" customHeight="1">
      <c r="A17" s="22" t="s">
        <v>16</v>
      </c>
      <c r="B17" s="85">
        <v>3306</v>
      </c>
      <c r="C17" s="85">
        <v>3088</v>
      </c>
      <c r="D17" s="85">
        <v>3009</v>
      </c>
      <c r="E17" s="85">
        <v>188</v>
      </c>
      <c r="F17" s="85">
        <v>2787</v>
      </c>
      <c r="G17" s="85">
        <v>1</v>
      </c>
      <c r="H17" s="85">
        <v>89</v>
      </c>
      <c r="I17" s="85">
        <v>9</v>
      </c>
      <c r="J17" s="82">
        <v>591</v>
      </c>
      <c r="K17" s="52"/>
      <c r="L17" s="52"/>
      <c r="M17" s="52"/>
      <c r="N17" s="52"/>
      <c r="O17" s="52"/>
      <c r="P17" s="52"/>
      <c r="Q17" s="52"/>
      <c r="R17" s="52"/>
      <c r="S17" s="52"/>
    </row>
    <row r="18" spans="1:19" ht="21" customHeight="1">
      <c r="A18" s="22" t="s">
        <v>17</v>
      </c>
      <c r="B18" s="85">
        <v>2819</v>
      </c>
      <c r="C18" s="85">
        <v>2647</v>
      </c>
      <c r="D18" s="85">
        <v>2589</v>
      </c>
      <c r="E18" s="85">
        <v>188</v>
      </c>
      <c r="F18" s="85">
        <v>2441</v>
      </c>
      <c r="G18" s="85">
        <v>1</v>
      </c>
      <c r="H18" s="85">
        <v>93</v>
      </c>
      <c r="I18" s="85">
        <v>8</v>
      </c>
      <c r="J18" s="82">
        <v>515</v>
      </c>
      <c r="K18" s="52"/>
      <c r="L18" s="52"/>
      <c r="M18" s="52"/>
      <c r="N18" s="52"/>
      <c r="O18" s="52"/>
      <c r="P18" s="52"/>
      <c r="Q18" s="52"/>
      <c r="R18" s="52"/>
      <c r="S18" s="69"/>
    </row>
    <row r="19" spans="1:19" ht="21" customHeight="1">
      <c r="A19" s="22" t="s">
        <v>18</v>
      </c>
      <c r="B19" s="85">
        <v>1289</v>
      </c>
      <c r="C19" s="85">
        <v>1194</v>
      </c>
      <c r="D19" s="85">
        <v>1155</v>
      </c>
      <c r="E19" s="85">
        <v>72</v>
      </c>
      <c r="F19" s="85">
        <v>1065</v>
      </c>
      <c r="G19" s="113" t="s">
        <v>163</v>
      </c>
      <c r="H19" s="85">
        <v>33</v>
      </c>
      <c r="I19" s="85">
        <v>3</v>
      </c>
      <c r="J19" s="82">
        <v>160</v>
      </c>
      <c r="K19" s="52"/>
      <c r="L19" s="52"/>
      <c r="M19" s="52"/>
      <c r="N19" s="52"/>
      <c r="O19" s="52"/>
      <c r="P19" s="52"/>
      <c r="Q19" s="52"/>
      <c r="R19" s="52"/>
      <c r="S19" s="52"/>
    </row>
    <row r="20" spans="1:19" ht="21" customHeight="1">
      <c r="A20" s="22" t="s">
        <v>19</v>
      </c>
      <c r="B20" s="85">
        <v>5156</v>
      </c>
      <c r="C20" s="85">
        <v>4853</v>
      </c>
      <c r="D20" s="85">
        <v>4832</v>
      </c>
      <c r="E20" s="85">
        <v>160</v>
      </c>
      <c r="F20" s="85">
        <v>4333</v>
      </c>
      <c r="G20" s="85">
        <v>2</v>
      </c>
      <c r="H20" s="85">
        <v>66</v>
      </c>
      <c r="I20" s="85">
        <v>16</v>
      </c>
      <c r="J20" s="82">
        <v>1113</v>
      </c>
      <c r="K20" s="52"/>
      <c r="L20" s="52"/>
      <c r="M20" s="52"/>
      <c r="N20" s="52"/>
      <c r="O20" s="52"/>
      <c r="P20" s="52"/>
      <c r="Q20" s="69"/>
      <c r="R20" s="52"/>
      <c r="S20" s="52"/>
    </row>
    <row r="21" spans="1:19" ht="21" customHeight="1">
      <c r="A21" s="22" t="s">
        <v>20</v>
      </c>
      <c r="B21" s="85">
        <v>2878</v>
      </c>
      <c r="C21" s="85">
        <v>2726</v>
      </c>
      <c r="D21" s="85">
        <v>2637</v>
      </c>
      <c r="E21" s="85">
        <v>205</v>
      </c>
      <c r="F21" s="85">
        <v>2442</v>
      </c>
      <c r="G21" s="113" t="s">
        <v>163</v>
      </c>
      <c r="H21" s="85">
        <v>62</v>
      </c>
      <c r="I21" s="85">
        <v>9</v>
      </c>
      <c r="J21" s="82">
        <v>560</v>
      </c>
      <c r="K21" s="52"/>
      <c r="L21" s="52"/>
      <c r="M21" s="52"/>
      <c r="N21" s="52"/>
      <c r="O21" s="52"/>
      <c r="P21" s="52"/>
      <c r="Q21" s="52"/>
      <c r="R21" s="52"/>
      <c r="S21" s="52"/>
    </row>
    <row r="22" spans="1:19" ht="21" customHeight="1">
      <c r="A22" s="22" t="s">
        <v>21</v>
      </c>
      <c r="B22" s="85">
        <v>5188</v>
      </c>
      <c r="C22" s="85">
        <v>4865</v>
      </c>
      <c r="D22" s="85">
        <v>4776</v>
      </c>
      <c r="E22" s="85">
        <v>260</v>
      </c>
      <c r="F22" s="85">
        <v>4299</v>
      </c>
      <c r="G22" s="85">
        <v>2</v>
      </c>
      <c r="H22" s="85">
        <v>112</v>
      </c>
      <c r="I22" s="85">
        <v>12</v>
      </c>
      <c r="J22" s="82">
        <v>811</v>
      </c>
      <c r="K22" s="52"/>
      <c r="L22" s="52"/>
      <c r="M22" s="52"/>
      <c r="N22" s="52"/>
      <c r="O22" s="52"/>
      <c r="P22" s="52"/>
      <c r="Q22" s="52"/>
      <c r="R22" s="52"/>
      <c r="S22" s="52"/>
    </row>
    <row r="23" spans="1:19" ht="21" customHeight="1">
      <c r="A23" s="22" t="s">
        <v>22</v>
      </c>
      <c r="B23" s="85">
        <v>7970</v>
      </c>
      <c r="C23" s="85">
        <v>7583</v>
      </c>
      <c r="D23" s="85">
        <v>7429</v>
      </c>
      <c r="E23" s="85">
        <v>634</v>
      </c>
      <c r="F23" s="85">
        <v>6611</v>
      </c>
      <c r="G23" s="85">
        <v>1</v>
      </c>
      <c r="H23" s="85">
        <v>288</v>
      </c>
      <c r="I23" s="85">
        <v>16</v>
      </c>
      <c r="J23" s="82">
        <v>1337</v>
      </c>
      <c r="K23" s="52"/>
      <c r="L23" s="52"/>
      <c r="M23" s="52"/>
      <c r="N23" s="52"/>
      <c r="O23" s="52"/>
      <c r="P23" s="52"/>
      <c r="Q23" s="52"/>
      <c r="R23" s="52"/>
      <c r="S23" s="52"/>
    </row>
    <row r="24" spans="1:19" ht="21" customHeight="1">
      <c r="A24" s="22" t="s">
        <v>23</v>
      </c>
      <c r="B24" s="85">
        <v>2983</v>
      </c>
      <c r="C24" s="85">
        <v>2803</v>
      </c>
      <c r="D24" s="85">
        <v>2691</v>
      </c>
      <c r="E24" s="85">
        <v>175</v>
      </c>
      <c r="F24" s="85">
        <v>2504</v>
      </c>
      <c r="G24" s="85">
        <v>1</v>
      </c>
      <c r="H24" s="85">
        <v>68</v>
      </c>
      <c r="I24" s="85">
        <v>8</v>
      </c>
      <c r="J24" s="82">
        <v>565</v>
      </c>
      <c r="K24" s="52"/>
      <c r="L24" s="52"/>
      <c r="M24" s="52"/>
      <c r="N24" s="52"/>
      <c r="O24" s="52"/>
      <c r="P24" s="52"/>
      <c r="Q24" s="52"/>
      <c r="R24" s="52"/>
      <c r="S24" s="52"/>
    </row>
    <row r="25" spans="1:19" ht="21" customHeight="1">
      <c r="A25" s="22" t="s">
        <v>24</v>
      </c>
      <c r="B25" s="85">
        <v>7455</v>
      </c>
      <c r="C25" s="85">
        <v>7033</v>
      </c>
      <c r="D25" s="85">
        <v>6750</v>
      </c>
      <c r="E25" s="85">
        <v>362</v>
      </c>
      <c r="F25" s="85">
        <v>6522</v>
      </c>
      <c r="G25" s="85">
        <v>1</v>
      </c>
      <c r="H25" s="85">
        <v>166</v>
      </c>
      <c r="I25" s="85">
        <v>20</v>
      </c>
      <c r="J25" s="82">
        <v>2060</v>
      </c>
      <c r="K25" s="52"/>
      <c r="L25" s="52"/>
      <c r="M25" s="52"/>
      <c r="N25" s="52"/>
      <c r="O25" s="52"/>
      <c r="P25" s="52"/>
      <c r="Q25" s="52"/>
      <c r="R25" s="52"/>
      <c r="S25" s="52"/>
    </row>
    <row r="26" spans="1:19" ht="21" customHeight="1">
      <c r="A26" s="22" t="s">
        <v>25</v>
      </c>
      <c r="B26" s="85">
        <v>3653</v>
      </c>
      <c r="C26" s="85">
        <v>3436</v>
      </c>
      <c r="D26" s="85">
        <v>3384</v>
      </c>
      <c r="E26" s="85">
        <v>241</v>
      </c>
      <c r="F26" s="85">
        <v>3038</v>
      </c>
      <c r="G26" s="113" t="s">
        <v>163</v>
      </c>
      <c r="H26" s="85">
        <v>91</v>
      </c>
      <c r="I26" s="85">
        <v>8</v>
      </c>
      <c r="J26" s="82">
        <v>646</v>
      </c>
      <c r="K26" s="52"/>
      <c r="L26" s="52"/>
      <c r="M26" s="52"/>
      <c r="N26" s="52"/>
      <c r="O26" s="52"/>
      <c r="P26" s="52"/>
      <c r="Q26" s="52"/>
      <c r="R26" s="52"/>
      <c r="S26" s="52"/>
    </row>
    <row r="27" spans="1:19" ht="21" customHeight="1">
      <c r="A27" s="22" t="s">
        <v>26</v>
      </c>
      <c r="B27" s="85">
        <v>4229</v>
      </c>
      <c r="C27" s="85">
        <v>3963</v>
      </c>
      <c r="D27" s="85">
        <v>3875</v>
      </c>
      <c r="E27" s="85">
        <v>281</v>
      </c>
      <c r="F27" s="85">
        <v>3462</v>
      </c>
      <c r="G27" s="113" t="s">
        <v>163</v>
      </c>
      <c r="H27" s="85">
        <v>120</v>
      </c>
      <c r="I27" s="85">
        <v>10</v>
      </c>
      <c r="J27" s="82">
        <v>672</v>
      </c>
      <c r="K27" s="52"/>
      <c r="L27" s="52"/>
      <c r="M27" s="69"/>
      <c r="N27" s="52"/>
      <c r="O27" s="52"/>
      <c r="P27" s="52"/>
      <c r="Q27" s="52"/>
      <c r="R27" s="52"/>
      <c r="S27" s="52"/>
    </row>
    <row r="28" spans="1:19" ht="21" customHeight="1">
      <c r="A28" s="22" t="s">
        <v>27</v>
      </c>
      <c r="B28" s="85">
        <v>2098</v>
      </c>
      <c r="C28" s="85">
        <v>1993</v>
      </c>
      <c r="D28" s="85">
        <v>1958</v>
      </c>
      <c r="E28" s="85">
        <v>214</v>
      </c>
      <c r="F28" s="85">
        <v>1796</v>
      </c>
      <c r="G28" s="113" t="s">
        <v>163</v>
      </c>
      <c r="H28" s="85">
        <v>102</v>
      </c>
      <c r="I28" s="85">
        <v>4</v>
      </c>
      <c r="J28" s="82">
        <v>439</v>
      </c>
      <c r="K28" s="52"/>
      <c r="L28" s="69"/>
      <c r="M28" s="52"/>
      <c r="N28" s="52"/>
      <c r="O28" s="52"/>
      <c r="P28" s="52"/>
      <c r="Q28" s="52"/>
      <c r="R28" s="52"/>
      <c r="S28" s="52"/>
    </row>
    <row r="29" spans="1:19" ht="21" customHeight="1">
      <c r="A29" s="22" t="s">
        <v>28</v>
      </c>
      <c r="B29" s="85">
        <v>2644</v>
      </c>
      <c r="C29" s="85">
        <v>2475</v>
      </c>
      <c r="D29" s="85">
        <v>2370</v>
      </c>
      <c r="E29" s="85">
        <v>132</v>
      </c>
      <c r="F29" s="85">
        <v>2193</v>
      </c>
      <c r="G29" s="113" t="s">
        <v>163</v>
      </c>
      <c r="H29" s="85">
        <v>58</v>
      </c>
      <c r="I29" s="85">
        <v>6</v>
      </c>
      <c r="J29" s="82">
        <v>474</v>
      </c>
      <c r="K29" s="52"/>
      <c r="L29" s="52"/>
      <c r="M29" s="52"/>
      <c r="N29" s="52"/>
      <c r="O29" s="52"/>
      <c r="P29" s="52"/>
      <c r="Q29" s="52"/>
      <c r="R29" s="52"/>
      <c r="S29" s="52"/>
    </row>
    <row r="30" spans="1:19" ht="21" customHeight="1">
      <c r="A30" s="22" t="s">
        <v>29</v>
      </c>
      <c r="B30" s="85">
        <v>4877</v>
      </c>
      <c r="C30" s="85">
        <v>4605</v>
      </c>
      <c r="D30" s="85">
        <v>4535</v>
      </c>
      <c r="E30" s="85">
        <v>414</v>
      </c>
      <c r="F30" s="85">
        <v>4207</v>
      </c>
      <c r="G30" s="85">
        <v>1</v>
      </c>
      <c r="H30" s="85">
        <v>181</v>
      </c>
      <c r="I30" s="85">
        <v>14</v>
      </c>
      <c r="J30" s="82">
        <v>883</v>
      </c>
      <c r="K30" s="52"/>
      <c r="L30" s="52"/>
      <c r="M30" s="52"/>
      <c r="N30" s="52"/>
      <c r="O30" s="52"/>
      <c r="P30" s="52"/>
      <c r="Q30" s="52"/>
      <c r="R30" s="52"/>
      <c r="S30" s="52"/>
    </row>
    <row r="31" spans="1:19" ht="21" customHeight="1">
      <c r="A31" s="22" t="s">
        <v>30</v>
      </c>
      <c r="B31" s="85">
        <v>7377</v>
      </c>
      <c r="C31" s="85">
        <v>7004</v>
      </c>
      <c r="D31" s="85">
        <v>6941</v>
      </c>
      <c r="E31" s="85">
        <v>515</v>
      </c>
      <c r="F31" s="85">
        <v>6228</v>
      </c>
      <c r="G31" s="85">
        <v>2</v>
      </c>
      <c r="H31" s="85">
        <v>239</v>
      </c>
      <c r="I31" s="85">
        <v>15</v>
      </c>
      <c r="J31" s="82">
        <v>1451</v>
      </c>
      <c r="K31" s="52"/>
      <c r="L31" s="69"/>
      <c r="M31" s="52"/>
      <c r="N31" s="52"/>
      <c r="O31" s="52"/>
      <c r="P31" s="52"/>
      <c r="Q31" s="52"/>
      <c r="R31" s="52"/>
      <c r="S31" s="52"/>
    </row>
    <row r="32" spans="1:19" ht="21" customHeight="1">
      <c r="A32" s="22" t="s">
        <v>31</v>
      </c>
      <c r="B32" s="85">
        <v>6647</v>
      </c>
      <c r="C32" s="85">
        <v>6339</v>
      </c>
      <c r="D32" s="85">
        <v>6246</v>
      </c>
      <c r="E32" s="85">
        <v>386</v>
      </c>
      <c r="F32" s="85">
        <v>5603</v>
      </c>
      <c r="G32" s="85">
        <v>2</v>
      </c>
      <c r="H32" s="85">
        <v>1</v>
      </c>
      <c r="I32" s="85">
        <v>16</v>
      </c>
      <c r="J32" s="82">
        <v>1479</v>
      </c>
      <c r="K32" s="52"/>
      <c r="L32" s="69"/>
      <c r="M32" s="52"/>
      <c r="N32" s="69"/>
      <c r="O32" s="52"/>
      <c r="P32" s="52"/>
      <c r="Q32" s="52"/>
      <c r="R32" s="52"/>
      <c r="S32" s="52"/>
    </row>
    <row r="33" spans="1:19" ht="21" customHeight="1">
      <c r="A33" s="22" t="s">
        <v>32</v>
      </c>
      <c r="B33" s="85">
        <v>9521</v>
      </c>
      <c r="C33" s="85">
        <v>9065</v>
      </c>
      <c r="D33" s="85">
        <v>8957</v>
      </c>
      <c r="E33" s="85">
        <v>901</v>
      </c>
      <c r="F33" s="85">
        <v>8415</v>
      </c>
      <c r="G33" s="85">
        <v>3</v>
      </c>
      <c r="H33" s="85">
        <v>363</v>
      </c>
      <c r="I33" s="85">
        <v>23</v>
      </c>
      <c r="J33" s="82">
        <v>2121</v>
      </c>
      <c r="K33" s="52"/>
      <c r="L33" s="52"/>
      <c r="M33" s="52"/>
      <c r="N33" s="52"/>
      <c r="O33" s="52"/>
      <c r="P33" s="52"/>
      <c r="Q33" s="52"/>
      <c r="R33" s="52"/>
      <c r="S33" s="69"/>
    </row>
    <row r="34" spans="1:19" ht="21" customHeight="1">
      <c r="A34" s="22" t="s">
        <v>33</v>
      </c>
      <c r="B34" s="85">
        <v>25539</v>
      </c>
      <c r="C34" s="85">
        <v>23751</v>
      </c>
      <c r="D34" s="85">
        <v>23369</v>
      </c>
      <c r="E34" s="85">
        <v>392</v>
      </c>
      <c r="F34" s="85">
        <v>20845</v>
      </c>
      <c r="G34" s="85">
        <v>2</v>
      </c>
      <c r="H34" s="85">
        <v>162</v>
      </c>
      <c r="I34" s="85">
        <v>99</v>
      </c>
      <c r="J34" s="82">
        <v>5740</v>
      </c>
      <c r="K34" s="52"/>
      <c r="L34" s="52"/>
      <c r="M34" s="52"/>
      <c r="N34" s="69"/>
      <c r="O34" s="52"/>
      <c r="P34" s="52"/>
      <c r="Q34" s="69"/>
      <c r="R34" s="69"/>
      <c r="S34" s="52"/>
    </row>
    <row r="35" spans="1:19" ht="21" customHeight="1">
      <c r="A35" s="23" t="s">
        <v>219</v>
      </c>
      <c r="B35" s="96">
        <v>981</v>
      </c>
      <c r="C35" s="96">
        <v>268</v>
      </c>
      <c r="D35" s="96">
        <v>20</v>
      </c>
      <c r="E35" s="96" t="s">
        <v>163</v>
      </c>
      <c r="F35" s="96">
        <v>903</v>
      </c>
      <c r="G35" s="96" t="s">
        <v>163</v>
      </c>
      <c r="H35" s="96" t="s">
        <v>163</v>
      </c>
      <c r="I35" s="96">
        <v>8</v>
      </c>
      <c r="J35" s="97">
        <v>22</v>
      </c>
      <c r="K35" s="52"/>
      <c r="L35" s="52"/>
      <c r="M35" s="52"/>
      <c r="N35" s="52"/>
      <c r="O35" s="52"/>
      <c r="P35" s="52"/>
      <c r="Q35" s="52"/>
      <c r="R35" s="52"/>
      <c r="S35" s="52"/>
    </row>
    <row r="36" spans="1:19" ht="15" customHeight="1">
      <c r="A36" s="75" t="s">
        <v>240</v>
      </c>
    </row>
    <row r="37" spans="1:19" ht="21" customHeight="1"/>
  </sheetData>
  <mergeCells count="3">
    <mergeCell ref="A1:J1"/>
    <mergeCell ref="A3:J3"/>
    <mergeCell ref="A4:J4"/>
  </mergeCells>
  <phoneticPr fontId="1"/>
  <pageMargins left="0.70866141732283472" right="0.70866141732283472" top="0.74803149606299213" bottom="0.74803149606299213" header="0.31496062992125984" footer="0.31496062992125984"/>
  <pageSetup paperSize="9" firstPageNumber="44" orientation="portrait" useFirstPageNumber="1" horizontalDpi="300" verticalDpi="300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45"/>
  <sheetViews>
    <sheetView showGridLines="0" view="pageBreakPreview" topLeftCell="A22" zoomScaleNormal="100" zoomScaleSheetLayoutView="100" workbookViewId="0">
      <selection activeCell="BY27" sqref="BY27"/>
    </sheetView>
  </sheetViews>
  <sheetFormatPr defaultColWidth="1.375" defaultRowHeight="13.5"/>
  <cols>
    <col min="1" max="53" width="1.375" style="6"/>
    <col min="54" max="54" width="1.375" style="6" customWidth="1"/>
    <col min="55" max="16384" width="1.375" style="6"/>
  </cols>
  <sheetData>
    <row r="1" spans="1:65" ht="21.75" customHeight="1">
      <c r="A1" s="120" t="s">
        <v>47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</row>
    <row r="2" spans="1:65" ht="21" customHeight="1"/>
    <row r="3" spans="1:65" ht="17.25" customHeight="1">
      <c r="A3" s="121" t="s">
        <v>48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21"/>
      <c r="BF3" s="121"/>
      <c r="BG3" s="121"/>
      <c r="BH3" s="121"/>
      <c r="BI3" s="121"/>
      <c r="BJ3" s="121"/>
      <c r="BK3" s="121"/>
      <c r="BL3" s="121"/>
    </row>
    <row r="4" spans="1:65" ht="15" customHeight="1">
      <c r="A4" s="140" t="s">
        <v>49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</row>
    <row r="5" spans="1:65" ht="28.5" customHeight="1">
      <c r="A5" s="145"/>
      <c r="B5" s="146"/>
      <c r="C5" s="146"/>
      <c r="D5" s="146"/>
      <c r="E5" s="146"/>
      <c r="F5" s="146"/>
      <c r="G5" s="146"/>
      <c r="H5" s="146"/>
      <c r="I5" s="149" t="s">
        <v>50</v>
      </c>
      <c r="J5" s="149"/>
      <c r="K5" s="149"/>
      <c r="L5" s="149"/>
      <c r="M5" s="149"/>
      <c r="N5" s="149"/>
      <c r="O5" s="149"/>
      <c r="P5" s="143" t="s">
        <v>51</v>
      </c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51" t="s">
        <v>66</v>
      </c>
      <c r="AZ5" s="149"/>
      <c r="BA5" s="149"/>
      <c r="BB5" s="149"/>
      <c r="BC5" s="149"/>
      <c r="BD5" s="149"/>
      <c r="BE5" s="149"/>
      <c r="BF5" s="151" t="s">
        <v>211</v>
      </c>
      <c r="BG5" s="149"/>
      <c r="BH5" s="149"/>
      <c r="BI5" s="149"/>
      <c r="BJ5" s="149"/>
      <c r="BK5" s="149"/>
      <c r="BL5" s="152"/>
    </row>
    <row r="6" spans="1:65" ht="28.5" customHeight="1">
      <c r="A6" s="147"/>
      <c r="B6" s="148"/>
      <c r="C6" s="148"/>
      <c r="D6" s="148"/>
      <c r="E6" s="148"/>
      <c r="F6" s="148"/>
      <c r="G6" s="148"/>
      <c r="H6" s="148"/>
      <c r="I6" s="150"/>
      <c r="J6" s="150"/>
      <c r="K6" s="150"/>
      <c r="L6" s="150"/>
      <c r="M6" s="150"/>
      <c r="N6" s="150"/>
      <c r="O6" s="150"/>
      <c r="P6" s="154" t="s">
        <v>53</v>
      </c>
      <c r="Q6" s="154"/>
      <c r="R6" s="154"/>
      <c r="S6" s="154"/>
      <c r="T6" s="154"/>
      <c r="U6" s="154"/>
      <c r="V6" s="154"/>
      <c r="W6" s="155" t="s">
        <v>54</v>
      </c>
      <c r="X6" s="155"/>
      <c r="Y6" s="155"/>
      <c r="Z6" s="155"/>
      <c r="AA6" s="155"/>
      <c r="AB6" s="155"/>
      <c r="AC6" s="155"/>
      <c r="AD6" s="155" t="s">
        <v>55</v>
      </c>
      <c r="AE6" s="155"/>
      <c r="AF6" s="155"/>
      <c r="AG6" s="155"/>
      <c r="AH6" s="155"/>
      <c r="AI6" s="155"/>
      <c r="AJ6" s="155"/>
      <c r="AK6" s="156" t="s">
        <v>212</v>
      </c>
      <c r="AL6" s="156"/>
      <c r="AM6" s="156"/>
      <c r="AN6" s="156"/>
      <c r="AO6" s="156"/>
      <c r="AP6" s="156"/>
      <c r="AQ6" s="156"/>
      <c r="AR6" s="157" t="s">
        <v>213</v>
      </c>
      <c r="AS6" s="156"/>
      <c r="AT6" s="156"/>
      <c r="AU6" s="156"/>
      <c r="AV6" s="156"/>
      <c r="AW6" s="156"/>
      <c r="AX6" s="156"/>
      <c r="AY6" s="150"/>
      <c r="AZ6" s="150"/>
      <c r="BA6" s="150"/>
      <c r="BB6" s="150"/>
      <c r="BC6" s="150"/>
      <c r="BD6" s="150"/>
      <c r="BE6" s="150"/>
      <c r="BF6" s="150"/>
      <c r="BG6" s="150"/>
      <c r="BH6" s="150"/>
      <c r="BI6" s="150"/>
      <c r="BJ6" s="150"/>
      <c r="BK6" s="150"/>
      <c r="BL6" s="153"/>
    </row>
    <row r="7" spans="1:65" ht="21" customHeight="1">
      <c r="A7" s="132" t="s">
        <v>8</v>
      </c>
      <c r="B7" s="133"/>
      <c r="C7" s="133"/>
      <c r="D7" s="133"/>
      <c r="E7" s="133"/>
      <c r="F7" s="133"/>
      <c r="G7" s="133"/>
      <c r="H7" s="133"/>
      <c r="I7" s="134">
        <f>P7+AY7+BF7</f>
        <v>112523</v>
      </c>
      <c r="J7" s="134">
        <v>86022</v>
      </c>
      <c r="K7" s="134">
        <v>86022</v>
      </c>
      <c r="L7" s="134">
        <v>86022</v>
      </c>
      <c r="M7" s="134">
        <v>86022</v>
      </c>
      <c r="N7" s="134">
        <v>86022</v>
      </c>
      <c r="O7" s="134">
        <v>86022</v>
      </c>
      <c r="P7" s="134">
        <f t="shared" ref="P7" si="0">W7+AD7+AK7+AR7</f>
        <v>10539</v>
      </c>
      <c r="Q7" s="134">
        <v>6797</v>
      </c>
      <c r="R7" s="134">
        <v>6797</v>
      </c>
      <c r="S7" s="134">
        <v>6797</v>
      </c>
      <c r="T7" s="134">
        <v>6797</v>
      </c>
      <c r="U7" s="134">
        <v>6797</v>
      </c>
      <c r="V7" s="134">
        <v>6797</v>
      </c>
      <c r="W7" s="130">
        <v>8139</v>
      </c>
      <c r="X7" s="131"/>
      <c r="Y7" s="131"/>
      <c r="Z7" s="131"/>
      <c r="AA7" s="131"/>
      <c r="AB7" s="131"/>
      <c r="AC7" s="135"/>
      <c r="AD7" s="130">
        <v>1335</v>
      </c>
      <c r="AE7" s="131"/>
      <c r="AF7" s="131"/>
      <c r="AG7" s="131"/>
      <c r="AH7" s="131"/>
      <c r="AI7" s="131"/>
      <c r="AJ7" s="135"/>
      <c r="AK7" s="130">
        <v>195</v>
      </c>
      <c r="AL7" s="131"/>
      <c r="AM7" s="131"/>
      <c r="AN7" s="131"/>
      <c r="AO7" s="131"/>
      <c r="AP7" s="131"/>
      <c r="AQ7" s="135"/>
      <c r="AR7" s="130">
        <v>870</v>
      </c>
      <c r="AS7" s="131"/>
      <c r="AT7" s="131"/>
      <c r="AU7" s="131"/>
      <c r="AV7" s="131"/>
      <c r="AW7" s="131"/>
      <c r="AX7" s="135"/>
      <c r="AY7" s="134">
        <v>1824</v>
      </c>
      <c r="AZ7" s="134">
        <v>1824</v>
      </c>
      <c r="BA7" s="134">
        <v>1824</v>
      </c>
      <c r="BB7" s="134">
        <v>1824</v>
      </c>
      <c r="BC7" s="134">
        <v>1824</v>
      </c>
      <c r="BD7" s="134">
        <v>1824</v>
      </c>
      <c r="BE7" s="134">
        <v>1824</v>
      </c>
      <c r="BF7" s="134">
        <v>100160</v>
      </c>
      <c r="BG7" s="134">
        <v>100160</v>
      </c>
      <c r="BH7" s="134">
        <v>100160</v>
      </c>
      <c r="BI7" s="134">
        <v>100160</v>
      </c>
      <c r="BJ7" s="134">
        <v>100160</v>
      </c>
      <c r="BK7" s="134">
        <v>100160</v>
      </c>
      <c r="BL7" s="130">
        <v>100160</v>
      </c>
    </row>
    <row r="8" spans="1:65" ht="21" customHeight="1">
      <c r="A8" s="132" t="s">
        <v>9</v>
      </c>
      <c r="B8" s="133"/>
      <c r="C8" s="133"/>
      <c r="D8" s="133"/>
      <c r="E8" s="133"/>
      <c r="F8" s="133"/>
      <c r="G8" s="133"/>
      <c r="H8" s="133"/>
      <c r="I8" s="134">
        <f>P8+AY8+BF8</f>
        <v>116500</v>
      </c>
      <c r="J8" s="134">
        <v>86022</v>
      </c>
      <c r="K8" s="134">
        <v>86022</v>
      </c>
      <c r="L8" s="134">
        <v>86022</v>
      </c>
      <c r="M8" s="134">
        <v>86022</v>
      </c>
      <c r="N8" s="134">
        <v>86022</v>
      </c>
      <c r="O8" s="134">
        <v>86022</v>
      </c>
      <c r="P8" s="134">
        <f>W8+AD8+AK8+AR8</f>
        <v>11878</v>
      </c>
      <c r="Q8" s="134">
        <v>6797</v>
      </c>
      <c r="R8" s="134">
        <v>6797</v>
      </c>
      <c r="S8" s="134">
        <v>6797</v>
      </c>
      <c r="T8" s="134">
        <v>6797</v>
      </c>
      <c r="U8" s="134">
        <v>6797</v>
      </c>
      <c r="V8" s="134">
        <v>6797</v>
      </c>
      <c r="W8" s="130">
        <v>9324</v>
      </c>
      <c r="X8" s="131"/>
      <c r="Y8" s="131"/>
      <c r="Z8" s="131"/>
      <c r="AA8" s="131"/>
      <c r="AB8" s="131"/>
      <c r="AC8" s="135"/>
      <c r="AD8" s="130">
        <v>1316</v>
      </c>
      <c r="AE8" s="131"/>
      <c r="AF8" s="131"/>
      <c r="AG8" s="131"/>
      <c r="AH8" s="131"/>
      <c r="AI8" s="131"/>
      <c r="AJ8" s="135"/>
      <c r="AK8" s="130">
        <v>195</v>
      </c>
      <c r="AL8" s="131"/>
      <c r="AM8" s="131"/>
      <c r="AN8" s="131"/>
      <c r="AO8" s="131"/>
      <c r="AP8" s="131"/>
      <c r="AQ8" s="135"/>
      <c r="AR8" s="130">
        <v>1043</v>
      </c>
      <c r="AS8" s="131"/>
      <c r="AT8" s="131"/>
      <c r="AU8" s="131"/>
      <c r="AV8" s="131"/>
      <c r="AW8" s="131"/>
      <c r="AX8" s="135"/>
      <c r="AY8" s="134">
        <v>1940</v>
      </c>
      <c r="AZ8" s="134">
        <v>1940</v>
      </c>
      <c r="BA8" s="134">
        <v>1940</v>
      </c>
      <c r="BB8" s="134">
        <v>1940</v>
      </c>
      <c r="BC8" s="134">
        <v>1940</v>
      </c>
      <c r="BD8" s="134">
        <v>1940</v>
      </c>
      <c r="BE8" s="134">
        <v>1940</v>
      </c>
      <c r="BF8" s="134">
        <v>102682</v>
      </c>
      <c r="BG8" s="134">
        <v>102682</v>
      </c>
      <c r="BH8" s="134">
        <v>102682</v>
      </c>
      <c r="BI8" s="134">
        <v>102682</v>
      </c>
      <c r="BJ8" s="134">
        <v>102682</v>
      </c>
      <c r="BK8" s="134">
        <v>102682</v>
      </c>
      <c r="BL8" s="130">
        <v>102682</v>
      </c>
    </row>
    <row r="9" spans="1:65" ht="21" customHeight="1">
      <c r="A9" s="132" t="s">
        <v>192</v>
      </c>
      <c r="B9" s="133"/>
      <c r="C9" s="133"/>
      <c r="D9" s="133"/>
      <c r="E9" s="133"/>
      <c r="F9" s="133"/>
      <c r="G9" s="133"/>
      <c r="H9" s="133"/>
      <c r="I9" s="134">
        <f>P9+AY9+BF9</f>
        <v>117607</v>
      </c>
      <c r="J9" s="134">
        <v>86022</v>
      </c>
      <c r="K9" s="134">
        <v>86022</v>
      </c>
      <c r="L9" s="134">
        <v>86022</v>
      </c>
      <c r="M9" s="134">
        <v>86022</v>
      </c>
      <c r="N9" s="134">
        <v>86022</v>
      </c>
      <c r="O9" s="134">
        <v>86022</v>
      </c>
      <c r="P9" s="134">
        <f>W9+AD9+AK9+AR9</f>
        <v>13127</v>
      </c>
      <c r="Q9" s="134">
        <v>6797</v>
      </c>
      <c r="R9" s="134">
        <v>6797</v>
      </c>
      <c r="S9" s="134">
        <v>6797</v>
      </c>
      <c r="T9" s="134">
        <v>6797</v>
      </c>
      <c r="U9" s="134">
        <v>6797</v>
      </c>
      <c r="V9" s="134">
        <v>6797</v>
      </c>
      <c r="W9" s="130">
        <v>10510</v>
      </c>
      <c r="X9" s="131"/>
      <c r="Y9" s="131"/>
      <c r="Z9" s="131"/>
      <c r="AA9" s="131"/>
      <c r="AB9" s="131"/>
      <c r="AC9" s="135"/>
      <c r="AD9" s="130">
        <v>1282</v>
      </c>
      <c r="AE9" s="131"/>
      <c r="AF9" s="131"/>
      <c r="AG9" s="131"/>
      <c r="AH9" s="131"/>
      <c r="AI9" s="131"/>
      <c r="AJ9" s="135"/>
      <c r="AK9" s="130">
        <v>230</v>
      </c>
      <c r="AL9" s="131"/>
      <c r="AM9" s="131"/>
      <c r="AN9" s="131"/>
      <c r="AO9" s="131"/>
      <c r="AP9" s="131"/>
      <c r="AQ9" s="135"/>
      <c r="AR9" s="130">
        <v>1105</v>
      </c>
      <c r="AS9" s="131"/>
      <c r="AT9" s="131"/>
      <c r="AU9" s="131"/>
      <c r="AV9" s="131"/>
      <c r="AW9" s="131"/>
      <c r="AX9" s="135"/>
      <c r="AY9" s="134">
        <v>2060</v>
      </c>
      <c r="AZ9" s="134">
        <v>1940</v>
      </c>
      <c r="BA9" s="134">
        <v>1940</v>
      </c>
      <c r="BB9" s="134">
        <v>1940</v>
      </c>
      <c r="BC9" s="134">
        <v>1940</v>
      </c>
      <c r="BD9" s="134">
        <v>1940</v>
      </c>
      <c r="BE9" s="134">
        <v>1940</v>
      </c>
      <c r="BF9" s="134">
        <v>102420</v>
      </c>
      <c r="BG9" s="134">
        <v>102682</v>
      </c>
      <c r="BH9" s="134">
        <v>102682</v>
      </c>
      <c r="BI9" s="134">
        <v>102682</v>
      </c>
      <c r="BJ9" s="134">
        <v>102682</v>
      </c>
      <c r="BK9" s="134">
        <v>102682</v>
      </c>
      <c r="BL9" s="130">
        <v>102682</v>
      </c>
    </row>
    <row r="10" spans="1:65" ht="21" customHeight="1">
      <c r="A10" s="132" t="s">
        <v>221</v>
      </c>
      <c r="B10" s="133"/>
      <c r="C10" s="133"/>
      <c r="D10" s="133"/>
      <c r="E10" s="133"/>
      <c r="F10" s="133"/>
      <c r="G10" s="133"/>
      <c r="H10" s="133"/>
      <c r="I10" s="130">
        <f>P10+AY10+BF10</f>
        <v>117191</v>
      </c>
      <c r="J10" s="131"/>
      <c r="K10" s="131"/>
      <c r="L10" s="131"/>
      <c r="M10" s="131"/>
      <c r="N10" s="131"/>
      <c r="O10" s="135"/>
      <c r="P10" s="134">
        <f>W10+AD10+AK10+AR10</f>
        <v>14015</v>
      </c>
      <c r="Q10" s="134">
        <v>6797</v>
      </c>
      <c r="R10" s="134">
        <v>6797</v>
      </c>
      <c r="S10" s="134">
        <v>6797</v>
      </c>
      <c r="T10" s="134">
        <v>6797</v>
      </c>
      <c r="U10" s="134">
        <v>6797</v>
      </c>
      <c r="V10" s="134">
        <v>6797</v>
      </c>
      <c r="W10" s="130">
        <v>11275</v>
      </c>
      <c r="X10" s="131"/>
      <c r="Y10" s="131"/>
      <c r="Z10" s="131"/>
      <c r="AA10" s="131"/>
      <c r="AB10" s="131"/>
      <c r="AC10" s="135"/>
      <c r="AD10" s="130">
        <v>1218</v>
      </c>
      <c r="AE10" s="131"/>
      <c r="AF10" s="131"/>
      <c r="AG10" s="131"/>
      <c r="AH10" s="131"/>
      <c r="AI10" s="131"/>
      <c r="AJ10" s="135"/>
      <c r="AK10" s="130">
        <v>325</v>
      </c>
      <c r="AL10" s="131"/>
      <c r="AM10" s="131"/>
      <c r="AN10" s="131"/>
      <c r="AO10" s="131"/>
      <c r="AP10" s="131"/>
      <c r="AQ10" s="135"/>
      <c r="AR10" s="130">
        <v>1197</v>
      </c>
      <c r="AS10" s="131"/>
      <c r="AT10" s="131"/>
      <c r="AU10" s="131"/>
      <c r="AV10" s="131"/>
      <c r="AW10" s="131"/>
      <c r="AX10" s="135"/>
      <c r="AY10" s="134">
        <v>2089</v>
      </c>
      <c r="AZ10" s="134">
        <v>1940</v>
      </c>
      <c r="BA10" s="134">
        <v>1940</v>
      </c>
      <c r="BB10" s="134">
        <v>1940</v>
      </c>
      <c r="BC10" s="134">
        <v>1940</v>
      </c>
      <c r="BD10" s="134">
        <v>1940</v>
      </c>
      <c r="BE10" s="134">
        <v>1940</v>
      </c>
      <c r="BF10" s="134">
        <v>101087</v>
      </c>
      <c r="BG10" s="134">
        <v>102682</v>
      </c>
      <c r="BH10" s="134">
        <v>102682</v>
      </c>
      <c r="BI10" s="134">
        <v>102682</v>
      </c>
      <c r="BJ10" s="134">
        <v>102682</v>
      </c>
      <c r="BK10" s="134">
        <v>102682</v>
      </c>
      <c r="BL10" s="130">
        <v>102682</v>
      </c>
    </row>
    <row r="11" spans="1:65" ht="21" customHeight="1">
      <c r="A11" s="242" t="s">
        <v>262</v>
      </c>
      <c r="B11" s="155"/>
      <c r="C11" s="155"/>
      <c r="D11" s="155"/>
      <c r="E11" s="155"/>
      <c r="F11" s="155"/>
      <c r="G11" s="155"/>
      <c r="H11" s="155"/>
      <c r="I11" s="283">
        <f>P11+AY11+BF11</f>
        <v>116627</v>
      </c>
      <c r="J11" s="284"/>
      <c r="K11" s="284"/>
      <c r="L11" s="284"/>
      <c r="M11" s="284"/>
      <c r="N11" s="284"/>
      <c r="O11" s="285"/>
      <c r="P11" s="286">
        <f>W11+AD11+AK11+AR11</f>
        <v>14395</v>
      </c>
      <c r="Q11" s="286">
        <v>6797</v>
      </c>
      <c r="R11" s="286">
        <v>6797</v>
      </c>
      <c r="S11" s="286">
        <v>6797</v>
      </c>
      <c r="T11" s="286">
        <v>6797</v>
      </c>
      <c r="U11" s="286">
        <v>6797</v>
      </c>
      <c r="V11" s="286">
        <v>6797</v>
      </c>
      <c r="W11" s="283">
        <v>11584</v>
      </c>
      <c r="X11" s="284"/>
      <c r="Y11" s="284"/>
      <c r="Z11" s="284"/>
      <c r="AA11" s="284"/>
      <c r="AB11" s="284"/>
      <c r="AC11" s="285"/>
      <c r="AD11" s="283">
        <v>1126</v>
      </c>
      <c r="AE11" s="284"/>
      <c r="AF11" s="284"/>
      <c r="AG11" s="284"/>
      <c r="AH11" s="284"/>
      <c r="AI11" s="284"/>
      <c r="AJ11" s="285"/>
      <c r="AK11" s="283">
        <v>357</v>
      </c>
      <c r="AL11" s="284"/>
      <c r="AM11" s="284"/>
      <c r="AN11" s="284"/>
      <c r="AO11" s="284"/>
      <c r="AP11" s="284"/>
      <c r="AQ11" s="285"/>
      <c r="AR11" s="283">
        <v>1328</v>
      </c>
      <c r="AS11" s="284"/>
      <c r="AT11" s="284"/>
      <c r="AU11" s="284"/>
      <c r="AV11" s="284"/>
      <c r="AW11" s="284"/>
      <c r="AX11" s="285"/>
      <c r="AY11" s="286">
        <v>2056</v>
      </c>
      <c r="AZ11" s="286"/>
      <c r="BA11" s="286"/>
      <c r="BB11" s="286"/>
      <c r="BC11" s="286"/>
      <c r="BD11" s="286"/>
      <c r="BE11" s="286"/>
      <c r="BF11" s="286">
        <v>100176</v>
      </c>
      <c r="BG11" s="286"/>
      <c r="BH11" s="286"/>
      <c r="BI11" s="286"/>
      <c r="BJ11" s="286"/>
      <c r="BK11" s="286"/>
      <c r="BL11" s="283"/>
    </row>
    <row r="12" spans="1:65" ht="21" customHeight="1">
      <c r="A12" s="136" t="s">
        <v>222</v>
      </c>
      <c r="B12" s="137"/>
      <c r="C12" s="137"/>
      <c r="D12" s="137"/>
      <c r="E12" s="137"/>
      <c r="F12" s="137"/>
      <c r="G12" s="137"/>
      <c r="H12" s="137"/>
      <c r="I12" s="138">
        <v>100</v>
      </c>
      <c r="J12" s="138">
        <v>100</v>
      </c>
      <c r="K12" s="138">
        <v>100</v>
      </c>
      <c r="L12" s="138">
        <v>100</v>
      </c>
      <c r="M12" s="138">
        <v>100</v>
      </c>
      <c r="N12" s="138">
        <v>100</v>
      </c>
      <c r="O12" s="138">
        <v>100</v>
      </c>
      <c r="P12" s="138">
        <f>P11/I11*100</f>
        <v>12.34276796968112</v>
      </c>
      <c r="Q12" s="138"/>
      <c r="R12" s="138"/>
      <c r="S12" s="138"/>
      <c r="T12" s="138"/>
      <c r="U12" s="138"/>
      <c r="V12" s="138"/>
      <c r="W12" s="138">
        <f>W11/I11*100</f>
        <v>9.9325199139135876</v>
      </c>
      <c r="X12" s="138"/>
      <c r="Y12" s="138"/>
      <c r="Z12" s="138"/>
      <c r="AA12" s="138"/>
      <c r="AB12" s="138"/>
      <c r="AC12" s="138"/>
      <c r="AD12" s="138">
        <f>AD11/I11*100</f>
        <v>0.96547111732274682</v>
      </c>
      <c r="AE12" s="138"/>
      <c r="AF12" s="138"/>
      <c r="AG12" s="138"/>
      <c r="AH12" s="138"/>
      <c r="AI12" s="138"/>
      <c r="AJ12" s="138"/>
      <c r="AK12" s="138">
        <f>AK11/I11*100</f>
        <v>0.30610407538563111</v>
      </c>
      <c r="AL12" s="138"/>
      <c r="AM12" s="138"/>
      <c r="AN12" s="138"/>
      <c r="AO12" s="138"/>
      <c r="AP12" s="138"/>
      <c r="AQ12" s="138"/>
      <c r="AR12" s="138">
        <f>AR11/I11*100</f>
        <v>1.1386728630591545</v>
      </c>
      <c r="AS12" s="138"/>
      <c r="AT12" s="138"/>
      <c r="AU12" s="138"/>
      <c r="AV12" s="138"/>
      <c r="AW12" s="138"/>
      <c r="AX12" s="138"/>
      <c r="AY12" s="138">
        <f>AY11/I11*100</f>
        <v>1.7628850952180883</v>
      </c>
      <c r="AZ12" s="138"/>
      <c r="BA12" s="138"/>
      <c r="BB12" s="138"/>
      <c r="BC12" s="138"/>
      <c r="BD12" s="138"/>
      <c r="BE12" s="138"/>
      <c r="BF12" s="138">
        <f>BF11/I11*100</f>
        <v>85.894346935100799</v>
      </c>
      <c r="BG12" s="138"/>
      <c r="BH12" s="138"/>
      <c r="BI12" s="138"/>
      <c r="BJ12" s="138"/>
      <c r="BK12" s="138"/>
      <c r="BL12" s="139"/>
    </row>
    <row r="13" spans="1:65" ht="15" customHeight="1">
      <c r="A13" s="117" t="s">
        <v>241</v>
      </c>
      <c r="B13" s="117"/>
      <c r="C13" s="117"/>
      <c r="D13" s="117" t="s">
        <v>67</v>
      </c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  <c r="BK13" s="117"/>
      <c r="BL13" s="117"/>
    </row>
    <row r="14" spans="1:65" ht="15" customHeight="1">
      <c r="A14" s="128" t="s">
        <v>243</v>
      </c>
      <c r="B14" s="128"/>
      <c r="C14" s="128"/>
      <c r="D14" s="124" t="s">
        <v>223</v>
      </c>
      <c r="E14" s="124"/>
      <c r="F14" s="124"/>
      <c r="G14" s="124"/>
      <c r="H14" s="124"/>
      <c r="I14" s="124"/>
      <c r="J14" s="124"/>
      <c r="K14" s="5"/>
      <c r="L14" s="128" t="s">
        <v>68</v>
      </c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</row>
    <row r="15" spans="1:65" ht="15" customHeight="1">
      <c r="D15" s="124" t="s">
        <v>214</v>
      </c>
      <c r="E15" s="124"/>
      <c r="F15" s="124"/>
      <c r="G15" s="124"/>
      <c r="H15" s="124"/>
      <c r="I15" s="124"/>
      <c r="J15" s="124"/>
      <c r="K15" s="5"/>
      <c r="L15" s="5" t="s">
        <v>69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</row>
    <row r="16" spans="1:65" ht="15" customHeight="1">
      <c r="D16" s="124" t="s">
        <v>224</v>
      </c>
      <c r="E16" s="124"/>
      <c r="F16" s="124"/>
      <c r="G16" s="124"/>
      <c r="H16" s="124"/>
      <c r="I16" s="124"/>
      <c r="J16" s="124"/>
      <c r="K16" s="5"/>
      <c r="L16" s="128" t="s">
        <v>70</v>
      </c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5"/>
    </row>
    <row r="17" spans="1:65" ht="15" customHeight="1">
      <c r="D17" s="124" t="s">
        <v>225</v>
      </c>
      <c r="E17" s="124"/>
      <c r="F17" s="124"/>
      <c r="G17" s="124"/>
      <c r="H17" s="124"/>
      <c r="I17" s="124"/>
      <c r="J17" s="124"/>
      <c r="K17" s="5"/>
      <c r="L17" s="128" t="s">
        <v>71</v>
      </c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5"/>
    </row>
    <row r="18" spans="1:65" ht="15" customHeight="1">
      <c r="A18" s="5" t="s">
        <v>244</v>
      </c>
      <c r="B18" s="5"/>
      <c r="C18" s="5"/>
      <c r="D18" s="5" t="s">
        <v>245</v>
      </c>
      <c r="E18" s="73"/>
      <c r="F18" s="73"/>
      <c r="G18" s="73"/>
      <c r="H18" s="73"/>
      <c r="I18" s="73"/>
      <c r="J18" s="73"/>
      <c r="K18" s="5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5"/>
    </row>
    <row r="19" spans="1:65" ht="21" customHeight="1">
      <c r="D19" s="57"/>
      <c r="E19" s="57"/>
      <c r="F19" s="57"/>
      <c r="G19" s="57"/>
      <c r="H19" s="57"/>
      <c r="I19" s="57"/>
      <c r="J19" s="57"/>
      <c r="K19" s="5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"/>
    </row>
    <row r="20" spans="1:65" ht="17.25" customHeight="1">
      <c r="A20" s="121" t="s">
        <v>58</v>
      </c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5"/>
    </row>
    <row r="21" spans="1:65" ht="15" customHeight="1">
      <c r="A21" s="140" t="s">
        <v>49</v>
      </c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0"/>
      <c r="BA21" s="140"/>
      <c r="BB21" s="140"/>
      <c r="BC21" s="140"/>
      <c r="BD21" s="140"/>
      <c r="BE21" s="140"/>
      <c r="BF21" s="140"/>
      <c r="BG21" s="140"/>
      <c r="BH21" s="140"/>
      <c r="BI21" s="140"/>
      <c r="BJ21" s="140"/>
      <c r="BK21" s="140"/>
      <c r="BL21" s="140"/>
    </row>
    <row r="22" spans="1:65" ht="21" customHeight="1">
      <c r="A22" s="141"/>
      <c r="B22" s="142"/>
      <c r="C22" s="142"/>
      <c r="D22" s="142"/>
      <c r="E22" s="142"/>
      <c r="F22" s="142"/>
      <c r="G22" s="142"/>
      <c r="H22" s="142"/>
      <c r="I22" s="142"/>
      <c r="J22" s="142"/>
      <c r="K22" s="143" t="s">
        <v>59</v>
      </c>
      <c r="L22" s="143"/>
      <c r="M22" s="143"/>
      <c r="N22" s="143"/>
      <c r="O22" s="143"/>
      <c r="P22" s="143"/>
      <c r="Q22" s="143"/>
      <c r="R22" s="143"/>
      <c r="S22" s="143"/>
      <c r="T22" s="143" t="s">
        <v>60</v>
      </c>
      <c r="U22" s="143"/>
      <c r="V22" s="143"/>
      <c r="W22" s="143"/>
      <c r="X22" s="143"/>
      <c r="Y22" s="143"/>
      <c r="Z22" s="143"/>
      <c r="AA22" s="143"/>
      <c r="AB22" s="143"/>
      <c r="AC22" s="143" t="s">
        <v>61</v>
      </c>
      <c r="AD22" s="143"/>
      <c r="AE22" s="143"/>
      <c r="AF22" s="143"/>
      <c r="AG22" s="143"/>
      <c r="AH22" s="143"/>
      <c r="AI22" s="143"/>
      <c r="AJ22" s="143"/>
      <c r="AK22" s="143"/>
      <c r="AL22" s="143" t="s">
        <v>62</v>
      </c>
      <c r="AM22" s="143"/>
      <c r="AN22" s="143"/>
      <c r="AO22" s="143"/>
      <c r="AP22" s="143"/>
      <c r="AQ22" s="143"/>
      <c r="AR22" s="143"/>
      <c r="AS22" s="143"/>
      <c r="AT22" s="143"/>
      <c r="AU22" s="143" t="s">
        <v>63</v>
      </c>
      <c r="AV22" s="143"/>
      <c r="AW22" s="143"/>
      <c r="AX22" s="143"/>
      <c r="AY22" s="143"/>
      <c r="AZ22" s="143"/>
      <c r="BA22" s="143"/>
      <c r="BB22" s="143"/>
      <c r="BC22" s="143"/>
      <c r="BD22" s="143" t="s">
        <v>64</v>
      </c>
      <c r="BE22" s="143"/>
      <c r="BF22" s="143"/>
      <c r="BG22" s="143"/>
      <c r="BH22" s="143"/>
      <c r="BI22" s="143"/>
      <c r="BJ22" s="143"/>
      <c r="BK22" s="143"/>
      <c r="BL22" s="144"/>
    </row>
    <row r="23" spans="1:65" ht="21" customHeight="1">
      <c r="A23" s="132" t="s">
        <v>8</v>
      </c>
      <c r="B23" s="133" t="s">
        <v>8</v>
      </c>
      <c r="C23" s="133" t="s">
        <v>8</v>
      </c>
      <c r="D23" s="133" t="s">
        <v>8</v>
      </c>
      <c r="E23" s="133" t="s">
        <v>8</v>
      </c>
      <c r="F23" s="133" t="s">
        <v>8</v>
      </c>
      <c r="G23" s="133" t="s">
        <v>8</v>
      </c>
      <c r="H23" s="133" t="s">
        <v>8</v>
      </c>
      <c r="I23" s="133" t="s">
        <v>8</v>
      </c>
      <c r="J23" s="133" t="s">
        <v>8</v>
      </c>
      <c r="K23" s="134">
        <f t="shared" ref="K23" si="1">SUM(T23+AC23+AL23+AU23+BD23)</f>
        <v>112523</v>
      </c>
      <c r="L23" s="134">
        <v>86022</v>
      </c>
      <c r="M23" s="134">
        <v>86022</v>
      </c>
      <c r="N23" s="134">
        <v>86022</v>
      </c>
      <c r="O23" s="134">
        <v>86022</v>
      </c>
      <c r="P23" s="134">
        <v>86022</v>
      </c>
      <c r="Q23" s="134">
        <v>86022</v>
      </c>
      <c r="R23" s="134">
        <v>86022</v>
      </c>
      <c r="S23" s="134">
        <v>86022</v>
      </c>
      <c r="T23" s="130">
        <v>51205</v>
      </c>
      <c r="U23" s="131"/>
      <c r="V23" s="131"/>
      <c r="W23" s="131"/>
      <c r="X23" s="131"/>
      <c r="Y23" s="131"/>
      <c r="Z23" s="131"/>
      <c r="AA23" s="131"/>
      <c r="AB23" s="135"/>
      <c r="AC23" s="130">
        <v>7906</v>
      </c>
      <c r="AD23" s="131"/>
      <c r="AE23" s="131"/>
      <c r="AF23" s="131"/>
      <c r="AG23" s="131"/>
      <c r="AH23" s="131"/>
      <c r="AI23" s="131"/>
      <c r="AJ23" s="131"/>
      <c r="AK23" s="135"/>
      <c r="AL23" s="130">
        <v>18445</v>
      </c>
      <c r="AM23" s="131"/>
      <c r="AN23" s="131"/>
      <c r="AO23" s="131"/>
      <c r="AP23" s="131"/>
      <c r="AQ23" s="131"/>
      <c r="AR23" s="131"/>
      <c r="AS23" s="131"/>
      <c r="AT23" s="135"/>
      <c r="AU23" s="130">
        <v>12243</v>
      </c>
      <c r="AV23" s="131"/>
      <c r="AW23" s="131"/>
      <c r="AX23" s="131"/>
      <c r="AY23" s="131"/>
      <c r="AZ23" s="131"/>
      <c r="BA23" s="131"/>
      <c r="BB23" s="131"/>
      <c r="BC23" s="135"/>
      <c r="BD23" s="130">
        <v>22724</v>
      </c>
      <c r="BE23" s="131"/>
      <c r="BF23" s="131"/>
      <c r="BG23" s="131"/>
      <c r="BH23" s="131"/>
      <c r="BI23" s="131"/>
      <c r="BJ23" s="131"/>
      <c r="BK23" s="131"/>
      <c r="BL23" s="131"/>
    </row>
    <row r="24" spans="1:65" ht="21" customHeight="1">
      <c r="A24" s="132" t="s">
        <v>9</v>
      </c>
      <c r="B24" s="133" t="s">
        <v>9</v>
      </c>
      <c r="C24" s="133" t="s">
        <v>9</v>
      </c>
      <c r="D24" s="133" t="s">
        <v>9</v>
      </c>
      <c r="E24" s="133" t="s">
        <v>9</v>
      </c>
      <c r="F24" s="133" t="s">
        <v>9</v>
      </c>
      <c r="G24" s="133" t="s">
        <v>9</v>
      </c>
      <c r="H24" s="133" t="s">
        <v>9</v>
      </c>
      <c r="I24" s="133" t="s">
        <v>9</v>
      </c>
      <c r="J24" s="133" t="s">
        <v>9</v>
      </c>
      <c r="K24" s="134">
        <f>SUM(T24+AC24+AL24+AU24+BD24)</f>
        <v>116500</v>
      </c>
      <c r="L24" s="134">
        <v>86022</v>
      </c>
      <c r="M24" s="134">
        <v>86022</v>
      </c>
      <c r="N24" s="134">
        <v>86022</v>
      </c>
      <c r="O24" s="134">
        <v>86022</v>
      </c>
      <c r="P24" s="134">
        <v>86022</v>
      </c>
      <c r="Q24" s="134">
        <v>86022</v>
      </c>
      <c r="R24" s="134">
        <v>86022</v>
      </c>
      <c r="S24" s="134">
        <v>86022</v>
      </c>
      <c r="T24" s="130">
        <v>53106</v>
      </c>
      <c r="U24" s="131"/>
      <c r="V24" s="131"/>
      <c r="W24" s="131"/>
      <c r="X24" s="131"/>
      <c r="Y24" s="131"/>
      <c r="Z24" s="131"/>
      <c r="AA24" s="131"/>
      <c r="AB24" s="135"/>
      <c r="AC24" s="130">
        <v>8162</v>
      </c>
      <c r="AD24" s="131"/>
      <c r="AE24" s="131"/>
      <c r="AF24" s="131"/>
      <c r="AG24" s="131"/>
      <c r="AH24" s="131"/>
      <c r="AI24" s="131"/>
      <c r="AJ24" s="131"/>
      <c r="AK24" s="135"/>
      <c r="AL24" s="130">
        <v>17931</v>
      </c>
      <c r="AM24" s="131"/>
      <c r="AN24" s="131"/>
      <c r="AO24" s="131"/>
      <c r="AP24" s="131"/>
      <c r="AQ24" s="131"/>
      <c r="AR24" s="131"/>
      <c r="AS24" s="131"/>
      <c r="AT24" s="135"/>
      <c r="AU24" s="130">
        <v>14304</v>
      </c>
      <c r="AV24" s="131"/>
      <c r="AW24" s="131"/>
      <c r="AX24" s="131"/>
      <c r="AY24" s="131"/>
      <c r="AZ24" s="131"/>
      <c r="BA24" s="131"/>
      <c r="BB24" s="131"/>
      <c r="BC24" s="135"/>
      <c r="BD24" s="130">
        <v>22997</v>
      </c>
      <c r="BE24" s="131"/>
      <c r="BF24" s="131"/>
      <c r="BG24" s="131"/>
      <c r="BH24" s="131"/>
      <c r="BI24" s="131"/>
      <c r="BJ24" s="131"/>
      <c r="BK24" s="131"/>
      <c r="BL24" s="131"/>
    </row>
    <row r="25" spans="1:65" ht="21" customHeight="1">
      <c r="A25" s="132" t="s">
        <v>192</v>
      </c>
      <c r="B25" s="133" t="s">
        <v>9</v>
      </c>
      <c r="C25" s="133" t="s">
        <v>9</v>
      </c>
      <c r="D25" s="133" t="s">
        <v>9</v>
      </c>
      <c r="E25" s="133" t="s">
        <v>9</v>
      </c>
      <c r="F25" s="133" t="s">
        <v>9</v>
      </c>
      <c r="G25" s="133" t="s">
        <v>9</v>
      </c>
      <c r="H25" s="133" t="s">
        <v>9</v>
      </c>
      <c r="I25" s="133" t="s">
        <v>9</v>
      </c>
      <c r="J25" s="133" t="s">
        <v>9</v>
      </c>
      <c r="K25" s="134">
        <f>SUM(T25+AC25+AL25+AU25+BD25)</f>
        <v>117607</v>
      </c>
      <c r="L25" s="134">
        <v>86022</v>
      </c>
      <c r="M25" s="134">
        <v>86022</v>
      </c>
      <c r="N25" s="134">
        <v>86022</v>
      </c>
      <c r="O25" s="134">
        <v>86022</v>
      </c>
      <c r="P25" s="134">
        <v>86022</v>
      </c>
      <c r="Q25" s="134">
        <v>86022</v>
      </c>
      <c r="R25" s="134">
        <v>86022</v>
      </c>
      <c r="S25" s="134">
        <v>86022</v>
      </c>
      <c r="T25" s="130">
        <v>55664</v>
      </c>
      <c r="U25" s="131"/>
      <c r="V25" s="131"/>
      <c r="W25" s="131"/>
      <c r="X25" s="131"/>
      <c r="Y25" s="131"/>
      <c r="Z25" s="131"/>
      <c r="AA25" s="131"/>
      <c r="AB25" s="135"/>
      <c r="AC25" s="130">
        <f>8011-1</f>
        <v>8010</v>
      </c>
      <c r="AD25" s="131"/>
      <c r="AE25" s="131"/>
      <c r="AF25" s="131"/>
      <c r="AG25" s="131"/>
      <c r="AH25" s="131"/>
      <c r="AI25" s="131"/>
      <c r="AJ25" s="131"/>
      <c r="AK25" s="135"/>
      <c r="AL25" s="130">
        <v>16581</v>
      </c>
      <c r="AM25" s="131"/>
      <c r="AN25" s="131"/>
      <c r="AO25" s="131"/>
      <c r="AP25" s="131"/>
      <c r="AQ25" s="131"/>
      <c r="AR25" s="131"/>
      <c r="AS25" s="131"/>
      <c r="AT25" s="135"/>
      <c r="AU25" s="130">
        <v>14828</v>
      </c>
      <c r="AV25" s="131"/>
      <c r="AW25" s="131"/>
      <c r="AX25" s="131"/>
      <c r="AY25" s="131"/>
      <c r="AZ25" s="131"/>
      <c r="BA25" s="131"/>
      <c r="BB25" s="131"/>
      <c r="BC25" s="135"/>
      <c r="BD25" s="130">
        <v>22524</v>
      </c>
      <c r="BE25" s="131"/>
      <c r="BF25" s="131"/>
      <c r="BG25" s="131"/>
      <c r="BH25" s="131"/>
      <c r="BI25" s="131"/>
      <c r="BJ25" s="131"/>
      <c r="BK25" s="131"/>
      <c r="BL25" s="131"/>
    </row>
    <row r="26" spans="1:65" ht="21" customHeight="1">
      <c r="A26" s="132" t="s">
        <v>221</v>
      </c>
      <c r="B26" s="133" t="s">
        <v>9</v>
      </c>
      <c r="C26" s="133" t="s">
        <v>9</v>
      </c>
      <c r="D26" s="133" t="s">
        <v>9</v>
      </c>
      <c r="E26" s="133" t="s">
        <v>9</v>
      </c>
      <c r="F26" s="133" t="s">
        <v>9</v>
      </c>
      <c r="G26" s="133" t="s">
        <v>9</v>
      </c>
      <c r="H26" s="133" t="s">
        <v>9</v>
      </c>
      <c r="I26" s="133" t="s">
        <v>9</v>
      </c>
      <c r="J26" s="133" t="s">
        <v>9</v>
      </c>
      <c r="K26" s="134">
        <f>SUM(T26+AC26+AL26+AU26+BD26)</f>
        <v>117191</v>
      </c>
      <c r="L26" s="134">
        <v>86022</v>
      </c>
      <c r="M26" s="134">
        <v>86022</v>
      </c>
      <c r="N26" s="134">
        <v>86022</v>
      </c>
      <c r="O26" s="134">
        <v>86022</v>
      </c>
      <c r="P26" s="134">
        <v>86022</v>
      </c>
      <c r="Q26" s="134">
        <v>86022</v>
      </c>
      <c r="R26" s="134">
        <v>86022</v>
      </c>
      <c r="S26" s="134">
        <v>86022</v>
      </c>
      <c r="T26" s="130">
        <v>58244</v>
      </c>
      <c r="U26" s="131"/>
      <c r="V26" s="131"/>
      <c r="W26" s="131"/>
      <c r="X26" s="131"/>
      <c r="Y26" s="131"/>
      <c r="Z26" s="131"/>
      <c r="AA26" s="131"/>
      <c r="AB26" s="135"/>
      <c r="AC26" s="130">
        <v>7632</v>
      </c>
      <c r="AD26" s="131"/>
      <c r="AE26" s="131"/>
      <c r="AF26" s="131"/>
      <c r="AG26" s="131"/>
      <c r="AH26" s="131"/>
      <c r="AI26" s="131"/>
      <c r="AJ26" s="131"/>
      <c r="AK26" s="135"/>
      <c r="AL26" s="130">
        <v>15808</v>
      </c>
      <c r="AM26" s="131"/>
      <c r="AN26" s="131"/>
      <c r="AO26" s="131"/>
      <c r="AP26" s="131"/>
      <c r="AQ26" s="131"/>
      <c r="AR26" s="131"/>
      <c r="AS26" s="131"/>
      <c r="AT26" s="135"/>
      <c r="AU26" s="130">
        <v>14955</v>
      </c>
      <c r="AV26" s="131"/>
      <c r="AW26" s="131"/>
      <c r="AX26" s="131"/>
      <c r="AY26" s="131"/>
      <c r="AZ26" s="131"/>
      <c r="BA26" s="131"/>
      <c r="BB26" s="131"/>
      <c r="BC26" s="135"/>
      <c r="BD26" s="130">
        <v>20552</v>
      </c>
      <c r="BE26" s="131"/>
      <c r="BF26" s="131"/>
      <c r="BG26" s="131"/>
      <c r="BH26" s="131"/>
      <c r="BI26" s="131"/>
      <c r="BJ26" s="131"/>
      <c r="BK26" s="131"/>
      <c r="BL26" s="131"/>
    </row>
    <row r="27" spans="1:65" ht="21" customHeight="1">
      <c r="A27" s="242" t="s">
        <v>262</v>
      </c>
      <c r="B27" s="155" t="s">
        <v>9</v>
      </c>
      <c r="C27" s="155" t="s">
        <v>9</v>
      </c>
      <c r="D27" s="155" t="s">
        <v>9</v>
      </c>
      <c r="E27" s="155" t="s">
        <v>9</v>
      </c>
      <c r="F27" s="155" t="s">
        <v>9</v>
      </c>
      <c r="G27" s="155" t="s">
        <v>9</v>
      </c>
      <c r="H27" s="155" t="s">
        <v>9</v>
      </c>
      <c r="I27" s="155" t="s">
        <v>9</v>
      </c>
      <c r="J27" s="155" t="s">
        <v>9</v>
      </c>
      <c r="K27" s="286">
        <f>SUM(T27+AC27+AL27+AU27+BD27)</f>
        <v>116627</v>
      </c>
      <c r="L27" s="286">
        <v>86022</v>
      </c>
      <c r="M27" s="286">
        <v>86022</v>
      </c>
      <c r="N27" s="286">
        <v>86022</v>
      </c>
      <c r="O27" s="286">
        <v>86022</v>
      </c>
      <c r="P27" s="286">
        <v>86022</v>
      </c>
      <c r="Q27" s="286">
        <v>86022</v>
      </c>
      <c r="R27" s="286">
        <v>86022</v>
      </c>
      <c r="S27" s="286">
        <v>86022</v>
      </c>
      <c r="T27" s="283">
        <v>60800</v>
      </c>
      <c r="U27" s="284"/>
      <c r="V27" s="284"/>
      <c r="W27" s="284"/>
      <c r="X27" s="284"/>
      <c r="Y27" s="284"/>
      <c r="Z27" s="284"/>
      <c r="AA27" s="284"/>
      <c r="AB27" s="285"/>
      <c r="AC27" s="283">
        <v>7267</v>
      </c>
      <c r="AD27" s="284"/>
      <c r="AE27" s="284"/>
      <c r="AF27" s="284"/>
      <c r="AG27" s="284"/>
      <c r="AH27" s="284"/>
      <c r="AI27" s="284"/>
      <c r="AJ27" s="284"/>
      <c r="AK27" s="285"/>
      <c r="AL27" s="283">
        <v>14832</v>
      </c>
      <c r="AM27" s="284"/>
      <c r="AN27" s="284"/>
      <c r="AO27" s="284"/>
      <c r="AP27" s="284"/>
      <c r="AQ27" s="284"/>
      <c r="AR27" s="284"/>
      <c r="AS27" s="284"/>
      <c r="AT27" s="285"/>
      <c r="AU27" s="283">
        <v>15155</v>
      </c>
      <c r="AV27" s="284"/>
      <c r="AW27" s="284"/>
      <c r="AX27" s="284"/>
      <c r="AY27" s="284"/>
      <c r="AZ27" s="284"/>
      <c r="BA27" s="284"/>
      <c r="BB27" s="284"/>
      <c r="BC27" s="285"/>
      <c r="BD27" s="283">
        <v>18573</v>
      </c>
      <c r="BE27" s="284"/>
      <c r="BF27" s="284"/>
      <c r="BG27" s="284"/>
      <c r="BH27" s="284"/>
      <c r="BI27" s="284"/>
      <c r="BJ27" s="284"/>
      <c r="BK27" s="284"/>
      <c r="BL27" s="284"/>
    </row>
    <row r="28" spans="1:65" ht="21" customHeight="1">
      <c r="A28" s="136" t="s">
        <v>229</v>
      </c>
      <c r="B28" s="137" t="s">
        <v>65</v>
      </c>
      <c r="C28" s="137" t="s">
        <v>65</v>
      </c>
      <c r="D28" s="137" t="s">
        <v>65</v>
      </c>
      <c r="E28" s="137" t="s">
        <v>65</v>
      </c>
      <c r="F28" s="137" t="s">
        <v>65</v>
      </c>
      <c r="G28" s="137" t="s">
        <v>65</v>
      </c>
      <c r="H28" s="137" t="s">
        <v>65</v>
      </c>
      <c r="I28" s="137" t="s">
        <v>65</v>
      </c>
      <c r="J28" s="137" t="s">
        <v>65</v>
      </c>
      <c r="K28" s="138">
        <f>K27/K27*100</f>
        <v>100</v>
      </c>
      <c r="L28" s="138">
        <v>100</v>
      </c>
      <c r="M28" s="138">
        <v>100</v>
      </c>
      <c r="N28" s="138">
        <v>100</v>
      </c>
      <c r="O28" s="138">
        <v>100</v>
      </c>
      <c r="P28" s="138">
        <v>100</v>
      </c>
      <c r="Q28" s="138">
        <v>100</v>
      </c>
      <c r="R28" s="138">
        <v>100</v>
      </c>
      <c r="S28" s="138">
        <v>100</v>
      </c>
      <c r="T28" s="138">
        <f>T27/K27*100</f>
        <v>52.132010597889</v>
      </c>
      <c r="U28" s="138">
        <v>45.6</v>
      </c>
      <c r="V28" s="138">
        <v>45.6</v>
      </c>
      <c r="W28" s="138">
        <v>45.6</v>
      </c>
      <c r="X28" s="138">
        <v>45.6</v>
      </c>
      <c r="Y28" s="138">
        <v>45.6</v>
      </c>
      <c r="Z28" s="138">
        <v>45.6</v>
      </c>
      <c r="AA28" s="138">
        <v>45.6</v>
      </c>
      <c r="AB28" s="138">
        <v>45.6</v>
      </c>
      <c r="AC28" s="138">
        <f>AC27/K27*100</f>
        <v>6.2309756745865021</v>
      </c>
      <c r="AD28" s="138">
        <v>7</v>
      </c>
      <c r="AE28" s="138">
        <v>7</v>
      </c>
      <c r="AF28" s="138">
        <v>7</v>
      </c>
      <c r="AG28" s="138">
        <v>7</v>
      </c>
      <c r="AH28" s="138">
        <v>7</v>
      </c>
      <c r="AI28" s="138">
        <v>7</v>
      </c>
      <c r="AJ28" s="138">
        <v>7</v>
      </c>
      <c r="AK28" s="138">
        <v>7</v>
      </c>
      <c r="AL28" s="138">
        <f>AL27/K27*100</f>
        <v>12.717466795853447</v>
      </c>
      <c r="AM28" s="138">
        <v>15.4</v>
      </c>
      <c r="AN28" s="138">
        <v>15.4</v>
      </c>
      <c r="AO28" s="138">
        <v>15.4</v>
      </c>
      <c r="AP28" s="138">
        <v>15.4</v>
      </c>
      <c r="AQ28" s="138">
        <v>15.4</v>
      </c>
      <c r="AR28" s="138">
        <v>15.4</v>
      </c>
      <c r="AS28" s="138">
        <v>15.4</v>
      </c>
      <c r="AT28" s="138">
        <v>15.4</v>
      </c>
      <c r="AU28" s="138">
        <f>AU27/K27*100</f>
        <v>12.994418102154734</v>
      </c>
      <c r="AV28" s="138">
        <v>12.3</v>
      </c>
      <c r="AW28" s="138">
        <v>12.3</v>
      </c>
      <c r="AX28" s="138">
        <v>12.3</v>
      </c>
      <c r="AY28" s="138">
        <v>12.3</v>
      </c>
      <c r="AZ28" s="138">
        <v>12.3</v>
      </c>
      <c r="BA28" s="138">
        <v>12.3</v>
      </c>
      <c r="BB28" s="138">
        <v>12.3</v>
      </c>
      <c r="BC28" s="138">
        <v>12.3</v>
      </c>
      <c r="BD28" s="138">
        <f>BD27/K27*100</f>
        <v>15.925128829516321</v>
      </c>
      <c r="BE28" s="138">
        <v>19.7</v>
      </c>
      <c r="BF28" s="138">
        <v>19.7</v>
      </c>
      <c r="BG28" s="138">
        <v>19.7</v>
      </c>
      <c r="BH28" s="138">
        <v>19.7</v>
      </c>
      <c r="BI28" s="138">
        <v>19.7</v>
      </c>
      <c r="BJ28" s="138">
        <v>19.7</v>
      </c>
      <c r="BK28" s="138">
        <v>19.7</v>
      </c>
      <c r="BL28" s="139">
        <v>19.7</v>
      </c>
    </row>
    <row r="29" spans="1:65" ht="21" customHeight="1">
      <c r="A29" s="117" t="s">
        <v>241</v>
      </c>
      <c r="B29" s="117"/>
      <c r="C29" s="128"/>
      <c r="D29" s="128" t="s">
        <v>72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</row>
    <row r="30" spans="1:65" ht="21" customHeight="1">
      <c r="A30" s="129" t="s">
        <v>242</v>
      </c>
      <c r="B30" s="129"/>
      <c r="C30" s="129"/>
      <c r="D30" s="126" t="s">
        <v>60</v>
      </c>
      <c r="E30" s="126"/>
      <c r="F30" s="126"/>
      <c r="G30" s="126"/>
      <c r="H30" s="126"/>
      <c r="I30" s="126"/>
      <c r="J30" s="126"/>
      <c r="K30" s="8"/>
      <c r="L30" s="125" t="s">
        <v>73</v>
      </c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125"/>
      <c r="BD30" s="125"/>
      <c r="BE30" s="125"/>
      <c r="BF30" s="125"/>
      <c r="BG30" s="125"/>
      <c r="BH30" s="125"/>
      <c r="BI30" s="125"/>
      <c r="BJ30" s="125"/>
      <c r="BK30" s="125"/>
      <c r="BL30" s="125"/>
    </row>
    <row r="31" spans="1:65" ht="21" customHeight="1">
      <c r="B31" s="5"/>
      <c r="C31" s="5"/>
      <c r="D31" s="123" t="s">
        <v>215</v>
      </c>
      <c r="E31" s="124"/>
      <c r="F31" s="124"/>
      <c r="G31" s="124"/>
      <c r="H31" s="124"/>
      <c r="I31" s="124"/>
      <c r="J31" s="124"/>
      <c r="K31" s="5"/>
      <c r="L31" s="125" t="s">
        <v>74</v>
      </c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25"/>
      <c r="BD31" s="125"/>
      <c r="BE31" s="125"/>
      <c r="BF31" s="125"/>
      <c r="BG31" s="125"/>
      <c r="BH31" s="125"/>
      <c r="BI31" s="125"/>
      <c r="BJ31" s="125"/>
      <c r="BK31" s="125"/>
      <c r="BL31" s="125"/>
    </row>
    <row r="32" spans="1:65" ht="21" customHeight="1">
      <c r="B32" s="5"/>
      <c r="C32" s="5"/>
      <c r="D32" s="123" t="s">
        <v>216</v>
      </c>
      <c r="E32" s="124"/>
      <c r="F32" s="124"/>
      <c r="G32" s="124"/>
      <c r="H32" s="124"/>
      <c r="I32" s="124"/>
      <c r="J32" s="124"/>
      <c r="K32" s="5"/>
      <c r="L32" s="125" t="s">
        <v>75</v>
      </c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5"/>
      <c r="BI32" s="125"/>
      <c r="BJ32" s="125"/>
      <c r="BK32" s="125"/>
      <c r="BL32" s="125"/>
    </row>
    <row r="33" spans="1:64" ht="21" customHeight="1">
      <c r="A33" s="5" t="s">
        <v>217</v>
      </c>
      <c r="B33" s="5"/>
      <c r="C33" s="5"/>
      <c r="D33" s="126" t="s">
        <v>63</v>
      </c>
      <c r="E33" s="126"/>
      <c r="F33" s="126"/>
      <c r="G33" s="126"/>
      <c r="H33" s="126"/>
      <c r="I33" s="126"/>
      <c r="J33" s="126"/>
      <c r="K33" s="5"/>
      <c r="L33" s="125" t="s">
        <v>76</v>
      </c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</row>
    <row r="34" spans="1:64" ht="21" customHeight="1">
      <c r="B34" s="5"/>
      <c r="C34" s="5"/>
      <c r="D34" s="127" t="s">
        <v>218</v>
      </c>
      <c r="E34" s="126"/>
      <c r="F34" s="126"/>
      <c r="G34" s="126"/>
      <c r="H34" s="126"/>
      <c r="I34" s="126"/>
      <c r="J34" s="126"/>
      <c r="K34" s="5"/>
      <c r="L34" s="125" t="s">
        <v>77</v>
      </c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</row>
    <row r="35" spans="1:64" ht="15" customHeight="1">
      <c r="A35" s="5" t="s">
        <v>244</v>
      </c>
      <c r="B35" s="5"/>
      <c r="C35" s="5"/>
      <c r="D35" s="5" t="s">
        <v>245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</row>
    <row r="36" spans="1:64" ht="15" customHeight="1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</row>
    <row r="37" spans="1:64" ht="21" customHeight="1"/>
    <row r="38" spans="1:64" ht="21" customHeight="1"/>
    <row r="39" spans="1:64" ht="21" customHeight="1"/>
    <row r="40" spans="1:64" ht="21" customHeight="1"/>
    <row r="41" spans="1:64" ht="21" customHeight="1"/>
    <row r="42" spans="1:64" ht="21" customHeight="1"/>
    <row r="43" spans="1:64" ht="21" customHeight="1"/>
    <row r="44" spans="1:64" ht="21" customHeight="1"/>
    <row r="45" spans="1:64" ht="21" customHeight="1"/>
  </sheetData>
  <mergeCells count="141">
    <mergeCell ref="AC26:AK26"/>
    <mergeCell ref="T26:AB26"/>
    <mergeCell ref="K26:S26"/>
    <mergeCell ref="A26:J26"/>
    <mergeCell ref="A1:BL1"/>
    <mergeCell ref="A3:BL3"/>
    <mergeCell ref="A4:BL4"/>
    <mergeCell ref="A5:H6"/>
    <mergeCell ref="I5:O6"/>
    <mergeCell ref="P5:AX5"/>
    <mergeCell ref="AY5:BE6"/>
    <mergeCell ref="BF5:BL6"/>
    <mergeCell ref="P6:V6"/>
    <mergeCell ref="W6:AC6"/>
    <mergeCell ref="AD6:AJ6"/>
    <mergeCell ref="AK6:AQ6"/>
    <mergeCell ref="AR6:AX6"/>
    <mergeCell ref="A7:H7"/>
    <mergeCell ref="I7:O7"/>
    <mergeCell ref="P7:V7"/>
    <mergeCell ref="W7:AC7"/>
    <mergeCell ref="AD7:AJ7"/>
    <mergeCell ref="AK7:AQ7"/>
    <mergeCell ref="AR7:AX7"/>
    <mergeCell ref="AY7:BE7"/>
    <mergeCell ref="BF7:BL7"/>
    <mergeCell ref="A8:H8"/>
    <mergeCell ref="I8:O8"/>
    <mergeCell ref="P8:V8"/>
    <mergeCell ref="W8:AC8"/>
    <mergeCell ref="AD8:AJ8"/>
    <mergeCell ref="AK8:AQ8"/>
    <mergeCell ref="AR8:AX8"/>
    <mergeCell ref="AY8:BE8"/>
    <mergeCell ref="BF8:BL8"/>
    <mergeCell ref="A9:H9"/>
    <mergeCell ref="I9:O9"/>
    <mergeCell ref="P9:V9"/>
    <mergeCell ref="W9:AC9"/>
    <mergeCell ref="AD9:AJ9"/>
    <mergeCell ref="AK9:AQ9"/>
    <mergeCell ref="AR9:AX9"/>
    <mergeCell ref="AY9:BE9"/>
    <mergeCell ref="BF9:BL9"/>
    <mergeCell ref="AR10:AX10"/>
    <mergeCell ref="AY10:BE10"/>
    <mergeCell ref="BF10:BL10"/>
    <mergeCell ref="A11:H11"/>
    <mergeCell ref="I11:O11"/>
    <mergeCell ref="P11:V11"/>
    <mergeCell ref="W11:AC11"/>
    <mergeCell ref="AD11:AJ11"/>
    <mergeCell ref="AK11:AQ11"/>
    <mergeCell ref="AR11:AX11"/>
    <mergeCell ref="A10:H10"/>
    <mergeCell ref="I10:O10"/>
    <mergeCell ref="P10:V10"/>
    <mergeCell ref="W10:AC10"/>
    <mergeCell ref="AD10:AJ10"/>
    <mergeCell ref="AK10:AQ10"/>
    <mergeCell ref="BF12:BL12"/>
    <mergeCell ref="A13:C13"/>
    <mergeCell ref="D13:BL13"/>
    <mergeCell ref="A14:C14"/>
    <mergeCell ref="D14:J14"/>
    <mergeCell ref="L14:BL14"/>
    <mergeCell ref="AY11:BE11"/>
    <mergeCell ref="BF11:BL11"/>
    <mergeCell ref="A12:H12"/>
    <mergeCell ref="I12:O12"/>
    <mergeCell ref="P12:V12"/>
    <mergeCell ref="W12:AC12"/>
    <mergeCell ref="AD12:AJ12"/>
    <mergeCell ref="AK12:AQ12"/>
    <mergeCell ref="AR12:AX12"/>
    <mergeCell ref="AY12:BE12"/>
    <mergeCell ref="A21:BL21"/>
    <mergeCell ref="A22:J22"/>
    <mergeCell ref="K22:S22"/>
    <mergeCell ref="T22:AB22"/>
    <mergeCell ref="AC22:AK22"/>
    <mergeCell ref="AL22:AT22"/>
    <mergeCell ref="AU22:BC22"/>
    <mergeCell ref="BD22:BL22"/>
    <mergeCell ref="D15:J15"/>
    <mergeCell ref="D16:J16"/>
    <mergeCell ref="L16:BL16"/>
    <mergeCell ref="D17:J17"/>
    <mergeCell ref="L17:BL17"/>
    <mergeCell ref="A20:BL20"/>
    <mergeCell ref="BD23:BL23"/>
    <mergeCell ref="A24:J24"/>
    <mergeCell ref="K24:S24"/>
    <mergeCell ref="T24:AB24"/>
    <mergeCell ref="AC24:AK24"/>
    <mergeCell ref="AL24:AT24"/>
    <mergeCell ref="AU24:BC24"/>
    <mergeCell ref="BD24:BL24"/>
    <mergeCell ref="A23:J23"/>
    <mergeCell ref="K23:S23"/>
    <mergeCell ref="T23:AB23"/>
    <mergeCell ref="AC23:AK23"/>
    <mergeCell ref="AL23:AT23"/>
    <mergeCell ref="AU23:BC23"/>
    <mergeCell ref="BD25:BL25"/>
    <mergeCell ref="A25:J25"/>
    <mergeCell ref="K25:S25"/>
    <mergeCell ref="T25:AB25"/>
    <mergeCell ref="AC25:AK25"/>
    <mergeCell ref="AL25:AT25"/>
    <mergeCell ref="AU25:BC25"/>
    <mergeCell ref="BD27:BL27"/>
    <mergeCell ref="A28:J28"/>
    <mergeCell ref="K28:S28"/>
    <mergeCell ref="T28:AB28"/>
    <mergeCell ref="AC28:AK28"/>
    <mergeCell ref="AL28:AT28"/>
    <mergeCell ref="AU28:BC28"/>
    <mergeCell ref="BD28:BL28"/>
    <mergeCell ref="A27:J27"/>
    <mergeCell ref="K27:S27"/>
    <mergeCell ref="T27:AB27"/>
    <mergeCell ref="AC27:AK27"/>
    <mergeCell ref="AL27:AT27"/>
    <mergeCell ref="AU27:BC27"/>
    <mergeCell ref="BD26:BL26"/>
    <mergeCell ref="AU26:BC26"/>
    <mergeCell ref="AL26:AT26"/>
    <mergeCell ref="D32:J32"/>
    <mergeCell ref="L32:BL32"/>
    <mergeCell ref="D33:J33"/>
    <mergeCell ref="L33:BL33"/>
    <mergeCell ref="D34:J34"/>
    <mergeCell ref="L34:BL34"/>
    <mergeCell ref="A29:C29"/>
    <mergeCell ref="D29:BL29"/>
    <mergeCell ref="A30:C30"/>
    <mergeCell ref="D30:J30"/>
    <mergeCell ref="L30:BL30"/>
    <mergeCell ref="D31:J31"/>
    <mergeCell ref="L31:BL31"/>
  </mergeCells>
  <phoneticPr fontId="13"/>
  <pageMargins left="0.70866141732283472" right="0.70866141732283472" top="0.74803149606299213" bottom="0.74803149606299213" header="0.31496062992125984" footer="0.31496062992125984"/>
  <pageSetup paperSize="9" firstPageNumber="45" orientation="portrait" useFirstPageNumber="1" horizontalDpi="300" verticalDpi="300" r:id="rId1"/>
  <headerFooter scaleWithDoc="0" alignWithMargins="0"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showGridLines="0" view="pageBreakPreview" zoomScaleNormal="100" zoomScaleSheetLayoutView="100" workbookViewId="0">
      <selection activeCell="L9" sqref="L9"/>
    </sheetView>
  </sheetViews>
  <sheetFormatPr defaultRowHeight="13.5"/>
  <cols>
    <col min="1" max="1" width="15.5" style="6" customWidth="1"/>
    <col min="2" max="9" width="9.125" style="6" customWidth="1"/>
    <col min="10" max="16384" width="9" style="6"/>
  </cols>
  <sheetData>
    <row r="1" spans="1:9" ht="17.25" customHeight="1">
      <c r="A1" s="121" t="s">
        <v>78</v>
      </c>
      <c r="B1" s="121"/>
      <c r="C1" s="121"/>
      <c r="D1" s="121"/>
      <c r="E1" s="121"/>
      <c r="F1" s="121"/>
      <c r="G1" s="121"/>
      <c r="H1" s="121"/>
      <c r="I1" s="121"/>
    </row>
    <row r="2" spans="1:9" ht="15" customHeight="1">
      <c r="A2" s="122" t="s">
        <v>49</v>
      </c>
      <c r="B2" s="122"/>
      <c r="C2" s="122"/>
      <c r="D2" s="122"/>
      <c r="E2" s="122"/>
      <c r="F2" s="122"/>
      <c r="G2" s="122"/>
      <c r="H2" s="122"/>
      <c r="I2" s="122"/>
    </row>
    <row r="3" spans="1:9" ht="39" customHeight="1">
      <c r="A3" s="54"/>
      <c r="B3" s="19" t="s">
        <v>79</v>
      </c>
      <c r="C3" s="19" t="s">
        <v>80</v>
      </c>
      <c r="D3" s="19" t="s">
        <v>81</v>
      </c>
      <c r="E3" s="19" t="s">
        <v>82</v>
      </c>
      <c r="F3" s="19" t="s">
        <v>83</v>
      </c>
      <c r="G3" s="19" t="s">
        <v>84</v>
      </c>
      <c r="H3" s="19" t="s">
        <v>85</v>
      </c>
      <c r="I3" s="20" t="s">
        <v>86</v>
      </c>
    </row>
    <row r="4" spans="1:9" ht="39" customHeight="1">
      <c r="A4" s="24" t="s">
        <v>257</v>
      </c>
      <c r="B4" s="25">
        <v>109151</v>
      </c>
      <c r="C4" s="25">
        <v>88153</v>
      </c>
      <c r="D4" s="25">
        <v>13903</v>
      </c>
      <c r="E4" s="25">
        <v>4496</v>
      </c>
      <c r="F4" s="25">
        <v>1773</v>
      </c>
      <c r="G4" s="25">
        <v>582</v>
      </c>
      <c r="H4" s="25">
        <v>164</v>
      </c>
      <c r="I4" s="26">
        <v>80</v>
      </c>
    </row>
    <row r="5" spans="1:9" ht="39" customHeight="1">
      <c r="A5" s="24" t="s">
        <v>258</v>
      </c>
      <c r="B5" s="25">
        <v>114376</v>
      </c>
      <c r="C5" s="25">
        <v>92258</v>
      </c>
      <c r="D5" s="25">
        <v>14711</v>
      </c>
      <c r="E5" s="25">
        <v>4724</v>
      </c>
      <c r="F5" s="25">
        <v>1850</v>
      </c>
      <c r="G5" s="25">
        <v>592</v>
      </c>
      <c r="H5" s="25">
        <v>152</v>
      </c>
      <c r="I5" s="26">
        <v>89</v>
      </c>
    </row>
    <row r="6" spans="1:9" ht="39" customHeight="1">
      <c r="A6" s="24" t="s">
        <v>259</v>
      </c>
      <c r="B6" s="25">
        <v>116067</v>
      </c>
      <c r="C6" s="25">
        <v>93744</v>
      </c>
      <c r="D6" s="25">
        <v>15017</v>
      </c>
      <c r="E6" s="25">
        <v>4677</v>
      </c>
      <c r="F6" s="25">
        <v>1782</v>
      </c>
      <c r="G6" s="25">
        <v>610</v>
      </c>
      <c r="H6" s="25">
        <v>151</v>
      </c>
      <c r="I6" s="26">
        <v>86</v>
      </c>
    </row>
    <row r="7" spans="1:9" ht="39" customHeight="1">
      <c r="A7" s="24" t="s">
        <v>260</v>
      </c>
      <c r="B7" s="25">
        <f>SUM(C7:I7)</f>
        <v>115895</v>
      </c>
      <c r="C7" s="25">
        <v>94115</v>
      </c>
      <c r="D7" s="25">
        <v>14894</v>
      </c>
      <c r="E7" s="25">
        <v>4433</v>
      </c>
      <c r="F7" s="25">
        <v>1676</v>
      </c>
      <c r="G7" s="25">
        <v>535</v>
      </c>
      <c r="H7" s="25">
        <v>160</v>
      </c>
      <c r="I7" s="26">
        <v>82</v>
      </c>
    </row>
    <row r="8" spans="1:9" ht="39" customHeight="1">
      <c r="A8" s="287" t="s">
        <v>263</v>
      </c>
      <c r="B8" s="288">
        <f>SUM(C8:I8)</f>
        <v>115469</v>
      </c>
      <c r="C8" s="288">
        <v>94359</v>
      </c>
      <c r="D8" s="288">
        <v>14650</v>
      </c>
      <c r="E8" s="288">
        <v>4184</v>
      </c>
      <c r="F8" s="288">
        <v>1569</v>
      </c>
      <c r="G8" s="288">
        <v>482</v>
      </c>
      <c r="H8" s="288">
        <v>152</v>
      </c>
      <c r="I8" s="289">
        <v>73</v>
      </c>
    </row>
    <row r="9" spans="1:9" ht="39" customHeight="1">
      <c r="A9" s="24" t="s">
        <v>87</v>
      </c>
      <c r="B9" s="98">
        <f>B8/B8*100</f>
        <v>100</v>
      </c>
      <c r="C9" s="98">
        <f>C8/B8*100</f>
        <v>81.718036875698246</v>
      </c>
      <c r="D9" s="98">
        <f>D8/B8*100</f>
        <v>12.687387956940825</v>
      </c>
      <c r="E9" s="98">
        <f>E8/B8*100</f>
        <v>3.623483359169994</v>
      </c>
      <c r="F9" s="98">
        <f>F8/B8*100</f>
        <v>1.3588062596887476</v>
      </c>
      <c r="G9" s="98">
        <f>G8/B8*100</f>
        <v>0.4174280542829677</v>
      </c>
      <c r="H9" s="98">
        <f>H8/B8*100</f>
        <v>0.1316370627614338</v>
      </c>
      <c r="I9" s="99">
        <f>I8/B8*100</f>
        <v>6.3220431457793866E-2</v>
      </c>
    </row>
    <row r="10" spans="1:9" ht="39" customHeight="1">
      <c r="A10" s="24" t="s">
        <v>88</v>
      </c>
      <c r="B10" s="25">
        <f>SUM(C10:I10)</f>
        <v>390</v>
      </c>
      <c r="C10" s="25">
        <v>385</v>
      </c>
      <c r="D10" s="25">
        <v>5</v>
      </c>
      <c r="E10" s="113" t="s">
        <v>163</v>
      </c>
      <c r="F10" s="113" t="s">
        <v>163</v>
      </c>
      <c r="G10" s="113" t="s">
        <v>163</v>
      </c>
      <c r="H10" s="113" t="s">
        <v>163</v>
      </c>
      <c r="I10" s="112" t="s">
        <v>163</v>
      </c>
    </row>
    <row r="11" spans="1:9" ht="39" customHeight="1">
      <c r="A11" s="24" t="s">
        <v>210</v>
      </c>
      <c r="B11" s="25">
        <f t="shared" ref="B11:B12" si="0">SUM(C11:I11)</f>
        <v>1768</v>
      </c>
      <c r="C11" s="25">
        <v>1764</v>
      </c>
      <c r="D11" s="25">
        <v>4</v>
      </c>
      <c r="E11" s="113" t="s">
        <v>163</v>
      </c>
      <c r="F11" s="113" t="s">
        <v>163</v>
      </c>
      <c r="G11" s="113" t="s">
        <v>163</v>
      </c>
      <c r="H11" s="113" t="s">
        <v>163</v>
      </c>
      <c r="I11" s="112" t="s">
        <v>163</v>
      </c>
    </row>
    <row r="12" spans="1:9" ht="39" customHeight="1">
      <c r="A12" s="27" t="s">
        <v>64</v>
      </c>
      <c r="B12" s="100">
        <f t="shared" si="0"/>
        <v>113311</v>
      </c>
      <c r="C12" s="100">
        <v>92210</v>
      </c>
      <c r="D12" s="100">
        <v>14641</v>
      </c>
      <c r="E12" s="100">
        <v>4184</v>
      </c>
      <c r="F12" s="100">
        <v>1569</v>
      </c>
      <c r="G12" s="100">
        <v>482</v>
      </c>
      <c r="H12" s="100">
        <v>152</v>
      </c>
      <c r="I12" s="101">
        <v>73</v>
      </c>
    </row>
    <row r="13" spans="1:9" ht="15" customHeight="1">
      <c r="A13" s="158" t="s">
        <v>272</v>
      </c>
      <c r="B13" s="158"/>
      <c r="C13" s="158"/>
      <c r="D13" s="158"/>
      <c r="E13" s="158"/>
      <c r="F13" s="158"/>
      <c r="G13" s="158"/>
      <c r="H13" s="158"/>
      <c r="I13" s="158"/>
    </row>
    <row r="14" spans="1:9" ht="15" customHeight="1">
      <c r="A14" s="158" t="s">
        <v>270</v>
      </c>
      <c r="B14" s="158"/>
      <c r="C14" s="158"/>
      <c r="D14" s="158"/>
      <c r="E14" s="158"/>
      <c r="F14" s="158"/>
      <c r="G14" s="158"/>
      <c r="H14" s="158"/>
      <c r="I14" s="158"/>
    </row>
  </sheetData>
  <mergeCells count="4">
    <mergeCell ref="A2:I2"/>
    <mergeCell ref="A1:I1"/>
    <mergeCell ref="A13:I13"/>
    <mergeCell ref="A14:I14"/>
  </mergeCells>
  <phoneticPr fontId="1"/>
  <pageMargins left="0.70866141732283472" right="0.70866141732283472" top="0.74803149606299213" bottom="0.74803149606299213" header="0.31496062992125984" footer="0.31496062992125984"/>
  <pageSetup paperSize="9" firstPageNumber="46" orientation="portrait" useFirstPageNumber="1" horizontalDpi="300" verticalDpi="300" r:id="rId1"/>
  <headerFooter scaleWithDoc="0" alignWithMargins="0">
    <oddFooter>&amp;C&amp;P</oddFooter>
  </headerFooter>
  <ignoredErrors>
    <ignoredError sqref="B9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showGridLines="0" view="pageBreakPreview" zoomScaleNormal="100" zoomScaleSheetLayoutView="100" workbookViewId="0">
      <selection activeCell="M11" sqref="M11"/>
    </sheetView>
  </sheetViews>
  <sheetFormatPr defaultRowHeight="13.5"/>
  <cols>
    <col min="1" max="1" width="10.75" style="6" customWidth="1"/>
    <col min="2" max="10" width="8.625" style="6" customWidth="1"/>
    <col min="11" max="16384" width="9" style="6"/>
  </cols>
  <sheetData>
    <row r="1" spans="1:19" ht="21.75" customHeight="1">
      <c r="A1" s="120" t="s">
        <v>89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9" ht="21" customHeight="1">
      <c r="A2" s="9"/>
    </row>
    <row r="3" spans="1:19" ht="17.25" customHeight="1">
      <c r="A3" s="121" t="s">
        <v>90</v>
      </c>
      <c r="B3" s="121"/>
      <c r="C3" s="121"/>
      <c r="D3" s="121"/>
      <c r="E3" s="121"/>
      <c r="F3" s="121"/>
      <c r="G3" s="121"/>
      <c r="H3" s="121"/>
      <c r="I3" s="121"/>
      <c r="J3" s="121"/>
    </row>
    <row r="4" spans="1:19" ht="15" customHeight="1">
      <c r="A4" s="122" t="s">
        <v>91</v>
      </c>
      <c r="B4" s="122"/>
      <c r="C4" s="122"/>
      <c r="D4" s="122"/>
      <c r="E4" s="122"/>
      <c r="F4" s="122"/>
      <c r="G4" s="122"/>
      <c r="H4" s="122"/>
      <c r="I4" s="122"/>
      <c r="J4" s="122"/>
    </row>
    <row r="5" spans="1:19" ht="21" customHeight="1">
      <c r="A5" s="53"/>
      <c r="B5" s="19" t="s">
        <v>92</v>
      </c>
      <c r="C5" s="19" t="s">
        <v>39</v>
      </c>
      <c r="D5" s="19" t="s">
        <v>40</v>
      </c>
      <c r="E5" s="19" t="s">
        <v>41</v>
      </c>
      <c r="F5" s="19" t="s">
        <v>42</v>
      </c>
      <c r="G5" s="19" t="s">
        <v>43</v>
      </c>
      <c r="H5" s="19" t="s">
        <v>44</v>
      </c>
      <c r="I5" s="19" t="s">
        <v>45</v>
      </c>
      <c r="J5" s="20" t="s">
        <v>46</v>
      </c>
    </row>
    <row r="6" spans="1:19" ht="21" customHeight="1">
      <c r="A6" s="77" t="s">
        <v>8</v>
      </c>
      <c r="B6" s="78">
        <v>146409</v>
      </c>
      <c r="C6" s="78">
        <v>135937</v>
      </c>
      <c r="D6" s="78">
        <v>133001</v>
      </c>
      <c r="E6" s="78">
        <v>10086</v>
      </c>
      <c r="F6" s="78">
        <v>110027</v>
      </c>
      <c r="G6" s="78">
        <v>22</v>
      </c>
      <c r="H6" s="78">
        <v>3014</v>
      </c>
      <c r="I6" s="78">
        <v>367</v>
      </c>
      <c r="J6" s="79">
        <v>17366</v>
      </c>
    </row>
    <row r="7" spans="1:19" ht="21" customHeight="1">
      <c r="A7" s="77" t="s">
        <v>9</v>
      </c>
      <c r="B7" s="78">
        <v>151648</v>
      </c>
      <c r="C7" s="78">
        <v>141001</v>
      </c>
      <c r="D7" s="78">
        <v>138203</v>
      </c>
      <c r="E7" s="78">
        <v>10333</v>
      </c>
      <c r="F7" s="78">
        <v>115761</v>
      </c>
      <c r="G7" s="78">
        <v>23</v>
      </c>
      <c r="H7" s="78">
        <v>3233</v>
      </c>
      <c r="I7" s="78">
        <v>351</v>
      </c>
      <c r="J7" s="79">
        <v>19075</v>
      </c>
    </row>
    <row r="8" spans="1:19" ht="21" customHeight="1">
      <c r="A8" s="77" t="s">
        <v>192</v>
      </c>
      <c r="B8" s="78">
        <v>152748</v>
      </c>
      <c r="C8" s="78">
        <v>142519</v>
      </c>
      <c r="D8" s="78">
        <v>139745</v>
      </c>
      <c r="E8" s="78">
        <v>10094</v>
      </c>
      <c r="F8" s="78">
        <v>117009</v>
      </c>
      <c r="G8" s="78">
        <v>21</v>
      </c>
      <c r="H8" s="78">
        <v>3313</v>
      </c>
      <c r="I8" s="78">
        <v>331</v>
      </c>
      <c r="J8" s="79">
        <v>20728</v>
      </c>
    </row>
    <row r="9" spans="1:19" ht="21" customHeight="1">
      <c r="A9" s="56" t="s">
        <v>261</v>
      </c>
      <c r="B9" s="70">
        <v>151220</v>
      </c>
      <c r="C9" s="70">
        <v>141066</v>
      </c>
      <c r="D9" s="70">
        <v>138466</v>
      </c>
      <c r="E9" s="70">
        <v>9322</v>
      </c>
      <c r="F9" s="70">
        <v>116836</v>
      </c>
      <c r="G9" s="70">
        <v>20</v>
      </c>
      <c r="H9" s="70">
        <v>3115</v>
      </c>
      <c r="I9" s="70">
        <v>324</v>
      </c>
      <c r="J9" s="71">
        <v>22413</v>
      </c>
    </row>
    <row r="10" spans="1:19" ht="21" customHeight="1">
      <c r="A10" s="55" t="s">
        <v>262</v>
      </c>
      <c r="B10" s="94">
        <f t="shared" ref="B10:J10" si="0">SUM(B11:B35)</f>
        <v>149118</v>
      </c>
      <c r="C10" s="94">
        <f t="shared" si="0"/>
        <v>139653</v>
      </c>
      <c r="D10" s="94">
        <f t="shared" si="0"/>
        <v>137297</v>
      </c>
      <c r="E10" s="94">
        <f t="shared" si="0"/>
        <v>8986</v>
      </c>
      <c r="F10" s="94">
        <f t="shared" si="0"/>
        <v>116717</v>
      </c>
      <c r="G10" s="94">
        <f t="shared" si="0"/>
        <v>20</v>
      </c>
      <c r="H10" s="94">
        <f t="shared" si="0"/>
        <v>2963</v>
      </c>
      <c r="I10" s="94">
        <f t="shared" si="0"/>
        <v>332</v>
      </c>
      <c r="J10" s="95">
        <f t="shared" si="0"/>
        <v>24079</v>
      </c>
    </row>
    <row r="11" spans="1:19" ht="21" customHeight="1">
      <c r="A11" s="22" t="s">
        <v>10</v>
      </c>
      <c r="B11" s="85">
        <v>2594</v>
      </c>
      <c r="C11" s="85">
        <v>2388</v>
      </c>
      <c r="D11" s="85">
        <v>2220</v>
      </c>
      <c r="E11" s="85">
        <v>93</v>
      </c>
      <c r="F11" s="85">
        <v>2036</v>
      </c>
      <c r="G11" s="113" t="s">
        <v>163</v>
      </c>
      <c r="H11" s="85">
        <v>46</v>
      </c>
      <c r="I11" s="85">
        <v>6</v>
      </c>
      <c r="J11" s="82">
        <v>354</v>
      </c>
      <c r="K11" s="69"/>
      <c r="L11" s="52"/>
      <c r="M11" s="52"/>
      <c r="N11" s="52"/>
      <c r="O11" s="52"/>
      <c r="P11" s="52"/>
      <c r="Q11" s="52"/>
      <c r="R11" s="52"/>
      <c r="S11" s="52"/>
    </row>
    <row r="12" spans="1:19" ht="21" customHeight="1">
      <c r="A12" s="22" t="s">
        <v>11</v>
      </c>
      <c r="B12" s="85">
        <v>3367</v>
      </c>
      <c r="C12" s="85">
        <v>3200</v>
      </c>
      <c r="D12" s="85">
        <v>3151</v>
      </c>
      <c r="E12" s="85">
        <v>178</v>
      </c>
      <c r="F12" s="85">
        <v>2633</v>
      </c>
      <c r="G12" s="113" t="s">
        <v>163</v>
      </c>
      <c r="H12" s="85">
        <v>61</v>
      </c>
      <c r="I12" s="85">
        <v>8</v>
      </c>
      <c r="J12" s="82">
        <v>398</v>
      </c>
      <c r="K12" s="52"/>
      <c r="L12" s="52"/>
      <c r="M12" s="52"/>
      <c r="N12" s="52"/>
      <c r="O12" s="52"/>
      <c r="P12" s="52"/>
      <c r="Q12" s="52"/>
      <c r="R12" s="52"/>
      <c r="S12" s="52"/>
    </row>
    <row r="13" spans="1:19" ht="21" customHeight="1">
      <c r="A13" s="22" t="s">
        <v>12</v>
      </c>
      <c r="B13" s="85">
        <v>949</v>
      </c>
      <c r="C13" s="85">
        <v>866</v>
      </c>
      <c r="D13" s="85">
        <v>833</v>
      </c>
      <c r="E13" s="85">
        <v>47</v>
      </c>
      <c r="F13" s="85">
        <v>726</v>
      </c>
      <c r="G13" s="113" t="s">
        <v>163</v>
      </c>
      <c r="H13" s="85">
        <v>6</v>
      </c>
      <c r="I13" s="85">
        <v>2</v>
      </c>
      <c r="J13" s="82">
        <v>128</v>
      </c>
      <c r="K13" s="52"/>
      <c r="L13" s="52"/>
      <c r="M13" s="52"/>
      <c r="N13" s="52"/>
      <c r="O13" s="52"/>
      <c r="P13" s="52"/>
      <c r="Q13" s="52"/>
      <c r="R13" s="52"/>
      <c r="S13" s="52"/>
    </row>
    <row r="14" spans="1:19" ht="21" customHeight="1">
      <c r="A14" s="22" t="s">
        <v>13</v>
      </c>
      <c r="B14" s="85">
        <v>2901</v>
      </c>
      <c r="C14" s="85">
        <v>2720</v>
      </c>
      <c r="D14" s="85">
        <v>2675</v>
      </c>
      <c r="E14" s="85">
        <v>209</v>
      </c>
      <c r="F14" s="85">
        <v>2325</v>
      </c>
      <c r="G14" s="113" t="s">
        <v>163</v>
      </c>
      <c r="H14" s="85">
        <v>52</v>
      </c>
      <c r="I14" s="85">
        <v>5</v>
      </c>
      <c r="J14" s="82">
        <v>429</v>
      </c>
      <c r="K14" s="52"/>
      <c r="L14" s="52"/>
      <c r="M14" s="52"/>
      <c r="N14" s="52"/>
      <c r="O14" s="52"/>
      <c r="P14" s="52"/>
      <c r="Q14" s="52"/>
      <c r="R14" s="52"/>
      <c r="S14" s="52"/>
    </row>
    <row r="15" spans="1:19" ht="21" customHeight="1">
      <c r="A15" s="22" t="s">
        <v>14</v>
      </c>
      <c r="B15" s="85">
        <v>2232</v>
      </c>
      <c r="C15" s="85">
        <v>2070</v>
      </c>
      <c r="D15" s="85">
        <v>1986</v>
      </c>
      <c r="E15" s="85">
        <v>86</v>
      </c>
      <c r="F15" s="85">
        <v>1741</v>
      </c>
      <c r="G15" s="85">
        <v>1</v>
      </c>
      <c r="H15" s="85">
        <v>33</v>
      </c>
      <c r="I15" s="85">
        <v>3</v>
      </c>
      <c r="J15" s="82">
        <v>228</v>
      </c>
      <c r="K15" s="69"/>
      <c r="L15" s="52"/>
      <c r="M15" s="52"/>
      <c r="N15" s="52"/>
      <c r="O15" s="52"/>
      <c r="P15" s="52"/>
      <c r="Q15" s="52"/>
      <c r="R15" s="52"/>
      <c r="S15" s="52"/>
    </row>
    <row r="16" spans="1:19" ht="21" customHeight="1">
      <c r="A16" s="22" t="s">
        <v>15</v>
      </c>
      <c r="B16" s="85">
        <v>1593</v>
      </c>
      <c r="C16" s="85">
        <v>1493</v>
      </c>
      <c r="D16" s="85">
        <v>1429</v>
      </c>
      <c r="E16" s="85">
        <v>72</v>
      </c>
      <c r="F16" s="85">
        <v>1192</v>
      </c>
      <c r="G16" s="113" t="s">
        <v>163</v>
      </c>
      <c r="H16" s="85">
        <v>37</v>
      </c>
      <c r="I16" s="85">
        <v>3</v>
      </c>
      <c r="J16" s="82">
        <v>178</v>
      </c>
      <c r="K16" s="52"/>
      <c r="L16" s="52"/>
      <c r="M16" s="52"/>
      <c r="N16" s="52"/>
      <c r="O16" s="52"/>
      <c r="P16" s="52"/>
      <c r="Q16" s="52"/>
      <c r="R16" s="52"/>
      <c r="S16" s="52"/>
    </row>
    <row r="17" spans="1:19" ht="21" customHeight="1">
      <c r="A17" s="22" t="s">
        <v>16</v>
      </c>
      <c r="B17" s="85">
        <v>4306</v>
      </c>
      <c r="C17" s="85">
        <v>4028</v>
      </c>
      <c r="D17" s="85">
        <v>3962</v>
      </c>
      <c r="E17" s="85">
        <v>272</v>
      </c>
      <c r="F17" s="85">
        <v>3376</v>
      </c>
      <c r="G17" s="85">
        <v>1</v>
      </c>
      <c r="H17" s="85">
        <v>105</v>
      </c>
      <c r="I17" s="85">
        <v>9</v>
      </c>
      <c r="J17" s="82">
        <v>614</v>
      </c>
      <c r="K17" s="52"/>
      <c r="L17" s="52"/>
      <c r="M17" s="52"/>
      <c r="N17" s="52"/>
      <c r="O17" s="52"/>
      <c r="P17" s="52"/>
      <c r="Q17" s="52"/>
      <c r="R17" s="52"/>
      <c r="S17" s="52"/>
    </row>
    <row r="18" spans="1:19" ht="21" customHeight="1">
      <c r="A18" s="22" t="s">
        <v>17</v>
      </c>
      <c r="B18" s="85">
        <v>3851</v>
      </c>
      <c r="C18" s="85">
        <v>3609</v>
      </c>
      <c r="D18" s="85">
        <v>3570</v>
      </c>
      <c r="E18" s="85">
        <v>279</v>
      </c>
      <c r="F18" s="85">
        <v>3033</v>
      </c>
      <c r="G18" s="85">
        <v>1</v>
      </c>
      <c r="H18" s="85">
        <v>110</v>
      </c>
      <c r="I18" s="85">
        <v>8</v>
      </c>
      <c r="J18" s="82">
        <v>545</v>
      </c>
      <c r="K18" s="52"/>
      <c r="L18" s="69"/>
      <c r="M18" s="52"/>
      <c r="N18" s="52"/>
      <c r="O18" s="52"/>
      <c r="P18" s="52"/>
      <c r="Q18" s="52"/>
      <c r="R18" s="52"/>
      <c r="S18" s="52"/>
    </row>
    <row r="19" spans="1:19" ht="21" customHeight="1">
      <c r="A19" s="22" t="s">
        <v>18</v>
      </c>
      <c r="B19" s="85">
        <v>1613</v>
      </c>
      <c r="C19" s="85">
        <v>1491</v>
      </c>
      <c r="D19" s="85">
        <v>1462</v>
      </c>
      <c r="E19" s="85">
        <v>100</v>
      </c>
      <c r="F19" s="85">
        <v>1250</v>
      </c>
      <c r="G19" s="113" t="s">
        <v>163</v>
      </c>
      <c r="H19" s="85">
        <v>39</v>
      </c>
      <c r="I19" s="85">
        <v>3</v>
      </c>
      <c r="J19" s="82">
        <v>165</v>
      </c>
      <c r="K19" s="52"/>
      <c r="L19" s="52"/>
      <c r="M19" s="52"/>
      <c r="N19" s="52"/>
      <c r="O19" s="52"/>
      <c r="P19" s="52"/>
      <c r="Q19" s="52"/>
      <c r="R19" s="52"/>
      <c r="S19" s="52"/>
    </row>
    <row r="20" spans="1:19" ht="21" customHeight="1">
      <c r="A20" s="22" t="s">
        <v>19</v>
      </c>
      <c r="B20" s="85">
        <v>6163</v>
      </c>
      <c r="C20" s="85">
        <v>5801</v>
      </c>
      <c r="D20" s="85">
        <v>5822</v>
      </c>
      <c r="E20" s="85">
        <v>228</v>
      </c>
      <c r="F20" s="85">
        <v>4911</v>
      </c>
      <c r="G20" s="85">
        <v>2</v>
      </c>
      <c r="H20" s="85">
        <v>73</v>
      </c>
      <c r="I20" s="85">
        <v>17</v>
      </c>
      <c r="J20" s="82">
        <v>1149</v>
      </c>
      <c r="K20" s="69"/>
      <c r="L20" s="52"/>
      <c r="M20" s="52"/>
      <c r="N20" s="52"/>
      <c r="O20" s="52"/>
      <c r="P20" s="52"/>
      <c r="Q20" s="52"/>
      <c r="R20" s="52"/>
      <c r="S20" s="52"/>
    </row>
    <row r="21" spans="1:19" ht="21" customHeight="1">
      <c r="A21" s="22" t="s">
        <v>20</v>
      </c>
      <c r="B21" s="85">
        <v>3818</v>
      </c>
      <c r="C21" s="85">
        <v>3606</v>
      </c>
      <c r="D21" s="85">
        <v>3518</v>
      </c>
      <c r="E21" s="85">
        <v>293</v>
      </c>
      <c r="F21" s="85">
        <v>2938</v>
      </c>
      <c r="G21" s="113" t="s">
        <v>163</v>
      </c>
      <c r="H21" s="85">
        <v>69</v>
      </c>
      <c r="I21" s="85">
        <v>9</v>
      </c>
      <c r="J21" s="82">
        <v>576</v>
      </c>
      <c r="K21" s="69"/>
      <c r="L21" s="52"/>
      <c r="M21" s="52"/>
      <c r="N21" s="52"/>
      <c r="O21" s="52"/>
      <c r="P21" s="52"/>
      <c r="Q21" s="52"/>
      <c r="R21" s="52"/>
      <c r="S21" s="52"/>
    </row>
    <row r="22" spans="1:19" ht="21" customHeight="1">
      <c r="A22" s="22" t="s">
        <v>21</v>
      </c>
      <c r="B22" s="85">
        <v>6645</v>
      </c>
      <c r="C22" s="85">
        <v>6257</v>
      </c>
      <c r="D22" s="85">
        <v>6190</v>
      </c>
      <c r="E22" s="85">
        <v>392</v>
      </c>
      <c r="F22" s="85">
        <v>5089</v>
      </c>
      <c r="G22" s="85">
        <v>2</v>
      </c>
      <c r="H22" s="85">
        <v>129</v>
      </c>
      <c r="I22" s="85">
        <v>12</v>
      </c>
      <c r="J22" s="82">
        <v>838</v>
      </c>
      <c r="K22" s="52"/>
      <c r="L22" s="52"/>
      <c r="M22" s="52"/>
      <c r="N22" s="52"/>
      <c r="O22" s="52"/>
      <c r="P22" s="52"/>
      <c r="Q22" s="52"/>
      <c r="R22" s="52"/>
      <c r="S22" s="52"/>
    </row>
    <row r="23" spans="1:19" ht="21" customHeight="1">
      <c r="A23" s="22" t="s">
        <v>22</v>
      </c>
      <c r="B23" s="85">
        <v>10938</v>
      </c>
      <c r="C23" s="85">
        <v>10415</v>
      </c>
      <c r="D23" s="85">
        <v>10257</v>
      </c>
      <c r="E23" s="85">
        <v>909</v>
      </c>
      <c r="F23" s="85">
        <v>8137</v>
      </c>
      <c r="G23" s="85">
        <v>1</v>
      </c>
      <c r="H23" s="85">
        <v>325</v>
      </c>
      <c r="I23" s="85">
        <v>16</v>
      </c>
      <c r="J23" s="82">
        <v>1391</v>
      </c>
      <c r="K23" s="52"/>
      <c r="L23" s="52"/>
      <c r="M23" s="52"/>
      <c r="N23" s="52"/>
      <c r="O23" s="69"/>
      <c r="P23" s="52"/>
      <c r="Q23" s="52"/>
      <c r="R23" s="52"/>
      <c r="S23" s="52"/>
    </row>
    <row r="24" spans="1:19" ht="21" customHeight="1">
      <c r="A24" s="22" t="s">
        <v>23</v>
      </c>
      <c r="B24" s="85">
        <v>3781</v>
      </c>
      <c r="C24" s="85">
        <v>3565</v>
      </c>
      <c r="D24" s="85">
        <v>3419</v>
      </c>
      <c r="E24" s="85">
        <v>264</v>
      </c>
      <c r="F24" s="85">
        <v>2985</v>
      </c>
      <c r="G24" s="85">
        <v>1</v>
      </c>
      <c r="H24" s="85">
        <v>76</v>
      </c>
      <c r="I24" s="85">
        <v>8</v>
      </c>
      <c r="J24" s="82">
        <v>586</v>
      </c>
      <c r="K24" s="52"/>
      <c r="L24" s="52"/>
      <c r="M24" s="52"/>
      <c r="N24" s="52"/>
      <c r="O24" s="52"/>
      <c r="P24" s="52"/>
      <c r="Q24" s="52"/>
      <c r="R24" s="52"/>
      <c r="S24" s="52"/>
    </row>
    <row r="25" spans="1:19" ht="21" customHeight="1">
      <c r="A25" s="22" t="s">
        <v>24</v>
      </c>
      <c r="B25" s="85">
        <v>9385</v>
      </c>
      <c r="C25" s="85">
        <v>8820</v>
      </c>
      <c r="D25" s="85">
        <v>8517</v>
      </c>
      <c r="E25" s="85">
        <v>525</v>
      </c>
      <c r="F25" s="85">
        <v>7633</v>
      </c>
      <c r="G25" s="85">
        <v>1</v>
      </c>
      <c r="H25" s="85">
        <v>190</v>
      </c>
      <c r="I25" s="85">
        <v>20</v>
      </c>
      <c r="J25" s="82">
        <v>2139</v>
      </c>
      <c r="K25" s="52"/>
      <c r="L25" s="52"/>
      <c r="M25" s="52"/>
      <c r="N25" s="52"/>
      <c r="O25" s="69"/>
      <c r="P25" s="52"/>
      <c r="Q25" s="52"/>
      <c r="R25" s="52"/>
      <c r="S25" s="52"/>
    </row>
    <row r="26" spans="1:19" ht="21" customHeight="1">
      <c r="A26" s="22" t="s">
        <v>25</v>
      </c>
      <c r="B26" s="85">
        <v>4763</v>
      </c>
      <c r="C26" s="85">
        <v>4498</v>
      </c>
      <c r="D26" s="85">
        <v>4458</v>
      </c>
      <c r="E26" s="85">
        <v>353</v>
      </c>
      <c r="F26" s="85">
        <v>3662</v>
      </c>
      <c r="G26" s="113" t="s">
        <v>163</v>
      </c>
      <c r="H26" s="85">
        <v>103</v>
      </c>
      <c r="I26" s="85">
        <v>8</v>
      </c>
      <c r="J26" s="82">
        <v>666</v>
      </c>
      <c r="K26" s="52"/>
      <c r="L26" s="52"/>
      <c r="M26" s="52"/>
      <c r="N26" s="52"/>
      <c r="O26" s="69"/>
      <c r="P26" s="52"/>
      <c r="Q26" s="52"/>
      <c r="R26" s="52"/>
      <c r="S26" s="52"/>
    </row>
    <row r="27" spans="1:19" ht="21" customHeight="1">
      <c r="A27" s="22" t="s">
        <v>26</v>
      </c>
      <c r="B27" s="85">
        <v>5580</v>
      </c>
      <c r="C27" s="85">
        <v>5238</v>
      </c>
      <c r="D27" s="85">
        <v>5144</v>
      </c>
      <c r="E27" s="85">
        <v>398</v>
      </c>
      <c r="F27" s="85">
        <v>4174</v>
      </c>
      <c r="G27" s="113" t="s">
        <v>163</v>
      </c>
      <c r="H27" s="85">
        <v>139</v>
      </c>
      <c r="I27" s="85">
        <v>10</v>
      </c>
      <c r="J27" s="82">
        <v>697</v>
      </c>
      <c r="K27" s="52"/>
      <c r="L27" s="52"/>
      <c r="M27" s="52"/>
      <c r="N27" s="52"/>
      <c r="O27" s="52"/>
      <c r="P27" s="52"/>
      <c r="Q27" s="52"/>
      <c r="R27" s="52"/>
      <c r="S27" s="52"/>
    </row>
    <row r="28" spans="1:19" ht="21" customHeight="1">
      <c r="A28" s="22" t="s">
        <v>27</v>
      </c>
      <c r="B28" s="85">
        <v>3127</v>
      </c>
      <c r="C28" s="85">
        <v>2984</v>
      </c>
      <c r="D28" s="85">
        <v>2960</v>
      </c>
      <c r="E28" s="85">
        <v>325</v>
      </c>
      <c r="F28" s="85">
        <v>2378</v>
      </c>
      <c r="G28" s="113" t="s">
        <v>163</v>
      </c>
      <c r="H28" s="85">
        <v>113</v>
      </c>
      <c r="I28" s="85">
        <v>4</v>
      </c>
      <c r="J28" s="82">
        <v>461</v>
      </c>
      <c r="K28" s="52"/>
      <c r="L28" s="52"/>
      <c r="M28" s="52"/>
      <c r="N28" s="52"/>
      <c r="O28" s="52"/>
      <c r="P28" s="52"/>
      <c r="Q28" s="52"/>
      <c r="R28" s="52"/>
      <c r="S28" s="52"/>
    </row>
    <row r="29" spans="1:19" ht="21" customHeight="1">
      <c r="A29" s="22" t="s">
        <v>28</v>
      </c>
      <c r="B29" s="85">
        <v>3295</v>
      </c>
      <c r="C29" s="85">
        <v>3089</v>
      </c>
      <c r="D29" s="85">
        <v>2949</v>
      </c>
      <c r="E29" s="85">
        <v>187</v>
      </c>
      <c r="F29" s="85">
        <v>2586</v>
      </c>
      <c r="G29" s="113" t="s">
        <v>163</v>
      </c>
      <c r="H29" s="85">
        <v>67</v>
      </c>
      <c r="I29" s="85">
        <v>6</v>
      </c>
      <c r="J29" s="82">
        <v>495</v>
      </c>
      <c r="K29" s="52"/>
      <c r="L29" s="52"/>
      <c r="M29" s="52"/>
      <c r="N29" s="52"/>
      <c r="O29" s="52"/>
      <c r="P29" s="52"/>
      <c r="Q29" s="52"/>
      <c r="R29" s="52"/>
      <c r="S29" s="52"/>
    </row>
    <row r="30" spans="1:19" ht="21" customHeight="1">
      <c r="A30" s="22" t="s">
        <v>29</v>
      </c>
      <c r="B30" s="85">
        <v>6943</v>
      </c>
      <c r="C30" s="85">
        <v>6561</v>
      </c>
      <c r="D30" s="85">
        <v>6521</v>
      </c>
      <c r="E30" s="85">
        <v>601</v>
      </c>
      <c r="F30" s="85">
        <v>5344</v>
      </c>
      <c r="G30" s="85">
        <v>1</v>
      </c>
      <c r="H30" s="85">
        <v>215</v>
      </c>
      <c r="I30" s="85">
        <v>14</v>
      </c>
      <c r="J30" s="82">
        <v>932</v>
      </c>
      <c r="K30" s="52"/>
      <c r="L30" s="52"/>
      <c r="M30" s="69"/>
      <c r="N30" s="52"/>
      <c r="O30" s="52"/>
      <c r="P30" s="52"/>
      <c r="Q30" s="52"/>
      <c r="R30" s="52"/>
      <c r="S30" s="52"/>
    </row>
    <row r="31" spans="1:19" ht="21" customHeight="1">
      <c r="A31" s="22" t="s">
        <v>30</v>
      </c>
      <c r="B31" s="85">
        <v>9916</v>
      </c>
      <c r="C31" s="85">
        <v>9401</v>
      </c>
      <c r="D31" s="85">
        <v>9397</v>
      </c>
      <c r="E31" s="85">
        <v>727</v>
      </c>
      <c r="F31" s="85">
        <v>7667</v>
      </c>
      <c r="G31" s="85">
        <v>2</v>
      </c>
      <c r="H31" s="85">
        <v>272</v>
      </c>
      <c r="I31" s="85">
        <v>15</v>
      </c>
      <c r="J31" s="82">
        <v>1508</v>
      </c>
      <c r="K31" s="52"/>
      <c r="L31" s="52"/>
      <c r="M31" s="52"/>
      <c r="N31" s="52"/>
      <c r="O31" s="52"/>
      <c r="P31" s="52"/>
      <c r="Q31" s="52"/>
      <c r="R31" s="52"/>
      <c r="S31" s="52"/>
    </row>
    <row r="32" spans="1:19" ht="21" customHeight="1">
      <c r="A32" s="22" t="s">
        <v>31</v>
      </c>
      <c r="B32" s="85">
        <v>8478</v>
      </c>
      <c r="C32" s="85">
        <v>8061</v>
      </c>
      <c r="D32" s="85">
        <v>7988</v>
      </c>
      <c r="E32" s="85">
        <v>561</v>
      </c>
      <c r="F32" s="85">
        <v>6641</v>
      </c>
      <c r="G32" s="85">
        <v>2</v>
      </c>
      <c r="H32" s="85">
        <v>107</v>
      </c>
      <c r="I32" s="85">
        <v>16</v>
      </c>
      <c r="J32" s="82">
        <v>1511</v>
      </c>
      <c r="K32" s="52"/>
      <c r="L32" s="69"/>
      <c r="M32" s="52"/>
      <c r="N32" s="52"/>
      <c r="O32" s="69"/>
      <c r="P32" s="52"/>
      <c r="Q32" s="52"/>
      <c r="R32" s="52"/>
      <c r="S32" s="52"/>
    </row>
    <row r="33" spans="1:19" ht="21" customHeight="1">
      <c r="A33" s="22" t="s">
        <v>32</v>
      </c>
      <c r="B33" s="85">
        <v>13792</v>
      </c>
      <c r="C33" s="85">
        <v>13132</v>
      </c>
      <c r="D33" s="85">
        <v>13065</v>
      </c>
      <c r="E33" s="85">
        <v>1315</v>
      </c>
      <c r="F33" s="85">
        <v>10912</v>
      </c>
      <c r="G33" s="85">
        <v>3</v>
      </c>
      <c r="H33" s="85">
        <v>417</v>
      </c>
      <c r="I33" s="85">
        <v>23</v>
      </c>
      <c r="J33" s="82">
        <v>2213</v>
      </c>
      <c r="K33" s="52"/>
      <c r="L33" s="52"/>
      <c r="M33" s="52"/>
      <c r="N33" s="52"/>
      <c r="O33" s="52"/>
      <c r="P33" s="52"/>
      <c r="Q33" s="52"/>
      <c r="R33" s="52"/>
      <c r="S33" s="52"/>
    </row>
    <row r="34" spans="1:19" ht="21" customHeight="1">
      <c r="A34" s="22" t="s">
        <v>33</v>
      </c>
      <c r="B34" s="85">
        <v>28107</v>
      </c>
      <c r="C34" s="85">
        <v>26092</v>
      </c>
      <c r="D34" s="85">
        <v>25784</v>
      </c>
      <c r="E34" s="85">
        <v>572</v>
      </c>
      <c r="F34" s="85">
        <v>22445</v>
      </c>
      <c r="G34" s="85">
        <v>2</v>
      </c>
      <c r="H34" s="85">
        <v>179</v>
      </c>
      <c r="I34" s="85">
        <v>99</v>
      </c>
      <c r="J34" s="82">
        <v>5856</v>
      </c>
      <c r="K34" s="52"/>
      <c r="L34" s="52"/>
      <c r="M34" s="52"/>
      <c r="N34" s="52"/>
      <c r="O34" s="52"/>
      <c r="P34" s="52"/>
      <c r="Q34" s="52"/>
      <c r="R34" s="69"/>
      <c r="S34" s="52"/>
    </row>
    <row r="35" spans="1:19" ht="28.5" customHeight="1">
      <c r="A35" s="28" t="s">
        <v>209</v>
      </c>
      <c r="B35" s="96">
        <v>981</v>
      </c>
      <c r="C35" s="96">
        <v>268</v>
      </c>
      <c r="D35" s="96">
        <v>20</v>
      </c>
      <c r="E35" s="96" t="s">
        <v>163</v>
      </c>
      <c r="F35" s="96">
        <v>903</v>
      </c>
      <c r="G35" s="96" t="s">
        <v>163</v>
      </c>
      <c r="H35" s="96" t="s">
        <v>163</v>
      </c>
      <c r="I35" s="96">
        <v>8</v>
      </c>
      <c r="J35" s="97">
        <v>22</v>
      </c>
      <c r="K35" s="69"/>
      <c r="L35" s="52"/>
      <c r="M35" s="52"/>
      <c r="N35" s="52"/>
      <c r="O35" s="69"/>
      <c r="P35" s="52"/>
      <c r="Q35" s="52"/>
      <c r="R35" s="52"/>
      <c r="S35" s="52"/>
    </row>
    <row r="36" spans="1:19" ht="15" customHeight="1">
      <c r="A36" s="74" t="s">
        <v>240</v>
      </c>
    </row>
    <row r="37" spans="1:19" ht="22.5" customHeight="1"/>
  </sheetData>
  <mergeCells count="3">
    <mergeCell ref="A1:J1"/>
    <mergeCell ref="A3:J3"/>
    <mergeCell ref="A4:J4"/>
  </mergeCells>
  <phoneticPr fontId="1"/>
  <pageMargins left="0.70866141732283472" right="0.70866141732283472" top="0.74803149606299213" bottom="0.74803149606299213" header="0.31496062992125984" footer="0.31496062992125984"/>
  <pageSetup paperSize="9" firstPageNumber="47" orientation="portrait" useFirstPageNumber="1" horizontalDpi="300" verticalDpi="300" r:id="rId1"/>
  <headerFooter scaleWithDoc="0"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view="pageBreakPreview" zoomScaleNormal="100" zoomScaleSheetLayoutView="100" workbookViewId="0">
      <selection activeCell="N15" sqref="N15"/>
    </sheetView>
  </sheetViews>
  <sheetFormatPr defaultRowHeight="13.5"/>
  <cols>
    <col min="1" max="1" width="8.125" style="6" customWidth="1"/>
    <col min="2" max="11" width="8" style="6" customWidth="1"/>
    <col min="12" max="16384" width="9" style="6"/>
  </cols>
  <sheetData>
    <row r="1" spans="1:11" ht="17.25" customHeight="1">
      <c r="A1" s="121" t="s">
        <v>93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 ht="15" customHeight="1">
      <c r="A2" s="122" t="s">
        <v>104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</row>
    <row r="3" spans="1:11" ht="21" customHeight="1">
      <c r="A3" s="189"/>
      <c r="B3" s="151" t="s">
        <v>79</v>
      </c>
      <c r="C3" s="151" t="s">
        <v>94</v>
      </c>
      <c r="D3" s="169" t="s">
        <v>95</v>
      </c>
      <c r="E3" s="169"/>
      <c r="F3" s="169"/>
      <c r="G3" s="169"/>
      <c r="H3" s="151" t="s">
        <v>96</v>
      </c>
      <c r="I3" s="151" t="s">
        <v>97</v>
      </c>
      <c r="J3" s="151" t="s">
        <v>98</v>
      </c>
      <c r="K3" s="187" t="s">
        <v>99</v>
      </c>
    </row>
    <row r="4" spans="1:11" ht="21" customHeight="1">
      <c r="A4" s="190"/>
      <c r="B4" s="169"/>
      <c r="C4" s="169"/>
      <c r="D4" s="29" t="s">
        <v>53</v>
      </c>
      <c r="E4" s="30" t="s">
        <v>100</v>
      </c>
      <c r="F4" s="30" t="s">
        <v>101</v>
      </c>
      <c r="G4" s="30" t="s">
        <v>102</v>
      </c>
      <c r="H4" s="169"/>
      <c r="I4" s="169"/>
      <c r="J4" s="169"/>
      <c r="K4" s="188"/>
    </row>
    <row r="5" spans="1:11" ht="21" customHeight="1">
      <c r="A5" s="31" t="s">
        <v>257</v>
      </c>
      <c r="B5" s="78">
        <f t="shared" ref="B5" si="0">C5+D5+H5+I5+J5+K5</f>
        <v>141032</v>
      </c>
      <c r="C5" s="78">
        <v>14199</v>
      </c>
      <c r="D5" s="78">
        <f t="shared" ref="D5:D7" si="1">SUM(E5:G5)</f>
        <v>18058</v>
      </c>
      <c r="E5" s="78">
        <v>4882</v>
      </c>
      <c r="F5" s="78">
        <v>3990</v>
      </c>
      <c r="G5" s="78">
        <v>9186</v>
      </c>
      <c r="H5" s="78">
        <v>32772</v>
      </c>
      <c r="I5" s="78">
        <v>17458</v>
      </c>
      <c r="J5" s="78">
        <v>18437</v>
      </c>
      <c r="K5" s="79">
        <v>40108</v>
      </c>
    </row>
    <row r="6" spans="1:11" ht="21" customHeight="1">
      <c r="A6" s="31" t="s">
        <v>258</v>
      </c>
      <c r="B6" s="78">
        <f>C6+D6+H6+I6+J6+K6</f>
        <v>147795</v>
      </c>
      <c r="C6" s="78">
        <v>14692</v>
      </c>
      <c r="D6" s="78">
        <f t="shared" si="1"/>
        <v>18904</v>
      </c>
      <c r="E6" s="78">
        <v>5251</v>
      </c>
      <c r="F6" s="78">
        <v>4200</v>
      </c>
      <c r="G6" s="78">
        <v>9453</v>
      </c>
      <c r="H6" s="78">
        <v>34085</v>
      </c>
      <c r="I6" s="78">
        <v>19574</v>
      </c>
      <c r="J6" s="78">
        <v>17862</v>
      </c>
      <c r="K6" s="79">
        <v>42678</v>
      </c>
    </row>
    <row r="7" spans="1:11" ht="21" customHeight="1">
      <c r="A7" s="31" t="s">
        <v>259</v>
      </c>
      <c r="B7" s="78">
        <f t="shared" ref="B7" si="2">C7+D7+H7+I7+J7+K7</f>
        <v>149545</v>
      </c>
      <c r="C7" s="78">
        <v>14416</v>
      </c>
      <c r="D7" s="78">
        <f t="shared" si="1"/>
        <v>18728</v>
      </c>
      <c r="E7" s="78">
        <v>5398</v>
      </c>
      <c r="F7" s="78">
        <v>4249</v>
      </c>
      <c r="G7" s="78">
        <v>9081</v>
      </c>
      <c r="H7" s="78">
        <v>33697</v>
      </c>
      <c r="I7" s="78">
        <v>19516</v>
      </c>
      <c r="J7" s="78">
        <v>17736</v>
      </c>
      <c r="K7" s="79">
        <v>45452</v>
      </c>
    </row>
    <row r="8" spans="1:11" ht="21" customHeight="1">
      <c r="A8" s="31" t="s">
        <v>260</v>
      </c>
      <c r="B8" s="115">
        <f>C8+D8+H8+I8+J8+K8</f>
        <v>148157</v>
      </c>
      <c r="C8" s="115">
        <v>13477</v>
      </c>
      <c r="D8" s="115">
        <f>SUM(E8:G8)</f>
        <v>17619</v>
      </c>
      <c r="E8" s="115">
        <v>5218</v>
      </c>
      <c r="F8" s="115">
        <v>4031</v>
      </c>
      <c r="G8" s="115">
        <v>8370</v>
      </c>
      <c r="H8" s="115">
        <v>32920</v>
      </c>
      <c r="I8" s="115">
        <v>18023</v>
      </c>
      <c r="J8" s="115">
        <v>18826</v>
      </c>
      <c r="K8" s="114">
        <v>47292</v>
      </c>
    </row>
    <row r="9" spans="1:11" ht="21" customHeight="1">
      <c r="A9" s="290" t="s">
        <v>263</v>
      </c>
      <c r="B9" s="94">
        <f>C9+D9+H9+I9+J9+K9</f>
        <v>146367</v>
      </c>
      <c r="C9" s="94">
        <v>12565</v>
      </c>
      <c r="D9" s="94">
        <f>SUM(E9:G9)</f>
        <v>16582</v>
      </c>
      <c r="E9" s="94">
        <v>4940</v>
      </c>
      <c r="F9" s="94">
        <v>3862</v>
      </c>
      <c r="G9" s="94">
        <v>7780</v>
      </c>
      <c r="H9" s="94">
        <v>32177</v>
      </c>
      <c r="I9" s="94">
        <v>16363</v>
      </c>
      <c r="J9" s="94">
        <v>19376</v>
      </c>
      <c r="K9" s="95">
        <v>49304</v>
      </c>
    </row>
    <row r="10" spans="1:11" ht="21" customHeight="1">
      <c r="A10" s="27" t="s">
        <v>57</v>
      </c>
      <c r="B10" s="102">
        <v>100</v>
      </c>
      <c r="C10" s="102">
        <f>C9/B9*100</f>
        <v>8.5845853231944353</v>
      </c>
      <c r="D10" s="102">
        <f>D9/B9*100</f>
        <v>11.329056412989265</v>
      </c>
      <c r="E10" s="102">
        <f>E9/B9*100</f>
        <v>3.3750777156052938</v>
      </c>
      <c r="F10" s="102">
        <f>F9/B9*100</f>
        <v>2.6385729023618709</v>
      </c>
      <c r="G10" s="102">
        <f>G9/B9*100</f>
        <v>5.3154057950221016</v>
      </c>
      <c r="H10" s="102">
        <f>H9/B9*100</f>
        <v>21.983780496969946</v>
      </c>
      <c r="I10" s="102">
        <f>I9/B9*100</f>
        <v>11.179432522358182</v>
      </c>
      <c r="J10" s="102">
        <f>J9/B9*100</f>
        <v>13.237956643232424</v>
      </c>
      <c r="K10" s="103">
        <f>K9/B9*100</f>
        <v>33.685188601255753</v>
      </c>
    </row>
    <row r="11" spans="1:11" ht="15" customHeight="1">
      <c r="A11" s="158" t="s">
        <v>273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58"/>
    </row>
    <row r="12" spans="1:11" ht="15" customHeight="1">
      <c r="A12" s="158" t="s">
        <v>271</v>
      </c>
      <c r="B12" s="158"/>
      <c r="C12" s="158"/>
      <c r="D12" s="158"/>
      <c r="E12" s="158"/>
      <c r="F12" s="158"/>
      <c r="G12" s="158"/>
      <c r="H12" s="158"/>
      <c r="I12" s="158"/>
      <c r="J12" s="158"/>
      <c r="K12" s="158"/>
    </row>
    <row r="13" spans="1:11" ht="21" customHeight="1">
      <c r="A13" s="4"/>
    </row>
    <row r="14" spans="1:11" ht="17.25" customHeight="1">
      <c r="A14" s="121" t="s">
        <v>103</v>
      </c>
      <c r="B14" s="121"/>
      <c r="C14" s="121"/>
      <c r="D14" s="121"/>
      <c r="E14" s="121"/>
      <c r="F14" s="121"/>
      <c r="G14" s="121"/>
      <c r="H14" s="121"/>
      <c r="I14" s="121"/>
      <c r="J14" s="121"/>
      <c r="K14" s="121"/>
    </row>
    <row r="15" spans="1:11" ht="15" customHeight="1">
      <c r="A15" s="140" t="s">
        <v>104</v>
      </c>
      <c r="B15" s="140"/>
      <c r="C15" s="140"/>
      <c r="D15" s="140"/>
      <c r="E15" s="140"/>
      <c r="F15" s="140"/>
      <c r="G15" s="140"/>
      <c r="H15" s="140"/>
      <c r="I15" s="140"/>
      <c r="J15" s="140"/>
      <c r="K15" s="140"/>
    </row>
    <row r="16" spans="1:11" ht="21" customHeight="1">
      <c r="A16" s="173"/>
      <c r="B16" s="145"/>
      <c r="C16" s="191" t="s">
        <v>105</v>
      </c>
      <c r="D16" s="192"/>
      <c r="E16" s="193"/>
      <c r="F16" s="191" t="s">
        <v>107</v>
      </c>
      <c r="G16" s="192"/>
      <c r="H16" s="193"/>
      <c r="I16" s="175" t="s">
        <v>6</v>
      </c>
      <c r="J16" s="176"/>
      <c r="K16" s="177"/>
    </row>
    <row r="17" spans="1:11" ht="21" customHeight="1">
      <c r="A17" s="174"/>
      <c r="B17" s="147"/>
      <c r="C17" s="184" t="s">
        <v>106</v>
      </c>
      <c r="D17" s="185"/>
      <c r="E17" s="186"/>
      <c r="F17" s="184" t="s">
        <v>108</v>
      </c>
      <c r="G17" s="185"/>
      <c r="H17" s="186"/>
      <c r="I17" s="178"/>
      <c r="J17" s="179"/>
      <c r="K17" s="180"/>
    </row>
    <row r="18" spans="1:11" ht="21" customHeight="1">
      <c r="A18" s="159" t="s">
        <v>8</v>
      </c>
      <c r="B18" s="160" t="s">
        <v>8</v>
      </c>
      <c r="C18" s="161">
        <v>119474</v>
      </c>
      <c r="D18" s="162">
        <v>119474</v>
      </c>
      <c r="E18" s="163">
        <v>119474</v>
      </c>
      <c r="F18" s="161">
        <v>10474</v>
      </c>
      <c r="G18" s="162">
        <v>10474</v>
      </c>
      <c r="H18" s="163">
        <v>10474</v>
      </c>
      <c r="I18" s="164">
        <f>F18/C18*100</f>
        <v>8.7667609689137382</v>
      </c>
      <c r="J18" s="165">
        <v>78.400000000000006</v>
      </c>
      <c r="K18" s="166">
        <v>78.400000000000006</v>
      </c>
    </row>
    <row r="19" spans="1:11" ht="21" customHeight="1">
      <c r="A19" s="159" t="s">
        <v>9</v>
      </c>
      <c r="B19" s="160" t="s">
        <v>9</v>
      </c>
      <c r="C19" s="161">
        <v>119499</v>
      </c>
      <c r="D19" s="162">
        <v>119499</v>
      </c>
      <c r="E19" s="163">
        <v>119499</v>
      </c>
      <c r="F19" s="161">
        <v>10869</v>
      </c>
      <c r="G19" s="162">
        <v>10869</v>
      </c>
      <c r="H19" s="163">
        <v>10869</v>
      </c>
      <c r="I19" s="164">
        <f>F19/C19*100</f>
        <v>9.0954736022895588</v>
      </c>
      <c r="J19" s="165">
        <v>78.400000000000006</v>
      </c>
      <c r="K19" s="166">
        <v>78.400000000000006</v>
      </c>
    </row>
    <row r="20" spans="1:11" ht="21" customHeight="1">
      <c r="A20" s="159" t="s">
        <v>192</v>
      </c>
      <c r="B20" s="160" t="s">
        <v>9</v>
      </c>
      <c r="C20" s="161">
        <v>116191</v>
      </c>
      <c r="D20" s="162"/>
      <c r="E20" s="163"/>
      <c r="F20" s="161">
        <v>11014</v>
      </c>
      <c r="G20" s="162">
        <v>10869</v>
      </c>
      <c r="H20" s="163">
        <v>10869</v>
      </c>
      <c r="I20" s="164">
        <f>F20/C20*100</f>
        <v>9.4792195608954213</v>
      </c>
      <c r="J20" s="165">
        <v>78.400000000000006</v>
      </c>
      <c r="K20" s="166">
        <v>78.400000000000006</v>
      </c>
    </row>
    <row r="21" spans="1:11" ht="21" customHeight="1">
      <c r="A21" s="159" t="s">
        <v>221</v>
      </c>
      <c r="B21" s="160" t="s">
        <v>9</v>
      </c>
      <c r="C21" s="161">
        <v>115705</v>
      </c>
      <c r="D21" s="162"/>
      <c r="E21" s="163"/>
      <c r="F21" s="161">
        <v>10850</v>
      </c>
      <c r="G21" s="162">
        <v>10869</v>
      </c>
      <c r="H21" s="163">
        <v>10869</v>
      </c>
      <c r="I21" s="164">
        <f>F21/C21*100</f>
        <v>9.3772957089149127</v>
      </c>
      <c r="J21" s="165">
        <v>78.400000000000006</v>
      </c>
      <c r="K21" s="166">
        <v>78.400000000000006</v>
      </c>
    </row>
    <row r="22" spans="1:11" ht="21" customHeight="1">
      <c r="A22" s="167" t="s">
        <v>269</v>
      </c>
      <c r="B22" s="168" t="s">
        <v>9</v>
      </c>
      <c r="C22" s="170">
        <v>117206</v>
      </c>
      <c r="D22" s="171"/>
      <c r="E22" s="172"/>
      <c r="F22" s="170">
        <v>10661</v>
      </c>
      <c r="G22" s="171"/>
      <c r="H22" s="172"/>
      <c r="I22" s="181">
        <f>F22/C22*100</f>
        <v>9.0959507192464546</v>
      </c>
      <c r="J22" s="182">
        <v>78.400000000000006</v>
      </c>
      <c r="K22" s="183">
        <v>78.400000000000006</v>
      </c>
    </row>
    <row r="23" spans="1:11" ht="15" customHeight="1">
      <c r="A23" s="87" t="s">
        <v>246</v>
      </c>
    </row>
    <row r="24" spans="1:11" ht="21" customHeight="1">
      <c r="A24" s="4"/>
      <c r="C24" s="104"/>
    </row>
    <row r="25" spans="1:11" ht="21" customHeight="1">
      <c r="A25" s="4"/>
      <c r="C25" s="104"/>
    </row>
    <row r="26" spans="1:11" ht="21.75" customHeight="1">
      <c r="A26" s="120" t="s">
        <v>109</v>
      </c>
      <c r="B26" s="120"/>
      <c r="C26" s="120"/>
      <c r="D26" s="120"/>
      <c r="E26" s="120"/>
      <c r="F26" s="120"/>
      <c r="G26" s="120"/>
      <c r="H26" s="120"/>
      <c r="I26" s="120"/>
      <c r="J26" s="120"/>
      <c r="K26" s="120"/>
    </row>
    <row r="27" spans="1:11" ht="21" customHeight="1">
      <c r="A27" s="4"/>
    </row>
    <row r="28" spans="1:11" ht="17.25" customHeight="1">
      <c r="A28" s="121" t="s">
        <v>110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21"/>
    </row>
    <row r="29" spans="1:11" ht="15" customHeight="1">
      <c r="A29" s="122" t="s">
        <v>91</v>
      </c>
      <c r="B29" s="122"/>
      <c r="C29" s="122"/>
      <c r="D29" s="122"/>
      <c r="E29" s="122"/>
      <c r="F29" s="122"/>
      <c r="G29" s="122"/>
      <c r="H29" s="122"/>
      <c r="I29" s="122"/>
      <c r="J29" s="122"/>
      <c r="K29" s="122"/>
    </row>
    <row r="30" spans="1:11" ht="21" customHeight="1">
      <c r="A30" s="189"/>
      <c r="B30" s="194" t="s">
        <v>111</v>
      </c>
      <c r="C30" s="195" t="s">
        <v>112</v>
      </c>
      <c r="D30" s="195"/>
      <c r="E30" s="195"/>
      <c r="F30" s="195" t="s">
        <v>113</v>
      </c>
      <c r="G30" s="195"/>
      <c r="H30" s="195"/>
      <c r="I30" s="195" t="s">
        <v>114</v>
      </c>
      <c r="J30" s="195"/>
      <c r="K30" s="196"/>
    </row>
    <row r="31" spans="1:11" ht="15" customHeight="1">
      <c r="A31" s="190"/>
      <c r="B31" s="195"/>
      <c r="C31" s="32" t="s">
        <v>53</v>
      </c>
      <c r="D31" s="32" t="s">
        <v>115</v>
      </c>
      <c r="E31" s="32" t="s">
        <v>116</v>
      </c>
      <c r="F31" s="32" t="s">
        <v>53</v>
      </c>
      <c r="G31" s="32" t="s">
        <v>115</v>
      </c>
      <c r="H31" s="32" t="s">
        <v>116</v>
      </c>
      <c r="I31" s="32" t="s">
        <v>117</v>
      </c>
      <c r="J31" s="32" t="s">
        <v>118</v>
      </c>
      <c r="K31" s="33" t="s">
        <v>56</v>
      </c>
    </row>
    <row r="32" spans="1:11" ht="21" customHeight="1">
      <c r="A32" s="34" t="s">
        <v>8</v>
      </c>
      <c r="B32" s="85">
        <f>C32+F32</f>
        <v>110027</v>
      </c>
      <c r="C32" s="85">
        <f t="shared" ref="C32:C33" si="3">SUM(D32:E32)</f>
        <v>7157</v>
      </c>
      <c r="D32" s="85">
        <v>3589</v>
      </c>
      <c r="E32" s="85">
        <v>3568</v>
      </c>
      <c r="F32" s="85">
        <f t="shared" ref="F32:F36" si="4">SUM(G32:H32)</f>
        <v>102870</v>
      </c>
      <c r="G32" s="85">
        <v>1235</v>
      </c>
      <c r="H32" s="85">
        <v>101635</v>
      </c>
      <c r="I32" s="85">
        <v>30</v>
      </c>
      <c r="J32" s="85">
        <v>2197</v>
      </c>
      <c r="K32" s="82">
        <v>107800</v>
      </c>
    </row>
    <row r="33" spans="1:11" ht="21" customHeight="1">
      <c r="A33" s="34" t="s">
        <v>9</v>
      </c>
      <c r="B33" s="85">
        <f>C33+F33</f>
        <v>115760</v>
      </c>
      <c r="C33" s="85">
        <f t="shared" si="3"/>
        <v>6984</v>
      </c>
      <c r="D33" s="85">
        <v>3437</v>
      </c>
      <c r="E33" s="85">
        <v>3547</v>
      </c>
      <c r="F33" s="85">
        <f t="shared" si="4"/>
        <v>108776</v>
      </c>
      <c r="G33" s="85">
        <v>1219</v>
      </c>
      <c r="H33" s="85">
        <v>107557</v>
      </c>
      <c r="I33" s="85">
        <v>29</v>
      </c>
      <c r="J33" s="85">
        <v>2076</v>
      </c>
      <c r="K33" s="82">
        <v>113655</v>
      </c>
    </row>
    <row r="34" spans="1:11" ht="21" customHeight="1">
      <c r="A34" s="34" t="s">
        <v>192</v>
      </c>
      <c r="B34" s="85">
        <v>117009</v>
      </c>
      <c r="C34" s="85">
        <f>SUM(D34:E34)</f>
        <v>6501</v>
      </c>
      <c r="D34" s="85">
        <v>3149</v>
      </c>
      <c r="E34" s="85">
        <v>3352</v>
      </c>
      <c r="F34" s="85">
        <f t="shared" si="4"/>
        <v>110507</v>
      </c>
      <c r="G34" s="85">
        <v>1108</v>
      </c>
      <c r="H34" s="85">
        <v>109399</v>
      </c>
      <c r="I34" s="85">
        <v>15</v>
      </c>
      <c r="J34" s="85">
        <v>2142</v>
      </c>
      <c r="K34" s="82">
        <v>114852</v>
      </c>
    </row>
    <row r="35" spans="1:11" ht="21" customHeight="1">
      <c r="A35" s="34" t="s">
        <v>221</v>
      </c>
      <c r="B35" s="85">
        <v>116836</v>
      </c>
      <c r="C35" s="85">
        <f>SUM(D35:E35)</f>
        <v>6256</v>
      </c>
      <c r="D35" s="85">
        <v>2973</v>
      </c>
      <c r="E35" s="85">
        <v>3283</v>
      </c>
      <c r="F35" s="85">
        <f t="shared" si="4"/>
        <v>110581</v>
      </c>
      <c r="G35" s="85">
        <v>998</v>
      </c>
      <c r="H35" s="85">
        <v>109583</v>
      </c>
      <c r="I35" s="85">
        <v>7</v>
      </c>
      <c r="J35" s="85">
        <v>2033</v>
      </c>
      <c r="K35" s="82">
        <v>114796</v>
      </c>
    </row>
    <row r="36" spans="1:11" ht="21" customHeight="1">
      <c r="A36" s="16" t="s">
        <v>264</v>
      </c>
      <c r="B36" s="96">
        <v>116717</v>
      </c>
      <c r="C36" s="96">
        <f>SUM(D36:E36)</f>
        <v>5869</v>
      </c>
      <c r="D36" s="96">
        <v>2756</v>
      </c>
      <c r="E36" s="96">
        <v>3113</v>
      </c>
      <c r="F36" s="96">
        <f t="shared" si="4"/>
        <v>110847</v>
      </c>
      <c r="G36" s="96">
        <v>727</v>
      </c>
      <c r="H36" s="96">
        <v>110120</v>
      </c>
      <c r="I36" s="96">
        <v>5</v>
      </c>
      <c r="J36" s="96">
        <v>1887</v>
      </c>
      <c r="K36" s="97">
        <v>114825</v>
      </c>
    </row>
    <row r="37" spans="1:11" ht="15" customHeight="1">
      <c r="A37" s="158" t="s">
        <v>247</v>
      </c>
      <c r="B37" s="158"/>
      <c r="C37" s="158"/>
      <c r="D37" s="158"/>
      <c r="E37" s="158"/>
      <c r="F37" s="158"/>
      <c r="G37" s="158"/>
      <c r="H37" s="158"/>
      <c r="I37" s="158"/>
      <c r="J37" s="158"/>
      <c r="K37" s="158"/>
    </row>
    <row r="38" spans="1:11" ht="15" customHeight="1">
      <c r="A38" s="87" t="s">
        <v>248</v>
      </c>
    </row>
    <row r="39" spans="1:11" ht="21" customHeight="1"/>
    <row r="40" spans="1:11" ht="15" customHeight="1"/>
  </sheetData>
  <mergeCells count="49">
    <mergeCell ref="A37:K37"/>
    <mergeCell ref="A29:K29"/>
    <mergeCell ref="A30:A31"/>
    <mergeCell ref="B30:B31"/>
    <mergeCell ref="C30:E30"/>
    <mergeCell ref="F30:H30"/>
    <mergeCell ref="I30:K30"/>
    <mergeCell ref="A1:K1"/>
    <mergeCell ref="A2:K2"/>
    <mergeCell ref="C17:E17"/>
    <mergeCell ref="F17:H17"/>
    <mergeCell ref="A14:K14"/>
    <mergeCell ref="J3:J4"/>
    <mergeCell ref="K3:K4"/>
    <mergeCell ref="I3:I4"/>
    <mergeCell ref="C3:C4"/>
    <mergeCell ref="D3:G3"/>
    <mergeCell ref="H3:H4"/>
    <mergeCell ref="A3:A4"/>
    <mergeCell ref="A11:K11"/>
    <mergeCell ref="A15:K15"/>
    <mergeCell ref="C16:E16"/>
    <mergeCell ref="F16:H16"/>
    <mergeCell ref="B3:B4"/>
    <mergeCell ref="F22:H22"/>
    <mergeCell ref="A16:B17"/>
    <mergeCell ref="A12:K12"/>
    <mergeCell ref="A26:K26"/>
    <mergeCell ref="I16:K17"/>
    <mergeCell ref="C22:E22"/>
    <mergeCell ref="I19:K19"/>
    <mergeCell ref="I22:K22"/>
    <mergeCell ref="A21:B21"/>
    <mergeCell ref="C21:E21"/>
    <mergeCell ref="F21:H21"/>
    <mergeCell ref="I21:K21"/>
    <mergeCell ref="F19:H19"/>
    <mergeCell ref="A28:K28"/>
    <mergeCell ref="A18:B18"/>
    <mergeCell ref="C18:E18"/>
    <mergeCell ref="F18:H18"/>
    <mergeCell ref="I18:K18"/>
    <mergeCell ref="A20:B20"/>
    <mergeCell ref="C20:E20"/>
    <mergeCell ref="F20:H20"/>
    <mergeCell ref="I20:K20"/>
    <mergeCell ref="A19:B19"/>
    <mergeCell ref="C19:E19"/>
    <mergeCell ref="A22:B22"/>
  </mergeCells>
  <phoneticPr fontId="1"/>
  <pageMargins left="0.70866141732283472" right="0.70866141732283472" top="0.74803149606299213" bottom="0.74803149606299213" header="0.31496062992125984" footer="0.31496062992125984"/>
  <pageSetup paperSize="9" firstPageNumber="48" orientation="portrait" useFirstPageNumber="1" horizontalDpi="300" verticalDpi="300" r:id="rId1"/>
  <headerFooter scaleWithDoc="0" alignWithMargins="0">
    <oddFooter>&amp;C&amp;P</oddFooter>
  </headerFooter>
  <ignoredErrors>
    <ignoredError sqref="F32:F36 D5:D9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40"/>
  <sheetViews>
    <sheetView showGridLines="0" view="pageBreakPreview" zoomScaleNormal="100" zoomScaleSheetLayoutView="100" workbookViewId="0">
      <selection activeCell="BV11" sqref="BV11"/>
    </sheetView>
  </sheetViews>
  <sheetFormatPr defaultRowHeight="13.5"/>
  <cols>
    <col min="1" max="70" width="1.25" style="6" customWidth="1"/>
    <col min="71" max="16384" width="9" style="6"/>
  </cols>
  <sheetData>
    <row r="1" spans="1:70" ht="21.75" customHeight="1">
      <c r="A1" s="120" t="s">
        <v>119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</row>
    <row r="2" spans="1:70" ht="21" customHeight="1"/>
    <row r="3" spans="1:70" ht="17.25" customHeight="1">
      <c r="A3" s="121" t="s">
        <v>120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21"/>
      <c r="BF3" s="121"/>
      <c r="BG3" s="121"/>
      <c r="BH3" s="121"/>
      <c r="BI3" s="121"/>
      <c r="BJ3" s="121"/>
      <c r="BK3" s="121"/>
      <c r="BL3" s="121"/>
      <c r="BM3" s="121"/>
      <c r="BN3" s="121"/>
      <c r="BO3" s="121"/>
      <c r="BP3" s="121"/>
      <c r="BQ3" s="121"/>
      <c r="BR3" s="121"/>
    </row>
    <row r="4" spans="1:70" ht="15" customHeight="1">
      <c r="A4" s="140" t="s">
        <v>121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40"/>
      <c r="BR4" s="140"/>
    </row>
    <row r="5" spans="1:70" ht="21" customHeight="1">
      <c r="A5" s="173"/>
      <c r="B5" s="247"/>
      <c r="C5" s="247"/>
      <c r="D5" s="247"/>
      <c r="E5" s="247"/>
      <c r="F5" s="248"/>
      <c r="G5" s="201" t="s">
        <v>122</v>
      </c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203"/>
      <c r="W5" s="204" t="s">
        <v>123</v>
      </c>
      <c r="X5" s="205"/>
      <c r="Y5" s="205"/>
      <c r="Z5" s="205"/>
      <c r="AA5" s="205"/>
      <c r="AB5" s="205"/>
      <c r="AC5" s="205"/>
      <c r="AD5" s="205"/>
      <c r="AE5" s="205"/>
      <c r="AF5" s="205"/>
      <c r="AG5" s="205"/>
      <c r="AH5" s="205"/>
      <c r="AI5" s="205"/>
      <c r="AJ5" s="205"/>
      <c r="AK5" s="205"/>
      <c r="AL5" s="205"/>
      <c r="AM5" s="205"/>
      <c r="AN5" s="205"/>
      <c r="AO5" s="205"/>
      <c r="AP5" s="205"/>
      <c r="AQ5" s="205"/>
      <c r="AR5" s="205"/>
      <c r="AS5" s="205"/>
      <c r="AT5" s="205"/>
      <c r="AU5" s="205"/>
      <c r="AV5" s="205"/>
      <c r="AW5" s="205"/>
      <c r="AX5" s="205"/>
      <c r="AY5" s="205"/>
      <c r="AZ5" s="205"/>
      <c r="BA5" s="205"/>
      <c r="BB5" s="206"/>
      <c r="BC5" s="253" t="s">
        <v>124</v>
      </c>
      <c r="BD5" s="253"/>
      <c r="BE5" s="253"/>
      <c r="BF5" s="253"/>
      <c r="BG5" s="253"/>
      <c r="BH5" s="253"/>
      <c r="BI5" s="253"/>
      <c r="BJ5" s="253"/>
      <c r="BK5" s="253"/>
      <c r="BL5" s="253"/>
      <c r="BM5" s="253"/>
      <c r="BN5" s="253"/>
      <c r="BO5" s="253"/>
      <c r="BP5" s="253"/>
      <c r="BQ5" s="253"/>
      <c r="BR5" s="253"/>
    </row>
    <row r="6" spans="1:70" ht="21" customHeight="1">
      <c r="A6" s="249"/>
      <c r="B6" s="249"/>
      <c r="C6" s="249"/>
      <c r="D6" s="249"/>
      <c r="E6" s="249"/>
      <c r="F6" s="250"/>
      <c r="G6" s="204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6"/>
      <c r="W6" s="208" t="s">
        <v>126</v>
      </c>
      <c r="X6" s="209"/>
      <c r="Y6" s="209"/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10"/>
      <c r="AM6" s="208" t="s">
        <v>127</v>
      </c>
      <c r="AN6" s="209"/>
      <c r="AO6" s="209"/>
      <c r="AP6" s="209"/>
      <c r="AQ6" s="209"/>
      <c r="AR6" s="209"/>
      <c r="AS6" s="209"/>
      <c r="AT6" s="209"/>
      <c r="AU6" s="209"/>
      <c r="AV6" s="209"/>
      <c r="AW6" s="209"/>
      <c r="AX6" s="209"/>
      <c r="AY6" s="209"/>
      <c r="AZ6" s="209"/>
      <c r="BA6" s="209"/>
      <c r="BB6" s="210"/>
      <c r="BC6" s="254" t="s">
        <v>125</v>
      </c>
      <c r="BD6" s="254"/>
      <c r="BE6" s="254"/>
      <c r="BF6" s="254"/>
      <c r="BG6" s="254"/>
      <c r="BH6" s="254"/>
      <c r="BI6" s="254"/>
      <c r="BJ6" s="254"/>
      <c r="BK6" s="254"/>
      <c r="BL6" s="254"/>
      <c r="BM6" s="254"/>
      <c r="BN6" s="254"/>
      <c r="BO6" s="254"/>
      <c r="BP6" s="254"/>
      <c r="BQ6" s="254"/>
      <c r="BR6" s="254"/>
    </row>
    <row r="7" spans="1:70" ht="21" customHeight="1">
      <c r="A7" s="249"/>
      <c r="B7" s="249"/>
      <c r="C7" s="249"/>
      <c r="D7" s="249"/>
      <c r="E7" s="249"/>
      <c r="F7" s="250"/>
      <c r="G7" s="217" t="s">
        <v>128</v>
      </c>
      <c r="H7" s="217"/>
      <c r="I7" s="217"/>
      <c r="J7" s="217"/>
      <c r="K7" s="217"/>
      <c r="L7" s="217"/>
      <c r="M7" s="132"/>
      <c r="N7" s="217" t="s">
        <v>129</v>
      </c>
      <c r="O7" s="217"/>
      <c r="P7" s="217"/>
      <c r="Q7" s="217"/>
      <c r="R7" s="217"/>
      <c r="S7" s="217"/>
      <c r="T7" s="217"/>
      <c r="U7" s="217"/>
      <c r="V7" s="132"/>
      <c r="W7" s="217" t="s">
        <v>128</v>
      </c>
      <c r="X7" s="217"/>
      <c r="Y7" s="217"/>
      <c r="Z7" s="217"/>
      <c r="AA7" s="217"/>
      <c r="AB7" s="217"/>
      <c r="AC7" s="132"/>
      <c r="AD7" s="217" t="s">
        <v>129</v>
      </c>
      <c r="AE7" s="217"/>
      <c r="AF7" s="217"/>
      <c r="AG7" s="217"/>
      <c r="AH7" s="217"/>
      <c r="AI7" s="217"/>
      <c r="AJ7" s="217"/>
      <c r="AK7" s="217"/>
      <c r="AL7" s="132"/>
      <c r="AM7" s="243" t="s">
        <v>128</v>
      </c>
      <c r="AN7" s="243"/>
      <c r="AO7" s="243"/>
      <c r="AP7" s="243"/>
      <c r="AQ7" s="243"/>
      <c r="AR7" s="243"/>
      <c r="AS7" s="244"/>
      <c r="AT7" s="217" t="s">
        <v>129</v>
      </c>
      <c r="AU7" s="217"/>
      <c r="AV7" s="217"/>
      <c r="AW7" s="217"/>
      <c r="AX7" s="217"/>
      <c r="AY7" s="217"/>
      <c r="AZ7" s="217"/>
      <c r="BA7" s="217"/>
      <c r="BB7" s="132"/>
      <c r="BC7" s="243" t="s">
        <v>128</v>
      </c>
      <c r="BD7" s="243"/>
      <c r="BE7" s="243"/>
      <c r="BF7" s="243"/>
      <c r="BG7" s="243"/>
      <c r="BH7" s="243"/>
      <c r="BI7" s="244"/>
      <c r="BJ7" s="217" t="s">
        <v>129</v>
      </c>
      <c r="BK7" s="217"/>
      <c r="BL7" s="217"/>
      <c r="BM7" s="217"/>
      <c r="BN7" s="217"/>
      <c r="BO7" s="217"/>
      <c r="BP7" s="217"/>
      <c r="BQ7" s="217"/>
      <c r="BR7" s="217"/>
    </row>
    <row r="8" spans="1:70" ht="21" customHeight="1">
      <c r="A8" s="249"/>
      <c r="B8" s="249"/>
      <c r="C8" s="249"/>
      <c r="D8" s="249"/>
      <c r="E8" s="249"/>
      <c r="F8" s="250"/>
      <c r="G8" s="217"/>
      <c r="H8" s="217"/>
      <c r="I8" s="217"/>
      <c r="J8" s="217"/>
      <c r="K8" s="217"/>
      <c r="L8" s="217"/>
      <c r="M8" s="132"/>
      <c r="N8" s="237" t="s">
        <v>130</v>
      </c>
      <c r="O8" s="237"/>
      <c r="P8" s="237"/>
      <c r="Q8" s="237"/>
      <c r="R8" s="237"/>
      <c r="S8" s="237"/>
      <c r="T8" s="237"/>
      <c r="U8" s="237"/>
      <c r="V8" s="238"/>
      <c r="W8" s="217"/>
      <c r="X8" s="217"/>
      <c r="Y8" s="217"/>
      <c r="Z8" s="217"/>
      <c r="AA8" s="217"/>
      <c r="AB8" s="217"/>
      <c r="AC8" s="132"/>
      <c r="AD8" s="237" t="s">
        <v>130</v>
      </c>
      <c r="AE8" s="237"/>
      <c r="AF8" s="237"/>
      <c r="AG8" s="237"/>
      <c r="AH8" s="237"/>
      <c r="AI8" s="237"/>
      <c r="AJ8" s="237"/>
      <c r="AK8" s="237"/>
      <c r="AL8" s="238"/>
      <c r="AM8" s="243"/>
      <c r="AN8" s="243"/>
      <c r="AO8" s="243"/>
      <c r="AP8" s="243"/>
      <c r="AQ8" s="243"/>
      <c r="AR8" s="243"/>
      <c r="AS8" s="244"/>
      <c r="AT8" s="237" t="s">
        <v>130</v>
      </c>
      <c r="AU8" s="237"/>
      <c r="AV8" s="237"/>
      <c r="AW8" s="237"/>
      <c r="AX8" s="237"/>
      <c r="AY8" s="237"/>
      <c r="AZ8" s="237"/>
      <c r="BA8" s="237"/>
      <c r="BB8" s="238"/>
      <c r="BC8" s="243"/>
      <c r="BD8" s="243"/>
      <c r="BE8" s="243"/>
      <c r="BF8" s="243"/>
      <c r="BG8" s="243"/>
      <c r="BH8" s="243"/>
      <c r="BI8" s="244"/>
      <c r="BJ8" s="237" t="s">
        <v>130</v>
      </c>
      <c r="BK8" s="237"/>
      <c r="BL8" s="237"/>
      <c r="BM8" s="237"/>
      <c r="BN8" s="237"/>
      <c r="BO8" s="237"/>
      <c r="BP8" s="237"/>
      <c r="BQ8" s="237"/>
      <c r="BR8" s="237"/>
    </row>
    <row r="9" spans="1:70" ht="21" customHeight="1">
      <c r="A9" s="251"/>
      <c r="B9" s="251"/>
      <c r="C9" s="251"/>
      <c r="D9" s="251"/>
      <c r="E9" s="251"/>
      <c r="F9" s="252"/>
      <c r="G9" s="241"/>
      <c r="H9" s="241"/>
      <c r="I9" s="241"/>
      <c r="J9" s="241"/>
      <c r="K9" s="241"/>
      <c r="L9" s="241"/>
      <c r="M9" s="242"/>
      <c r="N9" s="239" t="s">
        <v>208</v>
      </c>
      <c r="O9" s="239"/>
      <c r="P9" s="239"/>
      <c r="Q9" s="239"/>
      <c r="R9" s="239"/>
      <c r="S9" s="239"/>
      <c r="T9" s="239"/>
      <c r="U9" s="239"/>
      <c r="V9" s="240"/>
      <c r="W9" s="241"/>
      <c r="X9" s="241"/>
      <c r="Y9" s="241"/>
      <c r="Z9" s="241"/>
      <c r="AA9" s="241"/>
      <c r="AB9" s="241"/>
      <c r="AC9" s="242"/>
      <c r="AD9" s="239" t="s">
        <v>208</v>
      </c>
      <c r="AE9" s="239"/>
      <c r="AF9" s="239"/>
      <c r="AG9" s="239"/>
      <c r="AH9" s="239"/>
      <c r="AI9" s="239"/>
      <c r="AJ9" s="239"/>
      <c r="AK9" s="239"/>
      <c r="AL9" s="240"/>
      <c r="AM9" s="245"/>
      <c r="AN9" s="245"/>
      <c r="AO9" s="245"/>
      <c r="AP9" s="245"/>
      <c r="AQ9" s="245"/>
      <c r="AR9" s="245"/>
      <c r="AS9" s="246"/>
      <c r="AT9" s="239" t="s">
        <v>208</v>
      </c>
      <c r="AU9" s="239"/>
      <c r="AV9" s="239"/>
      <c r="AW9" s="239"/>
      <c r="AX9" s="239"/>
      <c r="AY9" s="239"/>
      <c r="AZ9" s="239"/>
      <c r="BA9" s="239"/>
      <c r="BB9" s="240"/>
      <c r="BC9" s="245"/>
      <c r="BD9" s="245"/>
      <c r="BE9" s="245"/>
      <c r="BF9" s="245"/>
      <c r="BG9" s="245"/>
      <c r="BH9" s="245"/>
      <c r="BI9" s="246"/>
      <c r="BJ9" s="239" t="s">
        <v>208</v>
      </c>
      <c r="BK9" s="239"/>
      <c r="BL9" s="239"/>
      <c r="BM9" s="239"/>
      <c r="BN9" s="239"/>
      <c r="BO9" s="239"/>
      <c r="BP9" s="239"/>
      <c r="BQ9" s="239"/>
      <c r="BR9" s="239"/>
    </row>
    <row r="10" spans="1:70" ht="21" customHeight="1">
      <c r="A10" s="217" t="s">
        <v>131</v>
      </c>
      <c r="B10" s="218"/>
      <c r="C10" s="218"/>
      <c r="D10" s="218"/>
      <c r="E10" s="218"/>
      <c r="F10" s="219"/>
      <c r="G10" s="235">
        <f>W10+AM10</f>
        <v>3254985</v>
      </c>
      <c r="H10" s="235"/>
      <c r="I10" s="235"/>
      <c r="J10" s="235"/>
      <c r="K10" s="235"/>
      <c r="L10" s="235"/>
      <c r="M10" s="236"/>
      <c r="N10" s="235"/>
      <c r="O10" s="235"/>
      <c r="P10" s="235"/>
      <c r="Q10" s="235"/>
      <c r="R10" s="235"/>
      <c r="S10" s="235"/>
      <c r="T10" s="235"/>
      <c r="U10" s="235"/>
      <c r="V10" s="236"/>
      <c r="W10" s="231">
        <v>141945</v>
      </c>
      <c r="X10" s="231"/>
      <c r="Y10" s="231"/>
      <c r="Z10" s="231"/>
      <c r="AA10" s="231"/>
      <c r="AB10" s="231"/>
      <c r="AC10" s="232"/>
      <c r="AD10" s="235"/>
      <c r="AE10" s="235"/>
      <c r="AF10" s="235"/>
      <c r="AG10" s="235"/>
      <c r="AH10" s="235"/>
      <c r="AI10" s="235"/>
      <c r="AJ10" s="235"/>
      <c r="AK10" s="235"/>
      <c r="AL10" s="236"/>
      <c r="AM10" s="231">
        <v>3113040</v>
      </c>
      <c r="AN10" s="231"/>
      <c r="AO10" s="231"/>
      <c r="AP10" s="231"/>
      <c r="AQ10" s="231"/>
      <c r="AR10" s="231"/>
      <c r="AS10" s="232"/>
      <c r="AT10" s="235"/>
      <c r="AU10" s="235"/>
      <c r="AV10" s="235"/>
      <c r="AW10" s="235"/>
      <c r="AX10" s="235"/>
      <c r="AY10" s="235"/>
      <c r="AZ10" s="235"/>
      <c r="BA10" s="235"/>
      <c r="BB10" s="236"/>
      <c r="BC10" s="231">
        <v>273346</v>
      </c>
      <c r="BD10" s="231"/>
      <c r="BE10" s="231"/>
      <c r="BF10" s="231"/>
      <c r="BG10" s="231"/>
      <c r="BH10" s="231"/>
      <c r="BI10" s="232"/>
      <c r="BJ10" s="235"/>
      <c r="BK10" s="235"/>
      <c r="BL10" s="235"/>
      <c r="BM10" s="235"/>
      <c r="BN10" s="235"/>
      <c r="BO10" s="235"/>
      <c r="BP10" s="235"/>
      <c r="BQ10" s="235"/>
      <c r="BR10" s="235"/>
    </row>
    <row r="11" spans="1:70" ht="21" customHeight="1">
      <c r="A11" s="218"/>
      <c r="B11" s="218"/>
      <c r="C11" s="218"/>
      <c r="D11" s="218"/>
      <c r="E11" s="218"/>
      <c r="F11" s="219"/>
      <c r="G11" s="235"/>
      <c r="H11" s="235"/>
      <c r="I11" s="235"/>
      <c r="J11" s="235"/>
      <c r="K11" s="235"/>
      <c r="L11" s="235"/>
      <c r="M11" s="236"/>
      <c r="N11" s="231">
        <f>AD11+AT11</f>
        <v>128003402</v>
      </c>
      <c r="O11" s="231"/>
      <c r="P11" s="231"/>
      <c r="Q11" s="231"/>
      <c r="R11" s="231"/>
      <c r="S11" s="231"/>
      <c r="T11" s="231"/>
      <c r="U11" s="231"/>
      <c r="V11" s="232"/>
      <c r="W11" s="231"/>
      <c r="X11" s="231"/>
      <c r="Y11" s="231"/>
      <c r="Z11" s="231"/>
      <c r="AA11" s="231"/>
      <c r="AB11" s="231"/>
      <c r="AC11" s="232"/>
      <c r="AD11" s="231">
        <v>65903549</v>
      </c>
      <c r="AE11" s="231"/>
      <c r="AF11" s="231"/>
      <c r="AG11" s="231"/>
      <c r="AH11" s="231"/>
      <c r="AI11" s="231"/>
      <c r="AJ11" s="231"/>
      <c r="AK11" s="231"/>
      <c r="AL11" s="232"/>
      <c r="AM11" s="231"/>
      <c r="AN11" s="231"/>
      <c r="AO11" s="231"/>
      <c r="AP11" s="231"/>
      <c r="AQ11" s="231"/>
      <c r="AR11" s="231"/>
      <c r="AS11" s="232"/>
      <c r="AT11" s="231">
        <v>62099853</v>
      </c>
      <c r="AU11" s="231"/>
      <c r="AV11" s="231"/>
      <c r="AW11" s="231"/>
      <c r="AX11" s="231"/>
      <c r="AY11" s="231"/>
      <c r="AZ11" s="231"/>
      <c r="BA11" s="231"/>
      <c r="BB11" s="232"/>
      <c r="BC11" s="231"/>
      <c r="BD11" s="231"/>
      <c r="BE11" s="231"/>
      <c r="BF11" s="231"/>
      <c r="BG11" s="231"/>
      <c r="BH11" s="231"/>
      <c r="BI11" s="232"/>
      <c r="BJ11" s="231">
        <v>6595109</v>
      </c>
      <c r="BK11" s="231"/>
      <c r="BL11" s="231"/>
      <c r="BM11" s="231"/>
      <c r="BN11" s="231"/>
      <c r="BO11" s="231"/>
      <c r="BP11" s="231"/>
      <c r="BQ11" s="231"/>
      <c r="BR11" s="231"/>
    </row>
    <row r="12" spans="1:70" ht="21" customHeight="1">
      <c r="A12" s="218"/>
      <c r="B12" s="218"/>
      <c r="C12" s="218"/>
      <c r="D12" s="218"/>
      <c r="E12" s="218"/>
      <c r="F12" s="219"/>
      <c r="G12" s="235"/>
      <c r="H12" s="235"/>
      <c r="I12" s="235"/>
      <c r="J12" s="235"/>
      <c r="K12" s="235"/>
      <c r="L12" s="235"/>
      <c r="M12" s="236"/>
      <c r="N12" s="233">
        <f>N11/G10</f>
        <v>39.325343127541295</v>
      </c>
      <c r="O12" s="233"/>
      <c r="P12" s="233"/>
      <c r="Q12" s="233"/>
      <c r="R12" s="233"/>
      <c r="S12" s="233"/>
      <c r="T12" s="233"/>
      <c r="U12" s="233"/>
      <c r="V12" s="234"/>
      <c r="W12" s="231"/>
      <c r="X12" s="231"/>
      <c r="Y12" s="231"/>
      <c r="Z12" s="231"/>
      <c r="AA12" s="231"/>
      <c r="AB12" s="231"/>
      <c r="AC12" s="232"/>
      <c r="AD12" s="233">
        <f>AD11/W10</f>
        <v>464.28933037444079</v>
      </c>
      <c r="AE12" s="233"/>
      <c r="AF12" s="233"/>
      <c r="AG12" s="233"/>
      <c r="AH12" s="233"/>
      <c r="AI12" s="233"/>
      <c r="AJ12" s="233"/>
      <c r="AK12" s="233"/>
      <c r="AL12" s="234"/>
      <c r="AM12" s="231"/>
      <c r="AN12" s="231"/>
      <c r="AO12" s="231"/>
      <c r="AP12" s="231"/>
      <c r="AQ12" s="231"/>
      <c r="AR12" s="231"/>
      <c r="AS12" s="232"/>
      <c r="AT12" s="233">
        <f>AT11/AM10</f>
        <v>19.948299090278311</v>
      </c>
      <c r="AU12" s="233"/>
      <c r="AV12" s="233"/>
      <c r="AW12" s="233"/>
      <c r="AX12" s="233"/>
      <c r="AY12" s="233"/>
      <c r="AZ12" s="233"/>
      <c r="BA12" s="233"/>
      <c r="BB12" s="234"/>
      <c r="BC12" s="231"/>
      <c r="BD12" s="231"/>
      <c r="BE12" s="231"/>
      <c r="BF12" s="231"/>
      <c r="BG12" s="231"/>
      <c r="BH12" s="231"/>
      <c r="BI12" s="232"/>
      <c r="BJ12" s="233">
        <f>BJ11/BC10</f>
        <v>24.127329465219905</v>
      </c>
      <c r="BK12" s="233"/>
      <c r="BL12" s="233"/>
      <c r="BM12" s="233"/>
      <c r="BN12" s="233"/>
      <c r="BO12" s="233"/>
      <c r="BP12" s="233"/>
      <c r="BQ12" s="233"/>
      <c r="BR12" s="233"/>
    </row>
    <row r="13" spans="1:70" ht="21" customHeight="1">
      <c r="A13" s="217" t="s">
        <v>132</v>
      </c>
      <c r="B13" s="218"/>
      <c r="C13" s="218"/>
      <c r="D13" s="218"/>
      <c r="E13" s="218"/>
      <c r="F13" s="219"/>
      <c r="G13" s="235">
        <f>W13+AM13</f>
        <v>3442589</v>
      </c>
      <c r="H13" s="235"/>
      <c r="I13" s="235"/>
      <c r="J13" s="235"/>
      <c r="K13" s="235"/>
      <c r="L13" s="235"/>
      <c r="M13" s="236"/>
      <c r="N13" s="235"/>
      <c r="O13" s="235"/>
      <c r="P13" s="235"/>
      <c r="Q13" s="235"/>
      <c r="R13" s="235"/>
      <c r="S13" s="235"/>
      <c r="T13" s="235"/>
      <c r="U13" s="235"/>
      <c r="V13" s="236"/>
      <c r="W13" s="231">
        <v>137509</v>
      </c>
      <c r="X13" s="231"/>
      <c r="Y13" s="231"/>
      <c r="Z13" s="231"/>
      <c r="AA13" s="231"/>
      <c r="AB13" s="231"/>
      <c r="AC13" s="232"/>
      <c r="AD13" s="235"/>
      <c r="AE13" s="235"/>
      <c r="AF13" s="235"/>
      <c r="AG13" s="235"/>
      <c r="AH13" s="235"/>
      <c r="AI13" s="235"/>
      <c r="AJ13" s="235"/>
      <c r="AK13" s="235"/>
      <c r="AL13" s="236"/>
      <c r="AM13" s="231">
        <v>3305080</v>
      </c>
      <c r="AN13" s="231"/>
      <c r="AO13" s="231"/>
      <c r="AP13" s="231"/>
      <c r="AQ13" s="231"/>
      <c r="AR13" s="231"/>
      <c r="AS13" s="232"/>
      <c r="AT13" s="235"/>
      <c r="AU13" s="235"/>
      <c r="AV13" s="235"/>
      <c r="AW13" s="235"/>
      <c r="AX13" s="235"/>
      <c r="AY13" s="235"/>
      <c r="AZ13" s="235"/>
      <c r="BA13" s="235"/>
      <c r="BB13" s="236"/>
      <c r="BC13" s="231">
        <v>287247</v>
      </c>
      <c r="BD13" s="231"/>
      <c r="BE13" s="231"/>
      <c r="BF13" s="231"/>
      <c r="BG13" s="231"/>
      <c r="BH13" s="231"/>
      <c r="BI13" s="232"/>
      <c r="BJ13" s="235"/>
      <c r="BK13" s="235"/>
      <c r="BL13" s="235"/>
      <c r="BM13" s="235"/>
      <c r="BN13" s="235"/>
      <c r="BO13" s="235"/>
      <c r="BP13" s="235"/>
      <c r="BQ13" s="235"/>
      <c r="BR13" s="235"/>
    </row>
    <row r="14" spans="1:70" ht="21" customHeight="1">
      <c r="A14" s="218"/>
      <c r="B14" s="218"/>
      <c r="C14" s="218"/>
      <c r="D14" s="218"/>
      <c r="E14" s="218"/>
      <c r="F14" s="219"/>
      <c r="G14" s="235"/>
      <c r="H14" s="235"/>
      <c r="I14" s="235"/>
      <c r="J14" s="235"/>
      <c r="K14" s="235"/>
      <c r="L14" s="235"/>
      <c r="M14" s="236"/>
      <c r="N14" s="231">
        <f>AD14+AT14</f>
        <v>131343986</v>
      </c>
      <c r="O14" s="231"/>
      <c r="P14" s="231"/>
      <c r="Q14" s="231"/>
      <c r="R14" s="231"/>
      <c r="S14" s="231"/>
      <c r="T14" s="231"/>
      <c r="U14" s="231"/>
      <c r="V14" s="232"/>
      <c r="W14" s="231"/>
      <c r="X14" s="231"/>
      <c r="Y14" s="231"/>
      <c r="Z14" s="231"/>
      <c r="AA14" s="231"/>
      <c r="AB14" s="231"/>
      <c r="AC14" s="232"/>
      <c r="AD14" s="231">
        <v>65981733</v>
      </c>
      <c r="AE14" s="231"/>
      <c r="AF14" s="231"/>
      <c r="AG14" s="231"/>
      <c r="AH14" s="231"/>
      <c r="AI14" s="231"/>
      <c r="AJ14" s="231"/>
      <c r="AK14" s="231"/>
      <c r="AL14" s="232"/>
      <c r="AM14" s="231"/>
      <c r="AN14" s="231"/>
      <c r="AO14" s="231"/>
      <c r="AP14" s="231"/>
      <c r="AQ14" s="231"/>
      <c r="AR14" s="231"/>
      <c r="AS14" s="232"/>
      <c r="AT14" s="231">
        <v>65362253</v>
      </c>
      <c r="AU14" s="231"/>
      <c r="AV14" s="231"/>
      <c r="AW14" s="231"/>
      <c r="AX14" s="231"/>
      <c r="AY14" s="231"/>
      <c r="AZ14" s="231"/>
      <c r="BA14" s="231"/>
      <c r="BB14" s="232"/>
      <c r="BC14" s="231"/>
      <c r="BD14" s="231"/>
      <c r="BE14" s="231"/>
      <c r="BF14" s="231"/>
      <c r="BG14" s="231"/>
      <c r="BH14" s="231"/>
      <c r="BI14" s="232"/>
      <c r="BJ14" s="231">
        <v>6776365</v>
      </c>
      <c r="BK14" s="231"/>
      <c r="BL14" s="231"/>
      <c r="BM14" s="231"/>
      <c r="BN14" s="231"/>
      <c r="BO14" s="231"/>
      <c r="BP14" s="231"/>
      <c r="BQ14" s="231"/>
      <c r="BR14" s="231"/>
    </row>
    <row r="15" spans="1:70" ht="21" customHeight="1">
      <c r="A15" s="218"/>
      <c r="B15" s="218"/>
      <c r="C15" s="218"/>
      <c r="D15" s="218"/>
      <c r="E15" s="218"/>
      <c r="F15" s="219"/>
      <c r="G15" s="235"/>
      <c r="H15" s="235"/>
      <c r="I15" s="235"/>
      <c r="J15" s="235"/>
      <c r="K15" s="235"/>
      <c r="L15" s="235"/>
      <c r="M15" s="236"/>
      <c r="N15" s="233">
        <f>N14/G13</f>
        <v>38.152676953304621</v>
      </c>
      <c r="O15" s="233"/>
      <c r="P15" s="233"/>
      <c r="Q15" s="233"/>
      <c r="R15" s="233"/>
      <c r="S15" s="233"/>
      <c r="T15" s="233"/>
      <c r="U15" s="233"/>
      <c r="V15" s="234"/>
      <c r="W15" s="231"/>
      <c r="X15" s="231"/>
      <c r="Y15" s="231"/>
      <c r="Z15" s="231"/>
      <c r="AA15" s="231"/>
      <c r="AB15" s="231"/>
      <c r="AC15" s="232"/>
      <c r="AD15" s="233">
        <f>AD14/W13</f>
        <v>479.83574166054586</v>
      </c>
      <c r="AE15" s="233"/>
      <c r="AF15" s="233"/>
      <c r="AG15" s="233"/>
      <c r="AH15" s="233"/>
      <c r="AI15" s="233"/>
      <c r="AJ15" s="233"/>
      <c r="AK15" s="233"/>
      <c r="AL15" s="234"/>
      <c r="AM15" s="231"/>
      <c r="AN15" s="231"/>
      <c r="AO15" s="231"/>
      <c r="AP15" s="231"/>
      <c r="AQ15" s="231"/>
      <c r="AR15" s="231"/>
      <c r="AS15" s="232"/>
      <c r="AT15" s="233">
        <f>AT14/AM13</f>
        <v>19.776299817251019</v>
      </c>
      <c r="AU15" s="233"/>
      <c r="AV15" s="233"/>
      <c r="AW15" s="233"/>
      <c r="AX15" s="233"/>
      <c r="AY15" s="233"/>
      <c r="AZ15" s="233"/>
      <c r="BA15" s="233"/>
      <c r="BB15" s="234"/>
      <c r="BC15" s="231"/>
      <c r="BD15" s="231"/>
      <c r="BE15" s="231"/>
      <c r="BF15" s="231"/>
      <c r="BG15" s="231"/>
      <c r="BH15" s="231"/>
      <c r="BI15" s="232"/>
      <c r="BJ15" s="233">
        <f>BJ14/BC13</f>
        <v>23.590725055440092</v>
      </c>
      <c r="BK15" s="233"/>
      <c r="BL15" s="233"/>
      <c r="BM15" s="233"/>
      <c r="BN15" s="233"/>
      <c r="BO15" s="233"/>
      <c r="BP15" s="233"/>
      <c r="BQ15" s="233"/>
      <c r="BR15" s="233"/>
    </row>
    <row r="16" spans="1:70" ht="21" customHeight="1">
      <c r="A16" s="217" t="s">
        <v>233</v>
      </c>
      <c r="B16" s="218"/>
      <c r="C16" s="218"/>
      <c r="D16" s="218"/>
      <c r="E16" s="218"/>
      <c r="F16" s="219"/>
      <c r="G16" s="235">
        <f>W16+AM16</f>
        <v>3497884</v>
      </c>
      <c r="H16" s="235"/>
      <c r="I16" s="235"/>
      <c r="J16" s="235"/>
      <c r="K16" s="235"/>
      <c r="L16" s="235"/>
      <c r="M16" s="236"/>
      <c r="N16" s="233"/>
      <c r="O16" s="233"/>
      <c r="P16" s="233"/>
      <c r="Q16" s="233"/>
      <c r="R16" s="233"/>
      <c r="S16" s="233"/>
      <c r="T16" s="233"/>
      <c r="U16" s="233"/>
      <c r="V16" s="234"/>
      <c r="W16" s="231">
        <v>130427</v>
      </c>
      <c r="X16" s="231"/>
      <c r="Y16" s="231"/>
      <c r="Z16" s="231"/>
      <c r="AA16" s="231"/>
      <c r="AB16" s="231"/>
      <c r="AC16" s="232"/>
      <c r="AD16" s="237"/>
      <c r="AE16" s="237"/>
      <c r="AF16" s="237"/>
      <c r="AG16" s="237"/>
      <c r="AH16" s="237"/>
      <c r="AI16" s="237"/>
      <c r="AJ16" s="237"/>
      <c r="AK16" s="237"/>
      <c r="AL16" s="238"/>
      <c r="AM16" s="231">
        <v>3367457</v>
      </c>
      <c r="AN16" s="231"/>
      <c r="AO16" s="231"/>
      <c r="AP16" s="231"/>
      <c r="AQ16" s="231"/>
      <c r="AR16" s="231"/>
      <c r="AS16" s="232"/>
      <c r="AT16" s="237"/>
      <c r="AU16" s="237"/>
      <c r="AV16" s="237"/>
      <c r="AW16" s="237"/>
      <c r="AX16" s="237"/>
      <c r="AY16" s="237"/>
      <c r="AZ16" s="237"/>
      <c r="BA16" s="237"/>
      <c r="BB16" s="238"/>
      <c r="BC16" s="231">
        <v>292226</v>
      </c>
      <c r="BD16" s="231"/>
      <c r="BE16" s="231"/>
      <c r="BF16" s="231"/>
      <c r="BG16" s="231"/>
      <c r="BH16" s="231"/>
      <c r="BI16" s="232"/>
      <c r="BJ16" s="237"/>
      <c r="BK16" s="237"/>
      <c r="BL16" s="237"/>
      <c r="BM16" s="237"/>
      <c r="BN16" s="237"/>
      <c r="BO16" s="237"/>
      <c r="BP16" s="237"/>
      <c r="BQ16" s="237"/>
      <c r="BR16" s="237"/>
    </row>
    <row r="17" spans="1:76" ht="21" customHeight="1">
      <c r="A17" s="218"/>
      <c r="B17" s="218"/>
      <c r="C17" s="218"/>
      <c r="D17" s="218"/>
      <c r="E17" s="218"/>
      <c r="F17" s="219"/>
      <c r="G17" s="235"/>
      <c r="H17" s="235"/>
      <c r="I17" s="235"/>
      <c r="J17" s="235"/>
      <c r="K17" s="235"/>
      <c r="L17" s="235"/>
      <c r="M17" s="236"/>
      <c r="N17" s="231">
        <f>AD17+AT17</f>
        <v>128508519</v>
      </c>
      <c r="O17" s="231"/>
      <c r="P17" s="231"/>
      <c r="Q17" s="231"/>
      <c r="R17" s="231"/>
      <c r="S17" s="231"/>
      <c r="T17" s="231"/>
      <c r="U17" s="231"/>
      <c r="V17" s="232"/>
      <c r="W17" s="231"/>
      <c r="X17" s="231"/>
      <c r="Y17" s="231"/>
      <c r="Z17" s="231"/>
      <c r="AA17" s="231"/>
      <c r="AB17" s="231"/>
      <c r="AC17" s="232"/>
      <c r="AD17" s="231">
        <v>63773037</v>
      </c>
      <c r="AE17" s="231"/>
      <c r="AF17" s="231"/>
      <c r="AG17" s="231"/>
      <c r="AH17" s="231"/>
      <c r="AI17" s="231"/>
      <c r="AJ17" s="231"/>
      <c r="AK17" s="231"/>
      <c r="AL17" s="232"/>
      <c r="AM17" s="231"/>
      <c r="AN17" s="231"/>
      <c r="AO17" s="231"/>
      <c r="AP17" s="231"/>
      <c r="AQ17" s="231"/>
      <c r="AR17" s="231"/>
      <c r="AS17" s="232"/>
      <c r="AT17" s="231">
        <v>64735482</v>
      </c>
      <c r="AU17" s="231"/>
      <c r="AV17" s="231"/>
      <c r="AW17" s="231"/>
      <c r="AX17" s="231"/>
      <c r="AY17" s="231"/>
      <c r="AZ17" s="231"/>
      <c r="BA17" s="231"/>
      <c r="BB17" s="232"/>
      <c r="BC17" s="231"/>
      <c r="BD17" s="231"/>
      <c r="BE17" s="231"/>
      <c r="BF17" s="231"/>
      <c r="BG17" s="231"/>
      <c r="BH17" s="231"/>
      <c r="BI17" s="232"/>
      <c r="BJ17" s="231">
        <v>6726423</v>
      </c>
      <c r="BK17" s="231"/>
      <c r="BL17" s="231"/>
      <c r="BM17" s="231"/>
      <c r="BN17" s="231"/>
      <c r="BO17" s="231"/>
      <c r="BP17" s="231"/>
      <c r="BQ17" s="231"/>
      <c r="BR17" s="231"/>
      <c r="BX17" s="63"/>
    </row>
    <row r="18" spans="1:76" ht="21" customHeight="1">
      <c r="A18" s="218"/>
      <c r="B18" s="218"/>
      <c r="C18" s="218"/>
      <c r="D18" s="218"/>
      <c r="E18" s="218"/>
      <c r="F18" s="219"/>
      <c r="G18" s="235"/>
      <c r="H18" s="235"/>
      <c r="I18" s="235"/>
      <c r="J18" s="235"/>
      <c r="K18" s="235"/>
      <c r="L18" s="235"/>
      <c r="M18" s="236"/>
      <c r="N18" s="233">
        <f>N17/G16</f>
        <v>36.738931022298054</v>
      </c>
      <c r="O18" s="233"/>
      <c r="P18" s="233"/>
      <c r="Q18" s="233"/>
      <c r="R18" s="233"/>
      <c r="S18" s="233"/>
      <c r="T18" s="233"/>
      <c r="U18" s="233"/>
      <c r="V18" s="234"/>
      <c r="W18" s="231"/>
      <c r="X18" s="231"/>
      <c r="Y18" s="231"/>
      <c r="Z18" s="231"/>
      <c r="AA18" s="231"/>
      <c r="AB18" s="231"/>
      <c r="AC18" s="232"/>
      <c r="AD18" s="233">
        <f>AD17/W16</f>
        <v>488.95579136221795</v>
      </c>
      <c r="AE18" s="233"/>
      <c r="AF18" s="233"/>
      <c r="AG18" s="233"/>
      <c r="AH18" s="233"/>
      <c r="AI18" s="233"/>
      <c r="AJ18" s="233"/>
      <c r="AK18" s="233"/>
      <c r="AL18" s="234"/>
      <c r="AM18" s="231"/>
      <c r="AN18" s="231"/>
      <c r="AO18" s="231"/>
      <c r="AP18" s="231"/>
      <c r="AQ18" s="231"/>
      <c r="AR18" s="231"/>
      <c r="AS18" s="232"/>
      <c r="AT18" s="233">
        <f>AT17/AM16</f>
        <v>19.223848144163384</v>
      </c>
      <c r="AU18" s="233"/>
      <c r="AV18" s="233"/>
      <c r="AW18" s="233"/>
      <c r="AX18" s="233"/>
      <c r="AY18" s="233"/>
      <c r="AZ18" s="233"/>
      <c r="BA18" s="233"/>
      <c r="BB18" s="234"/>
      <c r="BC18" s="231"/>
      <c r="BD18" s="231"/>
      <c r="BE18" s="231"/>
      <c r="BF18" s="231"/>
      <c r="BG18" s="231"/>
      <c r="BH18" s="231"/>
      <c r="BI18" s="232"/>
      <c r="BJ18" s="233">
        <f>BJ17/BC16</f>
        <v>23.017879996988633</v>
      </c>
      <c r="BK18" s="233"/>
      <c r="BL18" s="233"/>
      <c r="BM18" s="233"/>
      <c r="BN18" s="233"/>
      <c r="BO18" s="233"/>
      <c r="BP18" s="233"/>
      <c r="BQ18" s="233"/>
      <c r="BR18" s="233"/>
    </row>
    <row r="19" spans="1:76" ht="21" customHeight="1">
      <c r="A19" s="217" t="s">
        <v>234</v>
      </c>
      <c r="B19" s="218"/>
      <c r="C19" s="218"/>
      <c r="D19" s="218"/>
      <c r="E19" s="218"/>
      <c r="F19" s="219"/>
      <c r="G19" s="220">
        <f>W19+AM19</f>
        <v>3528401</v>
      </c>
      <c r="H19" s="220"/>
      <c r="I19" s="220"/>
      <c r="J19" s="220"/>
      <c r="K19" s="220"/>
      <c r="L19" s="220"/>
      <c r="M19" s="221"/>
      <c r="N19" s="222"/>
      <c r="O19" s="222"/>
      <c r="P19" s="222"/>
      <c r="Q19" s="222"/>
      <c r="R19" s="222"/>
      <c r="S19" s="222"/>
      <c r="T19" s="222"/>
      <c r="U19" s="222"/>
      <c r="V19" s="223"/>
      <c r="W19" s="224">
        <v>128770</v>
      </c>
      <c r="X19" s="224"/>
      <c r="Y19" s="224"/>
      <c r="Z19" s="224"/>
      <c r="AA19" s="224"/>
      <c r="AB19" s="224"/>
      <c r="AC19" s="225"/>
      <c r="AD19" s="226"/>
      <c r="AE19" s="226"/>
      <c r="AF19" s="226"/>
      <c r="AG19" s="226"/>
      <c r="AH19" s="226"/>
      <c r="AI19" s="226"/>
      <c r="AJ19" s="226"/>
      <c r="AK19" s="226"/>
      <c r="AL19" s="227"/>
      <c r="AM19" s="224">
        <v>3399631</v>
      </c>
      <c r="AN19" s="224"/>
      <c r="AO19" s="224"/>
      <c r="AP19" s="224"/>
      <c r="AQ19" s="224"/>
      <c r="AR19" s="224"/>
      <c r="AS19" s="225"/>
      <c r="AT19" s="226"/>
      <c r="AU19" s="226"/>
      <c r="AV19" s="226"/>
      <c r="AW19" s="226"/>
      <c r="AX19" s="226"/>
      <c r="AY19" s="226"/>
      <c r="AZ19" s="226"/>
      <c r="BA19" s="226"/>
      <c r="BB19" s="227"/>
      <c r="BC19" s="224">
        <v>291826</v>
      </c>
      <c r="BD19" s="224"/>
      <c r="BE19" s="224"/>
      <c r="BF19" s="224"/>
      <c r="BG19" s="224"/>
      <c r="BH19" s="224"/>
      <c r="BI19" s="225"/>
      <c r="BJ19" s="228"/>
      <c r="BK19" s="228"/>
      <c r="BL19" s="228"/>
      <c r="BM19" s="228"/>
      <c r="BN19" s="228"/>
      <c r="BO19" s="228"/>
      <c r="BP19" s="228"/>
      <c r="BQ19" s="228"/>
      <c r="BR19" s="228"/>
    </row>
    <row r="20" spans="1:76" ht="21" customHeight="1">
      <c r="A20" s="218"/>
      <c r="B20" s="218"/>
      <c r="C20" s="218"/>
      <c r="D20" s="218"/>
      <c r="E20" s="218"/>
      <c r="F20" s="219"/>
      <c r="G20" s="220"/>
      <c r="H20" s="220"/>
      <c r="I20" s="220"/>
      <c r="J20" s="220"/>
      <c r="K20" s="220"/>
      <c r="L20" s="220"/>
      <c r="M20" s="221"/>
      <c r="N20" s="224">
        <f>AD20+AT20</f>
        <v>129620238</v>
      </c>
      <c r="O20" s="224"/>
      <c r="P20" s="224"/>
      <c r="Q20" s="224"/>
      <c r="R20" s="224"/>
      <c r="S20" s="224"/>
      <c r="T20" s="224"/>
      <c r="U20" s="224"/>
      <c r="V20" s="225"/>
      <c r="W20" s="224"/>
      <c r="X20" s="224"/>
      <c r="Y20" s="224"/>
      <c r="Z20" s="224"/>
      <c r="AA20" s="224"/>
      <c r="AB20" s="224"/>
      <c r="AC20" s="225"/>
      <c r="AD20" s="224">
        <v>64220208</v>
      </c>
      <c r="AE20" s="224"/>
      <c r="AF20" s="224"/>
      <c r="AG20" s="224"/>
      <c r="AH20" s="224"/>
      <c r="AI20" s="224"/>
      <c r="AJ20" s="224"/>
      <c r="AK20" s="224"/>
      <c r="AL20" s="225"/>
      <c r="AM20" s="224"/>
      <c r="AN20" s="224"/>
      <c r="AO20" s="224"/>
      <c r="AP20" s="224"/>
      <c r="AQ20" s="224"/>
      <c r="AR20" s="224"/>
      <c r="AS20" s="225"/>
      <c r="AT20" s="224">
        <v>65400030</v>
      </c>
      <c r="AU20" s="224"/>
      <c r="AV20" s="224"/>
      <c r="AW20" s="224"/>
      <c r="AX20" s="224"/>
      <c r="AY20" s="224"/>
      <c r="AZ20" s="224"/>
      <c r="BA20" s="224"/>
      <c r="BB20" s="225"/>
      <c r="BC20" s="224"/>
      <c r="BD20" s="224"/>
      <c r="BE20" s="224"/>
      <c r="BF20" s="224"/>
      <c r="BG20" s="224"/>
      <c r="BH20" s="224"/>
      <c r="BI20" s="225"/>
      <c r="BJ20" s="224">
        <v>6493990</v>
      </c>
      <c r="BK20" s="224"/>
      <c r="BL20" s="224"/>
      <c r="BM20" s="224"/>
      <c r="BN20" s="224"/>
      <c r="BO20" s="224"/>
      <c r="BP20" s="224"/>
      <c r="BQ20" s="224"/>
      <c r="BR20" s="224"/>
    </row>
    <row r="21" spans="1:76" ht="21" customHeight="1">
      <c r="A21" s="218"/>
      <c r="B21" s="218"/>
      <c r="C21" s="218"/>
      <c r="D21" s="218"/>
      <c r="E21" s="218"/>
      <c r="F21" s="219"/>
      <c r="G21" s="220"/>
      <c r="H21" s="220"/>
      <c r="I21" s="220"/>
      <c r="J21" s="220"/>
      <c r="K21" s="220"/>
      <c r="L21" s="220"/>
      <c r="M21" s="221"/>
      <c r="N21" s="229">
        <f>N20/G19</f>
        <v>36.736254751089803</v>
      </c>
      <c r="O21" s="229"/>
      <c r="P21" s="229"/>
      <c r="Q21" s="229"/>
      <c r="R21" s="229"/>
      <c r="S21" s="229"/>
      <c r="T21" s="229"/>
      <c r="U21" s="229"/>
      <c r="V21" s="230"/>
      <c r="W21" s="224"/>
      <c r="X21" s="224"/>
      <c r="Y21" s="224"/>
      <c r="Z21" s="224"/>
      <c r="AA21" s="224"/>
      <c r="AB21" s="224"/>
      <c r="AC21" s="225"/>
      <c r="AD21" s="229">
        <f>AD20/W19</f>
        <v>498.72026093034094</v>
      </c>
      <c r="AE21" s="229"/>
      <c r="AF21" s="229"/>
      <c r="AG21" s="229"/>
      <c r="AH21" s="229"/>
      <c r="AI21" s="229"/>
      <c r="AJ21" s="229"/>
      <c r="AK21" s="229"/>
      <c r="AL21" s="230"/>
      <c r="AM21" s="224"/>
      <c r="AN21" s="224"/>
      <c r="AO21" s="224"/>
      <c r="AP21" s="224"/>
      <c r="AQ21" s="224"/>
      <c r="AR21" s="224"/>
      <c r="AS21" s="225"/>
      <c r="AT21" s="229">
        <f>AT20/AM19</f>
        <v>19.237390763879961</v>
      </c>
      <c r="AU21" s="229"/>
      <c r="AV21" s="229"/>
      <c r="AW21" s="229"/>
      <c r="AX21" s="229"/>
      <c r="AY21" s="229"/>
      <c r="AZ21" s="229"/>
      <c r="BA21" s="229"/>
      <c r="BB21" s="230"/>
      <c r="BC21" s="224"/>
      <c r="BD21" s="224"/>
      <c r="BE21" s="224"/>
      <c r="BF21" s="224"/>
      <c r="BG21" s="224"/>
      <c r="BH21" s="224"/>
      <c r="BI21" s="225"/>
      <c r="BJ21" s="229">
        <f>BJ20/BC19</f>
        <v>22.252952101594786</v>
      </c>
      <c r="BK21" s="229"/>
      <c r="BL21" s="229"/>
      <c r="BM21" s="229"/>
      <c r="BN21" s="229"/>
      <c r="BO21" s="229"/>
      <c r="BP21" s="229"/>
      <c r="BQ21" s="229"/>
      <c r="BR21" s="229"/>
    </row>
    <row r="22" spans="1:76" ht="21" customHeight="1">
      <c r="A22" s="217" t="s">
        <v>265</v>
      </c>
      <c r="B22" s="218"/>
      <c r="C22" s="218"/>
      <c r="D22" s="218"/>
      <c r="E22" s="218"/>
      <c r="F22" s="219"/>
      <c r="G22" s="220">
        <v>3574807</v>
      </c>
      <c r="H22" s="220"/>
      <c r="I22" s="220"/>
      <c r="J22" s="220"/>
      <c r="K22" s="220"/>
      <c r="L22" s="220"/>
      <c r="M22" s="221"/>
      <c r="N22" s="222"/>
      <c r="O22" s="222"/>
      <c r="P22" s="222"/>
      <c r="Q22" s="222"/>
      <c r="R22" s="222"/>
      <c r="S22" s="222"/>
      <c r="T22" s="222"/>
      <c r="U22" s="222"/>
      <c r="V22" s="223"/>
      <c r="W22" s="224">
        <v>125667</v>
      </c>
      <c r="X22" s="224"/>
      <c r="Y22" s="224"/>
      <c r="Z22" s="224"/>
      <c r="AA22" s="224"/>
      <c r="AB22" s="224"/>
      <c r="AC22" s="225"/>
      <c r="AD22" s="226"/>
      <c r="AE22" s="226"/>
      <c r="AF22" s="226"/>
      <c r="AG22" s="226"/>
      <c r="AH22" s="226"/>
      <c r="AI22" s="226"/>
      <c r="AJ22" s="226"/>
      <c r="AK22" s="226"/>
      <c r="AL22" s="227"/>
      <c r="AM22" s="224">
        <v>3449140</v>
      </c>
      <c r="AN22" s="224"/>
      <c r="AO22" s="224"/>
      <c r="AP22" s="224"/>
      <c r="AQ22" s="224"/>
      <c r="AR22" s="224"/>
      <c r="AS22" s="225"/>
      <c r="AT22" s="226"/>
      <c r="AU22" s="226"/>
      <c r="AV22" s="226"/>
      <c r="AW22" s="226"/>
      <c r="AX22" s="226"/>
      <c r="AY22" s="226"/>
      <c r="AZ22" s="226"/>
      <c r="BA22" s="226"/>
      <c r="BB22" s="227"/>
      <c r="BC22" s="224">
        <v>298327</v>
      </c>
      <c r="BD22" s="224"/>
      <c r="BE22" s="224"/>
      <c r="BF22" s="224"/>
      <c r="BG22" s="224"/>
      <c r="BH22" s="224"/>
      <c r="BI22" s="225"/>
      <c r="BJ22" s="228"/>
      <c r="BK22" s="228"/>
      <c r="BL22" s="228"/>
      <c r="BM22" s="228"/>
      <c r="BN22" s="228"/>
      <c r="BO22" s="228"/>
      <c r="BP22" s="228"/>
      <c r="BQ22" s="228"/>
      <c r="BR22" s="228"/>
    </row>
    <row r="23" spans="1:76" ht="21" customHeight="1">
      <c r="A23" s="218"/>
      <c r="B23" s="218"/>
      <c r="C23" s="218"/>
      <c r="D23" s="218"/>
      <c r="E23" s="218"/>
      <c r="F23" s="219"/>
      <c r="G23" s="220"/>
      <c r="H23" s="220"/>
      <c r="I23" s="220"/>
      <c r="J23" s="220"/>
      <c r="K23" s="220"/>
      <c r="L23" s="220"/>
      <c r="M23" s="221"/>
      <c r="N23" s="224">
        <v>129206586</v>
      </c>
      <c r="O23" s="224"/>
      <c r="P23" s="224"/>
      <c r="Q23" s="224"/>
      <c r="R23" s="224"/>
      <c r="S23" s="224"/>
      <c r="T23" s="224"/>
      <c r="U23" s="224"/>
      <c r="V23" s="225"/>
      <c r="W23" s="224"/>
      <c r="X23" s="224"/>
      <c r="Y23" s="224"/>
      <c r="Z23" s="224"/>
      <c r="AA23" s="224"/>
      <c r="AB23" s="224"/>
      <c r="AC23" s="225"/>
      <c r="AD23" s="224">
        <v>64051042</v>
      </c>
      <c r="AE23" s="224"/>
      <c r="AF23" s="224"/>
      <c r="AG23" s="224"/>
      <c r="AH23" s="224"/>
      <c r="AI23" s="224"/>
      <c r="AJ23" s="224"/>
      <c r="AK23" s="224"/>
      <c r="AL23" s="225"/>
      <c r="AM23" s="224"/>
      <c r="AN23" s="224"/>
      <c r="AO23" s="224"/>
      <c r="AP23" s="224"/>
      <c r="AQ23" s="224"/>
      <c r="AR23" s="224"/>
      <c r="AS23" s="225"/>
      <c r="AT23" s="224">
        <v>65155544</v>
      </c>
      <c r="AU23" s="224"/>
      <c r="AV23" s="224"/>
      <c r="AW23" s="224"/>
      <c r="AX23" s="224"/>
      <c r="AY23" s="224"/>
      <c r="AZ23" s="224"/>
      <c r="BA23" s="224"/>
      <c r="BB23" s="225"/>
      <c r="BC23" s="224"/>
      <c r="BD23" s="224"/>
      <c r="BE23" s="224"/>
      <c r="BF23" s="224"/>
      <c r="BG23" s="224"/>
      <c r="BH23" s="224"/>
      <c r="BI23" s="225"/>
      <c r="BJ23" s="224">
        <v>6463239</v>
      </c>
      <c r="BK23" s="224"/>
      <c r="BL23" s="224"/>
      <c r="BM23" s="224"/>
      <c r="BN23" s="224"/>
      <c r="BO23" s="224"/>
      <c r="BP23" s="224"/>
      <c r="BQ23" s="224"/>
      <c r="BR23" s="224"/>
    </row>
    <row r="24" spans="1:76" ht="21" customHeight="1">
      <c r="A24" s="218"/>
      <c r="B24" s="218"/>
      <c r="C24" s="218"/>
      <c r="D24" s="218"/>
      <c r="E24" s="218"/>
      <c r="F24" s="219"/>
      <c r="G24" s="220"/>
      <c r="H24" s="220"/>
      <c r="I24" s="220"/>
      <c r="J24" s="220"/>
      <c r="K24" s="220"/>
      <c r="L24" s="220"/>
      <c r="M24" s="221"/>
      <c r="N24" s="229">
        <f>N23/G22</f>
        <v>36.143653629412718</v>
      </c>
      <c r="O24" s="229"/>
      <c r="P24" s="229"/>
      <c r="Q24" s="229"/>
      <c r="R24" s="229"/>
      <c r="S24" s="229"/>
      <c r="T24" s="229"/>
      <c r="U24" s="229"/>
      <c r="V24" s="230"/>
      <c r="W24" s="224"/>
      <c r="X24" s="224"/>
      <c r="Y24" s="224"/>
      <c r="Z24" s="224"/>
      <c r="AA24" s="224"/>
      <c r="AB24" s="224"/>
      <c r="AC24" s="225"/>
      <c r="AD24" s="229">
        <f>AD23/W22</f>
        <v>509.68863743066993</v>
      </c>
      <c r="AE24" s="229"/>
      <c r="AF24" s="229"/>
      <c r="AG24" s="229"/>
      <c r="AH24" s="229"/>
      <c r="AI24" s="229"/>
      <c r="AJ24" s="229"/>
      <c r="AK24" s="229"/>
      <c r="AL24" s="230"/>
      <c r="AM24" s="224"/>
      <c r="AN24" s="224"/>
      <c r="AO24" s="224"/>
      <c r="AP24" s="224"/>
      <c r="AQ24" s="224"/>
      <c r="AR24" s="224"/>
      <c r="AS24" s="225"/>
      <c r="AT24" s="229">
        <f>AT23/AM22</f>
        <v>18.890373832317621</v>
      </c>
      <c r="AU24" s="229"/>
      <c r="AV24" s="229"/>
      <c r="AW24" s="229"/>
      <c r="AX24" s="229"/>
      <c r="AY24" s="229"/>
      <c r="AZ24" s="229"/>
      <c r="BA24" s="229"/>
      <c r="BB24" s="230"/>
      <c r="BC24" s="224"/>
      <c r="BD24" s="224"/>
      <c r="BE24" s="224"/>
      <c r="BF24" s="224"/>
      <c r="BG24" s="224"/>
      <c r="BH24" s="224"/>
      <c r="BI24" s="225"/>
      <c r="BJ24" s="229">
        <f>BJ23/BC22</f>
        <v>21.664948194430945</v>
      </c>
      <c r="BK24" s="229"/>
      <c r="BL24" s="229"/>
      <c r="BM24" s="229"/>
      <c r="BN24" s="229"/>
      <c r="BO24" s="229"/>
      <c r="BP24" s="229"/>
      <c r="BQ24" s="229"/>
      <c r="BR24" s="229"/>
    </row>
    <row r="25" spans="1:76" ht="21" customHeight="1">
      <c r="A25" s="215"/>
      <c r="B25" s="215"/>
      <c r="C25" s="215"/>
      <c r="D25" s="215"/>
      <c r="E25" s="215"/>
      <c r="F25" s="216"/>
      <c r="G25" s="212"/>
      <c r="H25" s="213"/>
      <c r="I25" s="213"/>
      <c r="J25" s="213"/>
      <c r="K25" s="213"/>
      <c r="L25" s="213"/>
      <c r="M25" s="214"/>
      <c r="N25" s="212"/>
      <c r="O25" s="213"/>
      <c r="P25" s="213"/>
      <c r="Q25" s="213"/>
      <c r="R25" s="213"/>
      <c r="S25" s="213"/>
      <c r="T25" s="213"/>
      <c r="U25" s="213"/>
      <c r="V25" s="214"/>
      <c r="W25" s="212"/>
      <c r="X25" s="213"/>
      <c r="Y25" s="213"/>
      <c r="Z25" s="213"/>
      <c r="AA25" s="213"/>
      <c r="AB25" s="213"/>
      <c r="AC25" s="214"/>
      <c r="AD25" s="212"/>
      <c r="AE25" s="213"/>
      <c r="AF25" s="213"/>
      <c r="AG25" s="213"/>
      <c r="AH25" s="213"/>
      <c r="AI25" s="213"/>
      <c r="AJ25" s="213"/>
      <c r="AK25" s="213"/>
      <c r="AL25" s="214"/>
      <c r="AM25" s="212"/>
      <c r="AN25" s="213"/>
      <c r="AO25" s="213"/>
      <c r="AP25" s="213"/>
      <c r="AQ25" s="213"/>
      <c r="AR25" s="213"/>
      <c r="AS25" s="214"/>
      <c r="AT25" s="212"/>
      <c r="AU25" s="213"/>
      <c r="AV25" s="213"/>
      <c r="AW25" s="213"/>
      <c r="AX25" s="213"/>
      <c r="AY25" s="213"/>
      <c r="AZ25" s="213"/>
      <c r="BA25" s="213"/>
      <c r="BB25" s="214"/>
      <c r="BC25" s="212"/>
      <c r="BD25" s="213"/>
      <c r="BE25" s="213"/>
      <c r="BF25" s="213"/>
      <c r="BG25" s="213"/>
      <c r="BH25" s="213"/>
      <c r="BI25" s="214"/>
      <c r="BJ25" s="212"/>
      <c r="BK25" s="213"/>
      <c r="BL25" s="213"/>
      <c r="BM25" s="213"/>
      <c r="BN25" s="213"/>
      <c r="BO25" s="213"/>
      <c r="BP25" s="213"/>
      <c r="BQ25" s="213"/>
      <c r="BR25" s="213"/>
    </row>
    <row r="26" spans="1:76" ht="15" customHeight="1">
      <c r="A26" s="117" t="s">
        <v>249</v>
      </c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7"/>
      <c r="BM26" s="117"/>
      <c r="BN26" s="117"/>
      <c r="BO26" s="117"/>
      <c r="BP26" s="117"/>
      <c r="BQ26" s="117"/>
      <c r="BR26" s="117"/>
    </row>
    <row r="27" spans="1:76" ht="21" customHeight="1"/>
    <row r="28" spans="1:76" ht="21.75" customHeight="1">
      <c r="A28" s="120" t="s">
        <v>133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120"/>
      <c r="AZ28" s="120"/>
      <c r="BA28" s="120"/>
      <c r="BB28" s="120"/>
      <c r="BC28" s="120"/>
      <c r="BD28" s="120"/>
      <c r="BE28" s="120"/>
      <c r="BF28" s="120"/>
      <c r="BG28" s="120"/>
      <c r="BH28" s="120"/>
      <c r="BI28" s="120"/>
      <c r="BJ28" s="120"/>
      <c r="BK28" s="120"/>
      <c r="BL28" s="120"/>
      <c r="BM28" s="120"/>
      <c r="BN28" s="120"/>
      <c r="BO28" s="120"/>
      <c r="BP28" s="120"/>
      <c r="BQ28" s="120"/>
      <c r="BR28" s="120"/>
    </row>
    <row r="29" spans="1:76" ht="21" customHeight="1"/>
    <row r="30" spans="1:76" ht="17.25" customHeight="1">
      <c r="A30" s="121" t="s">
        <v>134</v>
      </c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</row>
    <row r="31" spans="1:76" ht="15" customHeight="1">
      <c r="A31" s="140" t="s">
        <v>135</v>
      </c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  <c r="AM31" s="140"/>
      <c r="AN31" s="140"/>
      <c r="AO31" s="140"/>
      <c r="AP31" s="140"/>
      <c r="AQ31" s="140"/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  <c r="BB31" s="140"/>
      <c r="BC31" s="140"/>
      <c r="BD31" s="140"/>
      <c r="BE31" s="140"/>
      <c r="BF31" s="140"/>
      <c r="BG31" s="140"/>
      <c r="BH31" s="140"/>
      <c r="BI31" s="140"/>
      <c r="BJ31" s="140"/>
      <c r="BK31" s="140"/>
      <c r="BL31" s="140"/>
      <c r="BM31" s="140"/>
      <c r="BN31" s="140"/>
      <c r="BO31" s="140"/>
      <c r="BP31" s="140"/>
      <c r="BQ31" s="140"/>
      <c r="BR31" s="140"/>
    </row>
    <row r="32" spans="1:76" ht="21" customHeight="1">
      <c r="A32" s="173"/>
      <c r="B32" s="173"/>
      <c r="C32" s="173"/>
      <c r="D32" s="173"/>
      <c r="E32" s="173"/>
      <c r="F32" s="173"/>
      <c r="G32" s="145"/>
      <c r="H32" s="201" t="s">
        <v>136</v>
      </c>
      <c r="I32" s="202" t="s">
        <v>137</v>
      </c>
      <c r="J32" s="202" t="s">
        <v>138</v>
      </c>
      <c r="K32" s="202" t="s">
        <v>139</v>
      </c>
      <c r="L32" s="202"/>
      <c r="M32" s="202" t="s">
        <v>140</v>
      </c>
      <c r="N32" s="202"/>
      <c r="O32" s="202" t="s">
        <v>136</v>
      </c>
      <c r="P32" s="203" t="s">
        <v>137</v>
      </c>
      <c r="Q32" s="201" t="s">
        <v>137</v>
      </c>
      <c r="R32" s="202" t="s">
        <v>139</v>
      </c>
      <c r="S32" s="202"/>
      <c r="T32" s="202" t="s">
        <v>140</v>
      </c>
      <c r="U32" s="202"/>
      <c r="V32" s="202" t="s">
        <v>136</v>
      </c>
      <c r="W32" s="202" t="s">
        <v>137</v>
      </c>
      <c r="X32" s="202" t="s">
        <v>138</v>
      </c>
      <c r="Y32" s="203" t="s">
        <v>139</v>
      </c>
      <c r="Z32" s="201" t="s">
        <v>138</v>
      </c>
      <c r="AA32" s="202" t="s">
        <v>140</v>
      </c>
      <c r="AB32" s="202"/>
      <c r="AC32" s="202" t="s">
        <v>136</v>
      </c>
      <c r="AD32" s="202" t="s">
        <v>137</v>
      </c>
      <c r="AE32" s="202" t="s">
        <v>138</v>
      </c>
      <c r="AF32" s="202" t="s">
        <v>139</v>
      </c>
      <c r="AG32" s="202"/>
      <c r="AH32" s="203" t="s">
        <v>140</v>
      </c>
      <c r="AI32" s="204" t="s">
        <v>139</v>
      </c>
      <c r="AJ32" s="205" t="s">
        <v>136</v>
      </c>
      <c r="AK32" s="205" t="s">
        <v>137</v>
      </c>
      <c r="AL32" s="205" t="s">
        <v>138</v>
      </c>
      <c r="AM32" s="205" t="s">
        <v>139</v>
      </c>
      <c r="AN32" s="205"/>
      <c r="AO32" s="205" t="s">
        <v>140</v>
      </c>
      <c r="AP32" s="205"/>
      <c r="AQ32" s="205" t="s">
        <v>136</v>
      </c>
      <c r="AR32" s="205" t="s">
        <v>137</v>
      </c>
      <c r="AS32" s="205" t="s">
        <v>138</v>
      </c>
      <c r="AT32" s="205" t="s">
        <v>139</v>
      </c>
      <c r="AU32" s="205"/>
      <c r="AV32" s="205" t="s">
        <v>140</v>
      </c>
      <c r="AW32" s="205"/>
      <c r="AX32" s="205" t="s">
        <v>136</v>
      </c>
      <c r="AY32" s="205" t="s">
        <v>137</v>
      </c>
      <c r="AZ32" s="206" t="s">
        <v>138</v>
      </c>
      <c r="BA32" s="204" t="s">
        <v>274</v>
      </c>
      <c r="BB32" s="205"/>
      <c r="BC32" s="205" t="s">
        <v>140</v>
      </c>
      <c r="BD32" s="205"/>
      <c r="BE32" s="205" t="s">
        <v>136</v>
      </c>
      <c r="BF32" s="205" t="s">
        <v>137</v>
      </c>
      <c r="BG32" s="205" t="s">
        <v>138</v>
      </c>
      <c r="BH32" s="205" t="s">
        <v>139</v>
      </c>
      <c r="BI32" s="205"/>
      <c r="BJ32" s="205" t="s">
        <v>140</v>
      </c>
      <c r="BK32" s="205"/>
      <c r="BL32" s="205" t="s">
        <v>136</v>
      </c>
      <c r="BM32" s="205" t="s">
        <v>137</v>
      </c>
      <c r="BN32" s="205" t="s">
        <v>138</v>
      </c>
      <c r="BO32" s="205" t="s">
        <v>139</v>
      </c>
      <c r="BP32" s="205"/>
      <c r="BQ32" s="205" t="s">
        <v>140</v>
      </c>
      <c r="BR32" s="207"/>
    </row>
    <row r="33" spans="1:70" ht="21" customHeight="1">
      <c r="A33" s="174"/>
      <c r="B33" s="174"/>
      <c r="C33" s="174"/>
      <c r="D33" s="174"/>
      <c r="E33" s="174"/>
      <c r="F33" s="174"/>
      <c r="G33" s="147"/>
      <c r="H33" s="204"/>
      <c r="I33" s="205"/>
      <c r="J33" s="205"/>
      <c r="K33" s="205" t="s">
        <v>52</v>
      </c>
      <c r="L33" s="205" t="s">
        <v>92</v>
      </c>
      <c r="M33" s="205" t="s">
        <v>52</v>
      </c>
      <c r="N33" s="205" t="s">
        <v>92</v>
      </c>
      <c r="O33" s="205"/>
      <c r="P33" s="206"/>
      <c r="Q33" s="204"/>
      <c r="R33" s="205" t="s">
        <v>52</v>
      </c>
      <c r="S33" s="205" t="s">
        <v>92</v>
      </c>
      <c r="T33" s="205" t="s">
        <v>52</v>
      </c>
      <c r="U33" s="205" t="s">
        <v>92</v>
      </c>
      <c r="V33" s="205"/>
      <c r="W33" s="205"/>
      <c r="X33" s="205"/>
      <c r="Y33" s="206" t="s">
        <v>52</v>
      </c>
      <c r="Z33" s="204" t="s">
        <v>92</v>
      </c>
      <c r="AA33" s="205" t="s">
        <v>52</v>
      </c>
      <c r="AB33" s="205" t="s">
        <v>92</v>
      </c>
      <c r="AC33" s="205"/>
      <c r="AD33" s="205"/>
      <c r="AE33" s="205"/>
      <c r="AF33" s="205" t="s">
        <v>52</v>
      </c>
      <c r="AG33" s="205" t="s">
        <v>92</v>
      </c>
      <c r="AH33" s="206" t="s">
        <v>52</v>
      </c>
      <c r="AI33" s="208" t="s">
        <v>52</v>
      </c>
      <c r="AJ33" s="209"/>
      <c r="AK33" s="209"/>
      <c r="AL33" s="209"/>
      <c r="AM33" s="209" t="s">
        <v>52</v>
      </c>
      <c r="AN33" s="209" t="s">
        <v>92</v>
      </c>
      <c r="AO33" s="209" t="s">
        <v>52</v>
      </c>
      <c r="AP33" s="209" t="s">
        <v>92</v>
      </c>
      <c r="AQ33" s="210"/>
      <c r="AR33" s="208" t="s">
        <v>92</v>
      </c>
      <c r="AS33" s="209"/>
      <c r="AT33" s="209" t="s">
        <v>52</v>
      </c>
      <c r="AU33" s="209" t="s">
        <v>92</v>
      </c>
      <c r="AV33" s="209" t="s">
        <v>52</v>
      </c>
      <c r="AW33" s="209" t="s">
        <v>92</v>
      </c>
      <c r="AX33" s="209"/>
      <c r="AY33" s="209"/>
      <c r="AZ33" s="210"/>
      <c r="BA33" s="208" t="s">
        <v>52</v>
      </c>
      <c r="BB33" s="209" t="s">
        <v>92</v>
      </c>
      <c r="BC33" s="209" t="s">
        <v>52</v>
      </c>
      <c r="BD33" s="209" t="s">
        <v>92</v>
      </c>
      <c r="BE33" s="209"/>
      <c r="BF33" s="209"/>
      <c r="BG33" s="209"/>
      <c r="BH33" s="209" t="s">
        <v>52</v>
      </c>
      <c r="BI33" s="210" t="s">
        <v>92</v>
      </c>
      <c r="BJ33" s="208" t="s">
        <v>92</v>
      </c>
      <c r="BK33" s="209" t="s">
        <v>92</v>
      </c>
      <c r="BL33" s="209"/>
      <c r="BM33" s="209"/>
      <c r="BN33" s="209"/>
      <c r="BO33" s="209" t="s">
        <v>52</v>
      </c>
      <c r="BP33" s="209" t="s">
        <v>92</v>
      </c>
      <c r="BQ33" s="209" t="s">
        <v>52</v>
      </c>
      <c r="BR33" s="211" t="s">
        <v>92</v>
      </c>
    </row>
    <row r="34" spans="1:70" ht="21" customHeight="1">
      <c r="A34" s="159" t="s">
        <v>141</v>
      </c>
      <c r="B34" s="200" t="s">
        <v>141</v>
      </c>
      <c r="C34" s="200" t="s">
        <v>141</v>
      </c>
      <c r="D34" s="200" t="s">
        <v>141</v>
      </c>
      <c r="E34" s="200" t="s">
        <v>141</v>
      </c>
      <c r="F34" s="200" t="s">
        <v>141</v>
      </c>
      <c r="G34" s="160" t="s">
        <v>141</v>
      </c>
      <c r="H34" s="130">
        <v>27901</v>
      </c>
      <c r="I34" s="131">
        <v>27901</v>
      </c>
      <c r="J34" s="131">
        <v>27901</v>
      </c>
      <c r="K34" s="131">
        <v>27901</v>
      </c>
      <c r="L34" s="131">
        <v>27901</v>
      </c>
      <c r="M34" s="131">
        <v>27901</v>
      </c>
      <c r="N34" s="131">
        <v>27901</v>
      </c>
      <c r="O34" s="131">
        <v>27901</v>
      </c>
      <c r="P34" s="135">
        <v>27901</v>
      </c>
      <c r="Q34" s="130">
        <v>845</v>
      </c>
      <c r="R34" s="131">
        <v>845</v>
      </c>
      <c r="S34" s="131">
        <v>845</v>
      </c>
      <c r="T34" s="131">
        <v>845</v>
      </c>
      <c r="U34" s="131">
        <v>845</v>
      </c>
      <c r="V34" s="131">
        <v>845</v>
      </c>
      <c r="W34" s="131">
        <v>845</v>
      </c>
      <c r="X34" s="131">
        <v>845</v>
      </c>
      <c r="Y34" s="135">
        <v>845</v>
      </c>
      <c r="Z34" s="130">
        <v>1365</v>
      </c>
      <c r="AA34" s="131">
        <v>1365</v>
      </c>
      <c r="AB34" s="131">
        <v>1365</v>
      </c>
      <c r="AC34" s="131">
        <v>1365</v>
      </c>
      <c r="AD34" s="131">
        <v>1365</v>
      </c>
      <c r="AE34" s="131">
        <v>1365</v>
      </c>
      <c r="AF34" s="131">
        <v>1365</v>
      </c>
      <c r="AG34" s="131">
        <v>1365</v>
      </c>
      <c r="AH34" s="135">
        <v>1365</v>
      </c>
      <c r="AI34" s="130">
        <v>32157</v>
      </c>
      <c r="AJ34" s="131">
        <v>32157</v>
      </c>
      <c r="AK34" s="131">
        <v>32157</v>
      </c>
      <c r="AL34" s="131">
        <v>32157</v>
      </c>
      <c r="AM34" s="131">
        <v>32157</v>
      </c>
      <c r="AN34" s="131">
        <v>32157</v>
      </c>
      <c r="AO34" s="131">
        <v>32157</v>
      </c>
      <c r="AP34" s="131">
        <v>32157</v>
      </c>
      <c r="AQ34" s="135">
        <v>32157</v>
      </c>
      <c r="AR34" s="130">
        <v>38327</v>
      </c>
      <c r="AS34" s="131">
        <v>38327</v>
      </c>
      <c r="AT34" s="131">
        <v>38327</v>
      </c>
      <c r="AU34" s="131">
        <v>38327</v>
      </c>
      <c r="AV34" s="131">
        <v>38327</v>
      </c>
      <c r="AW34" s="131">
        <v>38327</v>
      </c>
      <c r="AX34" s="131">
        <v>38327</v>
      </c>
      <c r="AY34" s="131">
        <v>38327</v>
      </c>
      <c r="AZ34" s="135">
        <v>38327</v>
      </c>
      <c r="BA34" s="130">
        <v>25026</v>
      </c>
      <c r="BB34" s="131">
        <v>25026</v>
      </c>
      <c r="BC34" s="131">
        <v>25026</v>
      </c>
      <c r="BD34" s="131">
        <v>25026</v>
      </c>
      <c r="BE34" s="131">
        <v>25026</v>
      </c>
      <c r="BF34" s="131">
        <v>25026</v>
      </c>
      <c r="BG34" s="131">
        <v>25026</v>
      </c>
      <c r="BH34" s="131">
        <v>25026</v>
      </c>
      <c r="BI34" s="135">
        <v>25026</v>
      </c>
      <c r="BJ34" s="130">
        <v>27601</v>
      </c>
      <c r="BK34" s="131">
        <v>27601</v>
      </c>
      <c r="BL34" s="131">
        <v>27601</v>
      </c>
      <c r="BM34" s="131">
        <v>27601</v>
      </c>
      <c r="BN34" s="131">
        <v>27601</v>
      </c>
      <c r="BO34" s="131">
        <v>27601</v>
      </c>
      <c r="BP34" s="131">
        <v>27601</v>
      </c>
      <c r="BQ34" s="131">
        <v>27601</v>
      </c>
      <c r="BR34" s="131">
        <v>27601</v>
      </c>
    </row>
    <row r="35" spans="1:70" ht="21" customHeight="1">
      <c r="A35" s="159" t="s">
        <v>142</v>
      </c>
      <c r="B35" s="200" t="s">
        <v>142</v>
      </c>
      <c r="C35" s="200" t="s">
        <v>142</v>
      </c>
      <c r="D35" s="200" t="s">
        <v>142</v>
      </c>
      <c r="E35" s="200" t="s">
        <v>142</v>
      </c>
      <c r="F35" s="200" t="s">
        <v>142</v>
      </c>
      <c r="G35" s="160" t="s">
        <v>142</v>
      </c>
      <c r="H35" s="130">
        <v>22092</v>
      </c>
      <c r="I35" s="131">
        <v>22092</v>
      </c>
      <c r="J35" s="131">
        <v>22092</v>
      </c>
      <c r="K35" s="131">
        <v>22092</v>
      </c>
      <c r="L35" s="131">
        <v>22092</v>
      </c>
      <c r="M35" s="131">
        <v>22092</v>
      </c>
      <c r="N35" s="131">
        <v>22092</v>
      </c>
      <c r="O35" s="131">
        <v>22092</v>
      </c>
      <c r="P35" s="135">
        <v>22092</v>
      </c>
      <c r="Q35" s="130">
        <v>829</v>
      </c>
      <c r="R35" s="131">
        <v>829</v>
      </c>
      <c r="S35" s="131">
        <v>829</v>
      </c>
      <c r="T35" s="131">
        <v>829</v>
      </c>
      <c r="U35" s="131">
        <v>829</v>
      </c>
      <c r="V35" s="131">
        <v>829</v>
      </c>
      <c r="W35" s="131">
        <v>829</v>
      </c>
      <c r="X35" s="131">
        <v>829</v>
      </c>
      <c r="Y35" s="135">
        <v>829</v>
      </c>
      <c r="Z35" s="130">
        <v>1297</v>
      </c>
      <c r="AA35" s="131">
        <v>1297</v>
      </c>
      <c r="AB35" s="131">
        <v>1297</v>
      </c>
      <c r="AC35" s="131">
        <v>1297</v>
      </c>
      <c r="AD35" s="131">
        <v>1297</v>
      </c>
      <c r="AE35" s="131">
        <v>1297</v>
      </c>
      <c r="AF35" s="131">
        <v>1297</v>
      </c>
      <c r="AG35" s="131">
        <v>1297</v>
      </c>
      <c r="AH35" s="135">
        <v>1297</v>
      </c>
      <c r="AI35" s="130">
        <v>27186</v>
      </c>
      <c r="AJ35" s="131">
        <v>27186</v>
      </c>
      <c r="AK35" s="131">
        <v>27186</v>
      </c>
      <c r="AL35" s="131">
        <v>27186</v>
      </c>
      <c r="AM35" s="131">
        <v>27186</v>
      </c>
      <c r="AN35" s="131">
        <v>27186</v>
      </c>
      <c r="AO35" s="131">
        <v>27186</v>
      </c>
      <c r="AP35" s="131">
        <v>27186</v>
      </c>
      <c r="AQ35" s="135">
        <v>27186</v>
      </c>
      <c r="AR35" s="130">
        <v>32258</v>
      </c>
      <c r="AS35" s="131">
        <v>32258</v>
      </c>
      <c r="AT35" s="131">
        <v>32258</v>
      </c>
      <c r="AU35" s="131">
        <v>32258</v>
      </c>
      <c r="AV35" s="131">
        <v>32258</v>
      </c>
      <c r="AW35" s="131">
        <v>32258</v>
      </c>
      <c r="AX35" s="131">
        <v>32258</v>
      </c>
      <c r="AY35" s="131">
        <v>32258</v>
      </c>
      <c r="AZ35" s="135">
        <v>32258</v>
      </c>
      <c r="BA35" s="130">
        <v>24497</v>
      </c>
      <c r="BB35" s="131">
        <v>24497</v>
      </c>
      <c r="BC35" s="131">
        <v>24497</v>
      </c>
      <c r="BD35" s="131">
        <v>24497</v>
      </c>
      <c r="BE35" s="131">
        <v>24497</v>
      </c>
      <c r="BF35" s="131">
        <v>24497</v>
      </c>
      <c r="BG35" s="131">
        <v>24497</v>
      </c>
      <c r="BH35" s="131">
        <v>24497</v>
      </c>
      <c r="BI35" s="135">
        <v>24497</v>
      </c>
      <c r="BJ35" s="130">
        <v>27271</v>
      </c>
      <c r="BK35" s="131">
        <v>27271</v>
      </c>
      <c r="BL35" s="131">
        <v>27271</v>
      </c>
      <c r="BM35" s="131">
        <v>27271</v>
      </c>
      <c r="BN35" s="131">
        <v>27271</v>
      </c>
      <c r="BO35" s="131">
        <v>27271</v>
      </c>
      <c r="BP35" s="131">
        <v>27271</v>
      </c>
      <c r="BQ35" s="131">
        <v>27271</v>
      </c>
      <c r="BR35" s="131">
        <v>27271</v>
      </c>
    </row>
    <row r="36" spans="1:70" ht="21" customHeight="1">
      <c r="A36" s="159" t="s">
        <v>228</v>
      </c>
      <c r="B36" s="200" t="s">
        <v>142</v>
      </c>
      <c r="C36" s="200" t="s">
        <v>142</v>
      </c>
      <c r="D36" s="200" t="s">
        <v>142</v>
      </c>
      <c r="E36" s="200" t="s">
        <v>142</v>
      </c>
      <c r="F36" s="200" t="s">
        <v>142</v>
      </c>
      <c r="G36" s="160" t="s">
        <v>142</v>
      </c>
      <c r="H36" s="161">
        <v>18806</v>
      </c>
      <c r="I36" s="162">
        <v>22092</v>
      </c>
      <c r="J36" s="162">
        <v>22092</v>
      </c>
      <c r="K36" s="162">
        <v>22092</v>
      </c>
      <c r="L36" s="162">
        <v>22092</v>
      </c>
      <c r="M36" s="162">
        <v>22092</v>
      </c>
      <c r="N36" s="162">
        <v>22092</v>
      </c>
      <c r="O36" s="162">
        <v>22092</v>
      </c>
      <c r="P36" s="163">
        <v>22092</v>
      </c>
      <c r="Q36" s="161">
        <v>777</v>
      </c>
      <c r="R36" s="162">
        <v>829</v>
      </c>
      <c r="S36" s="162">
        <v>829</v>
      </c>
      <c r="T36" s="162">
        <v>829</v>
      </c>
      <c r="U36" s="162">
        <v>829</v>
      </c>
      <c r="V36" s="162">
        <v>829</v>
      </c>
      <c r="W36" s="162">
        <v>829</v>
      </c>
      <c r="X36" s="162">
        <v>829</v>
      </c>
      <c r="Y36" s="163">
        <v>829</v>
      </c>
      <c r="Z36" s="161">
        <v>1224</v>
      </c>
      <c r="AA36" s="162">
        <v>1297</v>
      </c>
      <c r="AB36" s="162">
        <v>1297</v>
      </c>
      <c r="AC36" s="162">
        <v>1297</v>
      </c>
      <c r="AD36" s="162">
        <v>1297</v>
      </c>
      <c r="AE36" s="162">
        <v>1297</v>
      </c>
      <c r="AF36" s="162">
        <v>1297</v>
      </c>
      <c r="AG36" s="162">
        <v>1297</v>
      </c>
      <c r="AH36" s="163">
        <v>1297</v>
      </c>
      <c r="AI36" s="161">
        <v>23184</v>
      </c>
      <c r="AJ36" s="162">
        <v>27186</v>
      </c>
      <c r="AK36" s="162">
        <v>27186</v>
      </c>
      <c r="AL36" s="162">
        <v>27186</v>
      </c>
      <c r="AM36" s="162">
        <v>27186</v>
      </c>
      <c r="AN36" s="162">
        <v>27186</v>
      </c>
      <c r="AO36" s="162">
        <v>27186</v>
      </c>
      <c r="AP36" s="162">
        <v>27186</v>
      </c>
      <c r="AQ36" s="163">
        <v>27186</v>
      </c>
      <c r="AR36" s="161">
        <v>27315</v>
      </c>
      <c r="AS36" s="162">
        <v>32258</v>
      </c>
      <c r="AT36" s="162">
        <v>32258</v>
      </c>
      <c r="AU36" s="162">
        <v>32258</v>
      </c>
      <c r="AV36" s="162">
        <v>32258</v>
      </c>
      <c r="AW36" s="162">
        <v>32258</v>
      </c>
      <c r="AX36" s="162">
        <v>32258</v>
      </c>
      <c r="AY36" s="162">
        <v>32258</v>
      </c>
      <c r="AZ36" s="163">
        <v>32258</v>
      </c>
      <c r="BA36" s="161">
        <v>22744</v>
      </c>
      <c r="BB36" s="162">
        <v>24497</v>
      </c>
      <c r="BC36" s="162">
        <v>24497</v>
      </c>
      <c r="BD36" s="162">
        <v>24497</v>
      </c>
      <c r="BE36" s="162">
        <v>24497</v>
      </c>
      <c r="BF36" s="162">
        <v>24497</v>
      </c>
      <c r="BG36" s="162">
        <v>24497</v>
      </c>
      <c r="BH36" s="162">
        <v>24497</v>
      </c>
      <c r="BI36" s="163">
        <v>24497</v>
      </c>
      <c r="BJ36" s="161">
        <v>25761</v>
      </c>
      <c r="BK36" s="162">
        <v>27271</v>
      </c>
      <c r="BL36" s="162">
        <v>27271</v>
      </c>
      <c r="BM36" s="162">
        <v>27271</v>
      </c>
      <c r="BN36" s="162">
        <v>27271</v>
      </c>
      <c r="BO36" s="162">
        <v>27271</v>
      </c>
      <c r="BP36" s="162">
        <v>27271</v>
      </c>
      <c r="BQ36" s="162">
        <v>27271</v>
      </c>
      <c r="BR36" s="199">
        <v>27271</v>
      </c>
    </row>
    <row r="37" spans="1:70" ht="21" customHeight="1">
      <c r="A37" s="159" t="s">
        <v>227</v>
      </c>
      <c r="B37" s="200" t="s">
        <v>142</v>
      </c>
      <c r="C37" s="200" t="s">
        <v>142</v>
      </c>
      <c r="D37" s="200" t="s">
        <v>142</v>
      </c>
      <c r="E37" s="200" t="s">
        <v>142</v>
      </c>
      <c r="F37" s="200" t="s">
        <v>142</v>
      </c>
      <c r="G37" s="160" t="s">
        <v>142</v>
      </c>
      <c r="H37" s="161">
        <v>17803</v>
      </c>
      <c r="I37" s="162">
        <v>22092</v>
      </c>
      <c r="J37" s="162">
        <v>22092</v>
      </c>
      <c r="K37" s="162">
        <v>22092</v>
      </c>
      <c r="L37" s="162">
        <v>22092</v>
      </c>
      <c r="M37" s="162">
        <v>22092</v>
      </c>
      <c r="N37" s="162">
        <v>22092</v>
      </c>
      <c r="O37" s="162">
        <v>22092</v>
      </c>
      <c r="P37" s="163">
        <v>22092</v>
      </c>
      <c r="Q37" s="161">
        <v>790</v>
      </c>
      <c r="R37" s="162">
        <v>829</v>
      </c>
      <c r="S37" s="162">
        <v>829</v>
      </c>
      <c r="T37" s="162">
        <v>829</v>
      </c>
      <c r="U37" s="162">
        <v>829</v>
      </c>
      <c r="V37" s="162">
        <v>829</v>
      </c>
      <c r="W37" s="162">
        <v>829</v>
      </c>
      <c r="X37" s="162">
        <v>829</v>
      </c>
      <c r="Y37" s="163">
        <v>829</v>
      </c>
      <c r="Z37" s="161">
        <v>1258</v>
      </c>
      <c r="AA37" s="162">
        <v>1297</v>
      </c>
      <c r="AB37" s="162">
        <v>1297</v>
      </c>
      <c r="AC37" s="162">
        <v>1297</v>
      </c>
      <c r="AD37" s="162">
        <v>1297</v>
      </c>
      <c r="AE37" s="162">
        <v>1297</v>
      </c>
      <c r="AF37" s="162">
        <v>1297</v>
      </c>
      <c r="AG37" s="162">
        <v>1297</v>
      </c>
      <c r="AH37" s="163">
        <v>1297</v>
      </c>
      <c r="AI37" s="161">
        <v>21235</v>
      </c>
      <c r="AJ37" s="162">
        <v>27186</v>
      </c>
      <c r="AK37" s="162">
        <v>27186</v>
      </c>
      <c r="AL37" s="162">
        <v>27186</v>
      </c>
      <c r="AM37" s="162">
        <v>27186</v>
      </c>
      <c r="AN37" s="162">
        <v>27186</v>
      </c>
      <c r="AO37" s="162">
        <v>27186</v>
      </c>
      <c r="AP37" s="162">
        <v>27186</v>
      </c>
      <c r="AQ37" s="163">
        <v>27186</v>
      </c>
      <c r="AR37" s="161">
        <v>24946</v>
      </c>
      <c r="AS37" s="162">
        <v>32258</v>
      </c>
      <c r="AT37" s="162">
        <v>32258</v>
      </c>
      <c r="AU37" s="162">
        <v>32258</v>
      </c>
      <c r="AV37" s="162">
        <v>32258</v>
      </c>
      <c r="AW37" s="162">
        <v>32258</v>
      </c>
      <c r="AX37" s="162">
        <v>32258</v>
      </c>
      <c r="AY37" s="162">
        <v>32258</v>
      </c>
      <c r="AZ37" s="163">
        <v>32258</v>
      </c>
      <c r="BA37" s="161">
        <v>21656</v>
      </c>
      <c r="BB37" s="162">
        <v>24497</v>
      </c>
      <c r="BC37" s="162">
        <v>24497</v>
      </c>
      <c r="BD37" s="162">
        <v>24497</v>
      </c>
      <c r="BE37" s="162">
        <v>24497</v>
      </c>
      <c r="BF37" s="162">
        <v>24497</v>
      </c>
      <c r="BG37" s="162">
        <v>24497</v>
      </c>
      <c r="BH37" s="162">
        <v>24497</v>
      </c>
      <c r="BI37" s="163">
        <v>24497</v>
      </c>
      <c r="BJ37" s="161">
        <v>24935</v>
      </c>
      <c r="BK37" s="162">
        <v>27271</v>
      </c>
      <c r="BL37" s="162">
        <v>27271</v>
      </c>
      <c r="BM37" s="162">
        <v>27271</v>
      </c>
      <c r="BN37" s="162">
        <v>27271</v>
      </c>
      <c r="BO37" s="162">
        <v>27271</v>
      </c>
      <c r="BP37" s="162">
        <v>27271</v>
      </c>
      <c r="BQ37" s="162">
        <v>27271</v>
      </c>
      <c r="BR37" s="199">
        <v>27271</v>
      </c>
    </row>
    <row r="38" spans="1:70" ht="21" customHeight="1">
      <c r="A38" s="167" t="s">
        <v>266</v>
      </c>
      <c r="B38" s="198" t="s">
        <v>142</v>
      </c>
      <c r="C38" s="198" t="s">
        <v>142</v>
      </c>
      <c r="D38" s="198" t="s">
        <v>142</v>
      </c>
      <c r="E38" s="198" t="s">
        <v>142</v>
      </c>
      <c r="F38" s="198" t="s">
        <v>142</v>
      </c>
      <c r="G38" s="168" t="s">
        <v>142</v>
      </c>
      <c r="H38" s="170">
        <v>17541</v>
      </c>
      <c r="I38" s="171"/>
      <c r="J38" s="171"/>
      <c r="K38" s="171"/>
      <c r="L38" s="171"/>
      <c r="M38" s="171"/>
      <c r="N38" s="171"/>
      <c r="O38" s="171"/>
      <c r="P38" s="172"/>
      <c r="Q38" s="170">
        <v>797</v>
      </c>
      <c r="R38" s="171"/>
      <c r="S38" s="171"/>
      <c r="T38" s="171"/>
      <c r="U38" s="171"/>
      <c r="V38" s="171"/>
      <c r="W38" s="171"/>
      <c r="X38" s="171"/>
      <c r="Y38" s="172"/>
      <c r="Z38" s="170">
        <v>1151</v>
      </c>
      <c r="AA38" s="171"/>
      <c r="AB38" s="171"/>
      <c r="AC38" s="171"/>
      <c r="AD38" s="171"/>
      <c r="AE38" s="171"/>
      <c r="AF38" s="171"/>
      <c r="AG38" s="171"/>
      <c r="AH38" s="172"/>
      <c r="AI38" s="170">
        <v>18176</v>
      </c>
      <c r="AJ38" s="171"/>
      <c r="AK38" s="171"/>
      <c r="AL38" s="171"/>
      <c r="AM38" s="171"/>
      <c r="AN38" s="171"/>
      <c r="AO38" s="171"/>
      <c r="AP38" s="171"/>
      <c r="AQ38" s="172"/>
      <c r="AR38" s="170">
        <v>21795</v>
      </c>
      <c r="AS38" s="171"/>
      <c r="AT38" s="171"/>
      <c r="AU38" s="171"/>
      <c r="AV38" s="171"/>
      <c r="AW38" s="171"/>
      <c r="AX38" s="171"/>
      <c r="AY38" s="171"/>
      <c r="AZ38" s="172"/>
      <c r="BA38" s="170">
        <v>18529</v>
      </c>
      <c r="BB38" s="171"/>
      <c r="BC38" s="171"/>
      <c r="BD38" s="171"/>
      <c r="BE38" s="171"/>
      <c r="BF38" s="171"/>
      <c r="BG38" s="171"/>
      <c r="BH38" s="171"/>
      <c r="BI38" s="172"/>
      <c r="BJ38" s="170">
        <v>21712</v>
      </c>
      <c r="BK38" s="171"/>
      <c r="BL38" s="171"/>
      <c r="BM38" s="171"/>
      <c r="BN38" s="171"/>
      <c r="BO38" s="171"/>
      <c r="BP38" s="171"/>
      <c r="BQ38" s="171"/>
      <c r="BR38" s="197"/>
    </row>
    <row r="39" spans="1:70" ht="15" customHeight="1">
      <c r="A39" s="128" t="s">
        <v>250</v>
      </c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128"/>
      <c r="BN39" s="128"/>
      <c r="BO39" s="128"/>
      <c r="BP39" s="128"/>
      <c r="BQ39" s="128"/>
      <c r="BR39" s="128"/>
    </row>
    <row r="40" spans="1:70">
      <c r="A40" s="158" t="s">
        <v>251</v>
      </c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58"/>
      <c r="AE40" s="158"/>
      <c r="AF40" s="158"/>
      <c r="AG40" s="158"/>
      <c r="AH40" s="158"/>
      <c r="AI40" s="158"/>
      <c r="AJ40" s="158"/>
      <c r="AK40" s="158"/>
      <c r="AL40" s="158"/>
      <c r="AM40" s="158"/>
      <c r="AN40" s="158"/>
      <c r="AO40" s="158"/>
      <c r="AP40" s="158"/>
      <c r="AQ40" s="158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8"/>
      <c r="BC40" s="158"/>
      <c r="BD40" s="158"/>
      <c r="BE40" s="158"/>
      <c r="BF40" s="158"/>
      <c r="BG40" s="158"/>
      <c r="BH40" s="158"/>
      <c r="BI40" s="158"/>
      <c r="BJ40" s="158"/>
      <c r="BK40" s="158"/>
      <c r="BL40" s="158"/>
      <c r="BM40" s="158"/>
      <c r="BN40" s="158"/>
      <c r="BO40" s="158"/>
      <c r="BP40" s="158"/>
      <c r="BQ40" s="158"/>
      <c r="BR40" s="158"/>
    </row>
  </sheetData>
  <mergeCells count="176">
    <mergeCell ref="G7:M9"/>
    <mergeCell ref="N7:V7"/>
    <mergeCell ref="W7:AC9"/>
    <mergeCell ref="AD7:AL7"/>
    <mergeCell ref="AM7:AS9"/>
    <mergeCell ref="AT7:BB7"/>
    <mergeCell ref="A1:BR1"/>
    <mergeCell ref="A3:BR3"/>
    <mergeCell ref="A4:BR4"/>
    <mergeCell ref="A5:F9"/>
    <mergeCell ref="G5:V6"/>
    <mergeCell ref="W5:BB5"/>
    <mergeCell ref="BC5:BR5"/>
    <mergeCell ref="W6:AL6"/>
    <mergeCell ref="AM6:BB6"/>
    <mergeCell ref="BC6:BR6"/>
    <mergeCell ref="BC7:BI9"/>
    <mergeCell ref="BJ7:BR7"/>
    <mergeCell ref="N8:V8"/>
    <mergeCell ref="AD8:AL8"/>
    <mergeCell ref="AT8:BB8"/>
    <mergeCell ref="BJ8:BR8"/>
    <mergeCell ref="N9:V9"/>
    <mergeCell ref="AD9:AL9"/>
    <mergeCell ref="A10:F12"/>
    <mergeCell ref="G10:M12"/>
    <mergeCell ref="N10:V10"/>
    <mergeCell ref="W10:AC12"/>
    <mergeCell ref="AD10:AL10"/>
    <mergeCell ref="AM10:AS12"/>
    <mergeCell ref="AT10:BB10"/>
    <mergeCell ref="BC10:BI12"/>
    <mergeCell ref="BJ10:BR10"/>
    <mergeCell ref="N11:V11"/>
    <mergeCell ref="AD11:AL11"/>
    <mergeCell ref="AT11:BB11"/>
    <mergeCell ref="BJ11:BR11"/>
    <mergeCell ref="N12:V12"/>
    <mergeCell ref="AD12:AL12"/>
    <mergeCell ref="AT12:BB12"/>
    <mergeCell ref="BJ12:BR12"/>
    <mergeCell ref="N15:V15"/>
    <mergeCell ref="AD15:AL15"/>
    <mergeCell ref="AT15:BB15"/>
    <mergeCell ref="N13:V13"/>
    <mergeCell ref="W13:AC15"/>
    <mergeCell ref="AD13:AL13"/>
    <mergeCell ref="AM13:AS15"/>
    <mergeCell ref="AT9:BB9"/>
    <mergeCell ref="BJ9:BR9"/>
    <mergeCell ref="BJ17:BR17"/>
    <mergeCell ref="N18:V18"/>
    <mergeCell ref="AD18:AL18"/>
    <mergeCell ref="AT18:BB18"/>
    <mergeCell ref="BJ18:BR18"/>
    <mergeCell ref="BJ15:BR15"/>
    <mergeCell ref="A16:F18"/>
    <mergeCell ref="G16:M18"/>
    <mergeCell ref="N16:V16"/>
    <mergeCell ref="W16:AC18"/>
    <mergeCell ref="AD16:AL16"/>
    <mergeCell ref="AM16:AS18"/>
    <mergeCell ref="AT16:BB16"/>
    <mergeCell ref="BC16:BI18"/>
    <mergeCell ref="BJ16:BR16"/>
    <mergeCell ref="A13:F15"/>
    <mergeCell ref="G13:M15"/>
    <mergeCell ref="AT13:BB13"/>
    <mergeCell ref="BC13:BI15"/>
    <mergeCell ref="BJ13:BR13"/>
    <mergeCell ref="N14:V14"/>
    <mergeCell ref="AD14:AL14"/>
    <mergeCell ref="AT14:BB14"/>
    <mergeCell ref="BJ14:BR14"/>
    <mergeCell ref="A19:F21"/>
    <mergeCell ref="G19:M21"/>
    <mergeCell ref="N19:V19"/>
    <mergeCell ref="W19:AC21"/>
    <mergeCell ref="AD19:AL19"/>
    <mergeCell ref="AM19:AS21"/>
    <mergeCell ref="N17:V17"/>
    <mergeCell ref="AD17:AL17"/>
    <mergeCell ref="AT17:BB17"/>
    <mergeCell ref="AT19:BB19"/>
    <mergeCell ref="BC19:BI21"/>
    <mergeCell ref="BJ19:BR19"/>
    <mergeCell ref="N20:V20"/>
    <mergeCell ref="AD20:AL20"/>
    <mergeCell ref="AT20:BB20"/>
    <mergeCell ref="BJ20:BR20"/>
    <mergeCell ref="N21:V21"/>
    <mergeCell ref="AD21:AL21"/>
    <mergeCell ref="AT21:BB21"/>
    <mergeCell ref="BJ21:BR21"/>
    <mergeCell ref="A22:F24"/>
    <mergeCell ref="G22:M24"/>
    <mergeCell ref="N22:V22"/>
    <mergeCell ref="W22:AC24"/>
    <mergeCell ref="AD22:AL22"/>
    <mergeCell ref="AM22:AS24"/>
    <mergeCell ref="AT22:BB22"/>
    <mergeCell ref="BC22:BI24"/>
    <mergeCell ref="BJ22:BR22"/>
    <mergeCell ref="N23:V23"/>
    <mergeCell ref="AD23:AL23"/>
    <mergeCell ref="AT23:BB23"/>
    <mergeCell ref="BJ23:BR23"/>
    <mergeCell ref="N24:V24"/>
    <mergeCell ref="AD24:AL24"/>
    <mergeCell ref="AT24:BB24"/>
    <mergeCell ref="BJ24:BR24"/>
    <mergeCell ref="AT25:BB25"/>
    <mergeCell ref="BC25:BI25"/>
    <mergeCell ref="BJ25:BR25"/>
    <mergeCell ref="A28:BR28"/>
    <mergeCell ref="A30:BR30"/>
    <mergeCell ref="A31:BR31"/>
    <mergeCell ref="A25:F25"/>
    <mergeCell ref="G25:M25"/>
    <mergeCell ref="N25:V25"/>
    <mergeCell ref="W25:AC25"/>
    <mergeCell ref="AD25:AL25"/>
    <mergeCell ref="AM25:AS25"/>
    <mergeCell ref="A26:BR26"/>
    <mergeCell ref="A32:G33"/>
    <mergeCell ref="H32:P33"/>
    <mergeCell ref="Q32:Y33"/>
    <mergeCell ref="Z32:AH33"/>
    <mergeCell ref="AI32:AZ32"/>
    <mergeCell ref="BA32:BR32"/>
    <mergeCell ref="AI33:AQ33"/>
    <mergeCell ref="AR33:AZ33"/>
    <mergeCell ref="BA33:BI33"/>
    <mergeCell ref="BJ33:BR33"/>
    <mergeCell ref="BA34:BI34"/>
    <mergeCell ref="BJ34:BR34"/>
    <mergeCell ref="A35:G35"/>
    <mergeCell ref="H35:P35"/>
    <mergeCell ref="Q35:Y35"/>
    <mergeCell ref="Z35:AH35"/>
    <mergeCell ref="AI35:AQ35"/>
    <mergeCell ref="AR35:AZ35"/>
    <mergeCell ref="BA35:BI35"/>
    <mergeCell ref="BJ35:BR35"/>
    <mergeCell ref="A34:G34"/>
    <mergeCell ref="H34:P34"/>
    <mergeCell ref="Q34:Y34"/>
    <mergeCell ref="Z34:AH34"/>
    <mergeCell ref="AI34:AQ34"/>
    <mergeCell ref="AR34:AZ34"/>
    <mergeCell ref="BA36:BI36"/>
    <mergeCell ref="BJ36:BR36"/>
    <mergeCell ref="A37:G37"/>
    <mergeCell ref="H37:P37"/>
    <mergeCell ref="Q37:Y37"/>
    <mergeCell ref="Z37:AH37"/>
    <mergeCell ref="AI37:AQ37"/>
    <mergeCell ref="AR37:AZ37"/>
    <mergeCell ref="BA37:BI37"/>
    <mergeCell ref="BJ37:BR37"/>
    <mergeCell ref="A36:G36"/>
    <mergeCell ref="H36:P36"/>
    <mergeCell ref="Q36:Y36"/>
    <mergeCell ref="Z36:AH36"/>
    <mergeCell ref="AI36:AQ36"/>
    <mergeCell ref="AR36:AZ36"/>
    <mergeCell ref="A40:BR40"/>
    <mergeCell ref="BA38:BI38"/>
    <mergeCell ref="BJ38:BR38"/>
    <mergeCell ref="A39:BR39"/>
    <mergeCell ref="A38:G38"/>
    <mergeCell ref="H38:P38"/>
    <mergeCell ref="Q38:Y38"/>
    <mergeCell ref="Z38:AH38"/>
    <mergeCell ref="AI38:AQ38"/>
    <mergeCell ref="AR38:AZ38"/>
  </mergeCells>
  <phoneticPr fontId="13"/>
  <pageMargins left="0.70866141732283472" right="0.70866141732283472" top="0.74803149606299213" bottom="0.74803149606299213" header="0.31496062992125984" footer="0.31496062992125984"/>
  <pageSetup paperSize="9" scale="99" firstPageNumber="49" orientation="portrait" useFirstPageNumber="1" horizontalDpi="300" verticalDpi="300" r:id="rId1"/>
  <headerFooter scaleWithDoc="0" alignWithMargins="0">
    <oddFooter>&amp;C&amp;P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36"/>
  <sheetViews>
    <sheetView showGridLines="0" view="pageBreakPreview" topLeftCell="A22" zoomScaleNormal="100" zoomScaleSheetLayoutView="100" workbookViewId="0">
      <selection activeCell="CN32" sqref="CN32"/>
    </sheetView>
  </sheetViews>
  <sheetFormatPr defaultRowHeight="13.5"/>
  <cols>
    <col min="1" max="89" width="1" style="6" customWidth="1"/>
    <col min="90" max="16384" width="9" style="6"/>
  </cols>
  <sheetData>
    <row r="1" spans="1:89" ht="21.75" customHeight="1">
      <c r="A1" s="120" t="s">
        <v>143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</row>
    <row r="2" spans="1:89" ht="21" customHeight="1"/>
    <row r="3" spans="1:89" ht="17.25" customHeight="1">
      <c r="A3" s="121" t="s">
        <v>144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21"/>
      <c r="BF3" s="121"/>
      <c r="BG3" s="121"/>
      <c r="BH3" s="121"/>
      <c r="BI3" s="121"/>
      <c r="BJ3" s="121"/>
      <c r="BK3" s="121"/>
      <c r="BL3" s="121"/>
      <c r="BM3" s="121"/>
      <c r="BN3" s="121"/>
      <c r="BO3" s="121"/>
      <c r="BP3" s="121"/>
      <c r="BQ3" s="121"/>
      <c r="BR3" s="121"/>
      <c r="BS3" s="121"/>
      <c r="BT3" s="121"/>
      <c r="BU3" s="121"/>
      <c r="BV3" s="121"/>
      <c r="BW3" s="121"/>
      <c r="BX3" s="121"/>
      <c r="BY3" s="121"/>
      <c r="BZ3" s="121"/>
      <c r="CA3" s="121"/>
      <c r="CB3" s="121"/>
      <c r="CC3" s="121"/>
      <c r="CD3" s="121"/>
      <c r="CE3" s="121"/>
      <c r="CF3" s="121"/>
      <c r="CG3" s="121"/>
      <c r="CH3" s="121"/>
      <c r="CI3" s="121"/>
      <c r="CJ3" s="121"/>
      <c r="CK3" s="121"/>
    </row>
    <row r="4" spans="1:89" ht="15" customHeight="1">
      <c r="A4" s="140" t="s">
        <v>49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40"/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/>
      <c r="CC4" s="140"/>
      <c r="CD4" s="140"/>
      <c r="CE4" s="140"/>
      <c r="CF4" s="140"/>
      <c r="CG4" s="140"/>
      <c r="CH4" s="140"/>
      <c r="CI4" s="140"/>
      <c r="CJ4" s="140"/>
      <c r="CK4" s="140"/>
    </row>
    <row r="5" spans="1:89" ht="24" customHeight="1">
      <c r="A5" s="173"/>
      <c r="B5" s="173"/>
      <c r="C5" s="173"/>
      <c r="D5" s="173"/>
      <c r="E5" s="173"/>
      <c r="F5" s="173"/>
      <c r="G5" s="173"/>
      <c r="H5" s="173"/>
      <c r="I5" s="145"/>
      <c r="J5" s="255" t="s">
        <v>145</v>
      </c>
      <c r="K5" s="256"/>
      <c r="L5" s="256"/>
      <c r="M5" s="256"/>
      <c r="N5" s="256"/>
      <c r="O5" s="256"/>
      <c r="P5" s="256"/>
      <c r="Q5" s="256"/>
      <c r="R5" s="256"/>
      <c r="S5" s="257"/>
      <c r="T5" s="204" t="s">
        <v>146</v>
      </c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05"/>
      <c r="AF5" s="205"/>
      <c r="AG5" s="205"/>
      <c r="AH5" s="205"/>
      <c r="AI5" s="205"/>
      <c r="AJ5" s="205"/>
      <c r="AK5" s="205"/>
      <c r="AL5" s="205"/>
      <c r="AM5" s="205"/>
      <c r="AN5" s="205"/>
      <c r="AO5" s="205"/>
      <c r="AP5" s="205"/>
      <c r="AQ5" s="205"/>
      <c r="AR5" s="205"/>
      <c r="AS5" s="205"/>
      <c r="AT5" s="205"/>
      <c r="AU5" s="205"/>
      <c r="AV5" s="205"/>
      <c r="AW5" s="205"/>
      <c r="AX5" s="205"/>
      <c r="AY5" s="205"/>
      <c r="AZ5" s="205"/>
      <c r="BA5" s="205"/>
      <c r="BB5" s="205"/>
      <c r="BC5" s="205"/>
      <c r="BD5" s="205"/>
      <c r="BE5" s="205"/>
      <c r="BF5" s="205"/>
      <c r="BG5" s="205"/>
      <c r="BH5" s="205"/>
      <c r="BI5" s="205"/>
      <c r="BJ5" s="205"/>
      <c r="BK5" s="205"/>
      <c r="BL5" s="205"/>
      <c r="BM5" s="205"/>
      <c r="BN5" s="205"/>
      <c r="BO5" s="205"/>
      <c r="BP5" s="205"/>
      <c r="BQ5" s="205"/>
      <c r="BR5" s="205"/>
      <c r="BS5" s="205"/>
      <c r="BT5" s="205"/>
      <c r="BU5" s="205"/>
      <c r="BV5" s="205"/>
      <c r="BW5" s="205"/>
      <c r="BX5" s="205"/>
      <c r="BY5" s="205"/>
      <c r="BZ5" s="205"/>
      <c r="CA5" s="205"/>
      <c r="CB5" s="205"/>
      <c r="CC5" s="205"/>
      <c r="CD5" s="205"/>
      <c r="CE5" s="205"/>
      <c r="CF5" s="205"/>
      <c r="CG5" s="205"/>
      <c r="CH5" s="205"/>
      <c r="CI5" s="205"/>
      <c r="CJ5" s="205"/>
      <c r="CK5" s="207"/>
    </row>
    <row r="6" spans="1:89" ht="24" customHeight="1">
      <c r="A6" s="258"/>
      <c r="B6" s="258"/>
      <c r="C6" s="258"/>
      <c r="D6" s="258"/>
      <c r="E6" s="258"/>
      <c r="F6" s="258"/>
      <c r="G6" s="258"/>
      <c r="H6" s="258"/>
      <c r="I6" s="259"/>
      <c r="J6" s="159"/>
      <c r="K6" s="200"/>
      <c r="L6" s="200"/>
      <c r="M6" s="200"/>
      <c r="N6" s="200"/>
      <c r="O6" s="200"/>
      <c r="P6" s="200"/>
      <c r="Q6" s="200"/>
      <c r="R6" s="200"/>
      <c r="S6" s="160"/>
      <c r="T6" s="260" t="s">
        <v>197</v>
      </c>
      <c r="U6" s="200"/>
      <c r="V6" s="200"/>
      <c r="W6" s="200"/>
      <c r="X6" s="200"/>
      <c r="Y6" s="200"/>
      <c r="Z6" s="200"/>
      <c r="AA6" s="200"/>
      <c r="AB6" s="200"/>
      <c r="AC6" s="160"/>
      <c r="AD6" s="260" t="s">
        <v>198</v>
      </c>
      <c r="AE6" s="200"/>
      <c r="AF6" s="200"/>
      <c r="AG6" s="200"/>
      <c r="AH6" s="200"/>
      <c r="AI6" s="200"/>
      <c r="AJ6" s="200"/>
      <c r="AK6" s="200"/>
      <c r="AL6" s="200"/>
      <c r="AM6" s="160"/>
      <c r="AN6" s="159" t="s">
        <v>147</v>
      </c>
      <c r="AO6" s="200"/>
      <c r="AP6" s="200"/>
      <c r="AQ6" s="200"/>
      <c r="AR6" s="200"/>
      <c r="AS6" s="200"/>
      <c r="AT6" s="200"/>
      <c r="AU6" s="200"/>
      <c r="AV6" s="200"/>
      <c r="AW6" s="160"/>
      <c r="AX6" s="159" t="s">
        <v>150</v>
      </c>
      <c r="AY6" s="200"/>
      <c r="AZ6" s="200"/>
      <c r="BA6" s="200"/>
      <c r="BB6" s="200"/>
      <c r="BC6" s="200"/>
      <c r="BD6" s="200"/>
      <c r="BE6" s="200"/>
      <c r="BF6" s="200"/>
      <c r="BG6" s="160"/>
      <c r="BH6" s="260" t="s">
        <v>161</v>
      </c>
      <c r="BI6" s="200"/>
      <c r="BJ6" s="200"/>
      <c r="BK6" s="200"/>
      <c r="BL6" s="200"/>
      <c r="BM6" s="200"/>
      <c r="BN6" s="200"/>
      <c r="BO6" s="200"/>
      <c r="BP6" s="200"/>
      <c r="BQ6" s="160"/>
      <c r="BR6" s="159" t="s">
        <v>190</v>
      </c>
      <c r="BS6" s="200"/>
      <c r="BT6" s="200"/>
      <c r="BU6" s="200"/>
      <c r="BV6" s="200"/>
      <c r="BW6" s="200"/>
      <c r="BX6" s="200"/>
      <c r="BY6" s="200"/>
      <c r="BZ6" s="200"/>
      <c r="CA6" s="160"/>
      <c r="CB6" s="159" t="s">
        <v>56</v>
      </c>
      <c r="CC6" s="200"/>
      <c r="CD6" s="200"/>
      <c r="CE6" s="200"/>
      <c r="CF6" s="200"/>
      <c r="CG6" s="200"/>
      <c r="CH6" s="200"/>
      <c r="CI6" s="200"/>
      <c r="CJ6" s="200"/>
      <c r="CK6" s="261"/>
    </row>
    <row r="7" spans="1:89" ht="24" customHeight="1">
      <c r="A7" s="258"/>
      <c r="B7" s="258"/>
      <c r="C7" s="258"/>
      <c r="D7" s="258"/>
      <c r="E7" s="258"/>
      <c r="F7" s="258"/>
      <c r="G7" s="258"/>
      <c r="H7" s="258"/>
      <c r="I7" s="259"/>
      <c r="J7" s="159"/>
      <c r="K7" s="200"/>
      <c r="L7" s="200"/>
      <c r="M7" s="200"/>
      <c r="N7" s="200"/>
      <c r="O7" s="200"/>
      <c r="P7" s="200"/>
      <c r="Q7" s="200"/>
      <c r="R7" s="200"/>
      <c r="S7" s="160"/>
      <c r="T7" s="159"/>
      <c r="U7" s="200"/>
      <c r="V7" s="200"/>
      <c r="W7" s="200"/>
      <c r="X7" s="200"/>
      <c r="Y7" s="200"/>
      <c r="Z7" s="200"/>
      <c r="AA7" s="200"/>
      <c r="AB7" s="200"/>
      <c r="AC7" s="160"/>
      <c r="AD7" s="159"/>
      <c r="AE7" s="200"/>
      <c r="AF7" s="200"/>
      <c r="AG7" s="200"/>
      <c r="AH7" s="200"/>
      <c r="AI7" s="200"/>
      <c r="AJ7" s="200"/>
      <c r="AK7" s="200"/>
      <c r="AL7" s="200"/>
      <c r="AM7" s="160"/>
      <c r="AN7" s="159" t="s">
        <v>148</v>
      </c>
      <c r="AO7" s="200"/>
      <c r="AP7" s="200"/>
      <c r="AQ7" s="200"/>
      <c r="AR7" s="200"/>
      <c r="AS7" s="200"/>
      <c r="AT7" s="200"/>
      <c r="AU7" s="200"/>
      <c r="AV7" s="200"/>
      <c r="AW7" s="160"/>
      <c r="AX7" s="159" t="s">
        <v>151</v>
      </c>
      <c r="AY7" s="200"/>
      <c r="AZ7" s="200"/>
      <c r="BA7" s="200"/>
      <c r="BB7" s="200"/>
      <c r="BC7" s="200"/>
      <c r="BD7" s="200"/>
      <c r="BE7" s="200"/>
      <c r="BF7" s="200"/>
      <c r="BG7" s="160"/>
      <c r="BH7" s="159"/>
      <c r="BI7" s="200"/>
      <c r="BJ7" s="200"/>
      <c r="BK7" s="200"/>
      <c r="BL7" s="200"/>
      <c r="BM7" s="200"/>
      <c r="BN7" s="200"/>
      <c r="BO7" s="200"/>
      <c r="BP7" s="200"/>
      <c r="BQ7" s="160"/>
      <c r="BR7" s="159" t="s">
        <v>199</v>
      </c>
      <c r="BS7" s="200"/>
      <c r="BT7" s="200"/>
      <c r="BU7" s="200"/>
      <c r="BV7" s="200"/>
      <c r="BW7" s="200"/>
      <c r="BX7" s="200"/>
      <c r="BY7" s="200"/>
      <c r="BZ7" s="200"/>
      <c r="CA7" s="160"/>
      <c r="CB7" s="159"/>
      <c r="CC7" s="200"/>
      <c r="CD7" s="200"/>
      <c r="CE7" s="200"/>
      <c r="CF7" s="200"/>
      <c r="CG7" s="200"/>
      <c r="CH7" s="200"/>
      <c r="CI7" s="200"/>
      <c r="CJ7" s="200"/>
      <c r="CK7" s="261"/>
    </row>
    <row r="8" spans="1:89" ht="24" customHeight="1">
      <c r="A8" s="174"/>
      <c r="B8" s="174"/>
      <c r="C8" s="174"/>
      <c r="D8" s="174"/>
      <c r="E8" s="174"/>
      <c r="F8" s="174"/>
      <c r="G8" s="174"/>
      <c r="H8" s="174"/>
      <c r="I8" s="147"/>
      <c r="J8" s="208"/>
      <c r="K8" s="209"/>
      <c r="L8" s="209"/>
      <c r="M8" s="209"/>
      <c r="N8" s="209"/>
      <c r="O8" s="209"/>
      <c r="P8" s="209"/>
      <c r="Q8" s="209"/>
      <c r="R8" s="209"/>
      <c r="S8" s="210"/>
      <c r="T8" s="208"/>
      <c r="U8" s="209"/>
      <c r="V8" s="209"/>
      <c r="W8" s="209"/>
      <c r="X8" s="209"/>
      <c r="Y8" s="209"/>
      <c r="Z8" s="209"/>
      <c r="AA8" s="209"/>
      <c r="AB8" s="209"/>
      <c r="AC8" s="210"/>
      <c r="AD8" s="208"/>
      <c r="AE8" s="209"/>
      <c r="AF8" s="209"/>
      <c r="AG8" s="209"/>
      <c r="AH8" s="209"/>
      <c r="AI8" s="209"/>
      <c r="AJ8" s="209"/>
      <c r="AK8" s="209"/>
      <c r="AL8" s="209"/>
      <c r="AM8" s="210"/>
      <c r="AN8" s="208" t="s">
        <v>149</v>
      </c>
      <c r="AO8" s="209"/>
      <c r="AP8" s="209"/>
      <c r="AQ8" s="209"/>
      <c r="AR8" s="209"/>
      <c r="AS8" s="209"/>
      <c r="AT8" s="209"/>
      <c r="AU8" s="209"/>
      <c r="AV8" s="209"/>
      <c r="AW8" s="210"/>
      <c r="AX8" s="208" t="s">
        <v>152</v>
      </c>
      <c r="AY8" s="209"/>
      <c r="AZ8" s="209"/>
      <c r="BA8" s="209"/>
      <c r="BB8" s="209"/>
      <c r="BC8" s="209"/>
      <c r="BD8" s="209"/>
      <c r="BE8" s="209"/>
      <c r="BF8" s="209"/>
      <c r="BG8" s="210"/>
      <c r="BH8" s="208"/>
      <c r="BI8" s="209"/>
      <c r="BJ8" s="209"/>
      <c r="BK8" s="209"/>
      <c r="BL8" s="209"/>
      <c r="BM8" s="209"/>
      <c r="BN8" s="209"/>
      <c r="BO8" s="209"/>
      <c r="BP8" s="209"/>
      <c r="BQ8" s="210"/>
      <c r="BR8" s="208" t="s">
        <v>200</v>
      </c>
      <c r="BS8" s="209"/>
      <c r="BT8" s="209"/>
      <c r="BU8" s="209"/>
      <c r="BV8" s="209"/>
      <c r="BW8" s="209"/>
      <c r="BX8" s="209"/>
      <c r="BY8" s="209"/>
      <c r="BZ8" s="209"/>
      <c r="CA8" s="210"/>
      <c r="CB8" s="208"/>
      <c r="CC8" s="209"/>
      <c r="CD8" s="209"/>
      <c r="CE8" s="209"/>
      <c r="CF8" s="209"/>
      <c r="CG8" s="209"/>
      <c r="CH8" s="209"/>
      <c r="CI8" s="209"/>
      <c r="CJ8" s="209"/>
      <c r="CK8" s="211"/>
    </row>
    <row r="9" spans="1:89" ht="24" customHeight="1">
      <c r="A9" s="262" t="s">
        <v>141</v>
      </c>
      <c r="B9" s="263" t="s">
        <v>141</v>
      </c>
      <c r="C9" s="263" t="s">
        <v>141</v>
      </c>
      <c r="D9" s="263" t="s">
        <v>141</v>
      </c>
      <c r="E9" s="263" t="s">
        <v>141</v>
      </c>
      <c r="F9" s="263" t="s">
        <v>141</v>
      </c>
      <c r="G9" s="263" t="s">
        <v>141</v>
      </c>
      <c r="H9" s="263" t="s">
        <v>141</v>
      </c>
      <c r="I9" s="264" t="s">
        <v>141</v>
      </c>
      <c r="J9" s="265">
        <f t="shared" ref="J9:J10" si="0">SUM(T9:CK9)</f>
        <v>2064</v>
      </c>
      <c r="K9" s="162">
        <v>1774</v>
      </c>
      <c r="L9" s="162">
        <v>1774</v>
      </c>
      <c r="M9" s="162">
        <v>1774</v>
      </c>
      <c r="N9" s="162">
        <v>1774</v>
      </c>
      <c r="O9" s="162">
        <v>1774</v>
      </c>
      <c r="P9" s="162">
        <v>1774</v>
      </c>
      <c r="Q9" s="162">
        <v>1774</v>
      </c>
      <c r="R9" s="162">
        <v>1774</v>
      </c>
      <c r="S9" s="163">
        <v>1774</v>
      </c>
      <c r="T9" s="130">
        <v>494</v>
      </c>
      <c r="U9" s="266"/>
      <c r="V9" s="266"/>
      <c r="W9" s="266"/>
      <c r="X9" s="266"/>
      <c r="Y9" s="266"/>
      <c r="Z9" s="266"/>
      <c r="AA9" s="266"/>
      <c r="AB9" s="266"/>
      <c r="AC9" s="267"/>
      <c r="AD9" s="130">
        <v>23</v>
      </c>
      <c r="AE9" s="266"/>
      <c r="AF9" s="266"/>
      <c r="AG9" s="266"/>
      <c r="AH9" s="266"/>
      <c r="AI9" s="266"/>
      <c r="AJ9" s="266"/>
      <c r="AK9" s="266"/>
      <c r="AL9" s="266"/>
      <c r="AM9" s="267"/>
      <c r="AN9" s="130">
        <v>54</v>
      </c>
      <c r="AO9" s="266"/>
      <c r="AP9" s="266"/>
      <c r="AQ9" s="266"/>
      <c r="AR9" s="266"/>
      <c r="AS9" s="266"/>
      <c r="AT9" s="266"/>
      <c r="AU9" s="266"/>
      <c r="AV9" s="266"/>
      <c r="AW9" s="267"/>
      <c r="AX9" s="130">
        <v>475</v>
      </c>
      <c r="AY9" s="266"/>
      <c r="AZ9" s="266"/>
      <c r="BA9" s="266"/>
      <c r="BB9" s="266"/>
      <c r="BC9" s="266"/>
      <c r="BD9" s="266"/>
      <c r="BE9" s="266"/>
      <c r="BF9" s="266"/>
      <c r="BG9" s="267"/>
      <c r="BH9" s="130">
        <v>8</v>
      </c>
      <c r="BI9" s="266"/>
      <c r="BJ9" s="266"/>
      <c r="BK9" s="266"/>
      <c r="BL9" s="266"/>
      <c r="BM9" s="266"/>
      <c r="BN9" s="266"/>
      <c r="BO9" s="266"/>
      <c r="BP9" s="266"/>
      <c r="BQ9" s="267"/>
      <c r="BR9" s="130">
        <v>235</v>
      </c>
      <c r="BS9" s="266"/>
      <c r="BT9" s="266"/>
      <c r="BU9" s="266"/>
      <c r="BV9" s="266"/>
      <c r="BW9" s="266"/>
      <c r="BX9" s="266"/>
      <c r="BY9" s="266"/>
      <c r="BZ9" s="266"/>
      <c r="CA9" s="267"/>
      <c r="CB9" s="130">
        <v>775</v>
      </c>
      <c r="CC9" s="266"/>
      <c r="CD9" s="266"/>
      <c r="CE9" s="266"/>
      <c r="CF9" s="266"/>
      <c r="CG9" s="266"/>
      <c r="CH9" s="266"/>
      <c r="CI9" s="266"/>
      <c r="CJ9" s="266"/>
      <c r="CK9" s="266"/>
    </row>
    <row r="10" spans="1:89" ht="24" customHeight="1">
      <c r="A10" s="262" t="s">
        <v>142</v>
      </c>
      <c r="B10" s="263" t="s">
        <v>142</v>
      </c>
      <c r="C10" s="263" t="s">
        <v>142</v>
      </c>
      <c r="D10" s="263" t="s">
        <v>142</v>
      </c>
      <c r="E10" s="263" t="s">
        <v>142</v>
      </c>
      <c r="F10" s="263" t="s">
        <v>142</v>
      </c>
      <c r="G10" s="263" t="s">
        <v>142</v>
      </c>
      <c r="H10" s="263" t="s">
        <v>142</v>
      </c>
      <c r="I10" s="264" t="s">
        <v>142</v>
      </c>
      <c r="J10" s="265">
        <f t="shared" si="0"/>
        <v>1788</v>
      </c>
      <c r="K10" s="162">
        <v>1774</v>
      </c>
      <c r="L10" s="162">
        <v>1774</v>
      </c>
      <c r="M10" s="162">
        <v>1774</v>
      </c>
      <c r="N10" s="162">
        <v>1774</v>
      </c>
      <c r="O10" s="162">
        <v>1774</v>
      </c>
      <c r="P10" s="162">
        <v>1774</v>
      </c>
      <c r="Q10" s="162">
        <v>1774</v>
      </c>
      <c r="R10" s="162">
        <v>1774</v>
      </c>
      <c r="S10" s="163">
        <v>1774</v>
      </c>
      <c r="T10" s="130">
        <v>446</v>
      </c>
      <c r="U10" s="266"/>
      <c r="V10" s="266"/>
      <c r="W10" s="266"/>
      <c r="X10" s="266"/>
      <c r="Y10" s="266"/>
      <c r="Z10" s="266"/>
      <c r="AA10" s="266"/>
      <c r="AB10" s="266"/>
      <c r="AC10" s="267"/>
      <c r="AD10" s="130">
        <v>21</v>
      </c>
      <c r="AE10" s="266"/>
      <c r="AF10" s="266"/>
      <c r="AG10" s="266"/>
      <c r="AH10" s="266"/>
      <c r="AI10" s="266"/>
      <c r="AJ10" s="266"/>
      <c r="AK10" s="266"/>
      <c r="AL10" s="266"/>
      <c r="AM10" s="267"/>
      <c r="AN10" s="130">
        <v>39</v>
      </c>
      <c r="AO10" s="266"/>
      <c r="AP10" s="266"/>
      <c r="AQ10" s="266"/>
      <c r="AR10" s="266"/>
      <c r="AS10" s="266"/>
      <c r="AT10" s="266"/>
      <c r="AU10" s="266"/>
      <c r="AV10" s="266"/>
      <c r="AW10" s="267"/>
      <c r="AX10" s="130">
        <v>310</v>
      </c>
      <c r="AY10" s="266"/>
      <c r="AZ10" s="266"/>
      <c r="BA10" s="266"/>
      <c r="BB10" s="266"/>
      <c r="BC10" s="266"/>
      <c r="BD10" s="266"/>
      <c r="BE10" s="266"/>
      <c r="BF10" s="266"/>
      <c r="BG10" s="267"/>
      <c r="BH10" s="130">
        <v>11</v>
      </c>
      <c r="BI10" s="266"/>
      <c r="BJ10" s="266"/>
      <c r="BK10" s="266"/>
      <c r="BL10" s="266"/>
      <c r="BM10" s="266"/>
      <c r="BN10" s="266"/>
      <c r="BO10" s="266"/>
      <c r="BP10" s="266"/>
      <c r="BQ10" s="267"/>
      <c r="BR10" s="130">
        <v>226</v>
      </c>
      <c r="BS10" s="266"/>
      <c r="BT10" s="266"/>
      <c r="BU10" s="266"/>
      <c r="BV10" s="266"/>
      <c r="BW10" s="266"/>
      <c r="BX10" s="266"/>
      <c r="BY10" s="266"/>
      <c r="BZ10" s="266"/>
      <c r="CA10" s="267"/>
      <c r="CB10" s="130">
        <v>735</v>
      </c>
      <c r="CC10" s="266"/>
      <c r="CD10" s="266"/>
      <c r="CE10" s="266"/>
      <c r="CF10" s="266"/>
      <c r="CG10" s="266"/>
      <c r="CH10" s="266"/>
      <c r="CI10" s="266"/>
      <c r="CJ10" s="266"/>
      <c r="CK10" s="266"/>
    </row>
    <row r="11" spans="1:89" ht="24" customHeight="1">
      <c r="A11" s="262" t="s">
        <v>228</v>
      </c>
      <c r="B11" s="263" t="s">
        <v>142</v>
      </c>
      <c r="C11" s="263" t="s">
        <v>142</v>
      </c>
      <c r="D11" s="263" t="s">
        <v>142</v>
      </c>
      <c r="E11" s="263" t="s">
        <v>142</v>
      </c>
      <c r="F11" s="263" t="s">
        <v>142</v>
      </c>
      <c r="G11" s="263" t="s">
        <v>142</v>
      </c>
      <c r="H11" s="263" t="s">
        <v>142</v>
      </c>
      <c r="I11" s="264" t="s">
        <v>142</v>
      </c>
      <c r="J11" s="265">
        <f>SUM(T11:CK11)</f>
        <v>1614</v>
      </c>
      <c r="K11" s="162">
        <v>1774</v>
      </c>
      <c r="L11" s="162">
        <v>1774</v>
      </c>
      <c r="M11" s="162">
        <v>1774</v>
      </c>
      <c r="N11" s="162">
        <v>1774</v>
      </c>
      <c r="O11" s="162">
        <v>1774</v>
      </c>
      <c r="P11" s="162">
        <v>1774</v>
      </c>
      <c r="Q11" s="162">
        <v>1774</v>
      </c>
      <c r="R11" s="162">
        <v>1774</v>
      </c>
      <c r="S11" s="163">
        <v>1774</v>
      </c>
      <c r="T11" s="130">
        <v>363</v>
      </c>
      <c r="U11" s="266"/>
      <c r="V11" s="266"/>
      <c r="W11" s="266"/>
      <c r="X11" s="266"/>
      <c r="Y11" s="266"/>
      <c r="Z11" s="266"/>
      <c r="AA11" s="266"/>
      <c r="AB11" s="266"/>
      <c r="AC11" s="267"/>
      <c r="AD11" s="130">
        <v>20</v>
      </c>
      <c r="AE11" s="266"/>
      <c r="AF11" s="266"/>
      <c r="AG11" s="266"/>
      <c r="AH11" s="266"/>
      <c r="AI11" s="266"/>
      <c r="AJ11" s="266"/>
      <c r="AK11" s="266"/>
      <c r="AL11" s="266"/>
      <c r="AM11" s="267"/>
      <c r="AN11" s="130">
        <v>39</v>
      </c>
      <c r="AO11" s="266"/>
      <c r="AP11" s="266"/>
      <c r="AQ11" s="266"/>
      <c r="AR11" s="266"/>
      <c r="AS11" s="266"/>
      <c r="AT11" s="266"/>
      <c r="AU11" s="266"/>
      <c r="AV11" s="266"/>
      <c r="AW11" s="267"/>
      <c r="AX11" s="130">
        <v>253</v>
      </c>
      <c r="AY11" s="266"/>
      <c r="AZ11" s="266"/>
      <c r="BA11" s="266"/>
      <c r="BB11" s="266"/>
      <c r="BC11" s="266"/>
      <c r="BD11" s="266"/>
      <c r="BE11" s="266"/>
      <c r="BF11" s="266"/>
      <c r="BG11" s="267"/>
      <c r="BH11" s="130">
        <v>13</v>
      </c>
      <c r="BI11" s="266"/>
      <c r="BJ11" s="266"/>
      <c r="BK11" s="266"/>
      <c r="BL11" s="266"/>
      <c r="BM11" s="266"/>
      <c r="BN11" s="266"/>
      <c r="BO11" s="266"/>
      <c r="BP11" s="266"/>
      <c r="BQ11" s="267"/>
      <c r="BR11" s="130">
        <v>184</v>
      </c>
      <c r="BS11" s="266"/>
      <c r="BT11" s="266"/>
      <c r="BU11" s="266"/>
      <c r="BV11" s="266"/>
      <c r="BW11" s="266"/>
      <c r="BX11" s="266"/>
      <c r="BY11" s="266"/>
      <c r="BZ11" s="266"/>
      <c r="CA11" s="267"/>
      <c r="CB11" s="130">
        <v>742</v>
      </c>
      <c r="CC11" s="266"/>
      <c r="CD11" s="266"/>
      <c r="CE11" s="266"/>
      <c r="CF11" s="266"/>
      <c r="CG11" s="266"/>
      <c r="CH11" s="266"/>
      <c r="CI11" s="266"/>
      <c r="CJ11" s="266"/>
      <c r="CK11" s="266"/>
    </row>
    <row r="12" spans="1:89" ht="24" customHeight="1">
      <c r="A12" s="262" t="s">
        <v>227</v>
      </c>
      <c r="B12" s="263" t="s">
        <v>142</v>
      </c>
      <c r="C12" s="263" t="s">
        <v>142</v>
      </c>
      <c r="D12" s="263" t="s">
        <v>142</v>
      </c>
      <c r="E12" s="263" t="s">
        <v>142</v>
      </c>
      <c r="F12" s="263" t="s">
        <v>142</v>
      </c>
      <c r="G12" s="263" t="s">
        <v>142</v>
      </c>
      <c r="H12" s="263" t="s">
        <v>142</v>
      </c>
      <c r="I12" s="264" t="s">
        <v>142</v>
      </c>
      <c r="J12" s="265">
        <f>SUM(T12:CK12)</f>
        <v>1322</v>
      </c>
      <c r="K12" s="162">
        <v>1774</v>
      </c>
      <c r="L12" s="162">
        <v>1774</v>
      </c>
      <c r="M12" s="162">
        <v>1774</v>
      </c>
      <c r="N12" s="162">
        <v>1774</v>
      </c>
      <c r="O12" s="162">
        <v>1774</v>
      </c>
      <c r="P12" s="162">
        <v>1774</v>
      </c>
      <c r="Q12" s="162">
        <v>1774</v>
      </c>
      <c r="R12" s="162">
        <v>1774</v>
      </c>
      <c r="S12" s="163">
        <v>1774</v>
      </c>
      <c r="T12" s="130">
        <v>346</v>
      </c>
      <c r="U12" s="268"/>
      <c r="V12" s="268"/>
      <c r="W12" s="268"/>
      <c r="X12" s="268"/>
      <c r="Y12" s="268"/>
      <c r="Z12" s="268"/>
      <c r="AA12" s="268"/>
      <c r="AB12" s="268"/>
      <c r="AC12" s="267"/>
      <c r="AD12" s="130">
        <v>18</v>
      </c>
      <c r="AE12" s="268"/>
      <c r="AF12" s="268"/>
      <c r="AG12" s="268"/>
      <c r="AH12" s="268"/>
      <c r="AI12" s="268"/>
      <c r="AJ12" s="268"/>
      <c r="AK12" s="268"/>
      <c r="AL12" s="268"/>
      <c r="AM12" s="267"/>
      <c r="AN12" s="130">
        <v>31</v>
      </c>
      <c r="AO12" s="268"/>
      <c r="AP12" s="268"/>
      <c r="AQ12" s="268"/>
      <c r="AR12" s="268"/>
      <c r="AS12" s="268"/>
      <c r="AT12" s="268"/>
      <c r="AU12" s="268"/>
      <c r="AV12" s="268"/>
      <c r="AW12" s="267"/>
      <c r="AX12" s="130">
        <v>170</v>
      </c>
      <c r="AY12" s="268"/>
      <c r="AZ12" s="268"/>
      <c r="BA12" s="268"/>
      <c r="BB12" s="268"/>
      <c r="BC12" s="268"/>
      <c r="BD12" s="268"/>
      <c r="BE12" s="268"/>
      <c r="BF12" s="268"/>
      <c r="BG12" s="267"/>
      <c r="BH12" s="130">
        <v>9</v>
      </c>
      <c r="BI12" s="268"/>
      <c r="BJ12" s="268"/>
      <c r="BK12" s="268"/>
      <c r="BL12" s="268"/>
      <c r="BM12" s="268"/>
      <c r="BN12" s="268"/>
      <c r="BO12" s="268"/>
      <c r="BP12" s="268"/>
      <c r="BQ12" s="267"/>
      <c r="BR12" s="130">
        <v>164</v>
      </c>
      <c r="BS12" s="268"/>
      <c r="BT12" s="268"/>
      <c r="BU12" s="268"/>
      <c r="BV12" s="268"/>
      <c r="BW12" s="268"/>
      <c r="BX12" s="268"/>
      <c r="BY12" s="268"/>
      <c r="BZ12" s="268"/>
      <c r="CA12" s="267"/>
      <c r="CB12" s="130">
        <v>584</v>
      </c>
      <c r="CC12" s="268"/>
      <c r="CD12" s="268"/>
      <c r="CE12" s="268"/>
      <c r="CF12" s="268"/>
      <c r="CG12" s="268"/>
      <c r="CH12" s="268"/>
      <c r="CI12" s="268"/>
      <c r="CJ12" s="268"/>
      <c r="CK12" s="268"/>
    </row>
    <row r="13" spans="1:89" ht="24" customHeight="1">
      <c r="A13" s="291" t="s">
        <v>266</v>
      </c>
      <c r="B13" s="292" t="s">
        <v>142</v>
      </c>
      <c r="C13" s="292" t="s">
        <v>142</v>
      </c>
      <c r="D13" s="292" t="s">
        <v>142</v>
      </c>
      <c r="E13" s="292" t="s">
        <v>142</v>
      </c>
      <c r="F13" s="292" t="s">
        <v>142</v>
      </c>
      <c r="G13" s="292" t="s">
        <v>142</v>
      </c>
      <c r="H13" s="292" t="s">
        <v>142</v>
      </c>
      <c r="I13" s="293" t="s">
        <v>142</v>
      </c>
      <c r="J13" s="294">
        <f>SUM(T13:CK13)</f>
        <v>1166</v>
      </c>
      <c r="K13" s="295">
        <v>1774</v>
      </c>
      <c r="L13" s="295">
        <v>1774</v>
      </c>
      <c r="M13" s="295">
        <v>1774</v>
      </c>
      <c r="N13" s="295">
        <v>1774</v>
      </c>
      <c r="O13" s="295">
        <v>1774</v>
      </c>
      <c r="P13" s="295">
        <v>1774</v>
      </c>
      <c r="Q13" s="295">
        <v>1774</v>
      </c>
      <c r="R13" s="295">
        <v>1774</v>
      </c>
      <c r="S13" s="296">
        <v>1774</v>
      </c>
      <c r="T13" s="283">
        <v>349</v>
      </c>
      <c r="U13" s="297"/>
      <c r="V13" s="297"/>
      <c r="W13" s="297"/>
      <c r="X13" s="297"/>
      <c r="Y13" s="297"/>
      <c r="Z13" s="297"/>
      <c r="AA13" s="297"/>
      <c r="AB13" s="297"/>
      <c r="AC13" s="298"/>
      <c r="AD13" s="283">
        <v>11</v>
      </c>
      <c r="AE13" s="297"/>
      <c r="AF13" s="297"/>
      <c r="AG13" s="297"/>
      <c r="AH13" s="297"/>
      <c r="AI13" s="297"/>
      <c r="AJ13" s="297"/>
      <c r="AK13" s="297"/>
      <c r="AL13" s="297"/>
      <c r="AM13" s="298"/>
      <c r="AN13" s="283">
        <v>38</v>
      </c>
      <c r="AO13" s="297"/>
      <c r="AP13" s="297"/>
      <c r="AQ13" s="297"/>
      <c r="AR13" s="297"/>
      <c r="AS13" s="297"/>
      <c r="AT13" s="297"/>
      <c r="AU13" s="297"/>
      <c r="AV13" s="297"/>
      <c r="AW13" s="298"/>
      <c r="AX13" s="283">
        <v>198</v>
      </c>
      <c r="AY13" s="297"/>
      <c r="AZ13" s="297"/>
      <c r="BA13" s="297"/>
      <c r="BB13" s="297"/>
      <c r="BC13" s="297"/>
      <c r="BD13" s="297"/>
      <c r="BE13" s="297"/>
      <c r="BF13" s="297"/>
      <c r="BG13" s="298"/>
      <c r="BH13" s="283">
        <v>4</v>
      </c>
      <c r="BI13" s="297"/>
      <c r="BJ13" s="297"/>
      <c r="BK13" s="297"/>
      <c r="BL13" s="297"/>
      <c r="BM13" s="297"/>
      <c r="BN13" s="297"/>
      <c r="BO13" s="297"/>
      <c r="BP13" s="297"/>
      <c r="BQ13" s="298"/>
      <c r="BR13" s="283">
        <v>180</v>
      </c>
      <c r="BS13" s="297"/>
      <c r="BT13" s="297"/>
      <c r="BU13" s="297"/>
      <c r="BV13" s="297"/>
      <c r="BW13" s="297"/>
      <c r="BX13" s="297"/>
      <c r="BY13" s="297"/>
      <c r="BZ13" s="297"/>
      <c r="CA13" s="298"/>
      <c r="CB13" s="283">
        <v>386</v>
      </c>
      <c r="CC13" s="297"/>
      <c r="CD13" s="297"/>
      <c r="CE13" s="297"/>
      <c r="CF13" s="297"/>
      <c r="CG13" s="297"/>
      <c r="CH13" s="297"/>
      <c r="CI13" s="297"/>
      <c r="CJ13" s="297"/>
      <c r="CK13" s="297"/>
    </row>
    <row r="14" spans="1:89" ht="24" customHeight="1">
      <c r="A14" s="274" t="s">
        <v>153</v>
      </c>
      <c r="B14" s="275" t="s">
        <v>153</v>
      </c>
      <c r="C14" s="275" t="s">
        <v>153</v>
      </c>
      <c r="D14" s="275" t="s">
        <v>153</v>
      </c>
      <c r="E14" s="275" t="s">
        <v>153</v>
      </c>
      <c r="F14" s="275" t="s">
        <v>153</v>
      </c>
      <c r="G14" s="275" t="s">
        <v>153</v>
      </c>
      <c r="H14" s="275" t="s">
        <v>153</v>
      </c>
      <c r="I14" s="276" t="s">
        <v>153</v>
      </c>
      <c r="J14" s="181">
        <f>J12/J12*100</f>
        <v>100</v>
      </c>
      <c r="K14" s="182">
        <v>100</v>
      </c>
      <c r="L14" s="182">
        <v>100</v>
      </c>
      <c r="M14" s="182">
        <v>100</v>
      </c>
      <c r="N14" s="182">
        <v>100</v>
      </c>
      <c r="O14" s="182">
        <v>100</v>
      </c>
      <c r="P14" s="182">
        <v>100</v>
      </c>
      <c r="Q14" s="182">
        <v>100</v>
      </c>
      <c r="R14" s="182">
        <v>100</v>
      </c>
      <c r="S14" s="270">
        <v>100</v>
      </c>
      <c r="T14" s="181">
        <f>T13/J13*100</f>
        <v>29.931389365351631</v>
      </c>
      <c r="U14" s="182">
        <v>25</v>
      </c>
      <c r="V14" s="182">
        <v>25</v>
      </c>
      <c r="W14" s="182">
        <v>25</v>
      </c>
      <c r="X14" s="182">
        <v>25</v>
      </c>
      <c r="Y14" s="182">
        <v>25</v>
      </c>
      <c r="Z14" s="182">
        <v>25</v>
      </c>
      <c r="AA14" s="182">
        <v>25</v>
      </c>
      <c r="AB14" s="182">
        <v>25</v>
      </c>
      <c r="AC14" s="270">
        <v>25</v>
      </c>
      <c r="AD14" s="181">
        <f>AD13/J13*100</f>
        <v>0.94339622641509435</v>
      </c>
      <c r="AE14" s="182">
        <v>1.2</v>
      </c>
      <c r="AF14" s="182">
        <v>1.2</v>
      </c>
      <c r="AG14" s="182">
        <v>1.2</v>
      </c>
      <c r="AH14" s="182">
        <v>1.2</v>
      </c>
      <c r="AI14" s="182">
        <v>1.2</v>
      </c>
      <c r="AJ14" s="182">
        <v>1.2</v>
      </c>
      <c r="AK14" s="182">
        <v>1.2</v>
      </c>
      <c r="AL14" s="182">
        <v>1.2</v>
      </c>
      <c r="AM14" s="270">
        <v>1.2</v>
      </c>
      <c r="AN14" s="181">
        <f>AN13/J13*100</f>
        <v>3.2590051457975986</v>
      </c>
      <c r="AO14" s="182">
        <v>2.2000000000000002</v>
      </c>
      <c r="AP14" s="182">
        <v>2.2000000000000002</v>
      </c>
      <c r="AQ14" s="182">
        <v>2.2000000000000002</v>
      </c>
      <c r="AR14" s="182">
        <v>2.2000000000000002</v>
      </c>
      <c r="AS14" s="182">
        <v>2.2000000000000002</v>
      </c>
      <c r="AT14" s="182">
        <v>2.2000000000000002</v>
      </c>
      <c r="AU14" s="182">
        <v>2.2000000000000002</v>
      </c>
      <c r="AV14" s="182">
        <v>2.2000000000000002</v>
      </c>
      <c r="AW14" s="270">
        <v>2.2000000000000002</v>
      </c>
      <c r="AX14" s="181">
        <f>AX13/J13*100</f>
        <v>16.981132075471699</v>
      </c>
      <c r="AY14" s="182">
        <v>17.3</v>
      </c>
      <c r="AZ14" s="182">
        <v>17.3</v>
      </c>
      <c r="BA14" s="182">
        <v>17.3</v>
      </c>
      <c r="BB14" s="182">
        <v>17.3</v>
      </c>
      <c r="BC14" s="182">
        <v>17.3</v>
      </c>
      <c r="BD14" s="182">
        <v>17.3</v>
      </c>
      <c r="BE14" s="182">
        <v>17.3</v>
      </c>
      <c r="BF14" s="182">
        <v>17.3</v>
      </c>
      <c r="BG14" s="270">
        <v>17.3</v>
      </c>
      <c r="BH14" s="181">
        <f>BH13/J13*100</f>
        <v>0.34305317324185247</v>
      </c>
      <c r="BI14" s="182">
        <v>0.6</v>
      </c>
      <c r="BJ14" s="182">
        <v>0.6</v>
      </c>
      <c r="BK14" s="182">
        <v>0.6</v>
      </c>
      <c r="BL14" s="182">
        <v>0.6</v>
      </c>
      <c r="BM14" s="182">
        <v>0.6</v>
      </c>
      <c r="BN14" s="182">
        <v>0.6</v>
      </c>
      <c r="BO14" s="182">
        <v>0.6</v>
      </c>
      <c r="BP14" s="182">
        <v>0.6</v>
      </c>
      <c r="BQ14" s="270">
        <v>0.6</v>
      </c>
      <c r="BR14" s="181">
        <f>BR13/J13*100</f>
        <v>15.437392795883362</v>
      </c>
      <c r="BS14" s="182">
        <v>12.6</v>
      </c>
      <c r="BT14" s="182">
        <v>12.6</v>
      </c>
      <c r="BU14" s="182">
        <v>12.6</v>
      </c>
      <c r="BV14" s="182">
        <v>12.6</v>
      </c>
      <c r="BW14" s="182">
        <v>12.6</v>
      </c>
      <c r="BX14" s="182">
        <v>12.6</v>
      </c>
      <c r="BY14" s="182">
        <v>12.6</v>
      </c>
      <c r="BZ14" s="182">
        <v>12.6</v>
      </c>
      <c r="CA14" s="270">
        <v>12.6</v>
      </c>
      <c r="CB14" s="181">
        <f>CB13/J13*100</f>
        <v>33.104631217838765</v>
      </c>
      <c r="CC14" s="182">
        <v>41.1</v>
      </c>
      <c r="CD14" s="182">
        <v>41.1</v>
      </c>
      <c r="CE14" s="182">
        <v>41.1</v>
      </c>
      <c r="CF14" s="182">
        <v>41.1</v>
      </c>
      <c r="CG14" s="182">
        <v>41.1</v>
      </c>
      <c r="CH14" s="182">
        <v>41.1</v>
      </c>
      <c r="CI14" s="182">
        <v>41.1</v>
      </c>
      <c r="CJ14" s="182">
        <v>41.1</v>
      </c>
      <c r="CK14" s="183">
        <v>41.1</v>
      </c>
    </row>
    <row r="15" spans="1:89" ht="15" customHeight="1">
      <c r="A15" s="128" t="s">
        <v>256</v>
      </c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  <c r="BR15" s="128"/>
      <c r="BS15" s="128"/>
      <c r="BT15" s="128"/>
      <c r="BU15" s="128"/>
      <c r="BV15" s="128"/>
      <c r="BW15" s="128"/>
      <c r="BX15" s="128"/>
      <c r="BY15" s="128"/>
      <c r="BZ15" s="128"/>
      <c r="CA15" s="128"/>
      <c r="CB15" s="128"/>
      <c r="CC15" s="128"/>
      <c r="CD15" s="128"/>
      <c r="CE15" s="128"/>
      <c r="CF15" s="128"/>
      <c r="CG15" s="128"/>
      <c r="CH15" s="128"/>
      <c r="CI15" s="128"/>
      <c r="CJ15" s="128"/>
      <c r="CK15" s="128"/>
    </row>
    <row r="16" spans="1:89" ht="18" customHeight="1"/>
    <row r="17" spans="1:89" ht="24" customHeight="1"/>
    <row r="18" spans="1:89" ht="21.75" customHeight="1">
      <c r="A18" s="120" t="s">
        <v>154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  <c r="BD18" s="120"/>
      <c r="BE18" s="120"/>
      <c r="BF18" s="120"/>
      <c r="BG18" s="120"/>
      <c r="BH18" s="120"/>
      <c r="BI18" s="120"/>
      <c r="BJ18" s="120"/>
      <c r="BK18" s="120"/>
      <c r="BL18" s="120"/>
      <c r="BM18" s="120"/>
      <c r="BN18" s="120"/>
      <c r="BO18" s="120"/>
      <c r="BP18" s="120"/>
      <c r="BQ18" s="120"/>
      <c r="BR18" s="120"/>
      <c r="BS18" s="120"/>
      <c r="BT18" s="120"/>
      <c r="BU18" s="120"/>
      <c r="BV18" s="120"/>
      <c r="BW18" s="120"/>
      <c r="BX18" s="120"/>
      <c r="BY18" s="120"/>
      <c r="BZ18" s="120"/>
      <c r="CA18" s="120"/>
      <c r="CB18" s="120"/>
      <c r="CC18" s="120"/>
      <c r="CD18" s="120"/>
      <c r="CE18" s="120"/>
      <c r="CF18" s="120"/>
      <c r="CG18" s="120"/>
      <c r="CH18" s="120"/>
      <c r="CI18" s="120"/>
      <c r="CJ18" s="120"/>
      <c r="CK18" s="120"/>
    </row>
    <row r="19" spans="1:89" ht="21" customHeight="1"/>
    <row r="20" spans="1:89" ht="17.25" customHeight="1">
      <c r="A20" s="121" t="s">
        <v>155</v>
      </c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1"/>
      <c r="CF20" s="121"/>
      <c r="CG20" s="121"/>
      <c r="CH20" s="121"/>
      <c r="CI20" s="121"/>
      <c r="CJ20" s="121"/>
      <c r="CK20" s="121"/>
    </row>
    <row r="21" spans="1:89" ht="15" customHeight="1">
      <c r="A21" s="140" t="s">
        <v>49</v>
      </c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0"/>
      <c r="BA21" s="140"/>
      <c r="BB21" s="140"/>
      <c r="BC21" s="140"/>
      <c r="BD21" s="140"/>
      <c r="BE21" s="140"/>
      <c r="BF21" s="140"/>
      <c r="BG21" s="140"/>
      <c r="BH21" s="140"/>
      <c r="BI21" s="140"/>
      <c r="BJ21" s="140"/>
      <c r="BK21" s="140"/>
      <c r="BL21" s="140"/>
      <c r="BM21" s="140"/>
      <c r="BN21" s="140"/>
      <c r="BO21" s="140"/>
      <c r="BP21" s="140"/>
      <c r="BQ21" s="140"/>
      <c r="BR21" s="140"/>
      <c r="BS21" s="140"/>
      <c r="BT21" s="140"/>
      <c r="BU21" s="140"/>
      <c r="BV21" s="140"/>
      <c r="BW21" s="140"/>
      <c r="BX21" s="140"/>
      <c r="BY21" s="140"/>
      <c r="BZ21" s="140"/>
      <c r="CA21" s="140"/>
      <c r="CB21" s="140"/>
      <c r="CC21" s="140"/>
      <c r="CD21" s="140"/>
      <c r="CE21" s="140"/>
      <c r="CF21" s="140"/>
      <c r="CG21" s="140"/>
      <c r="CH21" s="140"/>
      <c r="CI21" s="140"/>
      <c r="CJ21" s="140"/>
      <c r="CK21" s="140"/>
    </row>
    <row r="22" spans="1:89" ht="24" customHeight="1">
      <c r="A22" s="145"/>
      <c r="B22" s="146"/>
      <c r="C22" s="146"/>
      <c r="D22" s="146"/>
      <c r="E22" s="146"/>
      <c r="F22" s="146"/>
      <c r="G22" s="146"/>
      <c r="H22" s="146"/>
      <c r="I22" s="277" t="s">
        <v>156</v>
      </c>
      <c r="J22" s="277"/>
      <c r="K22" s="277"/>
      <c r="L22" s="277"/>
      <c r="M22" s="277"/>
      <c r="N22" s="277"/>
      <c r="O22" s="277"/>
      <c r="P22" s="277"/>
      <c r="Q22" s="277"/>
      <c r="R22" s="143" t="s">
        <v>157</v>
      </c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3"/>
      <c r="BA22" s="143"/>
      <c r="BB22" s="143"/>
      <c r="BC22" s="143"/>
      <c r="BD22" s="143"/>
      <c r="BE22" s="143"/>
      <c r="BF22" s="143"/>
      <c r="BG22" s="143"/>
      <c r="BH22" s="143"/>
      <c r="BI22" s="143"/>
      <c r="BJ22" s="143"/>
      <c r="BK22" s="143"/>
      <c r="BL22" s="143"/>
      <c r="BM22" s="143"/>
      <c r="BN22" s="143"/>
      <c r="BO22" s="143"/>
      <c r="BP22" s="143"/>
      <c r="BQ22" s="143"/>
      <c r="BR22" s="143"/>
      <c r="BS22" s="143"/>
      <c r="BT22" s="143"/>
      <c r="BU22" s="143"/>
      <c r="BV22" s="143"/>
      <c r="BW22" s="143"/>
      <c r="BX22" s="143"/>
      <c r="BY22" s="143"/>
      <c r="BZ22" s="143"/>
      <c r="CA22" s="143"/>
      <c r="CB22" s="143"/>
      <c r="CC22" s="143"/>
      <c r="CD22" s="143"/>
      <c r="CE22" s="143"/>
      <c r="CF22" s="143"/>
      <c r="CG22" s="143"/>
      <c r="CH22" s="143"/>
      <c r="CI22" s="143"/>
      <c r="CJ22" s="143"/>
      <c r="CK22" s="144"/>
    </row>
    <row r="23" spans="1:89" ht="24" customHeight="1">
      <c r="A23" s="259"/>
      <c r="B23" s="278"/>
      <c r="C23" s="278"/>
      <c r="D23" s="278"/>
      <c r="E23" s="278"/>
      <c r="F23" s="278"/>
      <c r="G23" s="278"/>
      <c r="H23" s="278"/>
      <c r="I23" s="133"/>
      <c r="J23" s="133"/>
      <c r="K23" s="133"/>
      <c r="L23" s="133"/>
      <c r="M23" s="133"/>
      <c r="N23" s="133"/>
      <c r="O23" s="133"/>
      <c r="P23" s="133"/>
      <c r="Q23" s="133"/>
      <c r="R23" s="269" t="s">
        <v>201</v>
      </c>
      <c r="S23" s="133"/>
      <c r="T23" s="133"/>
      <c r="U23" s="133"/>
      <c r="V23" s="133"/>
      <c r="W23" s="133"/>
      <c r="X23" s="133"/>
      <c r="Y23" s="133"/>
      <c r="Z23" s="133"/>
      <c r="AA23" s="269" t="s">
        <v>202</v>
      </c>
      <c r="AB23" s="133"/>
      <c r="AC23" s="133"/>
      <c r="AD23" s="133"/>
      <c r="AE23" s="133"/>
      <c r="AF23" s="133"/>
      <c r="AG23" s="133"/>
      <c r="AH23" s="133"/>
      <c r="AI23" s="133"/>
      <c r="AJ23" s="133" t="s">
        <v>162</v>
      </c>
      <c r="AK23" s="133"/>
      <c r="AL23" s="133"/>
      <c r="AM23" s="133"/>
      <c r="AN23" s="133"/>
      <c r="AO23" s="133"/>
      <c r="AP23" s="133"/>
      <c r="AQ23" s="133"/>
      <c r="AR23" s="133"/>
      <c r="AS23" s="273" t="s">
        <v>150</v>
      </c>
      <c r="AT23" s="273"/>
      <c r="AU23" s="273"/>
      <c r="AV23" s="273"/>
      <c r="AW23" s="273"/>
      <c r="AX23" s="273"/>
      <c r="AY23" s="273"/>
      <c r="AZ23" s="273"/>
      <c r="BA23" s="273"/>
      <c r="BB23" s="269" t="s">
        <v>203</v>
      </c>
      <c r="BC23" s="133"/>
      <c r="BD23" s="133"/>
      <c r="BE23" s="133"/>
      <c r="BF23" s="133"/>
      <c r="BG23" s="133"/>
      <c r="BH23" s="133"/>
      <c r="BI23" s="133"/>
      <c r="BJ23" s="133"/>
      <c r="BK23" s="269" t="s">
        <v>204</v>
      </c>
      <c r="BL23" s="269"/>
      <c r="BM23" s="269"/>
      <c r="BN23" s="269"/>
      <c r="BO23" s="269"/>
      <c r="BP23" s="269"/>
      <c r="BQ23" s="269"/>
      <c r="BR23" s="269"/>
      <c r="BS23" s="269"/>
      <c r="BT23" s="133" t="s">
        <v>159</v>
      </c>
      <c r="BU23" s="133"/>
      <c r="BV23" s="133"/>
      <c r="BW23" s="133"/>
      <c r="BX23" s="133"/>
      <c r="BY23" s="133"/>
      <c r="BZ23" s="133"/>
      <c r="CA23" s="133"/>
      <c r="CB23" s="133"/>
      <c r="CC23" s="133" t="s">
        <v>56</v>
      </c>
      <c r="CD23" s="133"/>
      <c r="CE23" s="133"/>
      <c r="CF23" s="133"/>
      <c r="CG23" s="133"/>
      <c r="CH23" s="133"/>
      <c r="CI23" s="133"/>
      <c r="CJ23" s="133"/>
      <c r="CK23" s="271"/>
    </row>
    <row r="24" spans="1:89" ht="24" customHeight="1">
      <c r="A24" s="259"/>
      <c r="B24" s="278"/>
      <c r="C24" s="278"/>
      <c r="D24" s="278"/>
      <c r="E24" s="278"/>
      <c r="F24" s="278"/>
      <c r="G24" s="278"/>
      <c r="H24" s="278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273" t="s">
        <v>205</v>
      </c>
      <c r="AT24" s="273"/>
      <c r="AU24" s="273"/>
      <c r="AV24" s="273"/>
      <c r="AW24" s="273"/>
      <c r="AX24" s="273"/>
      <c r="AY24" s="273"/>
      <c r="AZ24" s="273"/>
      <c r="BA24" s="273"/>
      <c r="BB24" s="133"/>
      <c r="BC24" s="133"/>
      <c r="BD24" s="133"/>
      <c r="BE24" s="133"/>
      <c r="BF24" s="133"/>
      <c r="BG24" s="133"/>
      <c r="BH24" s="133"/>
      <c r="BI24" s="133"/>
      <c r="BJ24" s="133"/>
      <c r="BK24" s="133" t="s">
        <v>206</v>
      </c>
      <c r="BL24" s="133"/>
      <c r="BM24" s="133"/>
      <c r="BN24" s="133"/>
      <c r="BO24" s="133"/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33"/>
      <c r="CG24" s="133"/>
      <c r="CH24" s="133"/>
      <c r="CI24" s="133"/>
      <c r="CJ24" s="133"/>
      <c r="CK24" s="271"/>
    </row>
    <row r="25" spans="1:89" ht="24" customHeight="1">
      <c r="A25" s="147"/>
      <c r="B25" s="148"/>
      <c r="C25" s="148"/>
      <c r="D25" s="148"/>
      <c r="E25" s="148"/>
      <c r="F25" s="148"/>
      <c r="G25" s="148"/>
      <c r="H25" s="148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5"/>
      <c r="AM25" s="155"/>
      <c r="AN25" s="155"/>
      <c r="AO25" s="155"/>
      <c r="AP25" s="155"/>
      <c r="AQ25" s="155"/>
      <c r="AR25" s="155"/>
      <c r="AS25" s="156" t="s">
        <v>158</v>
      </c>
      <c r="AT25" s="156"/>
      <c r="AU25" s="156"/>
      <c r="AV25" s="156"/>
      <c r="AW25" s="156"/>
      <c r="AX25" s="156"/>
      <c r="AY25" s="156"/>
      <c r="AZ25" s="156"/>
      <c r="BA25" s="156"/>
      <c r="BB25" s="155"/>
      <c r="BC25" s="155"/>
      <c r="BD25" s="155"/>
      <c r="BE25" s="155"/>
      <c r="BF25" s="155"/>
      <c r="BG25" s="155"/>
      <c r="BH25" s="155"/>
      <c r="BI25" s="155"/>
      <c r="BJ25" s="155"/>
      <c r="BK25" s="155" t="s">
        <v>207</v>
      </c>
      <c r="BL25" s="155"/>
      <c r="BM25" s="155"/>
      <c r="BN25" s="155"/>
      <c r="BO25" s="155"/>
      <c r="BP25" s="155"/>
      <c r="BQ25" s="155"/>
      <c r="BR25" s="155"/>
      <c r="BS25" s="155"/>
      <c r="BT25" s="155"/>
      <c r="BU25" s="155"/>
      <c r="BV25" s="155"/>
      <c r="BW25" s="155"/>
      <c r="BX25" s="155"/>
      <c r="BY25" s="155"/>
      <c r="BZ25" s="155"/>
      <c r="CA25" s="155"/>
      <c r="CB25" s="155"/>
      <c r="CC25" s="155"/>
      <c r="CD25" s="155"/>
      <c r="CE25" s="155"/>
      <c r="CF25" s="155"/>
      <c r="CG25" s="155"/>
      <c r="CH25" s="155"/>
      <c r="CI25" s="155"/>
      <c r="CJ25" s="155"/>
      <c r="CK25" s="272"/>
    </row>
    <row r="26" spans="1:89" ht="24" customHeight="1">
      <c r="A26" s="238" t="s">
        <v>141</v>
      </c>
      <c r="B26" s="273" t="s">
        <v>141</v>
      </c>
      <c r="C26" s="273" t="s">
        <v>141</v>
      </c>
      <c r="D26" s="273" t="s">
        <v>141</v>
      </c>
      <c r="E26" s="273" t="s">
        <v>141</v>
      </c>
      <c r="F26" s="273" t="s">
        <v>141</v>
      </c>
      <c r="G26" s="273" t="s">
        <v>141</v>
      </c>
      <c r="H26" s="273" t="s">
        <v>141</v>
      </c>
      <c r="I26" s="134">
        <f t="shared" ref="I26:I27" si="1">SUM(R26:CK26)</f>
        <v>1451</v>
      </c>
      <c r="J26" s="134">
        <v>1413</v>
      </c>
      <c r="K26" s="134">
        <v>1413</v>
      </c>
      <c r="L26" s="134">
        <v>1413</v>
      </c>
      <c r="M26" s="134">
        <v>1413</v>
      </c>
      <c r="N26" s="134">
        <v>1413</v>
      </c>
      <c r="O26" s="134">
        <v>1413</v>
      </c>
      <c r="P26" s="134">
        <v>1413</v>
      </c>
      <c r="Q26" s="134">
        <v>1413</v>
      </c>
      <c r="R26" s="130">
        <v>501</v>
      </c>
      <c r="S26" s="131"/>
      <c r="T26" s="131"/>
      <c r="U26" s="131"/>
      <c r="V26" s="131"/>
      <c r="W26" s="131"/>
      <c r="X26" s="131"/>
      <c r="Y26" s="131"/>
      <c r="Z26" s="135"/>
      <c r="AA26" s="130" t="s">
        <v>163</v>
      </c>
      <c r="AB26" s="131"/>
      <c r="AC26" s="131"/>
      <c r="AD26" s="131"/>
      <c r="AE26" s="131"/>
      <c r="AF26" s="131"/>
      <c r="AG26" s="131"/>
      <c r="AH26" s="131"/>
      <c r="AI26" s="135"/>
      <c r="AJ26" s="130">
        <v>596</v>
      </c>
      <c r="AK26" s="131"/>
      <c r="AL26" s="131"/>
      <c r="AM26" s="131"/>
      <c r="AN26" s="131"/>
      <c r="AO26" s="131"/>
      <c r="AP26" s="131"/>
      <c r="AQ26" s="131"/>
      <c r="AR26" s="135"/>
      <c r="AS26" s="130">
        <v>104</v>
      </c>
      <c r="AT26" s="131"/>
      <c r="AU26" s="131"/>
      <c r="AV26" s="131"/>
      <c r="AW26" s="131"/>
      <c r="AX26" s="131"/>
      <c r="AY26" s="131"/>
      <c r="AZ26" s="131"/>
      <c r="BA26" s="135"/>
      <c r="BB26" s="130">
        <v>2</v>
      </c>
      <c r="BC26" s="131"/>
      <c r="BD26" s="131"/>
      <c r="BE26" s="131"/>
      <c r="BF26" s="131"/>
      <c r="BG26" s="131"/>
      <c r="BH26" s="131"/>
      <c r="BI26" s="131"/>
      <c r="BJ26" s="135"/>
      <c r="BK26" s="130">
        <v>33</v>
      </c>
      <c r="BL26" s="131"/>
      <c r="BM26" s="131"/>
      <c r="BN26" s="131"/>
      <c r="BO26" s="131"/>
      <c r="BP26" s="131"/>
      <c r="BQ26" s="131"/>
      <c r="BR26" s="131"/>
      <c r="BS26" s="135"/>
      <c r="BT26" s="130">
        <v>11</v>
      </c>
      <c r="BU26" s="131"/>
      <c r="BV26" s="131"/>
      <c r="BW26" s="131"/>
      <c r="BX26" s="131"/>
      <c r="BY26" s="131"/>
      <c r="BZ26" s="131"/>
      <c r="CA26" s="131"/>
      <c r="CB26" s="135"/>
      <c r="CC26" s="130">
        <v>204</v>
      </c>
      <c r="CD26" s="131"/>
      <c r="CE26" s="131"/>
      <c r="CF26" s="131"/>
      <c r="CG26" s="131"/>
      <c r="CH26" s="131"/>
      <c r="CI26" s="131"/>
      <c r="CJ26" s="131"/>
      <c r="CK26" s="131"/>
    </row>
    <row r="27" spans="1:89" ht="24" customHeight="1">
      <c r="A27" s="238" t="s">
        <v>142</v>
      </c>
      <c r="B27" s="273" t="s">
        <v>142</v>
      </c>
      <c r="C27" s="273" t="s">
        <v>142</v>
      </c>
      <c r="D27" s="273" t="s">
        <v>142</v>
      </c>
      <c r="E27" s="273" t="s">
        <v>142</v>
      </c>
      <c r="F27" s="273" t="s">
        <v>142</v>
      </c>
      <c r="G27" s="273" t="s">
        <v>142</v>
      </c>
      <c r="H27" s="273" t="s">
        <v>142</v>
      </c>
      <c r="I27" s="134">
        <f t="shared" si="1"/>
        <v>1468</v>
      </c>
      <c r="J27" s="134">
        <v>1413</v>
      </c>
      <c r="K27" s="134">
        <v>1413</v>
      </c>
      <c r="L27" s="134">
        <v>1413</v>
      </c>
      <c r="M27" s="134">
        <v>1413</v>
      </c>
      <c r="N27" s="134">
        <v>1413</v>
      </c>
      <c r="O27" s="134">
        <v>1413</v>
      </c>
      <c r="P27" s="134">
        <v>1413</v>
      </c>
      <c r="Q27" s="134">
        <v>1413</v>
      </c>
      <c r="R27" s="130">
        <v>29</v>
      </c>
      <c r="S27" s="131"/>
      <c r="T27" s="131"/>
      <c r="U27" s="131"/>
      <c r="V27" s="131"/>
      <c r="W27" s="131"/>
      <c r="X27" s="131"/>
      <c r="Y27" s="131"/>
      <c r="Z27" s="135"/>
      <c r="AA27" s="130" t="s">
        <v>163</v>
      </c>
      <c r="AB27" s="131"/>
      <c r="AC27" s="131"/>
      <c r="AD27" s="131"/>
      <c r="AE27" s="131"/>
      <c r="AF27" s="131"/>
      <c r="AG27" s="131"/>
      <c r="AH27" s="131"/>
      <c r="AI27" s="135"/>
      <c r="AJ27" s="130">
        <v>569</v>
      </c>
      <c r="AK27" s="131"/>
      <c r="AL27" s="131"/>
      <c r="AM27" s="131"/>
      <c r="AN27" s="131"/>
      <c r="AO27" s="131"/>
      <c r="AP27" s="131"/>
      <c r="AQ27" s="131"/>
      <c r="AR27" s="135"/>
      <c r="AS27" s="130">
        <v>126</v>
      </c>
      <c r="AT27" s="131"/>
      <c r="AU27" s="131"/>
      <c r="AV27" s="131"/>
      <c r="AW27" s="131"/>
      <c r="AX27" s="131"/>
      <c r="AY27" s="131"/>
      <c r="AZ27" s="131"/>
      <c r="BA27" s="135"/>
      <c r="BB27" s="130">
        <v>3</v>
      </c>
      <c r="BC27" s="131"/>
      <c r="BD27" s="131"/>
      <c r="BE27" s="131"/>
      <c r="BF27" s="131"/>
      <c r="BG27" s="131"/>
      <c r="BH27" s="131"/>
      <c r="BI27" s="131"/>
      <c r="BJ27" s="135"/>
      <c r="BK27" s="130">
        <v>27</v>
      </c>
      <c r="BL27" s="131"/>
      <c r="BM27" s="131"/>
      <c r="BN27" s="131"/>
      <c r="BO27" s="131"/>
      <c r="BP27" s="131"/>
      <c r="BQ27" s="131"/>
      <c r="BR27" s="131"/>
      <c r="BS27" s="135"/>
      <c r="BT27" s="130">
        <v>15</v>
      </c>
      <c r="BU27" s="131"/>
      <c r="BV27" s="131"/>
      <c r="BW27" s="131"/>
      <c r="BX27" s="131"/>
      <c r="BY27" s="131"/>
      <c r="BZ27" s="131"/>
      <c r="CA27" s="131"/>
      <c r="CB27" s="135"/>
      <c r="CC27" s="130">
        <v>699</v>
      </c>
      <c r="CD27" s="131"/>
      <c r="CE27" s="131"/>
      <c r="CF27" s="131"/>
      <c r="CG27" s="131"/>
      <c r="CH27" s="131"/>
      <c r="CI27" s="131"/>
      <c r="CJ27" s="131"/>
      <c r="CK27" s="131"/>
    </row>
    <row r="28" spans="1:89" ht="24" customHeight="1">
      <c r="A28" s="238" t="s">
        <v>226</v>
      </c>
      <c r="B28" s="273" t="s">
        <v>142</v>
      </c>
      <c r="C28" s="273" t="s">
        <v>142</v>
      </c>
      <c r="D28" s="273" t="s">
        <v>142</v>
      </c>
      <c r="E28" s="273" t="s">
        <v>142</v>
      </c>
      <c r="F28" s="273" t="s">
        <v>142</v>
      </c>
      <c r="G28" s="273" t="s">
        <v>142</v>
      </c>
      <c r="H28" s="273" t="s">
        <v>142</v>
      </c>
      <c r="I28" s="134">
        <f>SUM(R28:CK28)</f>
        <v>1452</v>
      </c>
      <c r="J28" s="134">
        <v>1413</v>
      </c>
      <c r="K28" s="134">
        <v>1413</v>
      </c>
      <c r="L28" s="134">
        <v>1413</v>
      </c>
      <c r="M28" s="134">
        <v>1413</v>
      </c>
      <c r="N28" s="134">
        <v>1413</v>
      </c>
      <c r="O28" s="134">
        <v>1413</v>
      </c>
      <c r="P28" s="134">
        <v>1413</v>
      </c>
      <c r="Q28" s="134">
        <v>1413</v>
      </c>
      <c r="R28" s="130">
        <v>28</v>
      </c>
      <c r="S28" s="131"/>
      <c r="T28" s="131"/>
      <c r="U28" s="131"/>
      <c r="V28" s="131"/>
      <c r="W28" s="131"/>
      <c r="X28" s="131"/>
      <c r="Y28" s="131"/>
      <c r="Z28" s="135"/>
      <c r="AA28" s="130" t="s">
        <v>163</v>
      </c>
      <c r="AB28" s="131"/>
      <c r="AC28" s="131"/>
      <c r="AD28" s="131"/>
      <c r="AE28" s="131"/>
      <c r="AF28" s="131"/>
      <c r="AG28" s="131"/>
      <c r="AH28" s="131"/>
      <c r="AI28" s="135"/>
      <c r="AJ28" s="130">
        <v>480</v>
      </c>
      <c r="AK28" s="131"/>
      <c r="AL28" s="131"/>
      <c r="AM28" s="131"/>
      <c r="AN28" s="131"/>
      <c r="AO28" s="131"/>
      <c r="AP28" s="131"/>
      <c r="AQ28" s="131"/>
      <c r="AR28" s="135"/>
      <c r="AS28" s="130">
        <v>164</v>
      </c>
      <c r="AT28" s="131"/>
      <c r="AU28" s="131"/>
      <c r="AV28" s="131"/>
      <c r="AW28" s="131"/>
      <c r="AX28" s="131"/>
      <c r="AY28" s="131"/>
      <c r="AZ28" s="131"/>
      <c r="BA28" s="135"/>
      <c r="BB28" s="130">
        <v>7</v>
      </c>
      <c r="BC28" s="131"/>
      <c r="BD28" s="131"/>
      <c r="BE28" s="131"/>
      <c r="BF28" s="131"/>
      <c r="BG28" s="131"/>
      <c r="BH28" s="131"/>
      <c r="BI28" s="131"/>
      <c r="BJ28" s="135"/>
      <c r="BK28" s="130">
        <v>32</v>
      </c>
      <c r="BL28" s="131"/>
      <c r="BM28" s="131"/>
      <c r="BN28" s="131"/>
      <c r="BO28" s="131"/>
      <c r="BP28" s="131"/>
      <c r="BQ28" s="131"/>
      <c r="BR28" s="131"/>
      <c r="BS28" s="135"/>
      <c r="BT28" s="130">
        <v>15</v>
      </c>
      <c r="BU28" s="131"/>
      <c r="BV28" s="131"/>
      <c r="BW28" s="131"/>
      <c r="BX28" s="131"/>
      <c r="BY28" s="131"/>
      <c r="BZ28" s="131"/>
      <c r="CA28" s="131"/>
      <c r="CB28" s="135"/>
      <c r="CC28" s="130">
        <v>726</v>
      </c>
      <c r="CD28" s="131"/>
      <c r="CE28" s="131"/>
      <c r="CF28" s="131"/>
      <c r="CG28" s="131"/>
      <c r="CH28" s="131"/>
      <c r="CI28" s="131"/>
      <c r="CJ28" s="131"/>
      <c r="CK28" s="131"/>
    </row>
    <row r="29" spans="1:89" ht="24" customHeight="1">
      <c r="A29" s="238" t="s">
        <v>227</v>
      </c>
      <c r="B29" s="273" t="s">
        <v>142</v>
      </c>
      <c r="C29" s="273" t="s">
        <v>142</v>
      </c>
      <c r="D29" s="273" t="s">
        <v>142</v>
      </c>
      <c r="E29" s="273" t="s">
        <v>142</v>
      </c>
      <c r="F29" s="273" t="s">
        <v>142</v>
      </c>
      <c r="G29" s="273" t="s">
        <v>142</v>
      </c>
      <c r="H29" s="273" t="s">
        <v>142</v>
      </c>
      <c r="I29" s="134">
        <f>SUM(R29:CK29)</f>
        <v>1336</v>
      </c>
      <c r="J29" s="134">
        <v>1413</v>
      </c>
      <c r="K29" s="134">
        <v>1413</v>
      </c>
      <c r="L29" s="134">
        <v>1413</v>
      </c>
      <c r="M29" s="134">
        <v>1413</v>
      </c>
      <c r="N29" s="134">
        <v>1413</v>
      </c>
      <c r="O29" s="134">
        <v>1413</v>
      </c>
      <c r="P29" s="134">
        <v>1413</v>
      </c>
      <c r="Q29" s="134">
        <v>1413</v>
      </c>
      <c r="R29" s="130">
        <v>22</v>
      </c>
      <c r="S29" s="131"/>
      <c r="T29" s="131"/>
      <c r="U29" s="131"/>
      <c r="V29" s="131"/>
      <c r="W29" s="131"/>
      <c r="X29" s="131"/>
      <c r="Y29" s="131"/>
      <c r="Z29" s="135"/>
      <c r="AA29" s="130" t="s">
        <v>163</v>
      </c>
      <c r="AB29" s="131"/>
      <c r="AC29" s="131"/>
      <c r="AD29" s="131"/>
      <c r="AE29" s="131"/>
      <c r="AF29" s="131"/>
      <c r="AG29" s="131"/>
      <c r="AH29" s="131"/>
      <c r="AI29" s="135"/>
      <c r="AJ29" s="130">
        <v>519</v>
      </c>
      <c r="AK29" s="131"/>
      <c r="AL29" s="131"/>
      <c r="AM29" s="131"/>
      <c r="AN29" s="131"/>
      <c r="AO29" s="131"/>
      <c r="AP29" s="131"/>
      <c r="AQ29" s="131"/>
      <c r="AR29" s="135"/>
      <c r="AS29" s="130">
        <v>154</v>
      </c>
      <c r="AT29" s="131"/>
      <c r="AU29" s="131"/>
      <c r="AV29" s="131"/>
      <c r="AW29" s="131"/>
      <c r="AX29" s="131"/>
      <c r="AY29" s="131"/>
      <c r="AZ29" s="131"/>
      <c r="BA29" s="135"/>
      <c r="BB29" s="130">
        <v>9</v>
      </c>
      <c r="BC29" s="131"/>
      <c r="BD29" s="131"/>
      <c r="BE29" s="131"/>
      <c r="BF29" s="131"/>
      <c r="BG29" s="131"/>
      <c r="BH29" s="131"/>
      <c r="BI29" s="131"/>
      <c r="BJ29" s="135"/>
      <c r="BK29" s="130">
        <v>26</v>
      </c>
      <c r="BL29" s="131"/>
      <c r="BM29" s="131"/>
      <c r="BN29" s="131"/>
      <c r="BO29" s="131"/>
      <c r="BP29" s="131"/>
      <c r="BQ29" s="131"/>
      <c r="BR29" s="131"/>
      <c r="BS29" s="135"/>
      <c r="BT29" s="130">
        <v>11</v>
      </c>
      <c r="BU29" s="131"/>
      <c r="BV29" s="131"/>
      <c r="BW29" s="131"/>
      <c r="BX29" s="131"/>
      <c r="BY29" s="131"/>
      <c r="BZ29" s="131"/>
      <c r="CA29" s="131"/>
      <c r="CB29" s="135"/>
      <c r="CC29" s="130">
        <v>595</v>
      </c>
      <c r="CD29" s="131"/>
      <c r="CE29" s="131"/>
      <c r="CF29" s="131"/>
      <c r="CG29" s="131"/>
      <c r="CH29" s="131"/>
      <c r="CI29" s="131"/>
      <c r="CJ29" s="131"/>
      <c r="CK29" s="131"/>
    </row>
    <row r="30" spans="1:89" ht="24" customHeight="1">
      <c r="A30" s="240" t="s">
        <v>266</v>
      </c>
      <c r="B30" s="156" t="s">
        <v>142</v>
      </c>
      <c r="C30" s="156" t="s">
        <v>142</v>
      </c>
      <c r="D30" s="156" t="s">
        <v>142</v>
      </c>
      <c r="E30" s="156" t="s">
        <v>142</v>
      </c>
      <c r="F30" s="156" t="s">
        <v>142</v>
      </c>
      <c r="G30" s="156" t="s">
        <v>142</v>
      </c>
      <c r="H30" s="156" t="s">
        <v>142</v>
      </c>
      <c r="I30" s="286">
        <f>SUM(R30:CK30)</f>
        <v>1107</v>
      </c>
      <c r="J30" s="286">
        <v>1413</v>
      </c>
      <c r="K30" s="286">
        <v>1413</v>
      </c>
      <c r="L30" s="286">
        <v>1413</v>
      </c>
      <c r="M30" s="286">
        <v>1413</v>
      </c>
      <c r="N30" s="286">
        <v>1413</v>
      </c>
      <c r="O30" s="286">
        <v>1413</v>
      </c>
      <c r="P30" s="286">
        <v>1413</v>
      </c>
      <c r="Q30" s="286">
        <v>1413</v>
      </c>
      <c r="R30" s="283">
        <v>16</v>
      </c>
      <c r="S30" s="284"/>
      <c r="T30" s="284"/>
      <c r="U30" s="284"/>
      <c r="V30" s="284"/>
      <c r="W30" s="284"/>
      <c r="X30" s="284"/>
      <c r="Y30" s="284"/>
      <c r="Z30" s="285"/>
      <c r="AA30" s="283" t="s">
        <v>163</v>
      </c>
      <c r="AB30" s="284"/>
      <c r="AC30" s="284"/>
      <c r="AD30" s="284"/>
      <c r="AE30" s="284"/>
      <c r="AF30" s="284"/>
      <c r="AG30" s="284"/>
      <c r="AH30" s="284"/>
      <c r="AI30" s="285"/>
      <c r="AJ30" s="283">
        <v>529</v>
      </c>
      <c r="AK30" s="284"/>
      <c r="AL30" s="284"/>
      <c r="AM30" s="284"/>
      <c r="AN30" s="284"/>
      <c r="AO30" s="284"/>
      <c r="AP30" s="284"/>
      <c r="AQ30" s="284"/>
      <c r="AR30" s="285"/>
      <c r="AS30" s="283">
        <v>140</v>
      </c>
      <c r="AT30" s="284"/>
      <c r="AU30" s="284"/>
      <c r="AV30" s="284"/>
      <c r="AW30" s="284"/>
      <c r="AX30" s="284"/>
      <c r="AY30" s="284"/>
      <c r="AZ30" s="284"/>
      <c r="BA30" s="285"/>
      <c r="BB30" s="283">
        <v>6</v>
      </c>
      <c r="BC30" s="284"/>
      <c r="BD30" s="284"/>
      <c r="BE30" s="284"/>
      <c r="BF30" s="284"/>
      <c r="BG30" s="284"/>
      <c r="BH30" s="284"/>
      <c r="BI30" s="284"/>
      <c r="BJ30" s="285"/>
      <c r="BK30" s="283">
        <v>31</v>
      </c>
      <c r="BL30" s="284"/>
      <c r="BM30" s="284"/>
      <c r="BN30" s="284"/>
      <c r="BO30" s="284"/>
      <c r="BP30" s="284"/>
      <c r="BQ30" s="284"/>
      <c r="BR30" s="284"/>
      <c r="BS30" s="285"/>
      <c r="BT30" s="283">
        <v>6</v>
      </c>
      <c r="BU30" s="284"/>
      <c r="BV30" s="284"/>
      <c r="BW30" s="284"/>
      <c r="BX30" s="284"/>
      <c r="BY30" s="284"/>
      <c r="BZ30" s="284"/>
      <c r="CA30" s="284"/>
      <c r="CB30" s="285"/>
      <c r="CC30" s="283">
        <v>379</v>
      </c>
      <c r="CD30" s="284"/>
      <c r="CE30" s="284"/>
      <c r="CF30" s="284"/>
      <c r="CG30" s="284"/>
      <c r="CH30" s="284"/>
      <c r="CI30" s="284"/>
      <c r="CJ30" s="284"/>
      <c r="CK30" s="284"/>
    </row>
    <row r="31" spans="1:89" ht="24" customHeight="1">
      <c r="A31" s="136" t="s">
        <v>160</v>
      </c>
      <c r="B31" s="137" t="s">
        <v>160</v>
      </c>
      <c r="C31" s="137" t="s">
        <v>160</v>
      </c>
      <c r="D31" s="137" t="s">
        <v>160</v>
      </c>
      <c r="E31" s="137" t="s">
        <v>160</v>
      </c>
      <c r="F31" s="137" t="s">
        <v>160</v>
      </c>
      <c r="G31" s="137" t="s">
        <v>160</v>
      </c>
      <c r="H31" s="137" t="s">
        <v>160</v>
      </c>
      <c r="I31" s="138">
        <f>I29/I29*100</f>
        <v>100</v>
      </c>
      <c r="J31" s="138">
        <v>100</v>
      </c>
      <c r="K31" s="138">
        <v>100</v>
      </c>
      <c r="L31" s="138">
        <v>100</v>
      </c>
      <c r="M31" s="138">
        <v>100</v>
      </c>
      <c r="N31" s="138">
        <v>100</v>
      </c>
      <c r="O31" s="138">
        <v>100</v>
      </c>
      <c r="P31" s="138">
        <v>100</v>
      </c>
      <c r="Q31" s="138">
        <v>100</v>
      </c>
      <c r="R31" s="138">
        <f>R30/I30*100</f>
        <v>1.4453477868112015</v>
      </c>
      <c r="S31" s="138">
        <v>2</v>
      </c>
      <c r="T31" s="138">
        <v>2</v>
      </c>
      <c r="U31" s="138">
        <v>2</v>
      </c>
      <c r="V31" s="138">
        <v>2</v>
      </c>
      <c r="W31" s="138">
        <v>2</v>
      </c>
      <c r="X31" s="138">
        <v>2</v>
      </c>
      <c r="Y31" s="138">
        <v>2</v>
      </c>
      <c r="Z31" s="138">
        <v>2</v>
      </c>
      <c r="AA31" s="138">
        <v>0</v>
      </c>
      <c r="AB31" s="138">
        <v>0</v>
      </c>
      <c r="AC31" s="138">
        <v>0</v>
      </c>
      <c r="AD31" s="138">
        <v>0</v>
      </c>
      <c r="AE31" s="138">
        <v>0</v>
      </c>
      <c r="AF31" s="138">
        <v>0</v>
      </c>
      <c r="AG31" s="138">
        <v>0</v>
      </c>
      <c r="AH31" s="138">
        <v>0</v>
      </c>
      <c r="AI31" s="138">
        <v>0</v>
      </c>
      <c r="AJ31" s="138">
        <f>AJ30/I30*100</f>
        <v>47.786811201445353</v>
      </c>
      <c r="AK31" s="138">
        <v>38.799999999999997</v>
      </c>
      <c r="AL31" s="138">
        <v>38.799999999999997</v>
      </c>
      <c r="AM31" s="138">
        <v>38.799999999999997</v>
      </c>
      <c r="AN31" s="138">
        <v>38.799999999999997</v>
      </c>
      <c r="AO31" s="138">
        <v>38.799999999999997</v>
      </c>
      <c r="AP31" s="138">
        <v>38.799999999999997</v>
      </c>
      <c r="AQ31" s="138">
        <v>38.799999999999997</v>
      </c>
      <c r="AR31" s="138">
        <v>38.799999999999997</v>
      </c>
      <c r="AS31" s="138">
        <f>AS30/I30*100</f>
        <v>12.646793134598013</v>
      </c>
      <c r="AT31" s="138">
        <v>8.6</v>
      </c>
      <c r="AU31" s="138">
        <v>8.6</v>
      </c>
      <c r="AV31" s="138">
        <v>8.6</v>
      </c>
      <c r="AW31" s="138">
        <v>8.6</v>
      </c>
      <c r="AX31" s="138">
        <v>8.6</v>
      </c>
      <c r="AY31" s="138">
        <v>8.6</v>
      </c>
      <c r="AZ31" s="138">
        <v>8.6</v>
      </c>
      <c r="BA31" s="138">
        <v>8.6</v>
      </c>
      <c r="BB31" s="138">
        <f>BB30/I30*100</f>
        <v>0.54200542005420049</v>
      </c>
      <c r="BC31" s="138">
        <v>0.2</v>
      </c>
      <c r="BD31" s="138">
        <v>0.2</v>
      </c>
      <c r="BE31" s="138">
        <v>0.2</v>
      </c>
      <c r="BF31" s="138">
        <v>0.2</v>
      </c>
      <c r="BG31" s="138">
        <v>0.2</v>
      </c>
      <c r="BH31" s="138">
        <v>0.2</v>
      </c>
      <c r="BI31" s="138">
        <v>0.2</v>
      </c>
      <c r="BJ31" s="138">
        <v>0.2</v>
      </c>
      <c r="BK31" s="138">
        <f>BK30/I30*100</f>
        <v>2.8003613369467026</v>
      </c>
      <c r="BL31" s="138">
        <v>1.8</v>
      </c>
      <c r="BM31" s="138">
        <v>1.8</v>
      </c>
      <c r="BN31" s="138">
        <v>1.8</v>
      </c>
      <c r="BO31" s="138">
        <v>1.8</v>
      </c>
      <c r="BP31" s="138">
        <v>1.8</v>
      </c>
      <c r="BQ31" s="138">
        <v>1.8</v>
      </c>
      <c r="BR31" s="138">
        <v>1.8</v>
      </c>
      <c r="BS31" s="138">
        <v>1.8</v>
      </c>
      <c r="BT31" s="138">
        <f>BT30/I30*100</f>
        <v>0.54200542005420049</v>
      </c>
      <c r="BU31" s="138">
        <v>1</v>
      </c>
      <c r="BV31" s="138">
        <v>1</v>
      </c>
      <c r="BW31" s="138">
        <v>1</v>
      </c>
      <c r="BX31" s="138">
        <v>1</v>
      </c>
      <c r="BY31" s="138">
        <v>1</v>
      </c>
      <c r="BZ31" s="138">
        <v>1</v>
      </c>
      <c r="CA31" s="138">
        <v>1</v>
      </c>
      <c r="CB31" s="138">
        <v>1</v>
      </c>
      <c r="CC31" s="138">
        <f>CC30/I30*100</f>
        <v>34.236675700090338</v>
      </c>
      <c r="CD31" s="138">
        <v>47.6</v>
      </c>
      <c r="CE31" s="138">
        <v>47.6</v>
      </c>
      <c r="CF31" s="138">
        <v>47.6</v>
      </c>
      <c r="CG31" s="138">
        <v>47.6</v>
      </c>
      <c r="CH31" s="138">
        <v>47.6</v>
      </c>
      <c r="CI31" s="138">
        <v>47.6</v>
      </c>
      <c r="CJ31" s="138">
        <v>47.6</v>
      </c>
      <c r="CK31" s="139">
        <v>47.6</v>
      </c>
    </row>
    <row r="32" spans="1:89" ht="24" customHeight="1">
      <c r="A32" s="128" t="s">
        <v>255</v>
      </c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  <c r="BR32" s="128"/>
      <c r="BS32" s="128"/>
      <c r="BT32" s="128"/>
      <c r="BU32" s="128"/>
      <c r="BV32" s="128"/>
      <c r="BW32" s="128"/>
      <c r="BX32" s="128"/>
      <c r="BY32" s="128"/>
      <c r="BZ32" s="128"/>
      <c r="CA32" s="128"/>
      <c r="CB32" s="128"/>
      <c r="CC32" s="128"/>
      <c r="CD32" s="128"/>
      <c r="CE32" s="128"/>
      <c r="CF32" s="128"/>
      <c r="CG32" s="128"/>
      <c r="CH32" s="128"/>
      <c r="CI32" s="128"/>
      <c r="CJ32" s="128"/>
      <c r="CK32" s="128"/>
    </row>
    <row r="33" ht="24" customHeight="1"/>
    <row r="34" ht="18" customHeight="1"/>
    <row r="35" ht="24" customHeight="1"/>
    <row r="36" ht="24" customHeight="1"/>
  </sheetData>
  <mergeCells count="153">
    <mergeCell ref="A32:CK32"/>
    <mergeCell ref="BT30:CB30"/>
    <mergeCell ref="CC30:CK30"/>
    <mergeCell ref="A31:H31"/>
    <mergeCell ref="I31:Q31"/>
    <mergeCell ref="R31:Z31"/>
    <mergeCell ref="AA31:AI31"/>
    <mergeCell ref="AJ31:AR31"/>
    <mergeCell ref="AS31:BA31"/>
    <mergeCell ref="BB31:BJ31"/>
    <mergeCell ref="BK31:BS31"/>
    <mergeCell ref="A30:H30"/>
    <mergeCell ref="I30:Q30"/>
    <mergeCell ref="R30:Z30"/>
    <mergeCell ref="AA30:AI30"/>
    <mergeCell ref="AJ30:AR30"/>
    <mergeCell ref="BT31:CB31"/>
    <mergeCell ref="CC31:CK31"/>
    <mergeCell ref="AS30:BA30"/>
    <mergeCell ref="BB30:BJ30"/>
    <mergeCell ref="BK30:BS30"/>
    <mergeCell ref="AJ28:AR28"/>
    <mergeCell ref="BT29:CB29"/>
    <mergeCell ref="R29:Z29"/>
    <mergeCell ref="AA29:AI29"/>
    <mergeCell ref="A29:H29"/>
    <mergeCell ref="AJ29:AR29"/>
    <mergeCell ref="I29:Q29"/>
    <mergeCell ref="CC27:CK27"/>
    <mergeCell ref="CC28:CK28"/>
    <mergeCell ref="BK27:BS27"/>
    <mergeCell ref="R28:Z28"/>
    <mergeCell ref="BT27:CB27"/>
    <mergeCell ref="BT28:CB28"/>
    <mergeCell ref="CC29:CK29"/>
    <mergeCell ref="AA28:AI28"/>
    <mergeCell ref="A27:H27"/>
    <mergeCell ref="A28:H28"/>
    <mergeCell ref="I28:Q28"/>
    <mergeCell ref="CC26:CK26"/>
    <mergeCell ref="BT23:CB25"/>
    <mergeCell ref="BB23:BJ25"/>
    <mergeCell ref="A22:H25"/>
    <mergeCell ref="A26:H26"/>
    <mergeCell ref="I26:Q26"/>
    <mergeCell ref="R26:Z26"/>
    <mergeCell ref="R27:Z27"/>
    <mergeCell ref="AS29:BA29"/>
    <mergeCell ref="BB29:BJ29"/>
    <mergeCell ref="BB28:BJ28"/>
    <mergeCell ref="BK28:BS28"/>
    <mergeCell ref="I27:Q27"/>
    <mergeCell ref="BK29:BS29"/>
    <mergeCell ref="AJ26:AR26"/>
    <mergeCell ref="AA26:AI26"/>
    <mergeCell ref="AS28:BA28"/>
    <mergeCell ref="AJ27:AR27"/>
    <mergeCell ref="AS27:BA27"/>
    <mergeCell ref="BB27:BJ27"/>
    <mergeCell ref="BB26:BJ26"/>
    <mergeCell ref="BK26:BS26"/>
    <mergeCell ref="AS26:BA26"/>
    <mergeCell ref="AA27:AI27"/>
    <mergeCell ref="AN13:AW13"/>
    <mergeCell ref="AX13:BG13"/>
    <mergeCell ref="J14:S14"/>
    <mergeCell ref="T14:AC14"/>
    <mergeCell ref="AD14:AM14"/>
    <mergeCell ref="BR13:CA13"/>
    <mergeCell ref="BK24:BS24"/>
    <mergeCell ref="BK25:BS25"/>
    <mergeCell ref="R22:CK22"/>
    <mergeCell ref="J13:S13"/>
    <mergeCell ref="AS25:BA25"/>
    <mergeCell ref="AS23:BA23"/>
    <mergeCell ref="T13:AC13"/>
    <mergeCell ref="I22:Q25"/>
    <mergeCell ref="A13:I13"/>
    <mergeCell ref="AX12:BG12"/>
    <mergeCell ref="BK23:BS23"/>
    <mergeCell ref="BH13:BQ13"/>
    <mergeCell ref="BH12:BQ12"/>
    <mergeCell ref="BR12:CA12"/>
    <mergeCell ref="R23:Z25"/>
    <mergeCell ref="BT26:CB26"/>
    <mergeCell ref="AA23:AI25"/>
    <mergeCell ref="CB12:CK12"/>
    <mergeCell ref="CB14:CK14"/>
    <mergeCell ref="AN14:AW14"/>
    <mergeCell ref="AX14:BG14"/>
    <mergeCell ref="BH14:BQ14"/>
    <mergeCell ref="BR14:CA14"/>
    <mergeCell ref="CB13:CK13"/>
    <mergeCell ref="AJ23:AR25"/>
    <mergeCell ref="A15:CK15"/>
    <mergeCell ref="A18:CK18"/>
    <mergeCell ref="A21:CK21"/>
    <mergeCell ref="A20:CK20"/>
    <mergeCell ref="CC23:CK25"/>
    <mergeCell ref="AS24:BA24"/>
    <mergeCell ref="A14:I14"/>
    <mergeCell ref="AD13:AM13"/>
    <mergeCell ref="T12:AC12"/>
    <mergeCell ref="A11:I11"/>
    <mergeCell ref="J11:S11"/>
    <mergeCell ref="T11:AC11"/>
    <mergeCell ref="AD11:AM11"/>
    <mergeCell ref="A12:I12"/>
    <mergeCell ref="J12:S12"/>
    <mergeCell ref="AD12:AM12"/>
    <mergeCell ref="AN12:AW12"/>
    <mergeCell ref="AX9:BG9"/>
    <mergeCell ref="BH9:BQ9"/>
    <mergeCell ref="BR9:CA9"/>
    <mergeCell ref="CB9:CK9"/>
    <mergeCell ref="AN11:AW11"/>
    <mergeCell ref="AX11:BG11"/>
    <mergeCell ref="CB11:CK11"/>
    <mergeCell ref="BR11:CA11"/>
    <mergeCell ref="BH10:BQ10"/>
    <mergeCell ref="BR10:CA10"/>
    <mergeCell ref="CB10:CK10"/>
    <mergeCell ref="BH11:BQ11"/>
    <mergeCell ref="AX10:BG10"/>
    <mergeCell ref="A9:I9"/>
    <mergeCell ref="J9:S9"/>
    <mergeCell ref="T9:AC9"/>
    <mergeCell ref="AD9:AM9"/>
    <mergeCell ref="AN9:AW9"/>
    <mergeCell ref="A10:I10"/>
    <mergeCell ref="J10:S10"/>
    <mergeCell ref="T10:AC10"/>
    <mergeCell ref="AD10:AM10"/>
    <mergeCell ref="AN10:AW10"/>
    <mergeCell ref="A1:CK1"/>
    <mergeCell ref="A3:CK3"/>
    <mergeCell ref="A4:CK4"/>
    <mergeCell ref="J5:S8"/>
    <mergeCell ref="A5:I8"/>
    <mergeCell ref="T6:AC8"/>
    <mergeCell ref="AD6:AM8"/>
    <mergeCell ref="BH6:BQ8"/>
    <mergeCell ref="T5:CK5"/>
    <mergeCell ref="CB6:CK8"/>
    <mergeCell ref="BR7:CA7"/>
    <mergeCell ref="AN8:AW8"/>
    <mergeCell ref="AX8:BG8"/>
    <mergeCell ref="AX6:BG6"/>
    <mergeCell ref="BR6:CA6"/>
    <mergeCell ref="AN7:AW7"/>
    <mergeCell ref="AX7:BG7"/>
    <mergeCell ref="AN6:AW6"/>
    <mergeCell ref="BR8:CA8"/>
  </mergeCells>
  <phoneticPr fontId="1"/>
  <pageMargins left="0.70866141732283472" right="0.70866141732283472" top="0.74803149606299213" bottom="0.74803149606299213" header="0.31496062992125984" footer="0.31496062992125984"/>
  <pageSetup paperSize="9" firstPageNumber="50" orientation="portrait" useFirstPageNumber="1" horizontalDpi="300" verticalDpi="300" r:id="rId1"/>
  <headerFooter scaleWithDoc="0" alignWithMargins="0">
    <oddFooter>&amp;C&amp;P</oddFooter>
  </headerFooter>
  <ignoredErrors>
    <ignoredError sqref="J9:S1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6</vt:i4>
      </vt:variant>
    </vt:vector>
  </HeadingPairs>
  <TitlesOfParts>
    <vt:vector size="17" baseType="lpstr">
      <vt:lpstr>トビラ</vt:lpstr>
      <vt:lpstr>1</vt:lpstr>
      <vt:lpstr>2</vt:lpstr>
      <vt:lpstr>3.4</vt:lpstr>
      <vt:lpstr>5</vt:lpstr>
      <vt:lpstr>6</vt:lpstr>
      <vt:lpstr>7.8.9</vt:lpstr>
      <vt:lpstr>10.11</vt:lpstr>
      <vt:lpstr>12.13</vt:lpstr>
      <vt:lpstr>14.15</vt:lpstr>
      <vt:lpstr>16.17</vt:lpstr>
      <vt:lpstr>'12.13'!Print_Area</vt:lpstr>
      <vt:lpstr>'14.15'!Print_Area</vt:lpstr>
      <vt:lpstr>'3.4'!Print_Area</vt:lpstr>
      <vt:lpstr>'5'!Print_Area</vt:lpstr>
      <vt:lpstr>'7.8.9'!Print_Area</vt:lpstr>
      <vt:lpstr>トビラ!Print_Area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2018-01-30T07:05:41Z</dcterms:created>
  <dcterms:modified xsi:type="dcterms:W3CDTF">2018-02-05T01:37:14Z</dcterms:modified>
</cp:coreProperties>
</file>