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2 経済戦略局（計理）\05 予算関係\30年度予算\98 予算調書\様式５ 予算事業一覧\CMS用～様式５収納先～ - 3月アップ分\"/>
    </mc:Choice>
  </mc:AlternateContent>
  <bookViews>
    <workbookView xWindow="0" yWindow="0" windowWidth="20490" windowHeight="750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'様式5（別紙１）'!$A$1:$K$410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H356" i="77" l="1"/>
  <c r="G357" i="77"/>
  <c r="E407" i="77"/>
  <c r="E406" i="77"/>
  <c r="H218" i="77"/>
  <c r="H69" i="77"/>
  <c r="H13" i="77"/>
  <c r="G218" i="77" l="1"/>
  <c r="G219" i="77" l="1"/>
  <c r="E219" i="77"/>
  <c r="E218" i="77"/>
  <c r="G175" i="77"/>
  <c r="G174" i="77"/>
  <c r="E175" i="77"/>
  <c r="E174" i="77"/>
  <c r="G69" i="77"/>
  <c r="G68" i="77"/>
  <c r="E69" i="77"/>
  <c r="E68" i="77"/>
  <c r="G15" i="77" l="1"/>
  <c r="G14" i="77"/>
  <c r="F303" i="77" l="1"/>
  <c r="G303" i="77"/>
  <c r="E303" i="77"/>
  <c r="F302" i="77"/>
  <c r="G302" i="77"/>
  <c r="E302" i="77"/>
  <c r="K407" i="77" l="1"/>
  <c r="K406" i="77"/>
  <c r="I405" i="77"/>
  <c r="H405" i="77"/>
  <c r="I404" i="77"/>
  <c r="H404" i="77"/>
  <c r="I403" i="77"/>
  <c r="H403" i="77"/>
  <c r="I402" i="77"/>
  <c r="H402" i="77"/>
  <c r="I147" i="77" l="1"/>
  <c r="H147" i="77"/>
  <c r="I146" i="77"/>
  <c r="H146" i="77"/>
  <c r="H174" i="77" l="1"/>
  <c r="K400" i="77"/>
  <c r="K401" i="77"/>
  <c r="E401" i="77" l="1"/>
  <c r="G401" i="77"/>
  <c r="G400" i="77"/>
  <c r="E400" i="77"/>
  <c r="I399" i="77"/>
  <c r="H399" i="77"/>
  <c r="I398" i="77"/>
  <c r="H398" i="77"/>
  <c r="I397" i="77"/>
  <c r="H397" i="77"/>
  <c r="I396" i="77"/>
  <c r="H396" i="77"/>
  <c r="I395" i="77"/>
  <c r="H395" i="77"/>
  <c r="I394" i="77"/>
  <c r="H394" i="77"/>
  <c r="I393" i="77"/>
  <c r="H393" i="77"/>
  <c r="I392" i="77"/>
  <c r="H392" i="77"/>
  <c r="I391" i="77"/>
  <c r="H391" i="77"/>
  <c r="I390" i="77"/>
  <c r="H390" i="77"/>
  <c r="I401" i="77" l="1"/>
  <c r="H401" i="77"/>
  <c r="I400" i="77"/>
  <c r="H400" i="77"/>
  <c r="G389" i="77"/>
  <c r="E389" i="77"/>
  <c r="G388" i="77"/>
  <c r="E388" i="77"/>
  <c r="I387" i="77"/>
  <c r="H387" i="77"/>
  <c r="I386" i="77"/>
  <c r="H386" i="77"/>
  <c r="G385" i="77"/>
  <c r="E385" i="77"/>
  <c r="G384" i="77"/>
  <c r="E384" i="77"/>
  <c r="I383" i="77"/>
  <c r="H383" i="77"/>
  <c r="I382" i="77"/>
  <c r="H382" i="77"/>
  <c r="G381" i="77"/>
  <c r="E381" i="77"/>
  <c r="G380" i="77"/>
  <c r="E380" i="77"/>
  <c r="I379" i="77"/>
  <c r="H379" i="77"/>
  <c r="I378" i="77"/>
  <c r="H378" i="77"/>
  <c r="G377" i="77"/>
  <c r="E377" i="77"/>
  <c r="G376" i="77"/>
  <c r="E376" i="77"/>
  <c r="I375" i="77"/>
  <c r="H375" i="77"/>
  <c r="I374" i="77"/>
  <c r="H374" i="77"/>
  <c r="G373" i="77"/>
  <c r="F373" i="77"/>
  <c r="E373" i="77"/>
  <c r="G372" i="77"/>
  <c r="F372" i="77"/>
  <c r="E372" i="77"/>
  <c r="I371" i="77"/>
  <c r="H371" i="77"/>
  <c r="I370" i="77"/>
  <c r="H370" i="77"/>
  <c r="G369" i="77"/>
  <c r="G368" i="77"/>
  <c r="E369" i="77"/>
  <c r="E368" i="77"/>
  <c r="I367" i="77"/>
  <c r="H367" i="77"/>
  <c r="I366" i="77"/>
  <c r="H366" i="77"/>
  <c r="G365" i="77"/>
  <c r="F365" i="77"/>
  <c r="E365" i="77"/>
  <c r="G364" i="77"/>
  <c r="F364" i="77"/>
  <c r="E364" i="77"/>
  <c r="I363" i="77"/>
  <c r="H363" i="77"/>
  <c r="I362" i="77"/>
  <c r="H362" i="77"/>
  <c r="I361" i="77"/>
  <c r="H361" i="77"/>
  <c r="I360" i="77"/>
  <c r="H360" i="77"/>
  <c r="I359" i="77"/>
  <c r="H359" i="77"/>
  <c r="I358" i="77"/>
  <c r="H358" i="77"/>
  <c r="E356" i="77"/>
  <c r="F357" i="77"/>
  <c r="E357" i="77"/>
  <c r="G356" i="77"/>
  <c r="F356" i="77"/>
  <c r="I355" i="77"/>
  <c r="H355" i="77"/>
  <c r="I354" i="77"/>
  <c r="H354" i="77"/>
  <c r="I353" i="77"/>
  <c r="H353" i="77"/>
  <c r="I352" i="77"/>
  <c r="H352" i="77"/>
  <c r="I351" i="77"/>
  <c r="H351" i="77"/>
  <c r="I350" i="77"/>
  <c r="H350" i="77"/>
  <c r="G349" i="77"/>
  <c r="G348" i="77"/>
  <c r="E349" i="77"/>
  <c r="E348" i="77"/>
  <c r="F349" i="77"/>
  <c r="F348" i="77"/>
  <c r="I347" i="77"/>
  <c r="H347" i="77"/>
  <c r="I346" i="77"/>
  <c r="H346" i="77"/>
  <c r="I345" i="77"/>
  <c r="H345" i="77"/>
  <c r="I344" i="77"/>
  <c r="H344" i="77"/>
  <c r="I343" i="77"/>
  <c r="H343" i="77"/>
  <c r="I342" i="77"/>
  <c r="H342" i="77"/>
  <c r="I341" i="77"/>
  <c r="H341" i="77"/>
  <c r="I340" i="77"/>
  <c r="H340" i="77"/>
  <c r="I339" i="77"/>
  <c r="H339" i="77"/>
  <c r="I338" i="77"/>
  <c r="H338" i="77"/>
  <c r="G337" i="77"/>
  <c r="G336" i="77"/>
  <c r="E337" i="77"/>
  <c r="E336" i="77"/>
  <c r="I333" i="77"/>
  <c r="H333" i="77"/>
  <c r="I332" i="77"/>
  <c r="H332" i="77"/>
  <c r="F337" i="77"/>
  <c r="F336" i="77"/>
  <c r="I335" i="77"/>
  <c r="H335" i="77"/>
  <c r="I334" i="77"/>
  <c r="H334" i="77"/>
  <c r="I331" i="77"/>
  <c r="H331" i="77"/>
  <c r="I330" i="77"/>
  <c r="H330" i="77"/>
  <c r="G329" i="77"/>
  <c r="G328" i="77"/>
  <c r="E329" i="77"/>
  <c r="E328" i="77"/>
  <c r="F329" i="77"/>
  <c r="F401" i="77" s="1"/>
  <c r="F328" i="77"/>
  <c r="F384" i="77" s="1"/>
  <c r="I327" i="77"/>
  <c r="H327" i="77"/>
  <c r="I326" i="77"/>
  <c r="H326" i="77"/>
  <c r="I325" i="77"/>
  <c r="H325" i="77"/>
  <c r="I324" i="77"/>
  <c r="H324" i="77"/>
  <c r="E322" i="77"/>
  <c r="G323" i="77"/>
  <c r="F323" i="77"/>
  <c r="E323" i="77"/>
  <c r="G322" i="77"/>
  <c r="I322" i="77" s="1"/>
  <c r="F322" i="77"/>
  <c r="I321" i="77"/>
  <c r="H321" i="77"/>
  <c r="I320" i="77"/>
  <c r="H320" i="77"/>
  <c r="I319" i="77"/>
  <c r="H319" i="77"/>
  <c r="I318" i="77"/>
  <c r="H318" i="77"/>
  <c r="I317" i="77"/>
  <c r="H317" i="77"/>
  <c r="I316" i="77"/>
  <c r="H316" i="77"/>
  <c r="I315" i="77"/>
  <c r="H315" i="77"/>
  <c r="I314" i="77"/>
  <c r="H314" i="77"/>
  <c r="G313" i="77"/>
  <c r="G312" i="77"/>
  <c r="E313" i="77"/>
  <c r="E312" i="77"/>
  <c r="F313" i="77"/>
  <c r="F389" i="77" s="1"/>
  <c r="F312" i="77"/>
  <c r="F388" i="77" s="1"/>
  <c r="I311" i="77"/>
  <c r="H311" i="77"/>
  <c r="I310" i="77"/>
  <c r="H310" i="77"/>
  <c r="I309" i="77"/>
  <c r="H309" i="77"/>
  <c r="I308" i="77"/>
  <c r="H308" i="77"/>
  <c r="I307" i="77"/>
  <c r="H307" i="77"/>
  <c r="I306" i="77"/>
  <c r="H306" i="77"/>
  <c r="I305" i="77"/>
  <c r="H305" i="77"/>
  <c r="I304" i="77"/>
  <c r="H304" i="77"/>
  <c r="I356" i="77" l="1"/>
  <c r="I373" i="77"/>
  <c r="I380" i="77"/>
  <c r="I388" i="77"/>
  <c r="H377" i="77"/>
  <c r="H348" i="77"/>
  <c r="I357" i="77"/>
  <c r="H364" i="77"/>
  <c r="F368" i="77"/>
  <c r="I368" i="77"/>
  <c r="I372" i="77"/>
  <c r="I329" i="77"/>
  <c r="F369" i="77"/>
  <c r="H329" i="77"/>
  <c r="H312" i="77"/>
  <c r="F400" i="77"/>
  <c r="F385" i="77"/>
  <c r="I365" i="77"/>
  <c r="I389" i="77"/>
  <c r="H389" i="77"/>
  <c r="I385" i="77"/>
  <c r="H384" i="77"/>
  <c r="H385" i="77"/>
  <c r="I381" i="77"/>
  <c r="H376" i="77"/>
  <c r="H373" i="77"/>
  <c r="I377" i="77"/>
  <c r="I376" i="77"/>
  <c r="I384" i="77"/>
  <c r="H388" i="77"/>
  <c r="H380" i="77"/>
  <c r="H381" i="77"/>
  <c r="H372" i="77"/>
  <c r="I369" i="77"/>
  <c r="H368" i="77"/>
  <c r="H369" i="77"/>
  <c r="I364" i="77"/>
  <c r="H365" i="77"/>
  <c r="H357" i="77"/>
  <c r="I349" i="77"/>
  <c r="I348" i="77"/>
  <c r="H349" i="77"/>
  <c r="H337" i="77"/>
  <c r="I336" i="77"/>
  <c r="I337" i="77"/>
  <c r="H336" i="77"/>
  <c r="H328" i="77"/>
  <c r="I328" i="77"/>
  <c r="I323" i="77"/>
  <c r="H323" i="77"/>
  <c r="H322" i="77"/>
  <c r="I313" i="77"/>
  <c r="I312" i="77"/>
  <c r="H313" i="77"/>
  <c r="I301" i="77" l="1"/>
  <c r="H301" i="77"/>
  <c r="I300" i="77"/>
  <c r="H300" i="77"/>
  <c r="I297" i="77"/>
  <c r="H297" i="77"/>
  <c r="I296" i="77"/>
  <c r="H296" i="77"/>
  <c r="I299" i="77"/>
  <c r="H299" i="77"/>
  <c r="I298" i="77"/>
  <c r="H298" i="77"/>
  <c r="I295" i="77"/>
  <c r="H295" i="77"/>
  <c r="I294" i="77"/>
  <c r="H294" i="77"/>
  <c r="I293" i="77"/>
  <c r="H293" i="77"/>
  <c r="I292" i="77"/>
  <c r="H292" i="77"/>
  <c r="I291" i="77"/>
  <c r="H291" i="77"/>
  <c r="I290" i="77"/>
  <c r="H290" i="77"/>
  <c r="I289" i="77"/>
  <c r="H289" i="77"/>
  <c r="I288" i="77"/>
  <c r="H288" i="77"/>
  <c r="I287" i="77"/>
  <c r="H287" i="77"/>
  <c r="I286" i="77"/>
  <c r="H286" i="77"/>
  <c r="I285" i="77"/>
  <c r="H285" i="77"/>
  <c r="I284" i="77"/>
  <c r="H284" i="77"/>
  <c r="I283" i="77"/>
  <c r="H283" i="77"/>
  <c r="I282" i="77"/>
  <c r="H282" i="77"/>
  <c r="I281" i="77"/>
  <c r="H281" i="77"/>
  <c r="I280" i="77"/>
  <c r="H280" i="77"/>
  <c r="I279" i="77"/>
  <c r="H279" i="77"/>
  <c r="I278" i="77"/>
  <c r="H278" i="77"/>
  <c r="I277" i="77"/>
  <c r="H277" i="77"/>
  <c r="I276" i="77"/>
  <c r="H276" i="77"/>
  <c r="I275" i="77"/>
  <c r="H275" i="77"/>
  <c r="I274" i="77"/>
  <c r="H274" i="77"/>
  <c r="I273" i="77"/>
  <c r="H273" i="77"/>
  <c r="I272" i="77"/>
  <c r="H272" i="77"/>
  <c r="I271" i="77"/>
  <c r="H271" i="77"/>
  <c r="I270" i="77"/>
  <c r="H270" i="77"/>
  <c r="I269" i="77"/>
  <c r="H269" i="77"/>
  <c r="I268" i="77"/>
  <c r="H268" i="77"/>
  <c r="I267" i="77"/>
  <c r="H267" i="77"/>
  <c r="I266" i="77"/>
  <c r="H266" i="77"/>
  <c r="I265" i="77"/>
  <c r="H265" i="77"/>
  <c r="I264" i="77"/>
  <c r="H264" i="77"/>
  <c r="I263" i="77"/>
  <c r="H263" i="77"/>
  <c r="I262" i="77"/>
  <c r="H262" i="77"/>
  <c r="I261" i="77"/>
  <c r="H261" i="77"/>
  <c r="I260" i="77"/>
  <c r="H260" i="77"/>
  <c r="I259" i="77"/>
  <c r="H259" i="77"/>
  <c r="I258" i="77"/>
  <c r="H258" i="77"/>
  <c r="I257" i="77"/>
  <c r="H257" i="77"/>
  <c r="I256" i="77"/>
  <c r="H256" i="77"/>
  <c r="H255" i="77"/>
  <c r="H254" i="77"/>
  <c r="I253" i="77"/>
  <c r="H253" i="77"/>
  <c r="I252" i="77"/>
  <c r="H252" i="77"/>
  <c r="I251" i="77"/>
  <c r="H251" i="77"/>
  <c r="I250" i="77"/>
  <c r="H250" i="77"/>
  <c r="I249" i="77"/>
  <c r="H249" i="77"/>
  <c r="I248" i="77"/>
  <c r="H248" i="77"/>
  <c r="I247" i="77"/>
  <c r="H247" i="77"/>
  <c r="I246" i="77"/>
  <c r="H246" i="77"/>
  <c r="I245" i="77"/>
  <c r="H245" i="77"/>
  <c r="I244" i="77"/>
  <c r="H244" i="77"/>
  <c r="I243" i="77"/>
  <c r="H243" i="77"/>
  <c r="I242" i="77"/>
  <c r="H242" i="77"/>
  <c r="I241" i="77"/>
  <c r="H241" i="77"/>
  <c r="I240" i="77"/>
  <c r="H240" i="77"/>
  <c r="I239" i="77"/>
  <c r="H239" i="77"/>
  <c r="I238" i="77"/>
  <c r="H238" i="77"/>
  <c r="I237" i="77"/>
  <c r="H237" i="77"/>
  <c r="I236" i="77"/>
  <c r="H236" i="77"/>
  <c r="I235" i="77"/>
  <c r="H235" i="77"/>
  <c r="I234" i="77"/>
  <c r="H234" i="77"/>
  <c r="I233" i="77"/>
  <c r="H233" i="77"/>
  <c r="I232" i="77"/>
  <c r="H232" i="77"/>
  <c r="I231" i="77"/>
  <c r="H231" i="77"/>
  <c r="I230" i="77"/>
  <c r="H230" i="77"/>
  <c r="I229" i="77"/>
  <c r="H229" i="77"/>
  <c r="I228" i="77"/>
  <c r="H228" i="77"/>
  <c r="I227" i="77"/>
  <c r="H227" i="77"/>
  <c r="I226" i="77"/>
  <c r="H226" i="77"/>
  <c r="I225" i="77"/>
  <c r="H225" i="77"/>
  <c r="I224" i="77"/>
  <c r="H224" i="77"/>
  <c r="I223" i="77"/>
  <c r="H223" i="77"/>
  <c r="I222" i="77"/>
  <c r="H222" i="77"/>
  <c r="I221" i="77"/>
  <c r="H221" i="77"/>
  <c r="I220" i="77"/>
  <c r="H220" i="77"/>
  <c r="F380" i="77" l="1"/>
  <c r="F376" i="77"/>
  <c r="F377" i="77"/>
  <c r="F381" i="77"/>
  <c r="I303" i="77"/>
  <c r="I302" i="77"/>
  <c r="H303" i="77"/>
  <c r="H302" i="77"/>
  <c r="I217" i="77"/>
  <c r="H217" i="77"/>
  <c r="I216" i="77"/>
  <c r="H216" i="77"/>
  <c r="I215" i="77"/>
  <c r="H215" i="77"/>
  <c r="I214" i="77"/>
  <c r="H214" i="77"/>
  <c r="I207" i="77" l="1"/>
  <c r="H207" i="77"/>
  <c r="I206" i="77"/>
  <c r="H206" i="77"/>
  <c r="I205" i="77"/>
  <c r="H205" i="77"/>
  <c r="I204" i="77"/>
  <c r="H204" i="77"/>
  <c r="I203" i="77"/>
  <c r="H203" i="77"/>
  <c r="I202" i="77"/>
  <c r="H202" i="77"/>
  <c r="I201" i="77"/>
  <c r="H201" i="77"/>
  <c r="I200" i="77"/>
  <c r="H200" i="77"/>
  <c r="I199" i="77"/>
  <c r="H199" i="77"/>
  <c r="I198" i="77"/>
  <c r="H198" i="77"/>
  <c r="I197" i="77"/>
  <c r="H197" i="77"/>
  <c r="I196" i="77"/>
  <c r="H196" i="77"/>
  <c r="I195" i="77"/>
  <c r="H195" i="77"/>
  <c r="I194" i="77"/>
  <c r="H194" i="77"/>
  <c r="I193" i="77"/>
  <c r="H193" i="77"/>
  <c r="I192" i="77"/>
  <c r="H192" i="77"/>
  <c r="I191" i="77"/>
  <c r="H191" i="77"/>
  <c r="I190" i="77"/>
  <c r="H190" i="77"/>
  <c r="I189" i="77"/>
  <c r="H189" i="77"/>
  <c r="I188" i="77"/>
  <c r="H188" i="77"/>
  <c r="I187" i="77"/>
  <c r="H187" i="77"/>
  <c r="I186" i="77"/>
  <c r="H186" i="77"/>
  <c r="I185" i="77"/>
  <c r="H185" i="77"/>
  <c r="I184" i="77"/>
  <c r="H184" i="77"/>
  <c r="I183" i="77"/>
  <c r="H183" i="77"/>
  <c r="I182" i="77"/>
  <c r="H182" i="77"/>
  <c r="I181" i="77"/>
  <c r="H181" i="77"/>
  <c r="I180" i="77"/>
  <c r="H180" i="77"/>
  <c r="I179" i="77"/>
  <c r="H179" i="77"/>
  <c r="I178" i="77"/>
  <c r="H178" i="77"/>
  <c r="I177" i="77"/>
  <c r="H177" i="77"/>
  <c r="I176" i="77"/>
  <c r="H176" i="77"/>
  <c r="I174" i="77"/>
  <c r="I173" i="77"/>
  <c r="H173" i="77"/>
  <c r="I172" i="77"/>
  <c r="H172" i="77"/>
  <c r="I171" i="77"/>
  <c r="H171" i="77"/>
  <c r="I170" i="77"/>
  <c r="H170" i="77"/>
  <c r="I169" i="77"/>
  <c r="H169" i="77"/>
  <c r="I168" i="77"/>
  <c r="H168" i="77"/>
  <c r="I167" i="77"/>
  <c r="H167" i="77"/>
  <c r="I166" i="77"/>
  <c r="H166" i="77"/>
  <c r="I165" i="77"/>
  <c r="H165" i="77"/>
  <c r="I164" i="77"/>
  <c r="H164" i="77"/>
  <c r="I163" i="77"/>
  <c r="H163" i="77"/>
  <c r="I162" i="77"/>
  <c r="H162" i="77"/>
  <c r="I161" i="77"/>
  <c r="H161" i="77"/>
  <c r="I160" i="77"/>
  <c r="H160" i="77"/>
  <c r="I159" i="77"/>
  <c r="H159" i="77"/>
  <c r="I158" i="77"/>
  <c r="H158" i="77"/>
  <c r="I157" i="77"/>
  <c r="H157" i="77"/>
  <c r="I156" i="77"/>
  <c r="H156" i="77"/>
  <c r="I155" i="77"/>
  <c r="H155" i="77"/>
  <c r="I154" i="77"/>
  <c r="H154" i="77"/>
  <c r="I153" i="77"/>
  <c r="H153" i="77"/>
  <c r="I152" i="77"/>
  <c r="H152" i="77"/>
  <c r="I151" i="77"/>
  <c r="H151" i="77"/>
  <c r="I150" i="77"/>
  <c r="H150" i="77"/>
  <c r="I149" i="77"/>
  <c r="H149" i="77"/>
  <c r="I148" i="77"/>
  <c r="H148" i="77"/>
  <c r="F175" i="77"/>
  <c r="F174" i="77"/>
  <c r="I145" i="77"/>
  <c r="H145" i="77"/>
  <c r="I144" i="77"/>
  <c r="H144" i="77"/>
  <c r="I143" i="77"/>
  <c r="H143" i="77"/>
  <c r="I142" i="77"/>
  <c r="H142" i="77"/>
  <c r="I141" i="77"/>
  <c r="H141" i="77"/>
  <c r="I140" i="77"/>
  <c r="H140" i="77"/>
  <c r="I139" i="77"/>
  <c r="H139" i="77"/>
  <c r="I138" i="77"/>
  <c r="H138" i="77"/>
  <c r="I137" i="77"/>
  <c r="H137" i="77"/>
  <c r="I136" i="77"/>
  <c r="H136" i="77"/>
  <c r="I135" i="77"/>
  <c r="H135" i="77"/>
  <c r="I134" i="77"/>
  <c r="H134" i="77"/>
  <c r="I133" i="77"/>
  <c r="H133" i="77"/>
  <c r="I132" i="77"/>
  <c r="H132" i="77"/>
  <c r="I131" i="77"/>
  <c r="H131" i="77"/>
  <c r="I130" i="77"/>
  <c r="H130" i="77"/>
  <c r="I129" i="77"/>
  <c r="H129" i="77"/>
  <c r="I128" i="77"/>
  <c r="H128" i="77"/>
  <c r="I127" i="77"/>
  <c r="H127" i="77"/>
  <c r="I126" i="77"/>
  <c r="H126" i="77"/>
  <c r="I125" i="77"/>
  <c r="H125" i="77"/>
  <c r="I124" i="77"/>
  <c r="H124" i="77"/>
  <c r="I123" i="77"/>
  <c r="H123" i="77"/>
  <c r="I122" i="77"/>
  <c r="H122" i="77"/>
  <c r="I121" i="77"/>
  <c r="H121" i="77"/>
  <c r="I120" i="77"/>
  <c r="H120" i="77"/>
  <c r="I119" i="77"/>
  <c r="H119" i="77"/>
  <c r="I118" i="77"/>
  <c r="H118" i="77"/>
  <c r="I117" i="77"/>
  <c r="H117" i="77"/>
  <c r="I116" i="77"/>
  <c r="H116" i="77"/>
  <c r="I115" i="77"/>
  <c r="H115" i="77"/>
  <c r="I114" i="77"/>
  <c r="H114" i="77"/>
  <c r="I113" i="77"/>
  <c r="H113" i="77"/>
  <c r="I112" i="77"/>
  <c r="H112" i="77"/>
  <c r="G111" i="77"/>
  <c r="G110" i="77"/>
  <c r="E111" i="77"/>
  <c r="E110" i="77"/>
  <c r="F111" i="77"/>
  <c r="F110" i="77"/>
  <c r="I81" i="77"/>
  <c r="H81" i="77"/>
  <c r="I80" i="77"/>
  <c r="H80" i="77"/>
  <c r="I79" i="77"/>
  <c r="H79" i="77"/>
  <c r="I78" i="77"/>
  <c r="H78" i="77"/>
  <c r="I77" i="77"/>
  <c r="H77" i="77"/>
  <c r="I76" i="77"/>
  <c r="H76" i="77"/>
  <c r="I75" i="77"/>
  <c r="H75" i="77"/>
  <c r="I74" i="77"/>
  <c r="H74" i="77"/>
  <c r="G73" i="77"/>
  <c r="G72" i="77"/>
  <c r="E73" i="77"/>
  <c r="E72" i="77"/>
  <c r="F73" i="77"/>
  <c r="F72" i="77"/>
  <c r="I71" i="77"/>
  <c r="H71" i="77"/>
  <c r="I70" i="77"/>
  <c r="H70" i="77"/>
  <c r="G407" i="77"/>
  <c r="F68" i="77"/>
  <c r="F69" i="77"/>
  <c r="I65" i="77"/>
  <c r="H65" i="77"/>
  <c r="I64" i="77"/>
  <c r="H64" i="77"/>
  <c r="I63" i="77"/>
  <c r="H63" i="77"/>
  <c r="I62" i="77"/>
  <c r="H62" i="77"/>
  <c r="I61" i="77"/>
  <c r="H61" i="77"/>
  <c r="I60" i="77"/>
  <c r="H60" i="77"/>
  <c r="I59" i="77"/>
  <c r="H59" i="77"/>
  <c r="I58" i="77"/>
  <c r="H58" i="77"/>
  <c r="I67" i="77"/>
  <c r="H67" i="77"/>
  <c r="I66" i="77"/>
  <c r="H66" i="77"/>
  <c r="I57" i="77"/>
  <c r="H57" i="77"/>
  <c r="I56" i="77"/>
  <c r="H56" i="77"/>
  <c r="I55" i="77"/>
  <c r="H55" i="77"/>
  <c r="I54" i="77"/>
  <c r="H54" i="77"/>
  <c r="I53" i="77"/>
  <c r="H53" i="77"/>
  <c r="I52" i="77"/>
  <c r="H52" i="77"/>
  <c r="I51" i="77"/>
  <c r="H51" i="77"/>
  <c r="I50" i="77"/>
  <c r="H50" i="77"/>
  <c r="I49" i="77"/>
  <c r="H49" i="77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37" i="77"/>
  <c r="H37" i="77"/>
  <c r="I36" i="77"/>
  <c r="H36" i="77"/>
  <c r="I35" i="77"/>
  <c r="H35" i="77"/>
  <c r="I34" i="77"/>
  <c r="H34" i="77"/>
  <c r="G406" i="77" l="1"/>
  <c r="H406" i="77" s="1"/>
  <c r="I110" i="77"/>
  <c r="H175" i="77"/>
  <c r="I175" i="77"/>
  <c r="I111" i="77"/>
  <c r="H110" i="77"/>
  <c r="H111" i="77"/>
  <c r="I73" i="77"/>
  <c r="I72" i="77"/>
  <c r="H72" i="77"/>
  <c r="H73" i="77"/>
  <c r="K219" i="77" l="1"/>
  <c r="K218" i="77"/>
  <c r="J406" i="77" s="1"/>
  <c r="H208" i="77"/>
  <c r="H209" i="77"/>
  <c r="H213" i="77"/>
  <c r="H212" i="77"/>
  <c r="H211" i="77"/>
  <c r="H2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68" i="77"/>
  <c r="H39" i="77"/>
  <c r="H38" i="77"/>
  <c r="H21" i="77"/>
  <c r="H20" i="77"/>
  <c r="H19" i="77"/>
  <c r="H18" i="77"/>
  <c r="H17" i="77"/>
  <c r="H16" i="77"/>
  <c r="H12" i="77"/>
  <c r="I211" i="77"/>
  <c r="I210" i="77"/>
  <c r="I12" i="77" l="1"/>
  <c r="I213" i="77" l="1"/>
  <c r="I212" i="77"/>
  <c r="I109" i="77"/>
  <c r="I108" i="77"/>
  <c r="I107" i="77"/>
  <c r="I106" i="77"/>
  <c r="I105" i="77"/>
  <c r="I104" i="77"/>
  <c r="I103" i="77"/>
  <c r="I102" i="77"/>
  <c r="I101" i="77"/>
  <c r="I100" i="77"/>
  <c r="I99" i="77"/>
  <c r="I98" i="77"/>
  <c r="I97" i="77"/>
  <c r="I96" i="77"/>
  <c r="I95" i="77"/>
  <c r="I94" i="77"/>
  <c r="I93" i="77"/>
  <c r="I92" i="77"/>
  <c r="I91" i="77"/>
  <c r="I90" i="77"/>
  <c r="I89" i="77"/>
  <c r="I88" i="77"/>
  <c r="I87" i="77"/>
  <c r="I86" i="77"/>
  <c r="I85" i="77"/>
  <c r="I84" i="77"/>
  <c r="I83" i="77"/>
  <c r="I82" i="77"/>
  <c r="I39" i="77"/>
  <c r="I38" i="77"/>
  <c r="I21" i="77"/>
  <c r="I20" i="77"/>
  <c r="I19" i="77"/>
  <c r="I18" i="77"/>
  <c r="I17" i="77"/>
  <c r="I16" i="77"/>
  <c r="I13" i="77"/>
  <c r="H219" i="77"/>
  <c r="F219" i="77"/>
  <c r="F218" i="77"/>
  <c r="I219" i="77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J218" i="77"/>
  <c r="I69" i="77"/>
  <c r="I68" i="77"/>
  <c r="F15" i="77"/>
  <c r="F407" i="77" s="1"/>
  <c r="E15" i="77"/>
  <c r="F14" i="77"/>
  <c r="F406" i="77" s="1"/>
  <c r="E14" i="77"/>
  <c r="E84" i="79"/>
  <c r="E87" i="79" s="1"/>
  <c r="H407" i="77" l="1"/>
  <c r="F25" i="79"/>
  <c r="K56" i="79"/>
  <c r="M56" i="79" s="1"/>
  <c r="O56" i="79" s="1"/>
  <c r="Q56" i="79" s="1"/>
  <c r="S56" i="79" s="1"/>
  <c r="F14" i="79"/>
  <c r="I58" i="79"/>
  <c r="K58" i="79" s="1"/>
  <c r="F15" i="79"/>
  <c r="I14" i="77"/>
  <c r="H14" i="77"/>
  <c r="I15" i="77"/>
  <c r="H15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I407" i="77" l="1"/>
  <c r="K80" i="79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  <c r="I218" i="77"/>
  <c r="I406" i="77" l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<sst xmlns="http://schemas.openxmlformats.org/spreadsheetml/2006/main" count="1425" uniqueCount="460">
  <si>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</si>
  <si>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</si>
  <si>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</si>
  <si>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</si>
  <si>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</si>
  <si>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</si>
  <si>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</si>
  <si>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</si>
  <si>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</si>
  <si>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</si>
  <si>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</si>
  <si>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</si>
  <si>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</si>
  <si>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</si>
  <si>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</si>
  <si>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</si>
  <si>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</si>
  <si>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</si>
  <si>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</si>
  <si>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</si>
  <si>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</si>
  <si>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</si>
  <si>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</si>
  <si>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</si>
  <si>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</si>
  <si>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</si>
  <si>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</si>
  <si>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</si>
  <si>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</si>
  <si>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</si>
  <si>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</si>
  <si>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</si>
  <si>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</si>
  <si>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</si>
  <si>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</si>
  <si>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</si>
  <si>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</si>
  <si>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</si>
  <si>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</si>
  <si>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</si>
  <si>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</si>
  <si>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</si>
  <si>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区ＣＭ</t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</si>
  <si>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</si>
  <si>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</si>
  <si>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</si>
  <si>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</si>
  <si>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</si>
  <si>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</si>
  <si>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</si>
  <si>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</si>
  <si>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</si>
  <si>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</si>
  <si>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</si>
  <si>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</si>
  <si>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</si>
  <si>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</si>
  <si>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</si>
  <si>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</si>
  <si>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</si>
  <si>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</si>
  <si>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</si>
  <si>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</si>
  <si>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</si>
  <si>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</si>
  <si>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</si>
  <si>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</si>
  <si>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</si>
  <si>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</si>
  <si>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</si>
  <si>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</si>
  <si>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</si>
  <si>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</si>
  <si>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</si>
  <si>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</si>
  <si>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</si>
  <si>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</si>
  <si>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</si>
  <si>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</si>
  <si>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</si>
  <si>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</si>
  <si>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</si>
  <si>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</si>
  <si>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</si>
  <si>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</si>
  <si>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</si>
  <si>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</si>
  <si>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</si>
  <si>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</si>
  <si>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</si>
  <si>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</si>
  <si>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</si>
  <si>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</si>
  <si>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</si>
  <si>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</si>
  <si>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</si>
  <si>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</si>
  <si>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</si>
  <si>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</si>
  <si>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</si>
  <si>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</si>
  <si>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</si>
  <si>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</si>
  <si>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</si>
  <si>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</si>
  <si>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</si>
  <si>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</si>
  <si>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</si>
  <si>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</si>
  <si>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</si>
  <si>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</si>
  <si>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</si>
  <si>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</si>
  <si>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</si>
  <si>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</si>
  <si>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</si>
  <si>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</si>
  <si>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</si>
  <si>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</si>
  <si>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</si>
  <si>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</si>
  <si>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</si>
  <si>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</si>
  <si>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</si>
  <si>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</si>
  <si>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</si>
  <si>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</si>
  <si>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</si>
  <si>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</si>
  <si>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</si>
  <si>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</si>
  <si>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</si>
  <si>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</si>
  <si>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</si>
  <si>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</si>
  <si>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</si>
  <si>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</si>
  <si>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</si>
  <si>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</si>
  <si>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</si>
  <si>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</si>
  <si>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</si>
  <si>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</si>
  <si>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</si>
  <si>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</si>
  <si>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</si>
  <si>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</si>
  <si>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</si>
  <si>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</si>
  <si>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</si>
  <si>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</si>
  <si>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</si>
  <si>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</si>
  <si>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</si>
  <si>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</si>
  <si>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</si>
  <si>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</si>
  <si>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</si>
  <si>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</si>
  <si>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</si>
  <si>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</si>
  <si>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</si>
  <si>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</si>
  <si>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</si>
  <si>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</si>
  <si>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</si>
  <si>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29 年 度</t>
    <rPh sb="3" eb="4">
      <t>ネン</t>
    </rPh>
    <rPh sb="5" eb="6">
      <t>ド</t>
    </rPh>
    <phoneticPr fontId="3"/>
  </si>
  <si>
    <t>算 定 ②</t>
    <rPh sb="0" eb="1">
      <t>サン</t>
    </rPh>
    <rPh sb="2" eb="3">
      <t>サダム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</si>
  <si>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</si>
  <si>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</si>
  <si>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</si>
  <si>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</si>
  <si>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</si>
  <si>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</si>
  <si>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↓</t>
    <phoneticPr fontId="3"/>
  </si>
  <si>
    <t>非表示設定</t>
    <rPh sb="3" eb="5">
      <t>セッテイ</t>
    </rPh>
    <phoneticPr fontId="3"/>
  </si>
  <si>
    <t>予算案公表</t>
    <rPh sb="0" eb="2">
      <t>ヨサン</t>
    </rPh>
    <rPh sb="2" eb="3">
      <t>アン</t>
    </rPh>
    <rPh sb="3" eb="5">
      <t>コウヒョウ</t>
    </rPh>
    <phoneticPr fontId="3"/>
  </si>
  <si>
    <t>編成過程①</t>
    <rPh sb="0" eb="2">
      <t>ヘンセイ</t>
    </rPh>
    <rPh sb="2" eb="4">
      <t>カテイ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</si>
  <si>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</si>
  <si>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</si>
  <si>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</si>
  <si>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</si>
  <si>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</si>
  <si>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</si>
  <si>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</si>
  <si>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</si>
  <si>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</si>
  <si>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</si>
  <si>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</si>
  <si>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</si>
  <si>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</si>
  <si>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</si>
  <si>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（③ - ①）</t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</si>
  <si>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</si>
  <si>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</si>
  <si>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</si>
  <si>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</si>
  <si>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</si>
  <si>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</si>
  <si>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</si>
  <si>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</si>
  <si>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</si>
  <si>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</si>
  <si>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</si>
  <si>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</si>
  <si>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7-1-1</t>
    <phoneticPr fontId="2"/>
  </si>
  <si>
    <t>経済戦略局職員の人件費</t>
    <rPh sb="0" eb="2">
      <t>ケイザイ</t>
    </rPh>
    <rPh sb="2" eb="4">
      <t>センリャク</t>
    </rPh>
    <rPh sb="4" eb="5">
      <t>キョク</t>
    </rPh>
    <rPh sb="5" eb="7">
      <t>ショクイン</t>
    </rPh>
    <rPh sb="8" eb="11">
      <t>ジンケンヒ</t>
    </rPh>
    <phoneticPr fontId="1"/>
  </si>
  <si>
    <t>総務課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</si>
  <si>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</si>
  <si>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7-1-2</t>
    <phoneticPr fontId="2"/>
  </si>
  <si>
    <t>経済戦略局一般事務費</t>
    <rPh sb="0" eb="2">
      <t>ケイザイ</t>
    </rPh>
    <rPh sb="2" eb="4">
      <t>センリャク</t>
    </rPh>
    <rPh sb="4" eb="5">
      <t>キョク</t>
    </rPh>
    <rPh sb="5" eb="7">
      <t>イッパン</t>
    </rPh>
    <rPh sb="7" eb="10">
      <t>ジムヒ</t>
    </rPh>
    <phoneticPr fontId="1"/>
  </si>
  <si>
    <t>総務課</t>
    <phoneticPr fontId="20"/>
  </si>
  <si>
    <t>7-1-2</t>
    <phoneticPr fontId="2"/>
  </si>
  <si>
    <t>局施策企画調整事務</t>
    <rPh sb="0" eb="1">
      <t>キョク</t>
    </rPh>
    <rPh sb="1" eb="2">
      <t>セ</t>
    </rPh>
    <rPh sb="2" eb="3">
      <t>サク</t>
    </rPh>
    <rPh sb="3" eb="5">
      <t>キカク</t>
    </rPh>
    <rPh sb="5" eb="7">
      <t>チョウセイ</t>
    </rPh>
    <rPh sb="7" eb="9">
      <t>ジム</t>
    </rPh>
    <phoneticPr fontId="1"/>
  </si>
  <si>
    <t>企画課</t>
    <phoneticPr fontId="20"/>
  </si>
  <si>
    <t>7-1-2</t>
    <phoneticPr fontId="2"/>
  </si>
  <si>
    <t>企業等誘致・集積推進事業</t>
    <rPh sb="0" eb="3">
      <t>キギョウトウ</t>
    </rPh>
    <rPh sb="3" eb="5">
      <t>ユウチ</t>
    </rPh>
    <rPh sb="6" eb="8">
      <t>シュウセキ</t>
    </rPh>
    <rPh sb="8" eb="10">
      <t>スイシン</t>
    </rPh>
    <rPh sb="10" eb="12">
      <t>ジギョウ</t>
    </rPh>
    <phoneticPr fontId="3"/>
  </si>
  <si>
    <t>立地推進担当</t>
  </si>
  <si>
    <t>7-1-2</t>
    <phoneticPr fontId="2"/>
  </si>
  <si>
    <t>企業立地促進助成事業</t>
    <rPh sb="0" eb="2">
      <t>キギョウ</t>
    </rPh>
    <rPh sb="2" eb="4">
      <t>リッチ</t>
    </rPh>
    <rPh sb="4" eb="6">
      <t>ソクシン</t>
    </rPh>
    <rPh sb="6" eb="8">
      <t>ジョセイ</t>
    </rPh>
    <rPh sb="8" eb="10">
      <t>ジギョウ</t>
    </rPh>
    <phoneticPr fontId="3"/>
  </si>
  <si>
    <t>国際戦略総合特区における税優遇インセンティブの実施</t>
    <rPh sb="0" eb="2">
      <t>コクサイ</t>
    </rPh>
    <rPh sb="2" eb="4">
      <t>センリャク</t>
    </rPh>
    <rPh sb="4" eb="6">
      <t>ソウゴウ</t>
    </rPh>
    <rPh sb="6" eb="8">
      <t>トック</t>
    </rPh>
    <rPh sb="12" eb="13">
      <t>ゼイ</t>
    </rPh>
    <rPh sb="13" eb="15">
      <t>ユウグウ</t>
    </rPh>
    <rPh sb="23" eb="25">
      <t>ジッシ</t>
    </rPh>
    <phoneticPr fontId="2"/>
  </si>
  <si>
    <t>立地推進担当事務費</t>
    <rPh sb="0" eb="2">
      <t>リッチ</t>
    </rPh>
    <rPh sb="2" eb="4">
      <t>スイシン</t>
    </rPh>
    <rPh sb="4" eb="6">
      <t>タントウ</t>
    </rPh>
    <rPh sb="6" eb="8">
      <t>ジム</t>
    </rPh>
    <rPh sb="8" eb="9">
      <t>ヒ</t>
    </rPh>
    <phoneticPr fontId="20"/>
  </si>
  <si>
    <t>施設整備課</t>
  </si>
  <si>
    <t>7-1-2</t>
    <phoneticPr fontId="2"/>
  </si>
  <si>
    <t>グローバルイノベーション創出支援事業</t>
    <rPh sb="12" eb="14">
      <t>ソウシュツ</t>
    </rPh>
    <rPh sb="14" eb="16">
      <t>シエン</t>
    </rPh>
    <rPh sb="16" eb="18">
      <t>ジギョウ</t>
    </rPh>
    <phoneticPr fontId="20"/>
  </si>
  <si>
    <t>イノベーション担当</t>
  </si>
  <si>
    <t>大学と連携した人材育成中核拠点機能の運営</t>
    <rPh sb="0" eb="2">
      <t>ダイガク</t>
    </rPh>
    <rPh sb="3" eb="5">
      <t>レンケイ</t>
    </rPh>
    <rPh sb="7" eb="9">
      <t>ジンザイ</t>
    </rPh>
    <rPh sb="9" eb="11">
      <t>イクセイ</t>
    </rPh>
    <rPh sb="11" eb="13">
      <t>チュウカク</t>
    </rPh>
    <rPh sb="13" eb="15">
      <t>キョテン</t>
    </rPh>
    <rPh sb="15" eb="17">
      <t>キノウ</t>
    </rPh>
    <rPh sb="18" eb="20">
      <t>ウンエイ</t>
    </rPh>
    <phoneticPr fontId="20"/>
  </si>
  <si>
    <t>イノベーション創出事務費</t>
    <rPh sb="7" eb="9">
      <t>ソウシュツ</t>
    </rPh>
    <rPh sb="9" eb="11">
      <t>ジム</t>
    </rPh>
    <rPh sb="11" eb="12">
      <t>ヒ</t>
    </rPh>
    <phoneticPr fontId="20"/>
  </si>
  <si>
    <t>ビジネスパートナー都市等交流事業</t>
    <rPh sb="9" eb="11">
      <t>トシ</t>
    </rPh>
    <rPh sb="11" eb="12">
      <t>トウ</t>
    </rPh>
    <rPh sb="12" eb="14">
      <t>コウリュウ</t>
    </rPh>
    <rPh sb="14" eb="16">
      <t>ジギョウ</t>
    </rPh>
    <phoneticPr fontId="3"/>
  </si>
  <si>
    <t>国際担当</t>
  </si>
  <si>
    <t>関西領事団等との連携</t>
    <rPh sb="0" eb="2">
      <t>カンサイ</t>
    </rPh>
    <rPh sb="2" eb="4">
      <t>リョウジ</t>
    </rPh>
    <rPh sb="4" eb="5">
      <t>ダン</t>
    </rPh>
    <rPh sb="5" eb="6">
      <t>トウ</t>
    </rPh>
    <rPh sb="8" eb="10">
      <t>レンケイ</t>
    </rPh>
    <phoneticPr fontId="3"/>
  </si>
  <si>
    <t>海外事務所の運営</t>
    <rPh sb="0" eb="2">
      <t>カイガイ</t>
    </rPh>
    <rPh sb="2" eb="4">
      <t>ジム</t>
    </rPh>
    <rPh sb="4" eb="5">
      <t>ショ</t>
    </rPh>
    <rPh sb="6" eb="8">
      <t>ウンエイ</t>
    </rPh>
    <phoneticPr fontId="3"/>
  </si>
  <si>
    <t>外国人留学生との連携拡大及び起業支援</t>
    <rPh sb="0" eb="2">
      <t>ガイコク</t>
    </rPh>
    <rPh sb="2" eb="3">
      <t>ジン</t>
    </rPh>
    <rPh sb="3" eb="6">
      <t>リュウガクセイ</t>
    </rPh>
    <rPh sb="8" eb="10">
      <t>レンケイ</t>
    </rPh>
    <rPh sb="10" eb="12">
      <t>カクダイ</t>
    </rPh>
    <rPh sb="12" eb="13">
      <t>オヨ</t>
    </rPh>
    <rPh sb="14" eb="16">
      <t>キギョウ</t>
    </rPh>
    <rPh sb="16" eb="18">
      <t>シエン</t>
    </rPh>
    <phoneticPr fontId="3"/>
  </si>
  <si>
    <t>姉妹都市交流推進事業補助</t>
    <rPh sb="0" eb="2">
      <t>シマイ</t>
    </rPh>
    <rPh sb="2" eb="4">
      <t>トシ</t>
    </rPh>
    <rPh sb="4" eb="6">
      <t>コウリュウ</t>
    </rPh>
    <rPh sb="6" eb="8">
      <t>スイシン</t>
    </rPh>
    <rPh sb="8" eb="10">
      <t>ジギョウ</t>
    </rPh>
    <rPh sb="10" eb="12">
      <t>ホジョ</t>
    </rPh>
    <phoneticPr fontId="3"/>
  </si>
  <si>
    <t>姉妹都市ネットワークを活用した経済交流の推進</t>
    <rPh sb="0" eb="2">
      <t>シマイ</t>
    </rPh>
    <rPh sb="2" eb="4">
      <t>トシ</t>
    </rPh>
    <rPh sb="11" eb="13">
      <t>カツヨウ</t>
    </rPh>
    <rPh sb="15" eb="17">
      <t>ケイザイ</t>
    </rPh>
    <rPh sb="17" eb="19">
      <t>コウリュウ</t>
    </rPh>
    <rPh sb="20" eb="22">
      <t>スイシン</t>
    </rPh>
    <phoneticPr fontId="3"/>
  </si>
  <si>
    <t>国際化施策推進にかかる外国語対応体制の充実・強化</t>
    <rPh sb="0" eb="2">
      <t>コクサイ</t>
    </rPh>
    <rPh sb="2" eb="3">
      <t>カ</t>
    </rPh>
    <rPh sb="3" eb="4">
      <t>セ</t>
    </rPh>
    <rPh sb="4" eb="5">
      <t>サク</t>
    </rPh>
    <rPh sb="5" eb="7">
      <t>スイシン</t>
    </rPh>
    <rPh sb="11" eb="14">
      <t>ガイコクゴ</t>
    </rPh>
    <rPh sb="14" eb="16">
      <t>タイオウ</t>
    </rPh>
    <rPh sb="16" eb="18">
      <t>タイセイ</t>
    </rPh>
    <rPh sb="19" eb="21">
      <t>ジュウジツ</t>
    </rPh>
    <rPh sb="22" eb="24">
      <t>キョウカ</t>
    </rPh>
    <phoneticPr fontId="3"/>
  </si>
  <si>
    <t>大阪国際交流センター事業交付金</t>
    <rPh sb="0" eb="2">
      <t>オオサカ</t>
    </rPh>
    <rPh sb="2" eb="4">
      <t>コクサイ</t>
    </rPh>
    <rPh sb="4" eb="6">
      <t>コウリュウ</t>
    </rPh>
    <rPh sb="10" eb="12">
      <t>ジギョウ</t>
    </rPh>
    <rPh sb="12" eb="15">
      <t>コウフキン</t>
    </rPh>
    <phoneticPr fontId="3"/>
  </si>
  <si>
    <t>大阪国際交流センター改修等工事</t>
    <rPh sb="0" eb="2">
      <t>オオサカ</t>
    </rPh>
    <rPh sb="2" eb="4">
      <t>コクサイ</t>
    </rPh>
    <rPh sb="4" eb="6">
      <t>コウリュウ</t>
    </rPh>
    <rPh sb="10" eb="12">
      <t>カイシュウ</t>
    </rPh>
    <rPh sb="12" eb="13">
      <t>トウ</t>
    </rPh>
    <rPh sb="13" eb="15">
      <t>コウジ</t>
    </rPh>
    <phoneticPr fontId="3"/>
  </si>
  <si>
    <t>（一財）自治体国際化協会分担金</t>
    <rPh sb="1" eb="2">
      <t>イチ</t>
    </rPh>
    <rPh sb="2" eb="3">
      <t>ザイ</t>
    </rPh>
    <rPh sb="4" eb="7">
      <t>ジチタイ</t>
    </rPh>
    <rPh sb="7" eb="9">
      <t>コクサイ</t>
    </rPh>
    <rPh sb="9" eb="10">
      <t>カ</t>
    </rPh>
    <rPh sb="10" eb="12">
      <t>キョウカイ</t>
    </rPh>
    <rPh sb="12" eb="15">
      <t>ブンタンキン</t>
    </rPh>
    <phoneticPr fontId="2"/>
  </si>
  <si>
    <t>国際交流企画費</t>
    <rPh sb="0" eb="2">
      <t>コクサイ</t>
    </rPh>
    <rPh sb="2" eb="4">
      <t>コウリュウ</t>
    </rPh>
    <rPh sb="4" eb="6">
      <t>キカク</t>
    </rPh>
    <rPh sb="6" eb="7">
      <t>ヒ</t>
    </rPh>
    <phoneticPr fontId="3"/>
  </si>
  <si>
    <t>コングレス（国連犯罪防止・刑事司法会議）誘致・開催事業</t>
    <rPh sb="6" eb="8">
      <t>コクレン</t>
    </rPh>
    <rPh sb="8" eb="10">
      <t>ハンザイ</t>
    </rPh>
    <rPh sb="10" eb="12">
      <t>ボウシ</t>
    </rPh>
    <rPh sb="13" eb="15">
      <t>ケイジ</t>
    </rPh>
    <rPh sb="15" eb="17">
      <t>シホウ</t>
    </rPh>
    <rPh sb="17" eb="19">
      <t>カイギ</t>
    </rPh>
    <rPh sb="20" eb="22">
      <t>ユウチ</t>
    </rPh>
    <rPh sb="23" eb="25">
      <t>カイサイ</t>
    </rPh>
    <rPh sb="25" eb="27">
      <t>ジギョウ</t>
    </rPh>
    <phoneticPr fontId="20"/>
  </si>
  <si>
    <t>臨海部への企業誘致プロモーション</t>
    <rPh sb="0" eb="2">
      <t>リンカイ</t>
    </rPh>
    <rPh sb="2" eb="3">
      <t>ブ</t>
    </rPh>
    <rPh sb="5" eb="7">
      <t>キギョウ</t>
    </rPh>
    <rPh sb="7" eb="9">
      <t>ユウチ</t>
    </rPh>
    <phoneticPr fontId="3"/>
  </si>
  <si>
    <t>企業・大学等立地促進助成事業</t>
    <rPh sb="0" eb="2">
      <t>キギョウ</t>
    </rPh>
    <rPh sb="3" eb="5">
      <t>ダイガク</t>
    </rPh>
    <rPh sb="5" eb="6">
      <t>トウ</t>
    </rPh>
    <rPh sb="6" eb="8">
      <t>リッチ</t>
    </rPh>
    <rPh sb="8" eb="10">
      <t>ソクシン</t>
    </rPh>
    <rPh sb="10" eb="12">
      <t>ジョセイ</t>
    </rPh>
    <rPh sb="12" eb="14">
      <t>ジギョウ</t>
    </rPh>
    <phoneticPr fontId="3"/>
  </si>
  <si>
    <t>特区制度等を活用した成長戦略拠点の実現に関する調査</t>
    <rPh sb="0" eb="2">
      <t>トック</t>
    </rPh>
    <rPh sb="2" eb="4">
      <t>セイド</t>
    </rPh>
    <rPh sb="4" eb="5">
      <t>トウ</t>
    </rPh>
    <rPh sb="6" eb="8">
      <t>カツヨウ</t>
    </rPh>
    <rPh sb="10" eb="12">
      <t>セイチョウ</t>
    </rPh>
    <rPh sb="12" eb="14">
      <t>センリャク</t>
    </rPh>
    <rPh sb="14" eb="16">
      <t>キョテン</t>
    </rPh>
    <rPh sb="17" eb="19">
      <t>ジツゲン</t>
    </rPh>
    <rPh sb="20" eb="21">
      <t>カン</t>
    </rPh>
    <rPh sb="23" eb="25">
      <t>チョウサ</t>
    </rPh>
    <phoneticPr fontId="2"/>
  </si>
  <si>
    <t>ＩＲを含む国際観光拠点の形成に向けた立地推進事業</t>
    <rPh sb="3" eb="4">
      <t>フク</t>
    </rPh>
    <phoneticPr fontId="20"/>
  </si>
  <si>
    <t>経済戦略費計</t>
    <rPh sb="0" eb="2">
      <t>ケイザイ</t>
    </rPh>
    <rPh sb="2" eb="4">
      <t>センリャク</t>
    </rPh>
    <rPh sb="4" eb="5">
      <t>ヒ</t>
    </rPh>
    <rPh sb="5" eb="6">
      <t>ケイ</t>
    </rPh>
    <phoneticPr fontId="2"/>
  </si>
  <si>
    <t>7-1-3</t>
    <phoneticPr fontId="2"/>
  </si>
  <si>
    <t>2025日本万国博覧会大阪誘致推進事業</t>
    <phoneticPr fontId="20"/>
  </si>
  <si>
    <t>万博誘致推進室</t>
    <rPh sb="0" eb="2">
      <t>バンパク</t>
    </rPh>
    <rPh sb="2" eb="4">
      <t>ユウチ</t>
    </rPh>
    <rPh sb="4" eb="7">
      <t>スイシンシツ</t>
    </rPh>
    <phoneticPr fontId="20"/>
  </si>
  <si>
    <t>万博誘致推進費計</t>
    <rPh sb="0" eb="2">
      <t>バンパク</t>
    </rPh>
    <rPh sb="2" eb="4">
      <t>ユウチ</t>
    </rPh>
    <rPh sb="4" eb="6">
      <t>スイシン</t>
    </rPh>
    <rPh sb="6" eb="7">
      <t>ヒ</t>
    </rPh>
    <rPh sb="7" eb="8">
      <t>ケイ</t>
    </rPh>
    <phoneticPr fontId="2"/>
  </si>
  <si>
    <t>7-2-1</t>
    <phoneticPr fontId="2"/>
  </si>
  <si>
    <t>大阪観光局事業</t>
    <rPh sb="2" eb="4">
      <t>カンコウ</t>
    </rPh>
    <rPh sb="4" eb="5">
      <t>キョク</t>
    </rPh>
    <rPh sb="5" eb="7">
      <t>ジギョウ</t>
    </rPh>
    <phoneticPr fontId="2"/>
  </si>
  <si>
    <t>観光課</t>
  </si>
  <si>
    <t>水と光のまちづくり推進事業</t>
    <rPh sb="0" eb="1">
      <t>ミズ</t>
    </rPh>
    <rPh sb="2" eb="3">
      <t>ヒカリ</t>
    </rPh>
    <rPh sb="9" eb="11">
      <t>スイシン</t>
    </rPh>
    <rPh sb="11" eb="13">
      <t>ジギョウ</t>
    </rPh>
    <phoneticPr fontId="2"/>
  </si>
  <si>
    <t>大阪・光の饗宴事業</t>
    <rPh sb="0" eb="2">
      <t>オオサカ</t>
    </rPh>
    <rPh sb="3" eb="4">
      <t>ヒカリ</t>
    </rPh>
    <rPh sb="5" eb="7">
      <t>キョウエン</t>
    </rPh>
    <rPh sb="7" eb="9">
      <t>ジギョウ</t>
    </rPh>
    <phoneticPr fontId="2"/>
  </si>
  <si>
    <t>御堂筋活性化事業</t>
    <rPh sb="0" eb="2">
      <t>ミドウ</t>
    </rPh>
    <rPh sb="2" eb="3">
      <t>スジ</t>
    </rPh>
    <rPh sb="3" eb="6">
      <t>カッセイカ</t>
    </rPh>
    <rPh sb="6" eb="8">
      <t>ジギョウ</t>
    </rPh>
    <phoneticPr fontId="20"/>
  </si>
  <si>
    <t>大阪城エリア観光拠点化事業</t>
    <rPh sb="0" eb="3">
      <t>オオサカジョウ</t>
    </rPh>
    <rPh sb="6" eb="8">
      <t>カンコウ</t>
    </rPh>
    <rPh sb="8" eb="11">
      <t>キョテンカ</t>
    </rPh>
    <rPh sb="11" eb="13">
      <t>ジギョウ</t>
    </rPh>
    <phoneticPr fontId="20"/>
  </si>
  <si>
    <t>食を活用した観光魅力開発事業</t>
    <rPh sb="0" eb="1">
      <t>ショク</t>
    </rPh>
    <rPh sb="2" eb="4">
      <t>カツヨウ</t>
    </rPh>
    <rPh sb="6" eb="8">
      <t>カンコウ</t>
    </rPh>
    <rPh sb="8" eb="10">
      <t>ミリョク</t>
    </rPh>
    <rPh sb="10" eb="12">
      <t>カイハツ</t>
    </rPh>
    <rPh sb="12" eb="14">
      <t>ジギョウ</t>
    </rPh>
    <phoneticPr fontId="20"/>
  </si>
  <si>
    <t>天王寺公園・動物園の魅力向上事業</t>
    <rPh sb="0" eb="3">
      <t>テンノウジ</t>
    </rPh>
    <rPh sb="3" eb="5">
      <t>コウエン</t>
    </rPh>
    <rPh sb="6" eb="9">
      <t>ドウブツエン</t>
    </rPh>
    <rPh sb="10" eb="12">
      <t>ミリョク</t>
    </rPh>
    <rPh sb="12" eb="14">
      <t>コウジョウ</t>
    </rPh>
    <rPh sb="14" eb="16">
      <t>ジギョウ</t>
    </rPh>
    <phoneticPr fontId="20"/>
  </si>
  <si>
    <t>観光案内表示板の整備</t>
    <rPh sb="0" eb="2">
      <t>カンコウ</t>
    </rPh>
    <rPh sb="2" eb="4">
      <t>アンナイ</t>
    </rPh>
    <rPh sb="4" eb="7">
      <t>ヒョウジバン</t>
    </rPh>
    <rPh sb="8" eb="10">
      <t>セイビ</t>
    </rPh>
    <phoneticPr fontId="2"/>
  </si>
  <si>
    <t>大阪・梅田駅周辺サイン整備事業</t>
    <rPh sb="0" eb="2">
      <t>オオサカ</t>
    </rPh>
    <rPh sb="3" eb="6">
      <t>ウメダエキ</t>
    </rPh>
    <rPh sb="6" eb="8">
      <t>シュウヘン</t>
    </rPh>
    <rPh sb="11" eb="13">
      <t>セイビ</t>
    </rPh>
    <rPh sb="13" eb="15">
      <t>ジギョウ</t>
    </rPh>
    <phoneticPr fontId="20"/>
  </si>
  <si>
    <t>観光魅力向上のための歴史・文化的まちなみ創出事業</t>
    <rPh sb="0" eb="2">
      <t>カンコウ</t>
    </rPh>
    <rPh sb="2" eb="4">
      <t>ミリョク</t>
    </rPh>
    <rPh sb="4" eb="6">
      <t>コウジョウ</t>
    </rPh>
    <rPh sb="10" eb="12">
      <t>レキシ</t>
    </rPh>
    <rPh sb="13" eb="16">
      <t>ブンカテキ</t>
    </rPh>
    <rPh sb="20" eb="22">
      <t>ソウシュツ</t>
    </rPh>
    <rPh sb="22" eb="24">
      <t>ジギョウ</t>
    </rPh>
    <phoneticPr fontId="20"/>
  </si>
  <si>
    <t>外国人等観光客受入環境整備事業</t>
    <phoneticPr fontId="20"/>
  </si>
  <si>
    <t>観光バス乗降場の利便性向上事業</t>
    <rPh sb="0" eb="2">
      <t>カンコウ</t>
    </rPh>
    <rPh sb="4" eb="6">
      <t>ジョウコウ</t>
    </rPh>
    <rPh sb="6" eb="7">
      <t>バ</t>
    </rPh>
    <rPh sb="8" eb="11">
      <t>リベンセイ</t>
    </rPh>
    <rPh sb="11" eb="13">
      <t>コウジョウ</t>
    </rPh>
    <rPh sb="13" eb="15">
      <t>ジギョウ</t>
    </rPh>
    <phoneticPr fontId="20"/>
  </si>
  <si>
    <t>大阪市版ＴＩＤモデル創出事業</t>
    <phoneticPr fontId="20"/>
  </si>
  <si>
    <t>｢三都物語｣コーディネート事業</t>
    <rPh sb="1" eb="3">
      <t>サント</t>
    </rPh>
    <rPh sb="3" eb="5">
      <t>モノガタリ</t>
    </rPh>
    <rPh sb="13" eb="15">
      <t>ジギョウ</t>
    </rPh>
    <phoneticPr fontId="2"/>
  </si>
  <si>
    <t>阪神堺三都市外客誘致実行委員会事業</t>
    <rPh sb="0" eb="2">
      <t>ハンシン</t>
    </rPh>
    <rPh sb="2" eb="3">
      <t>サカイ</t>
    </rPh>
    <rPh sb="3" eb="5">
      <t>サント</t>
    </rPh>
    <rPh sb="5" eb="6">
      <t>シ</t>
    </rPh>
    <rPh sb="6" eb="7">
      <t>ガイ</t>
    </rPh>
    <rPh sb="7" eb="8">
      <t>キャク</t>
    </rPh>
    <rPh sb="8" eb="10">
      <t>ユウチ</t>
    </rPh>
    <rPh sb="10" eb="12">
      <t>ジッコウ</t>
    </rPh>
    <rPh sb="12" eb="15">
      <t>イインカイ</t>
    </rPh>
    <rPh sb="15" eb="17">
      <t>ジギョウ</t>
    </rPh>
    <phoneticPr fontId="2"/>
  </si>
  <si>
    <t>関西国際空港内広域観光案内推進事業</t>
    <rPh sb="0" eb="2">
      <t>カンサイ</t>
    </rPh>
    <rPh sb="2" eb="4">
      <t>コクサイ</t>
    </rPh>
    <rPh sb="4" eb="6">
      <t>クウコウ</t>
    </rPh>
    <rPh sb="6" eb="7">
      <t>ナイ</t>
    </rPh>
    <rPh sb="7" eb="9">
      <t>コウイキ</t>
    </rPh>
    <rPh sb="9" eb="11">
      <t>カンコウ</t>
    </rPh>
    <rPh sb="11" eb="13">
      <t>アンナイ</t>
    </rPh>
    <rPh sb="13" eb="15">
      <t>スイシン</t>
    </rPh>
    <rPh sb="15" eb="17">
      <t>ジギョウ</t>
    </rPh>
    <phoneticPr fontId="2"/>
  </si>
  <si>
    <t>観光戦略推進事務費</t>
    <rPh sb="0" eb="2">
      <t>カンコウ</t>
    </rPh>
    <rPh sb="2" eb="4">
      <t>センリャク</t>
    </rPh>
    <rPh sb="4" eb="6">
      <t>スイシン</t>
    </rPh>
    <rPh sb="6" eb="8">
      <t>ジム</t>
    </rPh>
    <rPh sb="8" eb="9">
      <t>ヒ</t>
    </rPh>
    <phoneticPr fontId="2"/>
  </si>
  <si>
    <t>御堂筋完成80周年記念事業</t>
    <phoneticPr fontId="20"/>
  </si>
  <si>
    <t>観光費計</t>
    <rPh sb="0" eb="2">
      <t>カンコウ</t>
    </rPh>
    <rPh sb="2" eb="3">
      <t>ヒ</t>
    </rPh>
    <rPh sb="3" eb="4">
      <t>ケイ</t>
    </rPh>
    <phoneticPr fontId="2"/>
  </si>
  <si>
    <t>7-3-1</t>
    <phoneticPr fontId="2"/>
  </si>
  <si>
    <t>大阪アーツカウンシル等による文化行政の推進</t>
    <rPh sb="0" eb="2">
      <t>オオサカ</t>
    </rPh>
    <rPh sb="10" eb="11">
      <t>トウ</t>
    </rPh>
    <rPh sb="14" eb="16">
      <t>ブンカ</t>
    </rPh>
    <rPh sb="16" eb="18">
      <t>ギョウセイ</t>
    </rPh>
    <rPh sb="19" eb="21">
      <t>スイシン</t>
    </rPh>
    <phoneticPr fontId="2"/>
  </si>
  <si>
    <t>文化課</t>
  </si>
  <si>
    <t>大阪クラシックの開催</t>
    <rPh sb="0" eb="2">
      <t>オオサカ</t>
    </rPh>
    <rPh sb="8" eb="10">
      <t>カイサイ</t>
    </rPh>
    <phoneticPr fontId="2"/>
  </si>
  <si>
    <t>大阪アジアン映画祭の開催</t>
    <rPh sb="6" eb="9">
      <t>エイガサイ</t>
    </rPh>
    <rPh sb="10" eb="12">
      <t>カイサイ</t>
    </rPh>
    <phoneticPr fontId="2"/>
  </si>
  <si>
    <t>咲くやこの花賞事業</t>
    <rPh sb="0" eb="1">
      <t>サ</t>
    </rPh>
    <rPh sb="5" eb="6">
      <t>ハナ</t>
    </rPh>
    <rPh sb="6" eb="7">
      <t>ショウ</t>
    </rPh>
    <rPh sb="7" eb="9">
      <t>ジギョウ</t>
    </rPh>
    <phoneticPr fontId="2"/>
  </si>
  <si>
    <t>文楽を中心とした古典芸能振興事業</t>
    <rPh sb="0" eb="2">
      <t>ブンラク</t>
    </rPh>
    <rPh sb="3" eb="5">
      <t>チュウシン</t>
    </rPh>
    <rPh sb="8" eb="10">
      <t>コテン</t>
    </rPh>
    <rPh sb="10" eb="12">
      <t>ゲイノウ</t>
    </rPh>
    <rPh sb="12" eb="14">
      <t>シンコウ</t>
    </rPh>
    <rPh sb="14" eb="16">
      <t>ジギョウ</t>
    </rPh>
    <phoneticPr fontId="20"/>
  </si>
  <si>
    <t>現代芸術振興事業</t>
    <rPh sb="0" eb="2">
      <t>ゲンダイ</t>
    </rPh>
    <rPh sb="2" eb="4">
      <t>ゲイジュツ</t>
    </rPh>
    <rPh sb="4" eb="6">
      <t>シンコウ</t>
    </rPh>
    <rPh sb="6" eb="8">
      <t>ジギョウ</t>
    </rPh>
    <phoneticPr fontId="2"/>
  </si>
  <si>
    <t>芸術・文化団体サポート事業</t>
    <phoneticPr fontId="2"/>
  </si>
  <si>
    <t>文化創造拠点ネットワークの形成</t>
    <rPh sb="0" eb="2">
      <t>ブンカ</t>
    </rPh>
    <rPh sb="2" eb="4">
      <t>ソウゾウ</t>
    </rPh>
    <rPh sb="4" eb="6">
      <t>キョテン</t>
    </rPh>
    <rPh sb="13" eb="15">
      <t>ケイセイ</t>
    </rPh>
    <phoneticPr fontId="2"/>
  </si>
  <si>
    <t>創造を楽しむ元気な地域づくりの推進</t>
    <rPh sb="15" eb="17">
      <t>スイシン</t>
    </rPh>
    <phoneticPr fontId="2"/>
  </si>
  <si>
    <t>大阪文化祭賞・大阪文化賞事業</t>
    <rPh sb="12" eb="14">
      <t>ジギョウ</t>
    </rPh>
    <phoneticPr fontId="2"/>
  </si>
  <si>
    <t>三好達治賞事業</t>
    <rPh sb="0" eb="2">
      <t>ミヨシ</t>
    </rPh>
    <rPh sb="2" eb="4">
      <t>タツジ</t>
    </rPh>
    <rPh sb="4" eb="5">
      <t>ショウ</t>
    </rPh>
    <rPh sb="5" eb="7">
      <t>ジギョウ</t>
    </rPh>
    <phoneticPr fontId="2"/>
  </si>
  <si>
    <t>織田作之助賞事業</t>
    <rPh sb="0" eb="2">
      <t>オダ</t>
    </rPh>
    <rPh sb="2" eb="5">
      <t>サクノスケ</t>
    </rPh>
    <rPh sb="5" eb="6">
      <t>ショウ</t>
    </rPh>
    <rPh sb="6" eb="8">
      <t>ジギョウ</t>
    </rPh>
    <phoneticPr fontId="2"/>
  </si>
  <si>
    <t>大阪市芸術活動振興事業助成</t>
    <rPh sb="0" eb="3">
      <t>オオサカシ</t>
    </rPh>
    <rPh sb="3" eb="5">
      <t>ゲイジュツ</t>
    </rPh>
    <rPh sb="5" eb="7">
      <t>カツドウ</t>
    </rPh>
    <rPh sb="7" eb="9">
      <t>シンコウ</t>
    </rPh>
    <rPh sb="9" eb="11">
      <t>ジギョウ</t>
    </rPh>
    <rPh sb="11" eb="13">
      <t>ジョセイ</t>
    </rPh>
    <phoneticPr fontId="2"/>
  </si>
  <si>
    <t>第一級の芸術にふれる機会の充実</t>
    <rPh sb="0" eb="1">
      <t>ダイ</t>
    </rPh>
    <rPh sb="1" eb="3">
      <t>イッキュウ</t>
    </rPh>
    <rPh sb="4" eb="6">
      <t>ゲイジュツ</t>
    </rPh>
    <rPh sb="10" eb="12">
      <t>キカイ</t>
    </rPh>
    <rPh sb="13" eb="15">
      <t>ジュウジツ</t>
    </rPh>
    <phoneticPr fontId="2"/>
  </si>
  <si>
    <t>文学碑維持管理</t>
    <rPh sb="0" eb="2">
      <t>ブンガク</t>
    </rPh>
    <rPh sb="2" eb="3">
      <t>ヒ</t>
    </rPh>
    <rPh sb="3" eb="5">
      <t>イジ</t>
    </rPh>
    <rPh sb="5" eb="7">
      <t>カンリ</t>
    </rPh>
    <phoneticPr fontId="2"/>
  </si>
  <si>
    <t>区と連携した芸術文化青少年育成事業</t>
    <rPh sb="0" eb="1">
      <t>ク</t>
    </rPh>
    <rPh sb="2" eb="4">
      <t>レンケイ</t>
    </rPh>
    <rPh sb="6" eb="8">
      <t>ゲイジュツ</t>
    </rPh>
    <rPh sb="8" eb="10">
      <t>ブンカ</t>
    </rPh>
    <rPh sb="10" eb="13">
      <t>セイショウネン</t>
    </rPh>
    <rPh sb="13" eb="15">
      <t>イクセイ</t>
    </rPh>
    <rPh sb="15" eb="17">
      <t>ジギョウ</t>
    </rPh>
    <phoneticPr fontId="20"/>
  </si>
  <si>
    <t>伝統芸能を活用した大阪の魅力開発促進事業</t>
    <rPh sb="0" eb="2">
      <t>デントウ</t>
    </rPh>
    <rPh sb="2" eb="4">
      <t>ゲイノウ</t>
    </rPh>
    <rPh sb="5" eb="7">
      <t>カツヨウ</t>
    </rPh>
    <rPh sb="9" eb="11">
      <t>オオサカ</t>
    </rPh>
    <rPh sb="12" eb="14">
      <t>ミリョク</t>
    </rPh>
    <rPh sb="14" eb="16">
      <t>カイハツ</t>
    </rPh>
    <rPh sb="16" eb="18">
      <t>ソクシン</t>
    </rPh>
    <rPh sb="18" eb="20">
      <t>ジギョウ</t>
    </rPh>
    <phoneticPr fontId="20"/>
  </si>
  <si>
    <t>（一財）地域創造に対する分担金</t>
    <rPh sb="1" eb="2">
      <t>イチ</t>
    </rPh>
    <rPh sb="2" eb="3">
      <t>ザイ</t>
    </rPh>
    <rPh sb="4" eb="6">
      <t>チイキ</t>
    </rPh>
    <rPh sb="6" eb="8">
      <t>ソウゾウ</t>
    </rPh>
    <rPh sb="9" eb="10">
      <t>タイ</t>
    </rPh>
    <rPh sb="12" eb="13">
      <t>ブン</t>
    </rPh>
    <rPh sb="13" eb="14">
      <t>タダシ</t>
    </rPh>
    <rPh sb="14" eb="15">
      <t>キン</t>
    </rPh>
    <phoneticPr fontId="2"/>
  </si>
  <si>
    <t>大阪市中央公会堂開館100周年記念事業</t>
    <rPh sb="0" eb="2">
      <t>オオサカ</t>
    </rPh>
    <rPh sb="2" eb="3">
      <t>シ</t>
    </rPh>
    <rPh sb="3" eb="5">
      <t>チュウオウ</t>
    </rPh>
    <rPh sb="5" eb="7">
      <t>コウカイ</t>
    </rPh>
    <rPh sb="7" eb="8">
      <t>ドウ</t>
    </rPh>
    <rPh sb="8" eb="10">
      <t>カイカン</t>
    </rPh>
    <rPh sb="13" eb="14">
      <t>シュウ</t>
    </rPh>
    <rPh sb="14" eb="15">
      <t>ネン</t>
    </rPh>
    <rPh sb="15" eb="17">
      <t>キネン</t>
    </rPh>
    <rPh sb="17" eb="19">
      <t>ジギョウ</t>
    </rPh>
    <phoneticPr fontId="2"/>
  </si>
  <si>
    <t>文化課</t>
    <phoneticPr fontId="20"/>
  </si>
  <si>
    <t>文化遺産の保存整備等</t>
    <rPh sb="0" eb="2">
      <t>ブンカ</t>
    </rPh>
    <rPh sb="2" eb="4">
      <t>イサン</t>
    </rPh>
    <rPh sb="5" eb="7">
      <t>ホゾン</t>
    </rPh>
    <rPh sb="7" eb="9">
      <t>セイビ</t>
    </rPh>
    <rPh sb="9" eb="10">
      <t>トウ</t>
    </rPh>
    <phoneticPr fontId="2"/>
  </si>
  <si>
    <t>博物館施設指定管理代行料等</t>
    <phoneticPr fontId="2"/>
  </si>
  <si>
    <t>大阪市立美術館の魅力向上</t>
    <rPh sb="0" eb="4">
      <t>オオサカシリツ</t>
    </rPh>
    <rPh sb="4" eb="7">
      <t>ビジュツカン</t>
    </rPh>
    <rPh sb="8" eb="10">
      <t>ミリョク</t>
    </rPh>
    <rPh sb="10" eb="12">
      <t>コウジョウ</t>
    </rPh>
    <phoneticPr fontId="20"/>
  </si>
  <si>
    <t>博物館施設改修等事業</t>
    <rPh sb="0" eb="3">
      <t>ハクブツカン</t>
    </rPh>
    <rPh sb="3" eb="5">
      <t>シセツ</t>
    </rPh>
    <rPh sb="5" eb="7">
      <t>カイシュウ</t>
    </rPh>
    <rPh sb="8" eb="10">
      <t>ジギョウ</t>
    </rPh>
    <phoneticPr fontId="20"/>
  </si>
  <si>
    <t>文化課　他</t>
    <rPh sb="4" eb="5">
      <t>ホカ</t>
    </rPh>
    <phoneticPr fontId="20"/>
  </si>
  <si>
    <t>科学館の吊り天井脱落対策事業</t>
    <rPh sb="0" eb="3">
      <t>カガクカン</t>
    </rPh>
    <rPh sb="4" eb="5">
      <t>ツ</t>
    </rPh>
    <rPh sb="6" eb="8">
      <t>テンジョウ</t>
    </rPh>
    <rPh sb="8" eb="10">
      <t>ダツラク</t>
    </rPh>
    <rPh sb="10" eb="12">
      <t>タイサク</t>
    </rPh>
    <rPh sb="12" eb="14">
      <t>ジギョウ</t>
    </rPh>
    <phoneticPr fontId="20"/>
  </si>
  <si>
    <t>博物館施設の地方独立行政法人化</t>
    <rPh sb="0" eb="3">
      <t>ハクブツカン</t>
    </rPh>
    <rPh sb="3" eb="5">
      <t>シセツ</t>
    </rPh>
    <rPh sb="6" eb="8">
      <t>チホウ</t>
    </rPh>
    <rPh sb="8" eb="10">
      <t>ドクリツ</t>
    </rPh>
    <rPh sb="10" eb="12">
      <t>ギョウセイ</t>
    </rPh>
    <rPh sb="12" eb="15">
      <t>ホウジンカ</t>
    </rPh>
    <phoneticPr fontId="20"/>
  </si>
  <si>
    <t>収蔵作品展の開催及び美術資料の収集等</t>
    <rPh sb="0" eb="2">
      <t>シュウゾウ</t>
    </rPh>
    <rPh sb="2" eb="5">
      <t>サクヒンテン</t>
    </rPh>
    <rPh sb="6" eb="8">
      <t>カイサイ</t>
    </rPh>
    <rPh sb="8" eb="9">
      <t>オヨ</t>
    </rPh>
    <rPh sb="10" eb="12">
      <t>ビジュツ</t>
    </rPh>
    <rPh sb="12" eb="14">
      <t>シリョウ</t>
    </rPh>
    <rPh sb="15" eb="18">
      <t>シュウシュウトウ</t>
    </rPh>
    <phoneticPr fontId="2"/>
  </si>
  <si>
    <t>新しい美術館の整備事業</t>
    <rPh sb="0" eb="1">
      <t>アタラ</t>
    </rPh>
    <rPh sb="3" eb="6">
      <t>ビジュツカン</t>
    </rPh>
    <rPh sb="7" eb="9">
      <t>セイビ</t>
    </rPh>
    <rPh sb="9" eb="11">
      <t>ジギョウ</t>
    </rPh>
    <phoneticPr fontId="20"/>
  </si>
  <si>
    <t>青少年芸術体験事業</t>
    <rPh sb="0" eb="3">
      <t>セイショウネン</t>
    </rPh>
    <rPh sb="3" eb="5">
      <t>ゲイジュツ</t>
    </rPh>
    <rPh sb="5" eb="7">
      <t>タイケン</t>
    </rPh>
    <rPh sb="7" eb="9">
      <t>ジギョウ</t>
    </rPh>
    <phoneticPr fontId="2"/>
  </si>
  <si>
    <t>芸術文化魅力育成プロジェクト</t>
    <rPh sb="0" eb="2">
      <t>ゲイジュツ</t>
    </rPh>
    <rPh sb="2" eb="4">
      <t>ブンカ</t>
    </rPh>
    <rPh sb="4" eb="6">
      <t>ミリョク</t>
    </rPh>
    <rPh sb="6" eb="8">
      <t>イクセイ</t>
    </rPh>
    <phoneticPr fontId="20"/>
  </si>
  <si>
    <t>地域等における芸術活動促進事業</t>
    <rPh sb="0" eb="3">
      <t>チイキトウ</t>
    </rPh>
    <rPh sb="7" eb="9">
      <t>ゲイジュツ</t>
    </rPh>
    <rPh sb="9" eb="11">
      <t>カツドウ</t>
    </rPh>
    <rPh sb="11" eb="13">
      <t>ソクシン</t>
    </rPh>
    <rPh sb="13" eb="15">
      <t>ジギョウ</t>
    </rPh>
    <phoneticPr fontId="20"/>
  </si>
  <si>
    <t>文楽を特色とする地域魅力創出事業</t>
    <rPh sb="0" eb="2">
      <t>ブンラク</t>
    </rPh>
    <rPh sb="3" eb="5">
      <t>トクショク</t>
    </rPh>
    <rPh sb="8" eb="10">
      <t>チイキ</t>
    </rPh>
    <rPh sb="10" eb="12">
      <t>ミリョク</t>
    </rPh>
    <rPh sb="12" eb="14">
      <t>ソウシュツ</t>
    </rPh>
    <rPh sb="14" eb="16">
      <t>ジギョウ</t>
    </rPh>
    <phoneticPr fontId="20"/>
  </si>
  <si>
    <t>文化振興費計</t>
    <rPh sb="0" eb="2">
      <t>ブンカ</t>
    </rPh>
    <rPh sb="2" eb="4">
      <t>シンコウ</t>
    </rPh>
    <rPh sb="4" eb="5">
      <t>ヒ</t>
    </rPh>
    <rPh sb="5" eb="6">
      <t>ケイ</t>
    </rPh>
    <phoneticPr fontId="2"/>
  </si>
  <si>
    <t>7-3-2</t>
    <phoneticPr fontId="2"/>
  </si>
  <si>
    <t>トップアスリートとの交流事業</t>
    <rPh sb="10" eb="12">
      <t>コウリュウ</t>
    </rPh>
    <rPh sb="12" eb="14">
      <t>ジギョウ</t>
    </rPh>
    <phoneticPr fontId="2"/>
  </si>
  <si>
    <t>スポーツ課</t>
  </si>
  <si>
    <t>市長杯各種大会の開催</t>
    <rPh sb="0" eb="2">
      <t>シチョウ</t>
    </rPh>
    <rPh sb="2" eb="3">
      <t>ハイ</t>
    </rPh>
    <rPh sb="3" eb="5">
      <t>カクシュ</t>
    </rPh>
    <rPh sb="5" eb="7">
      <t>タイカイ</t>
    </rPh>
    <rPh sb="8" eb="10">
      <t>カイサイ</t>
    </rPh>
    <phoneticPr fontId="2"/>
  </si>
  <si>
    <t>スポーツ教室事業等</t>
    <rPh sb="4" eb="6">
      <t>キョウシツ</t>
    </rPh>
    <rPh sb="6" eb="8">
      <t>ジギョウ</t>
    </rPh>
    <rPh sb="8" eb="9">
      <t>トウ</t>
    </rPh>
    <phoneticPr fontId="20"/>
  </si>
  <si>
    <t>ウオーキング事業</t>
    <rPh sb="6" eb="8">
      <t>ジギョウ</t>
    </rPh>
    <phoneticPr fontId="20"/>
  </si>
  <si>
    <t>7-3-2</t>
    <phoneticPr fontId="2"/>
  </si>
  <si>
    <t>オーパス・スポーツ施設情報システム運用管理</t>
    <rPh sb="9" eb="11">
      <t>シセツ</t>
    </rPh>
    <rPh sb="11" eb="13">
      <t>ジョウホウ</t>
    </rPh>
    <rPh sb="17" eb="19">
      <t>ウンヨウ</t>
    </rPh>
    <rPh sb="19" eb="21">
      <t>カンリ</t>
    </rPh>
    <phoneticPr fontId="2"/>
  </si>
  <si>
    <t>スポーツ施設指定管理運営費</t>
    <rPh sb="4" eb="6">
      <t>シセツ</t>
    </rPh>
    <rPh sb="6" eb="8">
      <t>シテイ</t>
    </rPh>
    <rPh sb="8" eb="10">
      <t>カンリ</t>
    </rPh>
    <rPh sb="10" eb="13">
      <t>ウンエイヒ</t>
    </rPh>
    <phoneticPr fontId="2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</si>
  <si>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2"/>
  </si>
  <si>
    <t>スポーツ課</t>
    <rPh sb="4" eb="5">
      <t>カ</t>
    </rPh>
    <phoneticPr fontId="3"/>
  </si>
  <si>
    <t>スポーツ施設等の補修等</t>
    <rPh sb="4" eb="6">
      <t>シセツ</t>
    </rPh>
    <rPh sb="6" eb="7">
      <t>トウ</t>
    </rPh>
    <rPh sb="8" eb="10">
      <t>ホシュウ</t>
    </rPh>
    <rPh sb="10" eb="11">
      <t>トウ</t>
    </rPh>
    <phoneticPr fontId="2"/>
  </si>
  <si>
    <t>スポーツ課</t>
    <rPh sb="4" eb="5">
      <t>カ</t>
    </rPh>
    <phoneticPr fontId="20"/>
  </si>
  <si>
    <t>スポーツ施設吊り天井脱落対策事業</t>
    <rPh sb="4" eb="6">
      <t>シセツ</t>
    </rPh>
    <rPh sb="6" eb="7">
      <t>ツ</t>
    </rPh>
    <rPh sb="8" eb="10">
      <t>テンジョウ</t>
    </rPh>
    <rPh sb="10" eb="12">
      <t>ダツラク</t>
    </rPh>
    <rPh sb="12" eb="14">
      <t>タイサク</t>
    </rPh>
    <rPh sb="14" eb="16">
      <t>ジギョウ</t>
    </rPh>
    <phoneticPr fontId="20"/>
  </si>
  <si>
    <t>大阪城トライアスロン大会等と連携した東京オリンピック・パラリンピック機運醸成推進事業</t>
    <rPh sb="0" eb="3">
      <t>オオサカジョウ</t>
    </rPh>
    <rPh sb="10" eb="12">
      <t>タイカイ</t>
    </rPh>
    <rPh sb="12" eb="13">
      <t>トウ</t>
    </rPh>
    <rPh sb="14" eb="16">
      <t>レンケイ</t>
    </rPh>
    <phoneticPr fontId="20"/>
  </si>
  <si>
    <t>ワールドマスターズゲームズ2021関西</t>
    <phoneticPr fontId="2"/>
  </si>
  <si>
    <t>スポーツ競技大会の開催</t>
    <rPh sb="4" eb="6">
      <t>キョウギ</t>
    </rPh>
    <rPh sb="6" eb="8">
      <t>タイカイ</t>
    </rPh>
    <rPh sb="9" eb="11">
      <t>カイサイ</t>
    </rPh>
    <phoneticPr fontId="2"/>
  </si>
  <si>
    <t>第８回大阪マラソンの開催</t>
    <rPh sb="0" eb="1">
      <t>ダイ</t>
    </rPh>
    <rPh sb="2" eb="3">
      <t>カイ</t>
    </rPh>
    <rPh sb="3" eb="5">
      <t>オオサカ</t>
    </rPh>
    <rPh sb="10" eb="12">
      <t>カイサイ</t>
    </rPh>
    <phoneticPr fontId="2"/>
  </si>
  <si>
    <t>大阪マラソン魅力向上事業</t>
    <phoneticPr fontId="3"/>
  </si>
  <si>
    <t>競技力向上事業</t>
    <rPh sb="0" eb="3">
      <t>キョウギリョク</t>
    </rPh>
    <rPh sb="3" eb="5">
      <t>コウジョウ</t>
    </rPh>
    <rPh sb="5" eb="7">
      <t>ジギョウ</t>
    </rPh>
    <phoneticPr fontId="2"/>
  </si>
  <si>
    <t>舞洲スポーツ振興事業
（舞洲プロジェクト）</t>
    <rPh sb="0" eb="2">
      <t>マイシマ</t>
    </rPh>
    <rPh sb="6" eb="8">
      <t>シンコウ</t>
    </rPh>
    <rPh sb="8" eb="10">
      <t>ジギョウ</t>
    </rPh>
    <rPh sb="12" eb="14">
      <t>マイシマ</t>
    </rPh>
    <phoneticPr fontId="2"/>
  </si>
  <si>
    <t>ホストタウン関係交流事業</t>
    <rPh sb="6" eb="8">
      <t>カンケイ</t>
    </rPh>
    <rPh sb="8" eb="10">
      <t>コウリュウ</t>
    </rPh>
    <rPh sb="10" eb="12">
      <t>ジギョウ</t>
    </rPh>
    <phoneticPr fontId="2"/>
  </si>
  <si>
    <t>7-3-2</t>
  </si>
  <si>
    <t>スポーツ推進委員の採解及び活動支援業務</t>
    <rPh sb="4" eb="6">
      <t>スイシン</t>
    </rPh>
    <rPh sb="6" eb="8">
      <t>イイン</t>
    </rPh>
    <rPh sb="9" eb="10">
      <t>ト</t>
    </rPh>
    <rPh sb="10" eb="11">
      <t>カイ</t>
    </rPh>
    <rPh sb="11" eb="12">
      <t>オヨ</t>
    </rPh>
    <rPh sb="13" eb="15">
      <t>カツドウ</t>
    </rPh>
    <rPh sb="15" eb="17">
      <t>シエン</t>
    </rPh>
    <rPh sb="17" eb="19">
      <t>ギョウム</t>
    </rPh>
    <phoneticPr fontId="3"/>
  </si>
  <si>
    <t>総合型スポーツクラブの設立及び活動に対する支援</t>
    <rPh sb="0" eb="3">
      <t>ソウゴウガタ</t>
    </rPh>
    <rPh sb="11" eb="12">
      <t>セツ</t>
    </rPh>
    <rPh sb="12" eb="13">
      <t>リツ</t>
    </rPh>
    <rPh sb="13" eb="14">
      <t>オヨ</t>
    </rPh>
    <rPh sb="15" eb="17">
      <t>カツドウ</t>
    </rPh>
    <rPh sb="18" eb="19">
      <t>タイ</t>
    </rPh>
    <rPh sb="21" eb="23">
      <t>シエン</t>
    </rPh>
    <phoneticPr fontId="2"/>
  </si>
  <si>
    <t>スタジアム・アリーナ改革検討調査</t>
    <rPh sb="10" eb="14">
      <t>カイカクケントウ</t>
    </rPh>
    <rPh sb="14" eb="16">
      <t>チョウサ</t>
    </rPh>
    <phoneticPr fontId="2"/>
  </si>
  <si>
    <t>スポーツ振興費計</t>
    <rPh sb="4" eb="6">
      <t>シンコウ</t>
    </rPh>
    <rPh sb="6" eb="7">
      <t>ヒ</t>
    </rPh>
    <rPh sb="7" eb="8">
      <t>ケイ</t>
    </rPh>
    <phoneticPr fontId="2"/>
  </si>
  <si>
    <t>7-4-1</t>
    <phoneticPr fontId="2"/>
  </si>
  <si>
    <t>産業振興・中小企業支援施策の企画推進サポート事業</t>
    <rPh sb="0" eb="2">
      <t>サンギョウ</t>
    </rPh>
    <rPh sb="2" eb="4">
      <t>シンコウ</t>
    </rPh>
    <rPh sb="5" eb="7">
      <t>チュウショウ</t>
    </rPh>
    <rPh sb="7" eb="9">
      <t>キギョウ</t>
    </rPh>
    <rPh sb="9" eb="11">
      <t>シエン</t>
    </rPh>
    <rPh sb="11" eb="12">
      <t>セ</t>
    </rPh>
    <rPh sb="12" eb="13">
      <t>サク</t>
    </rPh>
    <rPh sb="14" eb="16">
      <t>キカク</t>
    </rPh>
    <rPh sb="16" eb="18">
      <t>スイシン</t>
    </rPh>
    <rPh sb="22" eb="24">
      <t>ジギョウ</t>
    </rPh>
    <phoneticPr fontId="20"/>
  </si>
  <si>
    <t>企画課</t>
  </si>
  <si>
    <t>イノベーション人材の育成・流動化促進事業</t>
    <rPh sb="7" eb="9">
      <t>ジンザイ</t>
    </rPh>
    <rPh sb="10" eb="12">
      <t>イクセイ</t>
    </rPh>
    <rPh sb="13" eb="16">
      <t>リュウドウカ</t>
    </rPh>
    <rPh sb="16" eb="18">
      <t>ソクシン</t>
    </rPh>
    <rPh sb="18" eb="20">
      <t>ジギョウ</t>
    </rPh>
    <phoneticPr fontId="20"/>
  </si>
  <si>
    <t>大阪トップランナー育成事業</t>
    <rPh sb="0" eb="2">
      <t>オオサカ</t>
    </rPh>
    <rPh sb="9" eb="11">
      <t>イクセイ</t>
    </rPh>
    <rPh sb="11" eb="13">
      <t>ジギョウ</t>
    </rPh>
    <phoneticPr fontId="1"/>
  </si>
  <si>
    <t>イノベーション担当</t>
    <phoneticPr fontId="20"/>
  </si>
  <si>
    <t>クリエイティブ産業創出・育成支援事業</t>
    <rPh sb="7" eb="9">
      <t>サンギョウ</t>
    </rPh>
    <rPh sb="9" eb="11">
      <t>ソウシュツ</t>
    </rPh>
    <rPh sb="12" eb="14">
      <t>イクセイ</t>
    </rPh>
    <rPh sb="14" eb="16">
      <t>シエン</t>
    </rPh>
    <rPh sb="16" eb="18">
      <t>ジギョウ</t>
    </rPh>
    <phoneticPr fontId="1"/>
  </si>
  <si>
    <t>ソフト産業プラザ事業</t>
    <rPh sb="3" eb="5">
      <t>サンギョウ</t>
    </rPh>
    <rPh sb="8" eb="10">
      <t>ジギョウ</t>
    </rPh>
    <phoneticPr fontId="1"/>
  </si>
  <si>
    <t>ＩｏＴ・ＲＴ関連ビジネス創出事業</t>
    <rPh sb="6" eb="8">
      <t>カンレン</t>
    </rPh>
    <rPh sb="12" eb="14">
      <t>ソウシュツ</t>
    </rPh>
    <rPh sb="14" eb="16">
      <t>ジギョウ</t>
    </rPh>
    <phoneticPr fontId="1"/>
  </si>
  <si>
    <t>大阪デザイン振興プラザ事業</t>
    <rPh sb="0" eb="2">
      <t>オオサカ</t>
    </rPh>
    <rPh sb="6" eb="8">
      <t>シンコウ</t>
    </rPh>
    <rPh sb="11" eb="13">
      <t>ジギョウ</t>
    </rPh>
    <phoneticPr fontId="1"/>
  </si>
  <si>
    <t>ＡＴＣエイジレスセンター事業</t>
  </si>
  <si>
    <t>ＡＴＣグリーンエコプラザ事業</t>
  </si>
  <si>
    <t>ＡＴＣ輸入住宅促進センター事業</t>
  </si>
  <si>
    <t>ＡＴＣ公共的空間整備助成</t>
  </si>
  <si>
    <t>新規展示会誘致助成事業</t>
    <rPh sb="0" eb="2">
      <t>シンキ</t>
    </rPh>
    <phoneticPr fontId="20"/>
  </si>
  <si>
    <t>インテックス大阪補修等工事</t>
    <rPh sb="10" eb="11">
      <t>トウ</t>
    </rPh>
    <phoneticPr fontId="3"/>
  </si>
  <si>
    <t>貿易振興事業</t>
    <rPh sb="4" eb="6">
      <t>ジギョウ</t>
    </rPh>
    <phoneticPr fontId="20"/>
  </si>
  <si>
    <t>貿易振興対策事務</t>
    <rPh sb="4" eb="6">
      <t>タイサク</t>
    </rPh>
    <rPh sb="6" eb="8">
      <t>ジム</t>
    </rPh>
    <phoneticPr fontId="20"/>
  </si>
  <si>
    <t>商業魅力向上事業</t>
    <rPh sb="0" eb="2">
      <t>ショウギョウ</t>
    </rPh>
    <rPh sb="2" eb="4">
      <t>ミリョク</t>
    </rPh>
    <rPh sb="4" eb="6">
      <t>コウジョウ</t>
    </rPh>
    <rPh sb="6" eb="8">
      <t>ジギョウ</t>
    </rPh>
    <phoneticPr fontId="3"/>
  </si>
  <si>
    <t>産業振興課</t>
    <rPh sb="0" eb="2">
      <t>サンギョウ</t>
    </rPh>
    <rPh sb="2" eb="5">
      <t>シンコウカ</t>
    </rPh>
    <phoneticPr fontId="20"/>
  </si>
  <si>
    <t>あきない伝道師による商店街強化事業</t>
    <rPh sb="4" eb="7">
      <t>デンドウシ</t>
    </rPh>
    <rPh sb="10" eb="13">
      <t>ショウテンガイ</t>
    </rPh>
    <rPh sb="13" eb="15">
      <t>キョウカ</t>
    </rPh>
    <rPh sb="15" eb="17">
      <t>ジギョウ</t>
    </rPh>
    <phoneticPr fontId="3"/>
  </si>
  <si>
    <t>商店街若手にぎわい拠点創出実証事業</t>
    <rPh sb="0" eb="3">
      <t>ショウテンガイ</t>
    </rPh>
    <rPh sb="3" eb="5">
      <t>ワカテ</t>
    </rPh>
    <rPh sb="9" eb="11">
      <t>キョテン</t>
    </rPh>
    <rPh sb="11" eb="13">
      <t>ソウシュツ</t>
    </rPh>
    <rPh sb="13" eb="15">
      <t>ジッショウ</t>
    </rPh>
    <rPh sb="15" eb="17">
      <t>ジギョウ</t>
    </rPh>
    <phoneticPr fontId="3"/>
  </si>
  <si>
    <t>産業振興施設等管理</t>
    <rPh sb="6" eb="7">
      <t>トウ</t>
    </rPh>
    <rPh sb="7" eb="9">
      <t>カンリ</t>
    </rPh>
    <phoneticPr fontId="3"/>
  </si>
  <si>
    <t>工業施設管理</t>
    <rPh sb="0" eb="2">
      <t>コウギョウ</t>
    </rPh>
    <rPh sb="2" eb="4">
      <t>シセツ</t>
    </rPh>
    <rPh sb="4" eb="6">
      <t>カンリ</t>
    </rPh>
    <phoneticPr fontId="3"/>
  </si>
  <si>
    <t>小売市場施設管理</t>
    <rPh sb="0" eb="2">
      <t>コウリ</t>
    </rPh>
    <rPh sb="2" eb="4">
      <t>シジョウ</t>
    </rPh>
    <rPh sb="4" eb="6">
      <t>シセツ</t>
    </rPh>
    <rPh sb="6" eb="8">
      <t>カンリ</t>
    </rPh>
    <phoneticPr fontId="3"/>
  </si>
  <si>
    <t>商業施設等管理</t>
    <rPh sb="0" eb="2">
      <t>ショウギョウ</t>
    </rPh>
    <rPh sb="2" eb="5">
      <t>シセツトウ</t>
    </rPh>
    <rPh sb="5" eb="7">
      <t>カンリ</t>
    </rPh>
    <phoneticPr fontId="3"/>
  </si>
  <si>
    <t>都市農業振興事業</t>
    <rPh sb="0" eb="2">
      <t>トシ</t>
    </rPh>
    <rPh sb="2" eb="4">
      <t>ノウギョウ</t>
    </rPh>
    <rPh sb="4" eb="6">
      <t>シンコウ</t>
    </rPh>
    <rPh sb="6" eb="8">
      <t>ジギョウ</t>
    </rPh>
    <phoneticPr fontId="3"/>
  </si>
  <si>
    <t>米穀生産対策</t>
    <rPh sb="0" eb="2">
      <t>ベイコク</t>
    </rPh>
    <rPh sb="2" eb="4">
      <t>セイサン</t>
    </rPh>
    <rPh sb="4" eb="6">
      <t>タイサク</t>
    </rPh>
    <phoneticPr fontId="2"/>
  </si>
  <si>
    <t>水源対策事業</t>
    <rPh sb="0" eb="2">
      <t>スイゲン</t>
    </rPh>
    <rPh sb="2" eb="4">
      <t>タイサク</t>
    </rPh>
    <rPh sb="4" eb="6">
      <t>ジギョウ</t>
    </rPh>
    <phoneticPr fontId="2"/>
  </si>
  <si>
    <t>農地法等関連事務</t>
    <rPh sb="0" eb="3">
      <t>ノウチホウ</t>
    </rPh>
    <rPh sb="3" eb="4">
      <t>トウ</t>
    </rPh>
    <rPh sb="4" eb="6">
      <t>カンレン</t>
    </rPh>
    <rPh sb="6" eb="8">
      <t>ジム</t>
    </rPh>
    <phoneticPr fontId="2"/>
  </si>
  <si>
    <t>7-4-1</t>
    <phoneticPr fontId="2"/>
  </si>
  <si>
    <t>地域商業活性化推進事業</t>
    <rPh sb="0" eb="2">
      <t>チイキ</t>
    </rPh>
    <rPh sb="2" eb="4">
      <t>ショウギョウ</t>
    </rPh>
    <rPh sb="4" eb="7">
      <t>カッセイカ</t>
    </rPh>
    <rPh sb="7" eb="9">
      <t>スイシン</t>
    </rPh>
    <rPh sb="9" eb="11">
      <t>ジギョウ</t>
    </rPh>
    <phoneticPr fontId="20"/>
  </si>
  <si>
    <t>産業振興課</t>
    <rPh sb="0" eb="2">
      <t>サンギョウ</t>
    </rPh>
    <rPh sb="2" eb="4">
      <t>シンコウ</t>
    </rPh>
    <rPh sb="4" eb="5">
      <t>カ</t>
    </rPh>
    <phoneticPr fontId="20"/>
  </si>
  <si>
    <t>大規模小売店舗立地法関係事務</t>
    <rPh sb="0" eb="3">
      <t>ダイキボ</t>
    </rPh>
    <rPh sb="3" eb="5">
      <t>コウリ</t>
    </rPh>
    <rPh sb="5" eb="7">
      <t>テンポ</t>
    </rPh>
    <rPh sb="7" eb="9">
      <t>リッチ</t>
    </rPh>
    <rPh sb="9" eb="10">
      <t>ホウ</t>
    </rPh>
    <rPh sb="10" eb="12">
      <t>カンケイ</t>
    </rPh>
    <rPh sb="12" eb="14">
      <t>ジム</t>
    </rPh>
    <phoneticPr fontId="20"/>
  </si>
  <si>
    <t>大阪テクノマスター事業</t>
    <rPh sb="0" eb="2">
      <t>オオサカ</t>
    </rPh>
    <rPh sb="9" eb="11">
      <t>ジギョウ</t>
    </rPh>
    <phoneticPr fontId="2"/>
  </si>
  <si>
    <t>産業振興対策事務</t>
    <rPh sb="0" eb="2">
      <t>サンギョウ</t>
    </rPh>
    <rPh sb="2" eb="4">
      <t>シンコウ</t>
    </rPh>
    <rPh sb="4" eb="6">
      <t>タイサク</t>
    </rPh>
    <rPh sb="6" eb="8">
      <t>ジム</t>
    </rPh>
    <phoneticPr fontId="1"/>
  </si>
  <si>
    <t>大阪産業創造館施設管理運営</t>
    <rPh sb="0" eb="2">
      <t>オオサカ</t>
    </rPh>
    <rPh sb="2" eb="4">
      <t>サンギョウ</t>
    </rPh>
    <rPh sb="4" eb="6">
      <t>ソウゾウ</t>
    </rPh>
    <rPh sb="6" eb="7">
      <t>カン</t>
    </rPh>
    <rPh sb="7" eb="9">
      <t>シセツ</t>
    </rPh>
    <rPh sb="9" eb="11">
      <t>カンリ</t>
    </rPh>
    <rPh sb="11" eb="13">
      <t>ウンエイ</t>
    </rPh>
    <phoneticPr fontId="3"/>
  </si>
  <si>
    <t>企業支援課</t>
  </si>
  <si>
    <t>創業・新事業創出・経営革新支援事業</t>
    <rPh sb="0" eb="2">
      <t>ソウギョウ</t>
    </rPh>
    <rPh sb="3" eb="6">
      <t>シンジギョウ</t>
    </rPh>
    <rPh sb="6" eb="8">
      <t>ソウシュツ</t>
    </rPh>
    <rPh sb="9" eb="11">
      <t>ケイエイ</t>
    </rPh>
    <rPh sb="11" eb="13">
      <t>カクシン</t>
    </rPh>
    <rPh sb="13" eb="15">
      <t>シエン</t>
    </rPh>
    <rPh sb="15" eb="17">
      <t>ジギョウ</t>
    </rPh>
    <phoneticPr fontId="3"/>
  </si>
  <si>
    <t>大阪産業創造館の設備改修</t>
    <rPh sb="0" eb="2">
      <t>オオサカ</t>
    </rPh>
    <rPh sb="2" eb="4">
      <t>サンギョウ</t>
    </rPh>
    <rPh sb="4" eb="6">
      <t>ソウゾウ</t>
    </rPh>
    <rPh sb="6" eb="7">
      <t>カン</t>
    </rPh>
    <rPh sb="8" eb="10">
      <t>セツビ</t>
    </rPh>
    <rPh sb="10" eb="12">
      <t>カイシュウ</t>
    </rPh>
    <phoneticPr fontId="3"/>
  </si>
  <si>
    <t>小規模事業者等支援委託事業</t>
    <rPh sb="0" eb="3">
      <t>ショウキボ</t>
    </rPh>
    <rPh sb="3" eb="6">
      <t>ジギョウシャ</t>
    </rPh>
    <rPh sb="6" eb="7">
      <t>トウ</t>
    </rPh>
    <rPh sb="7" eb="9">
      <t>シエン</t>
    </rPh>
    <rPh sb="9" eb="11">
      <t>イタク</t>
    </rPh>
    <rPh sb="11" eb="13">
      <t>ジギョウ</t>
    </rPh>
    <phoneticPr fontId="20"/>
  </si>
  <si>
    <t>企業支援事務費</t>
    <rPh sb="0" eb="2">
      <t>キギョウ</t>
    </rPh>
    <rPh sb="2" eb="4">
      <t>シエン</t>
    </rPh>
    <rPh sb="4" eb="6">
      <t>ジム</t>
    </rPh>
    <rPh sb="6" eb="7">
      <t>ヒ</t>
    </rPh>
    <phoneticPr fontId="3"/>
  </si>
  <si>
    <t>計量検査所費</t>
    <rPh sb="0" eb="2">
      <t>ケイリョウ</t>
    </rPh>
    <rPh sb="2" eb="4">
      <t>ケンサ</t>
    </rPh>
    <rPh sb="4" eb="5">
      <t>ショ</t>
    </rPh>
    <rPh sb="5" eb="6">
      <t>ヒ</t>
    </rPh>
    <phoneticPr fontId="2"/>
  </si>
  <si>
    <t>計量検査所</t>
  </si>
  <si>
    <t>福祉ビジネス支援事業</t>
  </si>
  <si>
    <t>環境ビジネス支援事業</t>
    <phoneticPr fontId="3"/>
  </si>
  <si>
    <t>商業パワーアップ事業</t>
    <rPh sb="0" eb="2">
      <t>ショウギョウ</t>
    </rPh>
    <rPh sb="8" eb="10">
      <t>ジギョウ</t>
    </rPh>
    <phoneticPr fontId="20"/>
  </si>
  <si>
    <t>地域経済活力創造事業</t>
    <rPh sb="0" eb="2">
      <t>チイキ</t>
    </rPh>
    <rPh sb="2" eb="4">
      <t>ケイザイ</t>
    </rPh>
    <rPh sb="4" eb="6">
      <t>カツリョク</t>
    </rPh>
    <rPh sb="6" eb="8">
      <t>ソウゾウ</t>
    </rPh>
    <rPh sb="8" eb="10">
      <t>ジギョウ</t>
    </rPh>
    <phoneticPr fontId="3"/>
  </si>
  <si>
    <t>コミュニティビジネス等促進事業</t>
    <rPh sb="10" eb="11">
      <t>トウ</t>
    </rPh>
    <rPh sb="11" eb="13">
      <t>ソクシン</t>
    </rPh>
    <rPh sb="13" eb="15">
      <t>ジギョウ</t>
    </rPh>
    <phoneticPr fontId="3"/>
  </si>
  <si>
    <t>産業振興費計</t>
    <rPh sb="0" eb="2">
      <t>サンギョウ</t>
    </rPh>
    <rPh sb="2" eb="4">
      <t>シンコウ</t>
    </rPh>
    <rPh sb="4" eb="5">
      <t>ヒ</t>
    </rPh>
    <rPh sb="5" eb="6">
      <t>ケイ</t>
    </rPh>
    <phoneticPr fontId="2"/>
  </si>
  <si>
    <t>7-4-2</t>
    <phoneticPr fontId="2"/>
  </si>
  <si>
    <t>中小企業融資基金繰出金</t>
    <phoneticPr fontId="3"/>
  </si>
  <si>
    <t>企業支援課</t>
    <phoneticPr fontId="20"/>
  </si>
  <si>
    <t>信用保証協会補助（代位弁済補助）</t>
  </si>
  <si>
    <t>セーフティネット保証の認定等にかかる嘱託職員の配置</t>
  </si>
  <si>
    <t>金融事務</t>
    <rPh sb="0" eb="2">
      <t>キンユウ</t>
    </rPh>
    <rPh sb="2" eb="4">
      <t>ジム</t>
    </rPh>
    <phoneticPr fontId="1"/>
  </si>
  <si>
    <t>金融対策費計</t>
    <rPh sb="0" eb="2">
      <t>キンユウ</t>
    </rPh>
    <rPh sb="2" eb="4">
      <t>タイサク</t>
    </rPh>
    <rPh sb="4" eb="5">
      <t>ヒ</t>
    </rPh>
    <phoneticPr fontId="3"/>
  </si>
  <si>
    <t>7-4-3</t>
    <phoneticPr fontId="2"/>
  </si>
  <si>
    <t>産業技術研究所運営費交付金</t>
    <rPh sb="0" eb="2">
      <t>サンギョウ</t>
    </rPh>
    <rPh sb="2" eb="4">
      <t>ギジュツ</t>
    </rPh>
    <rPh sb="4" eb="7">
      <t>ケンキュウショ</t>
    </rPh>
    <rPh sb="7" eb="10">
      <t>ウンエイヒ</t>
    </rPh>
    <rPh sb="10" eb="13">
      <t>コウフキン</t>
    </rPh>
    <phoneticPr fontId="1"/>
  </si>
  <si>
    <t>7-4-3</t>
    <phoneticPr fontId="2"/>
  </si>
  <si>
    <t>産業技術研究所共同研究コーディネート事業</t>
    <rPh sb="0" eb="2">
      <t>サンギョウ</t>
    </rPh>
    <rPh sb="2" eb="4">
      <t>ギジュツ</t>
    </rPh>
    <phoneticPr fontId="3"/>
  </si>
  <si>
    <t>産業技術研究所施設改修</t>
    <rPh sb="0" eb="2">
      <t>サンギョウ</t>
    </rPh>
    <rPh sb="2" eb="4">
      <t>ギジュツ</t>
    </rPh>
    <phoneticPr fontId="3"/>
  </si>
  <si>
    <t>地方独立行政法人大阪産業技術研究所評価委員会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サンギョウ</t>
    </rPh>
    <rPh sb="12" eb="14">
      <t>ギジュツ</t>
    </rPh>
    <rPh sb="14" eb="17">
      <t>ケンキュウショ</t>
    </rPh>
    <rPh sb="17" eb="19">
      <t>ヒョウカ</t>
    </rPh>
    <rPh sb="19" eb="22">
      <t>イインカイ</t>
    </rPh>
    <phoneticPr fontId="1"/>
  </si>
  <si>
    <t>産業技術研究所費計</t>
    <phoneticPr fontId="2"/>
  </si>
  <si>
    <t>13-1-1</t>
    <phoneticPr fontId="2"/>
  </si>
  <si>
    <t>大学管理一般事務経費</t>
    <rPh sb="0" eb="2">
      <t>ダイガク</t>
    </rPh>
    <rPh sb="2" eb="4">
      <t>カンリ</t>
    </rPh>
    <rPh sb="4" eb="6">
      <t>イッパン</t>
    </rPh>
    <rPh sb="6" eb="8">
      <t>ジム</t>
    </rPh>
    <rPh sb="8" eb="10">
      <t>ケイヒ</t>
    </rPh>
    <phoneticPr fontId="3"/>
  </si>
  <si>
    <t>13-1-1</t>
    <phoneticPr fontId="2"/>
  </si>
  <si>
    <t>大学管理・法人派遣職員人件費</t>
    <rPh sb="0" eb="2">
      <t>ダイガク</t>
    </rPh>
    <rPh sb="2" eb="4">
      <t>カンリ</t>
    </rPh>
    <rPh sb="5" eb="7">
      <t>ホウジン</t>
    </rPh>
    <rPh sb="7" eb="9">
      <t>ハケン</t>
    </rPh>
    <rPh sb="9" eb="11">
      <t>ショクイン</t>
    </rPh>
    <rPh sb="11" eb="14">
      <t>ジンケンヒ</t>
    </rPh>
    <phoneticPr fontId="3"/>
  </si>
  <si>
    <t>管理費計</t>
    <rPh sb="0" eb="3">
      <t>カンリヒ</t>
    </rPh>
    <rPh sb="3" eb="4">
      <t>ケイ</t>
    </rPh>
    <phoneticPr fontId="20"/>
  </si>
  <si>
    <t>13-1-2</t>
    <phoneticPr fontId="2"/>
  </si>
  <si>
    <t>市立大学運営費交付金</t>
    <rPh sb="0" eb="2">
      <t>イチリツ</t>
    </rPh>
    <rPh sb="2" eb="4">
      <t>ダイガク</t>
    </rPh>
    <rPh sb="4" eb="7">
      <t>ウンエイヒ</t>
    </rPh>
    <rPh sb="7" eb="10">
      <t>コウフキン</t>
    </rPh>
    <phoneticPr fontId="2"/>
  </si>
  <si>
    <t>13-1-2</t>
    <phoneticPr fontId="2"/>
  </si>
  <si>
    <t>市立大学との連携強化に向けたスタートアップ支援事業</t>
    <rPh sb="0" eb="2">
      <t>イチリツ</t>
    </rPh>
    <rPh sb="2" eb="4">
      <t>ダイガク</t>
    </rPh>
    <rPh sb="6" eb="8">
      <t>レンケイ</t>
    </rPh>
    <rPh sb="8" eb="10">
      <t>キョウカ</t>
    </rPh>
    <rPh sb="11" eb="12">
      <t>ム</t>
    </rPh>
    <rPh sb="21" eb="23">
      <t>シエン</t>
    </rPh>
    <rPh sb="23" eb="25">
      <t>ジギョウ</t>
    </rPh>
    <phoneticPr fontId="2"/>
  </si>
  <si>
    <t>13-1-2</t>
    <phoneticPr fontId="2"/>
  </si>
  <si>
    <t>運営推進費計</t>
    <rPh sb="0" eb="2">
      <t>ウンエイ</t>
    </rPh>
    <rPh sb="2" eb="4">
      <t>スイシン</t>
    </rPh>
    <rPh sb="4" eb="5">
      <t>ヒ</t>
    </rPh>
    <rPh sb="5" eb="6">
      <t>ケイ</t>
    </rPh>
    <phoneticPr fontId="2"/>
  </si>
  <si>
    <t>13-1-3</t>
    <phoneticPr fontId="2"/>
  </si>
  <si>
    <t>市立大学貸付金</t>
    <rPh sb="0" eb="2">
      <t>イチリツ</t>
    </rPh>
    <rPh sb="2" eb="4">
      <t>ダイガク</t>
    </rPh>
    <rPh sb="4" eb="5">
      <t>カ</t>
    </rPh>
    <rPh sb="5" eb="6">
      <t>フ</t>
    </rPh>
    <rPh sb="6" eb="7">
      <t>キン</t>
    </rPh>
    <phoneticPr fontId="2"/>
  </si>
  <si>
    <t>市立大学理系学舎整備事業</t>
    <rPh sb="0" eb="2">
      <t>イチリツ</t>
    </rPh>
    <rPh sb="2" eb="4">
      <t>ダイガク</t>
    </rPh>
    <rPh sb="4" eb="6">
      <t>リケイ</t>
    </rPh>
    <rPh sb="6" eb="7">
      <t>ガク</t>
    </rPh>
    <rPh sb="7" eb="8">
      <t>シャ</t>
    </rPh>
    <rPh sb="8" eb="10">
      <t>セイビ</t>
    </rPh>
    <rPh sb="10" eb="12">
      <t>ジギョウ</t>
    </rPh>
    <phoneticPr fontId="2"/>
  </si>
  <si>
    <t>市立大学学舎耐震補強・外壁改修整備</t>
    <rPh sb="0" eb="2">
      <t>イチリツ</t>
    </rPh>
    <rPh sb="2" eb="4">
      <t>ダイガク</t>
    </rPh>
    <rPh sb="4" eb="5">
      <t>ガク</t>
    </rPh>
    <rPh sb="5" eb="6">
      <t>シャ</t>
    </rPh>
    <rPh sb="6" eb="8">
      <t>タイシン</t>
    </rPh>
    <rPh sb="8" eb="10">
      <t>ホキョウ</t>
    </rPh>
    <rPh sb="11" eb="13">
      <t>ガイヘキ</t>
    </rPh>
    <rPh sb="13" eb="15">
      <t>カイシュウ</t>
    </rPh>
    <rPh sb="15" eb="17">
      <t>セイビ</t>
    </rPh>
    <phoneticPr fontId="2"/>
  </si>
  <si>
    <t>市立大学ＰＣＢ廃棄物処理</t>
    <rPh sb="0" eb="2">
      <t>シリツ</t>
    </rPh>
    <rPh sb="2" eb="4">
      <t>ダイガク</t>
    </rPh>
    <rPh sb="7" eb="10">
      <t>ハイキブツ</t>
    </rPh>
    <rPh sb="10" eb="12">
      <t>ショリ</t>
    </rPh>
    <phoneticPr fontId="2"/>
  </si>
  <si>
    <t>整備推進費計</t>
    <rPh sb="0" eb="2">
      <t>セイビ</t>
    </rPh>
    <rPh sb="2" eb="4">
      <t>スイシン</t>
    </rPh>
    <rPh sb="4" eb="5">
      <t>ヒ</t>
    </rPh>
    <rPh sb="5" eb="6">
      <t>ケイ</t>
    </rPh>
    <phoneticPr fontId="2"/>
  </si>
  <si>
    <t>15-1-1</t>
    <phoneticPr fontId="2"/>
  </si>
  <si>
    <t>市場における業者の指導監督等に要する経費</t>
    <rPh sb="0" eb="2">
      <t>シジョウ</t>
    </rPh>
    <rPh sb="6" eb="8">
      <t>ギョウシャ</t>
    </rPh>
    <rPh sb="9" eb="11">
      <t>シドウ</t>
    </rPh>
    <rPh sb="11" eb="14">
      <t>カントクトウ</t>
    </rPh>
    <rPh sb="15" eb="16">
      <t>ヨウ</t>
    </rPh>
    <rPh sb="18" eb="20">
      <t>ケイヒ</t>
    </rPh>
    <phoneticPr fontId="2"/>
  </si>
  <si>
    <t>市場の建設改良に要する経費（企業債元利償還金）</t>
    <rPh sb="0" eb="2">
      <t>イチバ</t>
    </rPh>
    <rPh sb="3" eb="5">
      <t>ケンセツ</t>
    </rPh>
    <rPh sb="5" eb="7">
      <t>カイリョウ</t>
    </rPh>
    <rPh sb="8" eb="9">
      <t>ヨウ</t>
    </rPh>
    <rPh sb="11" eb="13">
      <t>ケイヒ</t>
    </rPh>
    <rPh sb="14" eb="16">
      <t>キギョウ</t>
    </rPh>
    <rPh sb="16" eb="17">
      <t>サイ</t>
    </rPh>
    <rPh sb="17" eb="19">
      <t>ガンリ</t>
    </rPh>
    <rPh sb="19" eb="22">
      <t>ショウカンキン</t>
    </rPh>
    <phoneticPr fontId="2"/>
  </si>
  <si>
    <t>集荷対策等に要する経費</t>
    <rPh sb="0" eb="2">
      <t>シュウカ</t>
    </rPh>
    <rPh sb="2" eb="5">
      <t>タイサクトウ</t>
    </rPh>
    <rPh sb="6" eb="7">
      <t>ヨウ</t>
    </rPh>
    <rPh sb="9" eb="11">
      <t>ケイヒ</t>
    </rPh>
    <phoneticPr fontId="2"/>
  </si>
  <si>
    <t>食肉市場事業会計へ繰替計</t>
    <rPh sb="0" eb="2">
      <t>ショクニク</t>
    </rPh>
    <rPh sb="2" eb="4">
      <t>シジョウ</t>
    </rPh>
    <rPh sb="4" eb="6">
      <t>ジギョウ</t>
    </rPh>
    <rPh sb="6" eb="8">
      <t>カイケイ</t>
    </rPh>
    <rPh sb="9" eb="10">
      <t>クリ</t>
    </rPh>
    <rPh sb="10" eb="11">
      <t>タイ</t>
    </rPh>
    <rPh sb="11" eb="12">
      <t>ケイ</t>
    </rPh>
    <phoneticPr fontId="3"/>
  </si>
  <si>
    <t>(15-1-2)</t>
    <phoneticPr fontId="2"/>
  </si>
  <si>
    <t>市場整備事業にかかる基本設計に要する経費</t>
    <rPh sb="0" eb="2">
      <t>シジョウ</t>
    </rPh>
    <rPh sb="2" eb="4">
      <t>セイビ</t>
    </rPh>
    <rPh sb="4" eb="6">
      <t>ジギョウ</t>
    </rPh>
    <rPh sb="10" eb="12">
      <t>キホン</t>
    </rPh>
    <rPh sb="12" eb="14">
      <t>セッケイ</t>
    </rPh>
    <rPh sb="15" eb="16">
      <t>ヨウ</t>
    </rPh>
    <rPh sb="18" eb="20">
      <t>ケイヒ</t>
    </rPh>
    <phoneticPr fontId="20"/>
  </si>
  <si>
    <t>一部緑地更地化工事に要する経費</t>
    <phoneticPr fontId="2"/>
  </si>
  <si>
    <t>15-7-1</t>
    <phoneticPr fontId="2"/>
  </si>
  <si>
    <t>市場の建設改良に要する経費（企業債利息）</t>
    <phoneticPr fontId="2"/>
  </si>
  <si>
    <t>基礎年金拠出金に係る公的負担に要する経費</t>
    <rPh sb="0" eb="2">
      <t>キソ</t>
    </rPh>
    <rPh sb="2" eb="4">
      <t>ネンキン</t>
    </rPh>
    <rPh sb="4" eb="7">
      <t>キョシュツキン</t>
    </rPh>
    <rPh sb="8" eb="9">
      <t>カカ</t>
    </rPh>
    <rPh sb="10" eb="12">
      <t>コウテキ</t>
    </rPh>
    <rPh sb="12" eb="14">
      <t>フタン</t>
    </rPh>
    <rPh sb="15" eb="16">
      <t>ヨウ</t>
    </rPh>
    <rPh sb="18" eb="20">
      <t>ケイヒ</t>
    </rPh>
    <phoneticPr fontId="2"/>
  </si>
  <si>
    <t>中央卸売市場事業会計へ繰替計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rPh sb="11" eb="12">
      <t>クリ</t>
    </rPh>
    <rPh sb="12" eb="13">
      <t>タイ</t>
    </rPh>
    <rPh sb="13" eb="14">
      <t>ケイ</t>
    </rPh>
    <phoneticPr fontId="3"/>
  </si>
  <si>
    <t>15-7-2</t>
    <phoneticPr fontId="2"/>
  </si>
  <si>
    <t>市場の建設改良に要する経費（企業債元金償還金）</t>
    <phoneticPr fontId="3"/>
  </si>
  <si>
    <t>国際交流振興基金積立金</t>
    <rPh sb="0" eb="2">
      <t>コクサイ</t>
    </rPh>
    <rPh sb="2" eb="4">
      <t>コウリュウ</t>
    </rPh>
    <rPh sb="4" eb="6">
      <t>シンコウ</t>
    </rPh>
    <rPh sb="6" eb="8">
      <t>キキン</t>
    </rPh>
    <rPh sb="8" eb="10">
      <t>ツミタテ</t>
    </rPh>
    <rPh sb="10" eb="11">
      <t>キン</t>
    </rPh>
    <phoneticPr fontId="3"/>
  </si>
  <si>
    <t>国際交流振興基金蓄積計</t>
    <rPh sb="0" eb="2">
      <t>コクサイ</t>
    </rPh>
    <rPh sb="2" eb="4">
      <t>コウリュウ</t>
    </rPh>
    <rPh sb="4" eb="6">
      <t>シンコウ</t>
    </rPh>
    <rPh sb="6" eb="8">
      <t>キキン</t>
    </rPh>
    <rPh sb="8" eb="10">
      <t>チクセキ</t>
    </rPh>
    <rPh sb="10" eb="11">
      <t>ケイ</t>
    </rPh>
    <phoneticPr fontId="3"/>
  </si>
  <si>
    <t>16-2-12</t>
    <phoneticPr fontId="2"/>
  </si>
  <si>
    <t>東洋陶磁美術振興基金積立金</t>
    <rPh sb="0" eb="2">
      <t>トウヨウ</t>
    </rPh>
    <rPh sb="2" eb="4">
      <t>トウジ</t>
    </rPh>
    <rPh sb="4" eb="6">
      <t>ビジュツ</t>
    </rPh>
    <rPh sb="6" eb="8">
      <t>シンコウ</t>
    </rPh>
    <rPh sb="8" eb="10">
      <t>キキン</t>
    </rPh>
    <rPh sb="10" eb="12">
      <t>ツミタテ</t>
    </rPh>
    <rPh sb="12" eb="13">
      <t>キン</t>
    </rPh>
    <phoneticPr fontId="2"/>
  </si>
  <si>
    <t>東洋陶磁美術振興基金蓄積計</t>
    <phoneticPr fontId="2"/>
  </si>
  <si>
    <t>16-2-11</t>
    <phoneticPr fontId="2"/>
  </si>
  <si>
    <t>文化集客振興基金積立金</t>
    <rPh sb="0" eb="2">
      <t>ブンカ</t>
    </rPh>
    <rPh sb="2" eb="4">
      <t>シュウキャク</t>
    </rPh>
    <rPh sb="4" eb="6">
      <t>シンコウ</t>
    </rPh>
    <rPh sb="6" eb="8">
      <t>キキン</t>
    </rPh>
    <rPh sb="8" eb="10">
      <t>ツミタテ</t>
    </rPh>
    <rPh sb="10" eb="11">
      <t>キン</t>
    </rPh>
    <phoneticPr fontId="2"/>
  </si>
  <si>
    <t>観光課　他</t>
    <rPh sb="4" eb="5">
      <t>ホカ</t>
    </rPh>
    <phoneticPr fontId="20"/>
  </si>
  <si>
    <t>文化集客振興基金蓄積計</t>
    <phoneticPr fontId="2"/>
  </si>
  <si>
    <t>16-2-13</t>
    <phoneticPr fontId="2"/>
  </si>
  <si>
    <t>スポーツ振興基金積立金</t>
    <rPh sb="4" eb="6">
      <t>シンコウ</t>
    </rPh>
    <rPh sb="6" eb="8">
      <t>キキン</t>
    </rPh>
    <rPh sb="8" eb="10">
      <t>ツミタテ</t>
    </rPh>
    <rPh sb="10" eb="11">
      <t>キン</t>
    </rPh>
    <phoneticPr fontId="2"/>
  </si>
  <si>
    <t>スポーツ課</t>
    <rPh sb="4" eb="5">
      <t>カ</t>
    </rPh>
    <phoneticPr fontId="2"/>
  </si>
  <si>
    <t>スポーツ振興基金蓄積計</t>
    <phoneticPr fontId="2"/>
  </si>
  <si>
    <t>16-2-14</t>
    <phoneticPr fontId="2"/>
  </si>
  <si>
    <t>産業経済振興基金積立金</t>
    <rPh sb="0" eb="8">
      <t>サンギョウケイザイシンコウキキン</t>
    </rPh>
    <rPh sb="8" eb="10">
      <t>ツミタテ</t>
    </rPh>
    <rPh sb="10" eb="11">
      <t>キン</t>
    </rPh>
    <phoneticPr fontId="3"/>
  </si>
  <si>
    <t>産業経済振興基金蓄積計</t>
    <rPh sb="0" eb="2">
      <t>サンギョウ</t>
    </rPh>
    <rPh sb="2" eb="4">
      <t>ケイザイ</t>
    </rPh>
    <rPh sb="4" eb="6">
      <t>シンコウ</t>
    </rPh>
    <rPh sb="6" eb="8">
      <t>キキン</t>
    </rPh>
    <rPh sb="8" eb="10">
      <t>チクセキ</t>
    </rPh>
    <rPh sb="10" eb="11">
      <t>ケイ</t>
    </rPh>
    <phoneticPr fontId="3"/>
  </si>
  <si>
    <t>東洋陶磁美術振興基金積立金</t>
    <rPh sb="0" eb="2">
      <t>トウヨウ</t>
    </rPh>
    <rPh sb="2" eb="4">
      <t>トウジ</t>
    </rPh>
    <rPh sb="4" eb="6">
      <t>ビジュツ</t>
    </rPh>
    <rPh sb="6" eb="8">
      <t>シンコウ</t>
    </rPh>
    <rPh sb="8" eb="10">
      <t>キキン</t>
    </rPh>
    <rPh sb="10" eb="12">
      <t>ツミタテ</t>
    </rPh>
    <rPh sb="12" eb="13">
      <t>キン</t>
    </rPh>
    <phoneticPr fontId="6"/>
  </si>
  <si>
    <t>スポーツ振興基金積立金</t>
    <rPh sb="4" eb="6">
      <t>シンコウ</t>
    </rPh>
    <rPh sb="6" eb="8">
      <t>キキン</t>
    </rPh>
    <rPh sb="8" eb="10">
      <t>ツミタテ</t>
    </rPh>
    <rPh sb="10" eb="11">
      <t>キン</t>
    </rPh>
    <phoneticPr fontId="6"/>
  </si>
  <si>
    <t>産業経済振興基金積立金</t>
    <rPh sb="0" eb="2">
      <t>サンギョウ</t>
    </rPh>
    <rPh sb="2" eb="4">
      <t>ケイザイ</t>
    </rPh>
    <rPh sb="4" eb="6">
      <t>シンコウ</t>
    </rPh>
    <rPh sb="6" eb="8">
      <t>キキン</t>
    </rPh>
    <rPh sb="8" eb="10">
      <t>ツミタテ</t>
    </rPh>
    <rPh sb="10" eb="11">
      <t>キン</t>
    </rPh>
    <phoneticPr fontId="1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</si>
  <si>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2"/>
  </si>
  <si>
    <t>合計</t>
    <rPh sb="0" eb="2">
      <t>ゴウケイ</t>
    </rPh>
    <phoneticPr fontId="20"/>
  </si>
  <si>
    <t>計</t>
    <rPh sb="0" eb="1">
      <t>ケイ</t>
    </rPh>
    <phoneticPr fontId="20"/>
  </si>
  <si>
    <t>スポーツ施設を活用したスポーツチャレンジ事業</t>
    <phoneticPr fontId="2"/>
  </si>
  <si>
    <t>16-2-15</t>
    <phoneticPr fontId="2"/>
  </si>
  <si>
    <t>中央卸売市場事業出資金計</t>
    <rPh sb="0" eb="2">
      <t>チュウオウ</t>
    </rPh>
    <rPh sb="2" eb="4">
      <t>オロシウリ</t>
    </rPh>
    <rPh sb="4" eb="6">
      <t>シジョウ</t>
    </rPh>
    <rPh sb="6" eb="8">
      <t>ジギョウ</t>
    </rPh>
    <rPh sb="8" eb="11">
      <t>シュッシキン</t>
    </rPh>
    <rPh sb="11" eb="12">
      <t>ケイ</t>
    </rPh>
    <phoneticPr fontId="3"/>
  </si>
  <si>
    <t>府立・市立大学法人統合準備関連事業</t>
    <rPh sb="0" eb="2">
      <t>フリツ</t>
    </rPh>
    <rPh sb="3" eb="7">
      <t>シリツダイガク</t>
    </rPh>
    <rPh sb="7" eb="9">
      <t>ホウジン</t>
    </rPh>
    <rPh sb="9" eb="11">
      <t>トウゴウ</t>
    </rPh>
    <rPh sb="11" eb="13">
      <t>ジュンビ</t>
    </rPh>
    <rPh sb="13" eb="15">
      <t>カンレン</t>
    </rPh>
    <rPh sb="15" eb="17">
      <t>ジギョウ</t>
    </rPh>
    <phoneticPr fontId="2"/>
  </si>
  <si>
    <t>企業支援課</t>
    <rPh sb="0" eb="2">
      <t>キギョウ</t>
    </rPh>
    <rPh sb="2" eb="4">
      <t>シエン</t>
    </rPh>
    <rPh sb="4" eb="5">
      <t>カ</t>
    </rPh>
    <phoneticPr fontId="20"/>
  </si>
  <si>
    <t>所属名　経済戦略局　</t>
    <rPh sb="0" eb="2">
      <t>ショゾク</t>
    </rPh>
    <rPh sb="2" eb="3">
      <t>メイ</t>
    </rPh>
    <rPh sb="4" eb="6">
      <t>ケイザイ</t>
    </rPh>
    <rPh sb="6" eb="8">
      <t>センリャク</t>
    </rPh>
    <rPh sb="8" eb="9">
      <t>キョク</t>
    </rPh>
    <phoneticPr fontId="2"/>
  </si>
  <si>
    <t>16-2-22</t>
    <phoneticPr fontId="3"/>
  </si>
  <si>
    <t>局所管施設の点検保全業務</t>
    <rPh sb="0" eb="1">
      <t>キョク</t>
    </rPh>
    <rPh sb="1" eb="3">
      <t>ショカン</t>
    </rPh>
    <rPh sb="3" eb="5">
      <t>シセツ</t>
    </rPh>
    <rPh sb="6" eb="8">
      <t>テンケン</t>
    </rPh>
    <rPh sb="8" eb="10">
      <t>ホゼン</t>
    </rPh>
    <rPh sb="10" eb="12">
      <t>ギョウム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</si>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</sst>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79" fontId="5" fillId="0" borderId="13" xfId="3" applyNumberFormat="1" applyFont="1" applyFill="1" applyBorder="1" applyAlignment="1">
      <alignment vertical="center" shrinkToFit="1"/>
    </xf>
    <xf numFmtId="0" fontId="6" fillId="0" borderId="5" xfId="3" applyFont="1" applyFill="1" applyBorder="1" applyAlignment="1">
      <alignment horizontal="center" vertical="center"/>
    </xf>
    <xf numFmtId="0" fontId="5" fillId="0" borderId="59" xfId="0" applyFont="1" applyBorder="1" applyAlignment="1"/>
    <xf numFmtId="180" fontId="5" fillId="0" borderId="14" xfId="3" applyNumberFormat="1" applyFont="1" applyFill="1" applyBorder="1" applyAlignment="1">
      <alignment vertical="center" shrinkToFit="1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8" fontId="19" fillId="0" borderId="14" xfId="3" applyNumberFormat="1" applyFont="1" applyFill="1" applyBorder="1" applyAlignment="1">
      <alignment horizontal="right" vertical="center" shrinkToFit="1"/>
    </xf>
    <xf numFmtId="180" fontId="19" fillId="0" borderId="12" xfId="3" applyNumberFormat="1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vertical="center" shrinkToFit="1"/>
    </xf>
    <xf numFmtId="38" fontId="19" fillId="0" borderId="59" xfId="5" applyFont="1" applyFill="1" applyBorder="1" applyAlignment="1"/>
    <xf numFmtId="180" fontId="19" fillId="0" borderId="16" xfId="3" applyNumberFormat="1" applyFont="1" applyFill="1" applyBorder="1" applyAlignment="1">
      <alignment vertical="center" shrinkToFit="1"/>
    </xf>
    <xf numFmtId="3" fontId="5" fillId="0" borderId="15" xfId="0" applyNumberFormat="1" applyFont="1" applyBorder="1" applyAlignment="1"/>
    <xf numFmtId="180" fontId="5" fillId="0" borderId="16" xfId="0" applyNumberFormat="1" applyFont="1" applyBorder="1" applyAlignment="1"/>
    <xf numFmtId="38" fontId="19" fillId="0" borderId="15" xfId="5" applyFont="1" applyFill="1" applyBorder="1" applyAlignment="1"/>
    <xf numFmtId="178" fontId="5" fillId="0" borderId="13" xfId="3" applyNumberFormat="1" applyFont="1" applyFill="1" applyBorder="1" applyAlignment="1">
      <alignment horizontal="right" vertical="center" shrinkToFit="1"/>
    </xf>
    <xf numFmtId="38" fontId="5" fillId="0" borderId="59" xfId="1" applyFont="1" applyFill="1" applyBorder="1" applyAlignment="1"/>
    <xf numFmtId="180" fontId="5" fillId="0" borderId="18" xfId="1" applyNumberFormat="1" applyFont="1" applyFill="1" applyBorder="1" applyAlignment="1"/>
    <xf numFmtId="0" fontId="5" fillId="0" borderId="14" xfId="3" applyNumberFormat="1" applyFont="1" applyFill="1" applyBorder="1" applyAlignment="1">
      <alignment horizontal="right" vertical="center" shrinkToFi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9" fontId="5" fillId="0" borderId="14" xfId="3" applyNumberFormat="1" applyFont="1" applyFill="1" applyBorder="1" applyAlignment="1">
      <alignment vertical="center" shrinkToFit="1"/>
    </xf>
    <xf numFmtId="176" fontId="18" fillId="0" borderId="24" xfId="3" applyNumberFormat="1" applyFont="1" applyFill="1" applyBorder="1" applyAlignment="1">
      <alignment horizontal="center" vertical="center"/>
    </xf>
    <xf numFmtId="176" fontId="18" fillId="0" borderId="25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28" xfId="3" applyNumberFormat="1" applyFont="1" applyFill="1" applyBorder="1" applyAlignment="1">
      <alignment horizontal="center" vertical="center"/>
    </xf>
    <xf numFmtId="176" fontId="18" fillId="0" borderId="29" xfId="3" applyNumberFormat="1" applyFont="1" applyFill="1" applyBorder="1" applyAlignment="1">
      <alignment horizontal="center" vertical="center"/>
    </xf>
    <xf numFmtId="176" fontId="18" fillId="0" borderId="7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78" fontId="18" fillId="0" borderId="4" xfId="3" applyNumberFormat="1" applyFont="1" applyFill="1" applyBorder="1" applyAlignment="1">
      <alignment horizontal="center" vertical="center" wrapText="1"/>
    </xf>
    <xf numFmtId="178" fontId="18" fillId="0" borderId="6" xfId="3" applyNumberFormat="1" applyFont="1" applyFill="1" applyBorder="1" applyAlignment="1">
      <alignment horizontal="center" vertical="center" wrapText="1"/>
    </xf>
    <xf numFmtId="0" fontId="23" fillId="0" borderId="3" xfId="6" applyFont="1" applyFill="1" applyBorder="1" applyAlignment="1" applyProtection="1">
      <alignment vertical="center" wrapText="1"/>
    </xf>
    <xf numFmtId="0" fontId="23" fillId="0" borderId="14" xfId="6" applyFont="1" applyFill="1" applyBorder="1" applyAlignment="1" applyProtection="1">
      <alignment vertical="center" wrapText="1"/>
    </xf>
    <xf numFmtId="0" fontId="23" fillId="0" borderId="12" xfId="6" applyFont="1" applyFill="1" applyBorder="1" applyAlignment="1" applyProtection="1">
      <alignment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18" fillId="0" borderId="14" xfId="3" applyNumberFormat="1" applyFont="1" applyFill="1" applyBorder="1" applyAlignment="1">
      <alignment horizontal="center" vertical="center" wrapText="1"/>
    </xf>
    <xf numFmtId="178" fontId="18" fillId="0" borderId="12" xfId="3" applyNumberFormat="1" applyFont="1" applyFill="1" applyBorder="1" applyAlignment="1">
      <alignment horizontal="center" vertical="center" wrapText="1"/>
    </xf>
    <xf numFmtId="178" fontId="6" fillId="0" borderId="14" xfId="3" applyNumberFormat="1" applyFont="1" applyFill="1" applyBorder="1" applyAlignment="1">
      <alignment horizontal="center" vertical="center" shrinkToFit="1"/>
    </xf>
    <xf numFmtId="178" fontId="6" fillId="0" borderId="12" xfId="3" applyNumberFormat="1" applyFont="1" applyFill="1" applyBorder="1" applyAlignment="1">
      <alignment horizontal="center" vertical="center" shrinkToFit="1"/>
    </xf>
    <xf numFmtId="0" fontId="23" fillId="0" borderId="14" xfId="6" applyNumberFormat="1" applyFont="1" applyFill="1" applyBorder="1" applyAlignment="1" applyProtection="1">
      <alignment horizontal="left" vertical="center" wrapText="1"/>
    </xf>
    <xf numFmtId="0" fontId="23" fillId="0" borderId="12" xfId="6" applyNumberFormat="1" applyFont="1" applyFill="1" applyBorder="1" applyAlignment="1" applyProtection="1">
      <alignment horizontal="left"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23" fillId="0" borderId="14" xfId="6" applyFont="1" applyFill="1" applyBorder="1" applyAlignment="1" applyProtection="1">
      <alignment horizontal="left" vertical="center" wrapText="1"/>
    </xf>
    <xf numFmtId="0" fontId="23" fillId="0" borderId="12" xfId="6" applyFont="1" applyFill="1" applyBorder="1" applyAlignment="1" applyProtection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 shrinkToFit="1"/>
    </xf>
    <xf numFmtId="178" fontId="6" fillId="0" borderId="12" xfId="3" applyNumberFormat="1" applyFont="1" applyFill="1" applyBorder="1" applyAlignment="1">
      <alignment horizontal="center" vertical="center" wrapText="1" shrinkToFit="1"/>
    </xf>
    <xf numFmtId="178" fontId="6" fillId="0" borderId="3" xfId="3" applyNumberFormat="1" applyFont="1" applyFill="1" applyBorder="1" applyAlignment="1">
      <alignment horizontal="center" vertical="center" wrapText="1"/>
    </xf>
    <xf numFmtId="0" fontId="23" fillId="0" borderId="3" xfId="6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176" fontId="18" fillId="0" borderId="40" xfId="3" applyNumberFormat="1" applyFont="1" applyFill="1" applyBorder="1" applyAlignment="1">
      <alignment horizontal="center" vertical="center" shrinkToFit="1"/>
    </xf>
    <xf numFmtId="176" fontId="18" fillId="0" borderId="11" xfId="3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18" fillId="0" borderId="14" xfId="3" applyNumberFormat="1" applyFont="1" applyFill="1" applyBorder="1" applyAlignment="1">
      <alignment horizontal="left" vertical="center" wrapText="1"/>
    </xf>
    <xf numFmtId="0" fontId="18" fillId="0" borderId="12" xfId="3" applyNumberFormat="1" applyFont="1" applyFill="1" applyBorder="1" applyAlignment="1">
      <alignment horizontal="left" vertical="center" wrapText="1"/>
    </xf>
    <xf numFmtId="0" fontId="6" fillId="0" borderId="3" xfId="6" applyNumberFormat="1" applyFont="1" applyFill="1" applyBorder="1" applyAlignment="1" applyProtection="1">
      <alignment horizontal="left" vertical="center" wrapText="1"/>
    </xf>
    <xf numFmtId="176" fontId="6" fillId="0" borderId="40" xfId="3" applyNumberFormat="1" applyFont="1" applyFill="1" applyBorder="1" applyAlignment="1">
      <alignment horizontal="center" vertical="center" shrinkToFit="1"/>
    </xf>
    <xf numFmtId="176" fontId="6" fillId="0" borderId="11" xfId="3" applyNumberFormat="1" applyFont="1" applyFill="1" applyBorder="1" applyAlignment="1">
      <alignment horizontal="center" vertical="center" shrinkToFit="1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7">
    <cellStyle name="ハイパーリンク" xfId="6" builtinId="8"/>
    <cellStyle name="桁区切り" xfId="5" builtinId="6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5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keizaisenryaku/cmsfiles/contents/0000426/426917/32_midosuji-kasseika.xlsx" TargetMode="External"/><Relationship Id="rId117" Type="http://schemas.openxmlformats.org/officeDocument/2006/relationships/hyperlink" Target="http://www.city.osaka.lg.jp/keizaisenryaku/cmsfiles/contents/0000426/426917/128_sanshin-taisaku-jimu.xlsx" TargetMode="External"/><Relationship Id="rId21" Type="http://schemas.openxmlformats.org/officeDocument/2006/relationships/hyperlink" Target="http://www.city.osaka.lg.jp/keizaisenryaku/cmsfiles/contents/0000426/426917/22_kokuryu-kikakuhi.xls" TargetMode="External"/><Relationship Id="rId42" Type="http://schemas.openxmlformats.org/officeDocument/2006/relationships/hyperlink" Target="http://www.city.osaka.lg.jp/keizaisenryaku/cmsfiles/contents/0000426/426917/49_osaka-Asia-eiga.xlsx" TargetMode="External"/><Relationship Id="rId47" Type="http://schemas.openxmlformats.org/officeDocument/2006/relationships/hyperlink" Target="http://www.city.osaka.lg.jp/keizaisenryaku/cmsfiles/contents/0000426/426917/54_bunka-souzou-kyoten-network.xlsx" TargetMode="External"/><Relationship Id="rId63" Type="http://schemas.openxmlformats.org/officeDocument/2006/relationships/hyperlink" Target="http://www.city.osaka.lg.jp/keizaisenryaku/cmsfiles/contents/0000426/426917/70_kagakukan-tsuri-tenjyo.xlsx" TargetMode="External"/><Relationship Id="rId68" Type="http://schemas.openxmlformats.org/officeDocument/2006/relationships/hyperlink" Target="http://www.city.osaka.lg.jp/keizaisenryaku/cmsfiles/contents/0000426/426917/79_sports-sisetukatuyou.xlsx" TargetMode="External"/><Relationship Id="rId84" Type="http://schemas.openxmlformats.org/officeDocument/2006/relationships/hyperlink" Target="http://www.city.osaka.lg.jp/keizaisenryaku/cmsfiles/contents/0000426/426917/95_hosttown.xlsx" TargetMode="External"/><Relationship Id="rId89" Type="http://schemas.openxmlformats.org/officeDocument/2006/relationships/hyperlink" Target="http://www.city.osaka.lg.jp/keizaisenryaku/cmsfiles/contents/0000426/426917/100_innovation-jinzai.xls" TargetMode="External"/><Relationship Id="rId112" Type="http://schemas.openxmlformats.org/officeDocument/2006/relationships/hyperlink" Target="http://www.city.osaka.lg.jp/keizaisenryaku/cmsfiles/contents/0000426/426917/123_toshi-nogyo.xlsx" TargetMode="External"/><Relationship Id="rId133" Type="http://schemas.openxmlformats.org/officeDocument/2006/relationships/hyperlink" Target="http://www.city.osaka.lg.jp/keizaisenryaku/cmsfiles/contents/0000426/426917/150_daigaku-unnei.xls" TargetMode="External"/><Relationship Id="rId138" Type="http://schemas.openxmlformats.org/officeDocument/2006/relationships/hyperlink" Target="http://www.city.osaka.lg.jp/keizaisenryaku/cmsfiles/contents/0000426/426917/155_daigaku-rikei-gakusha.xls" TargetMode="External"/><Relationship Id="rId154" Type="http://schemas.openxmlformats.org/officeDocument/2006/relationships/hyperlink" Target="http://www.city.osaka.lg.jp/keizaisenryaku/cmsfiles/contents/0000426/426917/171_bunka-tsumitatekin.xlsx" TargetMode="External"/><Relationship Id="rId16" Type="http://schemas.openxmlformats.org/officeDocument/2006/relationships/hyperlink" Target="http://www.city.osaka.lg.jp/keizaisenryaku/cmsfiles/contents/0000426/426917/17_shimaitoshi-network.xls" TargetMode="External"/><Relationship Id="rId107" Type="http://schemas.openxmlformats.org/officeDocument/2006/relationships/hyperlink" Target="http://www.city.osaka.lg.jp/keizaisenryaku/cmsfiles/contents/0000426/426917/118_sangyo-shinko-shisetsu-kanri.xls" TargetMode="External"/><Relationship Id="rId11" Type="http://schemas.openxmlformats.org/officeDocument/2006/relationships/hyperlink" Target="http://www.city.osaka.lg.jp/keizaisenryaku/cmsfiles/contents/0000426/426917/12_BPC.xls" TargetMode="External"/><Relationship Id="rId32" Type="http://schemas.openxmlformats.org/officeDocument/2006/relationships/hyperlink" Target="http://www.city.osaka.lg.jp/keizaisenryaku/cmsfiles/contents/0000426/426917/38_rekishi-bunkateki-machinami.xlsx" TargetMode="External"/><Relationship Id="rId37" Type="http://schemas.openxmlformats.org/officeDocument/2006/relationships/hyperlink" Target="http://www.city.osaka.lg.jp/keizaisenryaku/cmsfiles/contents/0000426/426917/43_hanshin-sakai-santo.xlsx" TargetMode="External"/><Relationship Id="rId53" Type="http://schemas.openxmlformats.org/officeDocument/2006/relationships/hyperlink" Target="http://www.city.osaka.lg.jp/keizaisenryaku/cmsfiles/contents/0000426/426917/60_dai1kyu-geijyutsu.xlsx" TargetMode="External"/><Relationship Id="rId58" Type="http://schemas.openxmlformats.org/officeDocument/2006/relationships/hyperlink" Target="http://www.city.osaka.lg.jp/keizaisenryaku/cmsfiles/contents/0000426/426917/65_chiiki-sozou-buntankin.xls" TargetMode="External"/><Relationship Id="rId74" Type="http://schemas.openxmlformats.org/officeDocument/2006/relationships/hyperlink" Target="http://www.city.osaka.lg.jp/keizaisenryaku/cmsfiles/contents/0000426/426917/85_gakko-taiku-shisetsu.xlsx" TargetMode="External"/><Relationship Id="rId79" Type="http://schemas.openxmlformats.org/officeDocument/2006/relationships/hyperlink" Target="http://www.city.osaka.lg.jp/keizaisenryaku/cmsfiles/contents/0000426/426917/90_sports-kyougi-taikai.xlsx" TargetMode="External"/><Relationship Id="rId102" Type="http://schemas.openxmlformats.org/officeDocument/2006/relationships/hyperlink" Target="http://www.city.osaka.lg.jp/keizaisenryaku/cmsfiles/contents/0000426/426917/113_boueki-shinko-taisaku.xls" TargetMode="External"/><Relationship Id="rId123" Type="http://schemas.openxmlformats.org/officeDocument/2006/relationships/hyperlink" Target="http://www.city.osaka.lg.jp/keizaisenryaku/cmsfiles/contents/0000426/426917/134_keiryo.xlsx" TargetMode="External"/><Relationship Id="rId128" Type="http://schemas.openxmlformats.org/officeDocument/2006/relationships/hyperlink" Target="http://www.city.osaka.lg.jp/keizaisenryaku/cmsfiles/contents/0000426/426917/144_sangijyutuken-unei-koufukin.xlsx" TargetMode="External"/><Relationship Id="rId144" Type="http://schemas.openxmlformats.org/officeDocument/2006/relationships/hyperlink" Target="http://www.city.osaka.lg.jp/keizaisenryaku/cmsfiles/contents/0000426/426917/161_shojyo-kennsetsu-risoku.xlsx" TargetMode="External"/><Relationship Id="rId149" Type="http://schemas.openxmlformats.org/officeDocument/2006/relationships/hyperlink" Target="http://www.city.osaka.lg.jp/keizaisenryaku/cmsfiles/contents/0000426/426917/166_bunka-chikusekikikin.xlsx" TargetMode="External"/><Relationship Id="rId5" Type="http://schemas.openxmlformats.org/officeDocument/2006/relationships/hyperlink" Target="http://www.city.osaka.lg.jp/keizaisenryaku/cmsfiles/contents/0000426/426917/6_tokku-insentive.xlsx" TargetMode="External"/><Relationship Id="rId90" Type="http://schemas.openxmlformats.org/officeDocument/2006/relationships/hyperlink" Target="http://www.city.osaka.lg.jp/keizaisenryaku/cmsfiles/contents/0000426/426917/101_top-runner.xlsx" TargetMode="External"/><Relationship Id="rId95" Type="http://schemas.openxmlformats.org/officeDocument/2006/relationships/hyperlink" Target="http://www.city.osaka.lg.jp/keizaisenryaku/cmsfiles/contents/0000426/426917/106_ATC-ageless.xlsx" TargetMode="External"/><Relationship Id="rId22" Type="http://schemas.openxmlformats.org/officeDocument/2006/relationships/hyperlink" Target="http://www.city.osaka.lg.jp/keizaisenryaku/cmsfiles/contents/0000426/426917/28_banpaku.xlsx" TargetMode="External"/><Relationship Id="rId27" Type="http://schemas.openxmlformats.org/officeDocument/2006/relationships/hyperlink" Target="http://www.city.osaka.lg.jp/keizaisenryaku/cmsfiles/contents/0000426/426917/33_osakajyo-area.xlsx" TargetMode="External"/><Relationship Id="rId43" Type="http://schemas.openxmlformats.org/officeDocument/2006/relationships/hyperlink" Target="http://www.city.osaka.lg.jp/keizaisenryaku/cmsfiles/contents/0000426/426917/50_sakuya-konohana.xlsx" TargetMode="External"/><Relationship Id="rId48" Type="http://schemas.openxmlformats.org/officeDocument/2006/relationships/hyperlink" Target="http://www.city.osaka.lg.jp/keizaisenryaku/cmsfiles/contents/0000426/426917/55_souzou-tanoshimu-gennki-chiikidukuri.xlsx" TargetMode="External"/><Relationship Id="rId64" Type="http://schemas.openxmlformats.org/officeDocument/2006/relationships/hyperlink" Target="http://www.city.osaka.lg.jp/keizaisenryaku/cmsfiles/contents/0000426/426917/71_hakubutsukan-doppou.xlsx" TargetMode="External"/><Relationship Id="rId69" Type="http://schemas.openxmlformats.org/officeDocument/2006/relationships/hyperlink" Target="http://www.city.osaka.lg.jp/keizaisenryaku/cmsfiles/contents/0000426/426917/80_shichouhai.xlsx" TargetMode="External"/><Relationship Id="rId113" Type="http://schemas.openxmlformats.org/officeDocument/2006/relationships/hyperlink" Target="http://www.city.osaka.lg.jp/keizaisenryaku/cmsfiles/contents/0000426/426917/124_beikoku.xlsx" TargetMode="External"/><Relationship Id="rId118" Type="http://schemas.openxmlformats.org/officeDocument/2006/relationships/hyperlink" Target="http://www.city.osaka.lg.jp/keizaisenryaku/cmsfiles/contents/0000426/426917/129_sansoukan-kanri-unei.xls" TargetMode="External"/><Relationship Id="rId134" Type="http://schemas.openxmlformats.org/officeDocument/2006/relationships/hyperlink" Target="http://www.city.osaka.lg.jp/keizaisenryaku/cmsfiles/contents/0000426/426917/151_daigaku-start.xls" TargetMode="External"/><Relationship Id="rId139" Type="http://schemas.openxmlformats.org/officeDocument/2006/relationships/hyperlink" Target="http://www.city.osaka.lg.jp/keizaisenryaku/cmsfiles/contents/0000426/426917/156_daigaku-taishin.xls" TargetMode="External"/><Relationship Id="rId80" Type="http://schemas.openxmlformats.org/officeDocument/2006/relationships/hyperlink" Target="http://www.city.osaka.lg.jp/keizaisenryaku/cmsfiles/contents/0000426/426917/91_dai8kai-osaka-marathon.xlsx" TargetMode="External"/><Relationship Id="rId85" Type="http://schemas.openxmlformats.org/officeDocument/2006/relationships/hyperlink" Target="http://www.city.osaka.lg.jp/keizaisenryaku/cmsfiles/contents/0000426/426917/96_sports-suishin-iin.xlsx" TargetMode="External"/><Relationship Id="rId150" Type="http://schemas.openxmlformats.org/officeDocument/2006/relationships/hyperlink" Target="http://www.city.osaka.lg.jp/keizaisenryaku/cmsfiles/contents/0000426/426917/167_touyou-chikusekikikin.xlsx" TargetMode="External"/><Relationship Id="rId155" Type="http://schemas.openxmlformats.org/officeDocument/2006/relationships/hyperlink" Target="http://www.city.osaka.lg.jp/keizaisenryaku/cmsfiles/contents/0000426/426917/172_touyou-tsumitatekin.xlsx" TargetMode="External"/><Relationship Id="rId12" Type="http://schemas.openxmlformats.org/officeDocument/2006/relationships/hyperlink" Target="http://www.city.osaka.lg.jp/keizaisenryaku/cmsfiles/contents/0000426/426917/13_kansai-ryoujidan.xls" TargetMode="External"/><Relationship Id="rId17" Type="http://schemas.openxmlformats.org/officeDocument/2006/relationships/hyperlink" Target="http://www.city.osaka.lg.jp/keizaisenryaku/cmsfiles/contents/0000426/426917/18_gaikokugo-outai-taisei.xls" TargetMode="External"/><Relationship Id="rId33" Type="http://schemas.openxmlformats.org/officeDocument/2006/relationships/hyperlink" Target="http://www.city.osaka.lg.jp/keizaisenryaku/cmsfiles/contents/0000426/426917/39_kankoukyaku-ukeire.xlsx" TargetMode="External"/><Relationship Id="rId38" Type="http://schemas.openxmlformats.org/officeDocument/2006/relationships/hyperlink" Target="http://www.city.osaka.lg.jp/keizaisenryaku/cmsfiles/contents/0000426/426917/44_kansai-airport.xlsx" TargetMode="External"/><Relationship Id="rId59" Type="http://schemas.openxmlformats.org/officeDocument/2006/relationships/hyperlink" Target="http://www.city.osaka.lg.jp/keizaisenryaku/cmsfiles/contents/0000426/426917/66_bunka-isan-hozon.xlsx" TargetMode="External"/><Relationship Id="rId103" Type="http://schemas.openxmlformats.org/officeDocument/2006/relationships/hyperlink" Target="http://www.city.osaka.lg.jp/keizaisenryaku/cmsfiles/contents/0000426/426917/114_shougyou-miryoku-koujyou.xlsx" TargetMode="External"/><Relationship Id="rId108" Type="http://schemas.openxmlformats.org/officeDocument/2006/relationships/hyperlink" Target="http://www.city.osaka.lg.jp/keizaisenryaku/cmsfiles/contents/0000426/426917/119_kogyo-shisetsu.xls" TargetMode="External"/><Relationship Id="rId124" Type="http://schemas.openxmlformats.org/officeDocument/2006/relationships/hyperlink" Target="http://www.city.osaka.lg.jp/keizaisenryaku/cmsfiles/contents/0000426/426917/140_chusho-kigyo-yuushi-kikin.xlsx" TargetMode="External"/><Relationship Id="rId129" Type="http://schemas.openxmlformats.org/officeDocument/2006/relationships/hyperlink" Target="http://www.city.osaka.lg.jp/keizaisenryaku/cmsfiles/contents/0000426/426917/145_sangijyutuken-cordinate.xlsx" TargetMode="External"/><Relationship Id="rId20" Type="http://schemas.openxmlformats.org/officeDocument/2006/relationships/hyperlink" Target="http://www.city.osaka.lg.jp/keizaisenryaku/cmsfiles/contents/0000426/426917/21_jichitai-kokusaika-buntankin.xls" TargetMode="External"/><Relationship Id="rId41" Type="http://schemas.openxmlformats.org/officeDocument/2006/relationships/hyperlink" Target="http://www.city.osaka.lg.jp/keizaisenryaku/cmsfiles/contents/0000426/426917/48_osaka-classic.xlsx" TargetMode="External"/><Relationship Id="rId54" Type="http://schemas.openxmlformats.org/officeDocument/2006/relationships/hyperlink" Target="http://www.city.osaka.lg.jp/keizaisenryaku/cmsfiles/contents/0000426/426917/61_bungakuhi-ijikanri.xls" TargetMode="External"/><Relationship Id="rId62" Type="http://schemas.openxmlformats.org/officeDocument/2006/relationships/hyperlink" Target="http://www.city.osaka.lg.jp/keizaisenryaku/cmsfiles/contents/0000426/426917/69_hakubutsukan-kaishu.xlsx" TargetMode="External"/><Relationship Id="rId70" Type="http://schemas.openxmlformats.org/officeDocument/2006/relationships/hyperlink" Target="http://www.city.osaka.lg.jp/keizaisenryaku/cmsfiles/contents/0000426/426917/81_sports-kyoushitsu.xlsx" TargetMode="External"/><Relationship Id="rId75" Type="http://schemas.openxmlformats.org/officeDocument/2006/relationships/hyperlink" Target="http://www.city.osaka.lg.jp/keizaisenryaku/cmsfiles/contents/0000426/426917/86_sports-shisetus-hoshu.xlsx" TargetMode="External"/><Relationship Id="rId83" Type="http://schemas.openxmlformats.org/officeDocument/2006/relationships/hyperlink" Target="http://www.city.osaka.lg.jp/keizaisenryaku/cmsfiles/contents/0000426/426917/94_maesishima-sports-shinko.xlsx" TargetMode="External"/><Relationship Id="rId88" Type="http://schemas.openxmlformats.org/officeDocument/2006/relationships/hyperlink" Target="http://www.city.osaka.lg.jp/keizaisenryaku/cmsfiles/contents/0000426/426917/99_kikaku-suishin-support.xls" TargetMode="External"/><Relationship Id="rId91" Type="http://schemas.openxmlformats.org/officeDocument/2006/relationships/hyperlink" Target="http://www.city.osaka.lg.jp/keizaisenryaku/cmsfiles/contents/0000426/426917/102_creative-sangyo.xlsx" TargetMode="External"/><Relationship Id="rId96" Type="http://schemas.openxmlformats.org/officeDocument/2006/relationships/hyperlink" Target="http://www.city.osaka.lg.jp/keizaisenryaku/cmsfiles/contents/0000426/426917/107_ATC-green.xlsx" TargetMode="External"/><Relationship Id="rId111" Type="http://schemas.openxmlformats.org/officeDocument/2006/relationships/hyperlink" Target="http://www.city.osaka.lg.jp/keizaisenryaku/cmsfiles/contents/0000426/426917/122_daikibo-kouri.xlsx" TargetMode="External"/><Relationship Id="rId132" Type="http://schemas.openxmlformats.org/officeDocument/2006/relationships/hyperlink" Target="http://www.city.osaka.lg.jp/keizaisenryaku/cmsfiles/contents/0000426/426917/148_daigaku-ippan.xls" TargetMode="External"/><Relationship Id="rId140" Type="http://schemas.openxmlformats.org/officeDocument/2006/relationships/hyperlink" Target="http://www.city.osaka.lg.jp/keizaisenryaku/cmsfiles/contents/0000426/426917/157_daigaku-pcb.xls" TargetMode="External"/><Relationship Id="rId145" Type="http://schemas.openxmlformats.org/officeDocument/2006/relationships/hyperlink" Target="http://www.city.osaka.lg.jp/keizaisenryaku/cmsfiles/contents/0000426/426917/162_shijyo-shidoukanri.xlsx" TargetMode="External"/><Relationship Id="rId153" Type="http://schemas.openxmlformats.org/officeDocument/2006/relationships/hyperlink" Target="http://www.city.osaka.lg.jp/keizaisenryaku/cmsfiles/contents/0000426/426917/170_kokusai-tsumitatekin.xlsx" TargetMode="External"/><Relationship Id="rId1" Type="http://schemas.openxmlformats.org/officeDocument/2006/relationships/hyperlink" Target="http://www.city.osaka.lg.jp/keizaisenryaku/cmsfiles/contents/0000426/426917/2_keizai-ippan-jimu.xlsx" TargetMode="External"/><Relationship Id="rId6" Type="http://schemas.openxmlformats.org/officeDocument/2006/relationships/hyperlink" Target="http://www.city.osaka.lg.jp/keizaisenryaku/cmsfiles/contents/0000426/426917/7_ricchi-suishin-tanto-jimu.xlsx" TargetMode="External"/><Relationship Id="rId15" Type="http://schemas.openxmlformats.org/officeDocument/2006/relationships/hyperlink" Target="http://www.city.osaka.lg.jp/keizaisenryaku/cmsfiles/contents/0000426/426917/16_shimai-toshi-kouryuu.xls" TargetMode="External"/><Relationship Id="rId23" Type="http://schemas.openxmlformats.org/officeDocument/2006/relationships/hyperlink" Target="http://www.city.osaka.lg.jp/keizaisenryaku/cmsfiles/contents/0000426/426917/29_kankoukyoku-jigyo.xls" TargetMode="External"/><Relationship Id="rId28" Type="http://schemas.openxmlformats.org/officeDocument/2006/relationships/hyperlink" Target="http://www.city.osaka.lg.jp/keizaisenryaku/cmsfiles/contents/0000426/426917/34_shoku-wo-katsuyou.xlsx" TargetMode="External"/><Relationship Id="rId36" Type="http://schemas.openxmlformats.org/officeDocument/2006/relationships/hyperlink" Target="http://www.city.osaka.lg.jp/keizaisenryaku/cmsfiles/contents/0000426/426917/42_santo-monogatari.xlsx" TargetMode="External"/><Relationship Id="rId49" Type="http://schemas.openxmlformats.org/officeDocument/2006/relationships/hyperlink" Target="http://www.city.osaka.lg.jp/keizaisenryaku/cmsfiles/contents/0000426/426917/56_osaka-bunkasai-sho-bunka-sho.xlsx" TargetMode="External"/><Relationship Id="rId57" Type="http://schemas.openxmlformats.org/officeDocument/2006/relationships/hyperlink" Target="http://www.city.osaka.lg.jp/keizaisenryaku/cmsfiles/contents/0000426/426917/64_chuo-koukaidou-100shuunen.xlsx" TargetMode="External"/><Relationship Id="rId106" Type="http://schemas.openxmlformats.org/officeDocument/2006/relationships/hyperlink" Target="http://www.city.osaka.lg.jp/keizaisenryaku/cmsfiles/contents/0000426/426917/117_chiiki-shougyou-kasseika.xlsx" TargetMode="External"/><Relationship Id="rId114" Type="http://schemas.openxmlformats.org/officeDocument/2006/relationships/hyperlink" Target="http://www.city.osaka.lg.jp/keizaisenryaku/cmsfiles/contents/0000426/426917/125_suigen.xlsx" TargetMode="External"/><Relationship Id="rId119" Type="http://schemas.openxmlformats.org/officeDocument/2006/relationships/hyperlink" Target="http://www.city.osaka.lg.jp/keizaisenryaku/cmsfiles/contents/0000426/426917/130_sougyou-sinjigyousoushutu-keieikakushin.xls" TargetMode="External"/><Relationship Id="rId127" Type="http://schemas.openxmlformats.org/officeDocument/2006/relationships/hyperlink" Target="http://www.city.osaka.lg.jp/keizaisenryaku/cmsfiles/contents/0000426/426917/143_kinyu-jimu.xlsx" TargetMode="External"/><Relationship Id="rId10" Type="http://schemas.openxmlformats.org/officeDocument/2006/relationships/hyperlink" Target="http://www.city.osaka.lg.jp/keizaisenryaku/cmsfiles/contents/0000426/426917/11_inobe-soushutu-jimu.xlsx" TargetMode="External"/><Relationship Id="rId31" Type="http://schemas.openxmlformats.org/officeDocument/2006/relationships/hyperlink" Target="http://www.city.osaka.lg.jp/keizaisenryaku/cmsfiles/contents/0000426/426917/37_osaka-umeda-station.xlsx" TargetMode="External"/><Relationship Id="rId44" Type="http://schemas.openxmlformats.org/officeDocument/2006/relationships/hyperlink" Target="http://www.city.osaka.lg.jp/keizaisenryaku/cmsfiles/contents/0000426/426917/51_Bunraku.xlsx" TargetMode="External"/><Relationship Id="rId52" Type="http://schemas.openxmlformats.org/officeDocument/2006/relationships/hyperlink" Target="http://www.city.osaka.lg.jp/keizaisenryaku/cmsfiles/contents/0000426/426917/59_osakashi-geijyutsu-katsudou-shinko-jyosei.xlsx" TargetMode="External"/><Relationship Id="rId60" Type="http://schemas.openxmlformats.org/officeDocument/2006/relationships/hyperlink" Target="http://www.city.osaka.lg.jp/keizaisenryaku/cmsfiles/contents/0000426/426917/67_hakubutsukan-daikouryo.xlsx" TargetMode="External"/><Relationship Id="rId65" Type="http://schemas.openxmlformats.org/officeDocument/2006/relationships/hyperlink" Target="http://www.city.osaka.lg.jp/keizaisenryaku/cmsfiles/contents/0000426/426917/72_shuzou-sakuhin-ten.xlsx" TargetMode="External"/><Relationship Id="rId73" Type="http://schemas.openxmlformats.org/officeDocument/2006/relationships/hyperlink" Target="http://www.city.osaka.lg.jp/keizaisenryaku/cmsfiles/contents/0000426/426917/84_sports-shisetsu-shitei-kanri.xlsx" TargetMode="External"/><Relationship Id="rId78" Type="http://schemas.openxmlformats.org/officeDocument/2006/relationships/hyperlink" Target="http://www.city.osaka.lg.jp/keizaisenryaku/cmsfiles/contents/0000426/426917/89_world-masters-kansai.xlsx" TargetMode="External"/><Relationship Id="rId81" Type="http://schemas.openxmlformats.org/officeDocument/2006/relationships/hyperlink" Target="http://www.city.osaka.lg.jp/keizaisenryaku/cmsfiles/contents/0000426/426917/92_osaka-marathon-miryoku.xlsx" TargetMode="External"/><Relationship Id="rId86" Type="http://schemas.openxmlformats.org/officeDocument/2006/relationships/hyperlink" Target="http://www.city.osaka.lg.jp/keizaisenryaku/cmsfiles/contents/0000426/426917/97_tougou-gata-sports-club.xlsx" TargetMode="External"/><Relationship Id="rId94" Type="http://schemas.openxmlformats.org/officeDocument/2006/relationships/hyperlink" Target="http://www.city.osaka.lg.jp/keizaisenryaku/cmsfiles/contents/0000426/426917/105_osaka-design.xlsx" TargetMode="External"/><Relationship Id="rId99" Type="http://schemas.openxmlformats.org/officeDocument/2006/relationships/hyperlink" Target="http://www.city.osaka.lg.jp/keizaisenryaku/cmsfiles/contents/0000426/426917/110_shinki-tenjikai.xls" TargetMode="External"/><Relationship Id="rId101" Type="http://schemas.openxmlformats.org/officeDocument/2006/relationships/hyperlink" Target="http://www.city.osaka.lg.jp/keizaisenryaku/cmsfiles/contents/0000426/426917/112_boueki-shinko.xls" TargetMode="External"/><Relationship Id="rId122" Type="http://schemas.openxmlformats.org/officeDocument/2006/relationships/hyperlink" Target="http://www.city.osaka.lg.jp/keizaisenryaku/cmsfiles/contents/0000426/426917/133_kigyou-shien-jimu.xls" TargetMode="External"/><Relationship Id="rId130" Type="http://schemas.openxmlformats.org/officeDocument/2006/relationships/hyperlink" Target="http://www.city.osaka.lg.jp/keizaisenryaku/cmsfiles/contents/0000426/426917/146_sangijyutuken-kaishu.xlsx" TargetMode="External"/><Relationship Id="rId135" Type="http://schemas.openxmlformats.org/officeDocument/2006/relationships/hyperlink" Target="http://www.city.osaka.lg.jp/keizaisenryaku/cmsfiles/contents/0000426/426917/152_houjinntougoujunnbi.xls" TargetMode="External"/><Relationship Id="rId143" Type="http://schemas.openxmlformats.org/officeDocument/2006/relationships/hyperlink" Target="http://www.city.osaka.lg.jp/keizaisenryaku/cmsfiles/contents/0000426/426917/160_shuuka-taisaku.xlsx" TargetMode="External"/><Relationship Id="rId148" Type="http://schemas.openxmlformats.org/officeDocument/2006/relationships/hyperlink" Target="http://www.city.osaka.lg.jp/keizaisenryaku/cmsfiles/contents/0000426/426917/165_kokuryu-chikusekikikin.xlsx" TargetMode="External"/><Relationship Id="rId151" Type="http://schemas.openxmlformats.org/officeDocument/2006/relationships/hyperlink" Target="http://www.city.osaka.lg.jp/keizaisenryaku/cmsfiles/contents/0000426/426917/168_sports-chikusekikikin.xlsx" TargetMode="External"/><Relationship Id="rId156" Type="http://schemas.openxmlformats.org/officeDocument/2006/relationships/hyperlink" Target="http://www.city.osaka.lg.jp/keizaisenryaku/cmsfiles/contents/0000426/426917/173_sports-tsumitatekin.xlsx" TargetMode="External"/><Relationship Id="rId4" Type="http://schemas.openxmlformats.org/officeDocument/2006/relationships/hyperlink" Target="http://www.city.osaka.lg.jp/keizaisenryaku/cmsfiles/contents/0000426/426917/5_kigyo-ricchi-sokushin.xlsx" TargetMode="External"/><Relationship Id="rId9" Type="http://schemas.openxmlformats.org/officeDocument/2006/relationships/hyperlink" Target="http://www.city.osaka.lg.jp/keizaisenryaku/cmsfiles/contents/0000426/426917/10_daigaku-to-renkei-shita-jinzai.xlsx" TargetMode="External"/><Relationship Id="rId13" Type="http://schemas.openxmlformats.org/officeDocument/2006/relationships/hyperlink" Target="http://www.city.osaka.lg.jp/keizaisenryaku/cmsfiles/contents/0000426/426917/14_kaigai-jimusho-unei.xls" TargetMode="External"/><Relationship Id="rId18" Type="http://schemas.openxmlformats.org/officeDocument/2006/relationships/hyperlink" Target="http://www.city.osaka.lg.jp/keizaisenryaku/cmsfiles/contents/0000426/426917/19_osaka-kokuryu-koufukin.xls" TargetMode="External"/><Relationship Id="rId39" Type="http://schemas.openxmlformats.org/officeDocument/2006/relationships/hyperlink" Target="http://www.city.osaka.lg.jp/keizaisenryaku/cmsfiles/contents/0000426/426917/45_kankou-senryaku-suishin.xls" TargetMode="External"/><Relationship Id="rId109" Type="http://schemas.openxmlformats.org/officeDocument/2006/relationships/hyperlink" Target="http://www.city.osaka.lg.jp/keizaisenryaku/cmsfiles/contents/0000426/426917/120_kouri-ichiba.xlsx" TargetMode="External"/><Relationship Id="rId34" Type="http://schemas.openxmlformats.org/officeDocument/2006/relationships/hyperlink" Target="http://www.city.osaka.lg.jp/keizaisenryaku/cmsfiles/contents/0000426/426917/40_kanko-bus.xlsx" TargetMode="External"/><Relationship Id="rId50" Type="http://schemas.openxmlformats.org/officeDocument/2006/relationships/hyperlink" Target="http://www.city.osaka.lg.jp/keizaisenryaku/cmsfiles/contents/0000426/426917/57_MIYOSHI.xlsx" TargetMode="External"/><Relationship Id="rId55" Type="http://schemas.openxmlformats.org/officeDocument/2006/relationships/hyperlink" Target="http://www.city.osaka.lg.jp/keizaisenryaku/cmsfiles/contents/0000426/426917/62_seishounen-ikusei-jigyo.xlsx" TargetMode="External"/><Relationship Id="rId76" Type="http://schemas.openxmlformats.org/officeDocument/2006/relationships/hyperlink" Target="http://www.city.osaka.lg.jp/keizaisenryaku/cmsfiles/contents/0000426/426917/87_turiten-taisho.xlsx" TargetMode="External"/><Relationship Id="rId97" Type="http://schemas.openxmlformats.org/officeDocument/2006/relationships/hyperlink" Target="http://www.city.osaka.lg.jp/keizaisenryaku/cmsfiles/contents/0000426/426917/108_IHPC.xls" TargetMode="External"/><Relationship Id="rId104" Type="http://schemas.openxmlformats.org/officeDocument/2006/relationships/hyperlink" Target="http://www.city.osaka.lg.jp/keizaisenryaku/cmsfiles/contents/0000426/426917/115_akinai-dendoushi.xlsx" TargetMode="External"/><Relationship Id="rId120" Type="http://schemas.openxmlformats.org/officeDocument/2006/relationships/hyperlink" Target="http://www.city.osaka.lg.jp/keizaisenryaku/cmsfiles/contents/0000426/426917/131_sansoukan-setsubi-kaishu.xls" TargetMode="External"/><Relationship Id="rId125" Type="http://schemas.openxmlformats.org/officeDocument/2006/relationships/hyperlink" Target="http://www.city.osaka.lg.jp/keizaisenryaku/cmsfiles/contents/0000426/426917/141_daiibensai.xlsx" TargetMode="External"/><Relationship Id="rId141" Type="http://schemas.openxmlformats.org/officeDocument/2006/relationships/hyperlink" Target="http://www.city.osaka.lg.jp/keizaisenryaku/cmsfiles/contents/0000426/426917/158_shijyo-ni-okeru-shido-kanri.xlsx" TargetMode="External"/><Relationship Id="rId146" Type="http://schemas.openxmlformats.org/officeDocument/2006/relationships/hyperlink" Target="http://www.city.osaka.lg.jp/keizaisenryaku/cmsfiles/contents/0000426/426917/163_kiso-nenkin169.xlsx" TargetMode="External"/><Relationship Id="rId7" Type="http://schemas.openxmlformats.org/officeDocument/2006/relationships/hyperlink" Target="http://www.city.osaka.lg.jp/keizaisenryaku/cmsfiles/contents/0000426/426917/8_kyoku-shokan-tenken-hozen.xlsx" TargetMode="External"/><Relationship Id="rId71" Type="http://schemas.openxmlformats.org/officeDocument/2006/relationships/hyperlink" Target="http://www.city.osaka.lg.jp/keizaisenryaku/cmsfiles/contents/0000426/426917/82_walking.xls" TargetMode="External"/><Relationship Id="rId92" Type="http://schemas.openxmlformats.org/officeDocument/2006/relationships/hyperlink" Target="http://www.city.osaka.lg.jp/keizaisenryaku/cmsfiles/contents/0000426/426917/103_soft-sangyo-plaza.xlsx" TargetMode="External"/><Relationship Id="rId2" Type="http://schemas.openxmlformats.org/officeDocument/2006/relationships/hyperlink" Target="http://www.city.osaka.lg.jp/keizaisenryaku/cmsfiles/contents/0000426/426917/3_kikaku-chousei.xls" TargetMode="External"/><Relationship Id="rId29" Type="http://schemas.openxmlformats.org/officeDocument/2006/relationships/hyperlink" Target="http://www.city.osaka.lg.jp/keizaisenryaku/cmsfiles/contents/0000426/426917/35_tennouji-kouen-doubutsuen.xlsx" TargetMode="External"/><Relationship Id="rId24" Type="http://schemas.openxmlformats.org/officeDocument/2006/relationships/hyperlink" Target="http://www.city.osaka.lg.jp/keizaisenryaku/cmsfiles/contents/0000426/426917/30_mizu-to-hikari.xlsx" TargetMode="External"/><Relationship Id="rId40" Type="http://schemas.openxmlformats.org/officeDocument/2006/relationships/hyperlink" Target="http://www.city.osaka.lg.jp/keizaisenryaku/cmsfiles/contents/0000426/426917/47_arts-council.xls" TargetMode="External"/><Relationship Id="rId45" Type="http://schemas.openxmlformats.org/officeDocument/2006/relationships/hyperlink" Target="http://www.city.osaka.lg.jp/keizaisenryaku/cmsfiles/contents/0000426/426917/52_gendai-geijyutsu.xlsx" TargetMode="External"/><Relationship Id="rId66" Type="http://schemas.openxmlformats.org/officeDocument/2006/relationships/hyperlink" Target="http://www.city.osaka.lg.jp/keizaisenryaku/cmsfiles/contents/0000426/426917/73_atarashii-bijyutsukan.xlsx" TargetMode="External"/><Relationship Id="rId87" Type="http://schemas.openxmlformats.org/officeDocument/2006/relationships/hyperlink" Target="http://www.city.osaka.lg.jp/keizaisenryaku/cmsfiles/contents/0000426/426917/98_stadium-arena.xlsx" TargetMode="External"/><Relationship Id="rId110" Type="http://schemas.openxmlformats.org/officeDocument/2006/relationships/hyperlink" Target="http://www.city.osaka.lg.jp/keizaisenryaku/cmsfiles/contents/0000426/426917/121_shogyo-shisetsu-kanri.xlsx" TargetMode="External"/><Relationship Id="rId115" Type="http://schemas.openxmlformats.org/officeDocument/2006/relationships/hyperlink" Target="http://www.city.osaka.lg.jp/keizaisenryaku/cmsfiles/contents/0000426/426917/126_nouchihou-kanren.xlsx" TargetMode="External"/><Relationship Id="rId131" Type="http://schemas.openxmlformats.org/officeDocument/2006/relationships/hyperlink" Target="http://www.city.osaka.lg.jp/keizaisenryaku/cmsfiles/contents/0000426/426917/147_sangijyutuken-hyouka-iinkai.xlsx" TargetMode="External"/><Relationship Id="rId136" Type="http://schemas.openxmlformats.org/officeDocument/2006/relationships/hyperlink" Target="http://www.city.osaka.lg.jp/keizaisenryaku/cmsfiles/contents/0000426/426917/153_daigaku-unei-koufukin.xls" TargetMode="External"/><Relationship Id="rId157" Type="http://schemas.openxmlformats.org/officeDocument/2006/relationships/hyperlink" Target="http://www.city.osaka.lg.jp/keizaisenryaku/cmsfiles/contents/0000426/426917/174_sankei-tusmitatekin.xlsx" TargetMode="External"/><Relationship Id="rId61" Type="http://schemas.openxmlformats.org/officeDocument/2006/relationships/hyperlink" Target="http://www.city.osaka.lg.jp/keizaisenryaku/cmsfiles/contents/0000426/426917/68_bijyutsukan-miryoku-koujyou.xlsx" TargetMode="External"/><Relationship Id="rId82" Type="http://schemas.openxmlformats.org/officeDocument/2006/relationships/hyperlink" Target="http://www.city.osaka.lg.jp/keizaisenryaku/cmsfiles/contents/0000426/426917/93_kyougiryoku-koujyo.xlsx" TargetMode="External"/><Relationship Id="rId152" Type="http://schemas.openxmlformats.org/officeDocument/2006/relationships/hyperlink" Target="http://www.city.osaka.lg.jp/keizaisenryaku/cmsfiles/contents/0000426/426917/169_sankei-chikusekikikin.xlsx" TargetMode="External"/><Relationship Id="rId19" Type="http://schemas.openxmlformats.org/officeDocument/2006/relationships/hyperlink" Target="http://www.city.osaka.lg.jp/keizaisenryaku/cmsfiles/contents/0000426/426917/20_osaka-kokuryu-kaishu-koji.xls" TargetMode="External"/><Relationship Id="rId14" Type="http://schemas.openxmlformats.org/officeDocument/2006/relationships/hyperlink" Target="http://www.city.osaka.lg.jp/keizaisenryaku/cmsfiles/contents/0000426/426917/15_gaikokujin-ryugakusei.xls" TargetMode="External"/><Relationship Id="rId30" Type="http://schemas.openxmlformats.org/officeDocument/2006/relationships/hyperlink" Target="http://www.city.osaka.lg.jp/keizaisenryaku/cmsfiles/contents/0000426/426917/36_kankou-annai-hyoujiban.xlsx" TargetMode="External"/><Relationship Id="rId35" Type="http://schemas.openxmlformats.org/officeDocument/2006/relationships/hyperlink" Target="http://www.city.osaka.lg.jp/keizaisenryaku/cmsfiles/contents/0000426/426917/41_osakashi-TID.xlsx" TargetMode="External"/><Relationship Id="rId56" Type="http://schemas.openxmlformats.org/officeDocument/2006/relationships/hyperlink" Target="http://www.city.osaka.lg.jp/keizaisenryaku/cmsfiles/contents/0000426/426917/63_dentou-geinou.xlsx" TargetMode="External"/><Relationship Id="rId77" Type="http://schemas.openxmlformats.org/officeDocument/2006/relationships/hyperlink" Target="http://www.city.osaka.lg.jp/keizaisenryaku/cmsfiles/contents/0000426/426917/88_try-asuron.xlsx" TargetMode="External"/><Relationship Id="rId100" Type="http://schemas.openxmlformats.org/officeDocument/2006/relationships/hyperlink" Target="http://www.city.osaka.lg.jp/keizaisenryaku/cmsfiles/contents/0000426/426917/111_intex-hoshu.xls" TargetMode="External"/><Relationship Id="rId105" Type="http://schemas.openxmlformats.org/officeDocument/2006/relationships/hyperlink" Target="http://www.city.osaka.lg.jp/keizaisenryaku/cmsfiles/contents/0000426/426917/116_shoutengai-wakate-nigiwai.xlsx" TargetMode="External"/><Relationship Id="rId126" Type="http://schemas.openxmlformats.org/officeDocument/2006/relationships/hyperlink" Target="http://www.city.osaka.lg.jp/keizaisenryaku/cmsfiles/contents/0000426/426917/142_safety-net.xlsx" TargetMode="External"/><Relationship Id="rId147" Type="http://schemas.openxmlformats.org/officeDocument/2006/relationships/hyperlink" Target="http://www.city.osaka.lg.jp/keizaisenryaku/cmsfiles/contents/0000426/426917/164_shojyo-kennsetus.xlsx" TargetMode="External"/><Relationship Id="rId8" Type="http://schemas.openxmlformats.org/officeDocument/2006/relationships/hyperlink" Target="http://www.city.osaka.lg.jp/keizaisenryaku/cmsfiles/contents/0000426/426917/9_GI.xls" TargetMode="External"/><Relationship Id="rId51" Type="http://schemas.openxmlformats.org/officeDocument/2006/relationships/hyperlink" Target="http://www.city.osaka.lg.jp/keizaisenryaku/cmsfiles/contents/0000426/426917/58_Oda.xls" TargetMode="External"/><Relationship Id="rId72" Type="http://schemas.openxmlformats.org/officeDocument/2006/relationships/hyperlink" Target="http://www.city.osaka.lg.jp/keizaisenryaku/cmsfiles/contents/0000426/426917/83_opasu.xlsx" TargetMode="External"/><Relationship Id="rId93" Type="http://schemas.openxmlformats.org/officeDocument/2006/relationships/hyperlink" Target="http://www.city.osaka.lg.jp/keizaisenryaku/cmsfiles/contents/0000426/426917/104-IoT_RT.xls" TargetMode="External"/><Relationship Id="rId98" Type="http://schemas.openxmlformats.org/officeDocument/2006/relationships/hyperlink" Target="http://www.city.osaka.lg.jp/keizaisenryaku/cmsfiles/contents/0000426/426917/109_ATC-koukyouteki-kuukan.xls" TargetMode="External"/><Relationship Id="rId121" Type="http://schemas.openxmlformats.org/officeDocument/2006/relationships/hyperlink" Target="http://www.city.osaka.lg.jp/keizaisenryaku/cmsfiles/contents/0000426/426917/132_shoukibo-jigyosha.xlsx" TargetMode="External"/><Relationship Id="rId142" Type="http://schemas.openxmlformats.org/officeDocument/2006/relationships/hyperlink" Target="http://www.city.osaka.lg.jp/keizaisenryaku/cmsfiles/contents/0000426/426917/159_shijyo-kensetsu-gannri.xlsx" TargetMode="External"/><Relationship Id="rId3" Type="http://schemas.openxmlformats.org/officeDocument/2006/relationships/hyperlink" Target="http://www.city.osaka.lg.jp/keizaisenryaku/cmsfiles/contents/0000426/426917/4_kigyo-yuuchi.xlsx" TargetMode="External"/><Relationship Id="rId25" Type="http://schemas.openxmlformats.org/officeDocument/2006/relationships/hyperlink" Target="http://www.city.osaka.lg.jp/keizaisenryaku/cmsfiles/contents/0000426/426917/31_hikari-no-kyouen.xls" TargetMode="External"/><Relationship Id="rId46" Type="http://schemas.openxmlformats.org/officeDocument/2006/relationships/hyperlink" Target="http://www.city.osaka.lg.jp/keizaisenryaku/cmsfiles/contents/0000426/426917/53_geijyutsu_bunka_dantai_supports.xlsx" TargetMode="External"/><Relationship Id="rId67" Type="http://schemas.openxmlformats.org/officeDocument/2006/relationships/hyperlink" Target="http://www.city.osaka.lg.jp/keizaisenryaku/cmsfiles/contents/0000426/426917/78_top-athelete.xlsx" TargetMode="External"/><Relationship Id="rId116" Type="http://schemas.openxmlformats.org/officeDocument/2006/relationships/hyperlink" Target="http://www.city.osaka.lg.jp/keizaisenryaku/cmsfiles/contents/0000426/426917/127_osaka-teqno-master.xlsx" TargetMode="External"/><Relationship Id="rId137" Type="http://schemas.openxmlformats.org/officeDocument/2006/relationships/hyperlink" Target="http://www.city.osaka.lg.jp/keizaisenryaku/cmsfiles/contents/0000426/426917/154_daigaku-kashituke.xls" TargetMode="External"/><Relationship Id="rId158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3"/>
  <sheetViews>
    <sheetView tabSelected="1" view="pageBreakPreview" topLeftCell="A7" zoomScaleNormal="100" zoomScaleSheetLayoutView="100" workbookViewId="0">
      <selection activeCell="E7" sqref="E7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6" width="12.5" style="11" hidden="1" customWidth="1"/>
    <col min="7" max="8" width="12.5" style="11" customWidth="1"/>
    <col min="9" max="9" width="2.25" style="10" hidden="1" customWidth="1"/>
    <col min="10" max="10" width="6.25" style="12" customWidth="1"/>
    <col min="11" max="11" width="9.375" style="12" customWidth="1"/>
    <col min="12" max="12" width="3.25" style="12" bestFit="1" customWidth="1"/>
    <col min="13" max="13" width="7.375" style="12" bestFit="1" customWidth="1"/>
    <col min="14" max="14" width="2.875" style="12" customWidth="1"/>
    <col min="15" max="223" width="8.625" style="12" customWidth="1"/>
    <col min="224" max="16384" width="8.625" style="12"/>
  </cols>
  <sheetData>
    <row r="1" spans="1:14" ht="17.25" customHeight="1">
      <c r="H1" s="130"/>
      <c r="I1" s="12"/>
    </row>
    <row r="2" spans="1:14" ht="17.25" customHeight="1">
      <c r="A2" s="9"/>
      <c r="B2" s="9"/>
      <c r="F2" s="129" t="s">
        <v>176</v>
      </c>
      <c r="H2" s="129"/>
      <c r="I2" s="130" t="s">
        <v>177</v>
      </c>
      <c r="K2" s="122"/>
    </row>
    <row r="3" spans="1:14" ht="17.25" customHeight="1">
      <c r="A3" s="9"/>
      <c r="B3" s="9"/>
      <c r="F3" s="128" t="s">
        <v>175</v>
      </c>
      <c r="H3" s="128"/>
      <c r="I3" s="128" t="s">
        <v>175</v>
      </c>
      <c r="K3" s="122"/>
    </row>
    <row r="4" spans="1:14" ht="17.25" customHeight="1">
      <c r="F4" s="129" t="s">
        <v>174</v>
      </c>
      <c r="H4" s="129"/>
      <c r="I4" s="129" t="s">
        <v>174</v>
      </c>
    </row>
    <row r="5" spans="1:14" ht="18" customHeight="1">
      <c r="A5" s="9" t="s">
        <v>197</v>
      </c>
      <c r="B5" s="9"/>
      <c r="H5" s="10"/>
      <c r="I5" s="169"/>
      <c r="J5" s="169"/>
      <c r="K5" s="169"/>
    </row>
    <row r="6" spans="1:14" ht="15" customHeight="1">
      <c r="H6" s="10"/>
      <c r="I6" s="12"/>
    </row>
    <row r="7" spans="1:14" ht="18" customHeight="1">
      <c r="A7" s="13" t="s">
        <v>208</v>
      </c>
      <c r="B7" s="13"/>
      <c r="D7" s="12"/>
      <c r="E7" s="12"/>
      <c r="G7" s="13"/>
      <c r="H7" s="13"/>
      <c r="I7" s="13"/>
      <c r="K7" s="123" t="s">
        <v>456</v>
      </c>
    </row>
    <row r="8" spans="1:14" ht="10.5" customHeight="1">
      <c r="A8" s="12"/>
      <c r="B8" s="12"/>
      <c r="D8" s="12"/>
      <c r="E8" s="12"/>
      <c r="F8" s="13"/>
      <c r="G8" s="13"/>
      <c r="H8" s="13"/>
      <c r="I8" s="12"/>
    </row>
    <row r="9" spans="1:14" ht="27" customHeight="1" thickBot="1">
      <c r="A9" s="12"/>
      <c r="B9" s="12"/>
      <c r="E9" s="237" t="s">
        <v>31</v>
      </c>
      <c r="F9" s="237"/>
      <c r="G9" s="237"/>
      <c r="H9" s="14"/>
      <c r="I9" s="15"/>
      <c r="K9" s="16" t="s">
        <v>32</v>
      </c>
    </row>
    <row r="10" spans="1:14" ht="15" customHeight="1">
      <c r="A10" s="17" t="s">
        <v>33</v>
      </c>
      <c r="B10" s="18" t="s">
        <v>172</v>
      </c>
      <c r="C10" s="238" t="s">
        <v>170</v>
      </c>
      <c r="D10" s="240" t="s">
        <v>173</v>
      </c>
      <c r="E10" s="120" t="s">
        <v>203</v>
      </c>
      <c r="F10" s="18" t="s">
        <v>166</v>
      </c>
      <c r="G10" s="18" t="s">
        <v>204</v>
      </c>
      <c r="H10" s="120" t="s">
        <v>168</v>
      </c>
      <c r="I10" s="120" t="s">
        <v>168</v>
      </c>
      <c r="J10" s="241" t="s">
        <v>171</v>
      </c>
      <c r="K10" s="242"/>
    </row>
    <row r="11" spans="1:14" ht="15" customHeight="1">
      <c r="A11" s="19" t="s">
        <v>34</v>
      </c>
      <c r="B11" s="20" t="s">
        <v>136</v>
      </c>
      <c r="C11" s="239"/>
      <c r="D11" s="239"/>
      <c r="E11" s="121" t="s">
        <v>191</v>
      </c>
      <c r="F11" s="121" t="s">
        <v>167</v>
      </c>
      <c r="G11" s="121" t="s">
        <v>459</v>
      </c>
      <c r="H11" s="121" t="s">
        <v>169</v>
      </c>
      <c r="I11" s="121" t="s">
        <v>192</v>
      </c>
      <c r="J11" s="243"/>
      <c r="K11" s="244"/>
    </row>
    <row r="12" spans="1:14" ht="15" customHeight="1">
      <c r="A12" s="193">
        <v>1</v>
      </c>
      <c r="B12" s="195" t="s">
        <v>205</v>
      </c>
      <c r="C12" s="245" t="s">
        <v>206</v>
      </c>
      <c r="D12" s="211" t="s">
        <v>207</v>
      </c>
      <c r="E12" s="170">
        <v>2810438</v>
      </c>
      <c r="F12" s="21">
        <v>0</v>
      </c>
      <c r="G12" s="21">
        <v>3331803</v>
      </c>
      <c r="H12" s="21">
        <f t="shared" ref="H12:H99" si="0">+G12-E12</f>
        <v>521365</v>
      </c>
      <c r="I12" s="22">
        <f>+G12-E12</f>
        <v>521365</v>
      </c>
      <c r="J12" s="191" t="s">
        <v>35</v>
      </c>
      <c r="K12" s="124"/>
      <c r="L12" s="12" t="s">
        <v>36</v>
      </c>
    </row>
    <row r="13" spans="1:14" ht="15" customHeight="1">
      <c r="A13" s="194"/>
      <c r="B13" s="196"/>
      <c r="C13" s="246"/>
      <c r="D13" s="212"/>
      <c r="E13" s="171">
        <v>2810438</v>
      </c>
      <c r="F13" s="23">
        <v>0</v>
      </c>
      <c r="G13" s="23">
        <v>3331803</v>
      </c>
      <c r="H13" s="24">
        <f>+G13-E13</f>
        <v>521365</v>
      </c>
      <c r="I13" s="24">
        <f>+G13-E13</f>
        <v>521365</v>
      </c>
      <c r="J13" s="192"/>
      <c r="K13" s="125"/>
      <c r="L13" s="12" t="s">
        <v>37</v>
      </c>
    </row>
    <row r="14" spans="1:14" ht="15" customHeight="1">
      <c r="A14" s="217" t="s">
        <v>38</v>
      </c>
      <c r="B14" s="218"/>
      <c r="C14" s="218"/>
      <c r="D14" s="219"/>
      <c r="E14" s="25">
        <f>+E12</f>
        <v>2810438</v>
      </c>
      <c r="F14" s="25">
        <f>+F12</f>
        <v>0</v>
      </c>
      <c r="G14" s="25">
        <f>G12</f>
        <v>3331803</v>
      </c>
      <c r="H14" s="21">
        <f t="shared" si="0"/>
        <v>521365</v>
      </c>
      <c r="I14" s="22">
        <f t="shared" ref="I14:I213" si="1">+G14-E14</f>
        <v>521365</v>
      </c>
      <c r="J14" s="191"/>
      <c r="K14" s="124"/>
      <c r="N14" s="127" t="s">
        <v>449</v>
      </c>
    </row>
    <row r="15" spans="1:14" ht="15" customHeight="1">
      <c r="A15" s="220"/>
      <c r="B15" s="221"/>
      <c r="C15" s="221"/>
      <c r="D15" s="222"/>
      <c r="E15" s="26">
        <f>+E13</f>
        <v>2810438</v>
      </c>
      <c r="F15" s="26">
        <f>+F13</f>
        <v>0</v>
      </c>
      <c r="G15" s="26">
        <f>G13</f>
        <v>3331803</v>
      </c>
      <c r="H15" s="24">
        <f t="shared" si="0"/>
        <v>521365</v>
      </c>
      <c r="I15" s="24">
        <f t="shared" si="1"/>
        <v>521365</v>
      </c>
      <c r="J15" s="192"/>
      <c r="K15" s="125"/>
      <c r="N15" s="127" t="s">
        <v>450</v>
      </c>
    </row>
    <row r="16" spans="1:14" ht="15" customHeight="1">
      <c r="A16" s="193">
        <v>2</v>
      </c>
      <c r="B16" s="195" t="s">
        <v>209</v>
      </c>
      <c r="C16" s="200" t="s">
        <v>210</v>
      </c>
      <c r="D16" s="211" t="s">
        <v>211</v>
      </c>
      <c r="E16" s="22">
        <v>283467</v>
      </c>
      <c r="F16" s="22">
        <v>283467</v>
      </c>
      <c r="G16" s="22">
        <v>282474</v>
      </c>
      <c r="H16" s="21">
        <f t="shared" si="0"/>
        <v>-993</v>
      </c>
      <c r="I16" s="22">
        <f t="shared" si="1"/>
        <v>-993</v>
      </c>
      <c r="J16" s="191"/>
      <c r="K16" s="27"/>
      <c r="L16" s="12" t="s">
        <v>36</v>
      </c>
    </row>
    <row r="17" spans="1:13" ht="15" customHeight="1">
      <c r="A17" s="194"/>
      <c r="B17" s="196"/>
      <c r="C17" s="200"/>
      <c r="D17" s="212"/>
      <c r="E17" s="26">
        <v>283215</v>
      </c>
      <c r="F17" s="26">
        <v>283215</v>
      </c>
      <c r="G17" s="26">
        <v>282222</v>
      </c>
      <c r="H17" s="24">
        <f t="shared" si="0"/>
        <v>-993</v>
      </c>
      <c r="I17" s="24">
        <f t="shared" si="1"/>
        <v>-993</v>
      </c>
      <c r="J17" s="192"/>
      <c r="K17" s="28"/>
      <c r="L17" s="12" t="s">
        <v>37</v>
      </c>
    </row>
    <row r="18" spans="1:13" ht="15" customHeight="1">
      <c r="A18" s="193">
        <v>3</v>
      </c>
      <c r="B18" s="195" t="s">
        <v>212</v>
      </c>
      <c r="C18" s="200" t="s">
        <v>213</v>
      </c>
      <c r="D18" s="211" t="s">
        <v>214</v>
      </c>
      <c r="E18" s="25">
        <v>5538</v>
      </c>
      <c r="F18" s="25">
        <v>5538</v>
      </c>
      <c r="G18" s="25">
        <v>4604</v>
      </c>
      <c r="H18" s="21">
        <f t="shared" si="0"/>
        <v>-934</v>
      </c>
      <c r="I18" s="22">
        <f t="shared" si="1"/>
        <v>-934</v>
      </c>
      <c r="J18" s="191"/>
      <c r="K18" s="124"/>
      <c r="L18" s="12" t="s">
        <v>36</v>
      </c>
    </row>
    <row r="19" spans="1:13" ht="15" customHeight="1">
      <c r="A19" s="194"/>
      <c r="B19" s="196"/>
      <c r="C19" s="200"/>
      <c r="D19" s="212"/>
      <c r="E19" s="26">
        <v>5531</v>
      </c>
      <c r="F19" s="26">
        <v>5531</v>
      </c>
      <c r="G19" s="26">
        <v>4597</v>
      </c>
      <c r="H19" s="24">
        <f t="shared" si="0"/>
        <v>-934</v>
      </c>
      <c r="I19" s="24">
        <f t="shared" si="1"/>
        <v>-934</v>
      </c>
      <c r="J19" s="192"/>
      <c r="K19" s="29"/>
      <c r="L19" s="12" t="s">
        <v>37</v>
      </c>
    </row>
    <row r="20" spans="1:13" ht="15" customHeight="1">
      <c r="A20" s="193">
        <v>4</v>
      </c>
      <c r="B20" s="195" t="s">
        <v>215</v>
      </c>
      <c r="C20" s="200" t="s">
        <v>216</v>
      </c>
      <c r="D20" s="211" t="s">
        <v>217</v>
      </c>
      <c r="E20" s="25">
        <v>64530</v>
      </c>
      <c r="F20" s="25">
        <v>64530</v>
      </c>
      <c r="G20" s="25">
        <v>81403</v>
      </c>
      <c r="H20" s="21">
        <f t="shared" si="0"/>
        <v>16873</v>
      </c>
      <c r="I20" s="22">
        <f t="shared" si="1"/>
        <v>16873</v>
      </c>
      <c r="J20" s="191"/>
      <c r="K20" s="27"/>
      <c r="L20" s="12" t="s">
        <v>36</v>
      </c>
      <c r="M20" s="127" t="s">
        <v>39</v>
      </c>
    </row>
    <row r="21" spans="1:13" ht="15" customHeight="1">
      <c r="A21" s="194"/>
      <c r="B21" s="196"/>
      <c r="C21" s="200"/>
      <c r="D21" s="212"/>
      <c r="E21" s="26">
        <v>64530</v>
      </c>
      <c r="F21" s="26">
        <v>64530</v>
      </c>
      <c r="G21" s="26">
        <v>81403</v>
      </c>
      <c r="H21" s="24">
        <f t="shared" si="0"/>
        <v>16873</v>
      </c>
      <c r="I21" s="24">
        <f t="shared" si="1"/>
        <v>16873</v>
      </c>
      <c r="J21" s="192"/>
      <c r="K21" s="28"/>
      <c r="L21" s="12" t="s">
        <v>37</v>
      </c>
      <c r="M21" s="127" t="s">
        <v>40</v>
      </c>
    </row>
    <row r="22" spans="1:13" ht="15" customHeight="1">
      <c r="A22" s="193">
        <v>5</v>
      </c>
      <c r="B22" s="195" t="s">
        <v>223</v>
      </c>
      <c r="C22" s="200" t="s">
        <v>219</v>
      </c>
      <c r="D22" s="211" t="s">
        <v>217</v>
      </c>
      <c r="E22" s="22">
        <v>60176</v>
      </c>
      <c r="F22" s="22">
        <v>60176</v>
      </c>
      <c r="G22" s="22">
        <v>120517</v>
      </c>
      <c r="H22" s="21">
        <f t="shared" ref="H22:H27" si="2">+G22-E22</f>
        <v>60341</v>
      </c>
      <c r="I22" s="22">
        <f t="shared" ref="I22:I27" si="3">+G22-E22</f>
        <v>60341</v>
      </c>
      <c r="J22" s="191"/>
      <c r="K22" s="27"/>
      <c r="L22" s="12" t="s">
        <v>36</v>
      </c>
    </row>
    <row r="23" spans="1:13" ht="15" customHeight="1">
      <c r="A23" s="194"/>
      <c r="B23" s="196"/>
      <c r="C23" s="200"/>
      <c r="D23" s="212"/>
      <c r="E23" s="26">
        <v>60176</v>
      </c>
      <c r="F23" s="26">
        <v>60176</v>
      </c>
      <c r="G23" s="26">
        <v>120517</v>
      </c>
      <c r="H23" s="24">
        <f t="shared" si="2"/>
        <v>60341</v>
      </c>
      <c r="I23" s="24">
        <f t="shared" si="3"/>
        <v>60341</v>
      </c>
      <c r="J23" s="192"/>
      <c r="K23" s="28"/>
      <c r="L23" s="12" t="s">
        <v>37</v>
      </c>
    </row>
    <row r="24" spans="1:13" ht="15" customHeight="1">
      <c r="A24" s="193">
        <v>6</v>
      </c>
      <c r="B24" s="195" t="s">
        <v>218</v>
      </c>
      <c r="C24" s="200" t="s">
        <v>220</v>
      </c>
      <c r="D24" s="211" t="s">
        <v>217</v>
      </c>
      <c r="E24" s="25">
        <v>491</v>
      </c>
      <c r="F24" s="25">
        <v>491</v>
      </c>
      <c r="G24" s="25">
        <v>497</v>
      </c>
      <c r="H24" s="21">
        <f t="shared" si="2"/>
        <v>6</v>
      </c>
      <c r="I24" s="22">
        <f t="shared" si="3"/>
        <v>6</v>
      </c>
      <c r="J24" s="191"/>
      <c r="K24" s="124"/>
      <c r="L24" s="12" t="s">
        <v>36</v>
      </c>
    </row>
    <row r="25" spans="1:13" ht="15" customHeight="1">
      <c r="A25" s="194"/>
      <c r="B25" s="196"/>
      <c r="C25" s="200"/>
      <c r="D25" s="212"/>
      <c r="E25" s="26">
        <v>491</v>
      </c>
      <c r="F25" s="26">
        <v>491</v>
      </c>
      <c r="G25" s="26">
        <v>497</v>
      </c>
      <c r="H25" s="24">
        <f t="shared" si="2"/>
        <v>6</v>
      </c>
      <c r="I25" s="24">
        <f t="shared" si="3"/>
        <v>6</v>
      </c>
      <c r="J25" s="192"/>
      <c r="K25" s="29"/>
      <c r="L25" s="12" t="s">
        <v>37</v>
      </c>
    </row>
    <row r="26" spans="1:13" ht="15" customHeight="1">
      <c r="A26" s="193">
        <v>7</v>
      </c>
      <c r="B26" s="195" t="s">
        <v>218</v>
      </c>
      <c r="C26" s="200" t="s">
        <v>221</v>
      </c>
      <c r="D26" s="211" t="s">
        <v>217</v>
      </c>
      <c r="E26" s="21">
        <v>6835</v>
      </c>
      <c r="F26" s="21" t="e">
        <v>#REF!</v>
      </c>
      <c r="G26" s="21">
        <v>3984</v>
      </c>
      <c r="H26" s="21">
        <f t="shared" si="2"/>
        <v>-2851</v>
      </c>
      <c r="I26" s="22">
        <f t="shared" si="3"/>
        <v>-2851</v>
      </c>
      <c r="J26" s="191" t="s">
        <v>35</v>
      </c>
      <c r="K26" s="124"/>
      <c r="L26" s="12" t="s">
        <v>36</v>
      </c>
    </row>
    <row r="27" spans="1:13" ht="15" customHeight="1">
      <c r="A27" s="194"/>
      <c r="B27" s="196"/>
      <c r="C27" s="200"/>
      <c r="D27" s="212"/>
      <c r="E27" s="23">
        <v>6835</v>
      </c>
      <c r="F27" s="23" t="e">
        <v>#REF!</v>
      </c>
      <c r="G27" s="23">
        <v>3984</v>
      </c>
      <c r="H27" s="24">
        <f t="shared" si="2"/>
        <v>-2851</v>
      </c>
      <c r="I27" s="24">
        <f t="shared" si="3"/>
        <v>-2851</v>
      </c>
      <c r="J27" s="192"/>
      <c r="K27" s="125"/>
      <c r="L27" s="12" t="s">
        <v>37</v>
      </c>
    </row>
    <row r="28" spans="1:13" ht="15" customHeight="1">
      <c r="A28" s="193">
        <v>8</v>
      </c>
      <c r="B28" s="195" t="s">
        <v>218</v>
      </c>
      <c r="C28" s="200" t="s">
        <v>458</v>
      </c>
      <c r="D28" s="211" t="s">
        <v>222</v>
      </c>
      <c r="E28" s="22">
        <v>11217</v>
      </c>
      <c r="F28" s="22">
        <v>11217</v>
      </c>
      <c r="G28" s="22">
        <v>9759</v>
      </c>
      <c r="H28" s="21">
        <f t="shared" si="0"/>
        <v>-1458</v>
      </c>
      <c r="I28" s="22">
        <f t="shared" si="1"/>
        <v>-1458</v>
      </c>
      <c r="J28" s="191"/>
      <c r="K28" s="27"/>
      <c r="L28" s="12" t="s">
        <v>36</v>
      </c>
    </row>
    <row r="29" spans="1:13" ht="15" customHeight="1">
      <c r="A29" s="194"/>
      <c r="B29" s="196"/>
      <c r="C29" s="200"/>
      <c r="D29" s="212"/>
      <c r="E29" s="26">
        <v>11217</v>
      </c>
      <c r="F29" s="26">
        <v>11217</v>
      </c>
      <c r="G29" s="26">
        <v>9759</v>
      </c>
      <c r="H29" s="24">
        <f t="shared" si="0"/>
        <v>-1458</v>
      </c>
      <c r="I29" s="24">
        <f t="shared" si="1"/>
        <v>-1458</v>
      </c>
      <c r="J29" s="192"/>
      <c r="K29" s="28"/>
      <c r="L29" s="12" t="s">
        <v>37</v>
      </c>
    </row>
    <row r="30" spans="1:13" ht="15" customHeight="1">
      <c r="A30" s="193">
        <v>9</v>
      </c>
      <c r="B30" s="195" t="s">
        <v>223</v>
      </c>
      <c r="C30" s="200" t="s">
        <v>224</v>
      </c>
      <c r="D30" s="211" t="s">
        <v>225</v>
      </c>
      <c r="E30" s="25">
        <v>203025</v>
      </c>
      <c r="F30" s="25">
        <v>203025</v>
      </c>
      <c r="G30" s="25">
        <v>203426</v>
      </c>
      <c r="H30" s="21">
        <f t="shared" si="0"/>
        <v>401</v>
      </c>
      <c r="I30" s="22">
        <f t="shared" si="1"/>
        <v>401</v>
      </c>
      <c r="J30" s="191"/>
      <c r="K30" s="124"/>
      <c r="L30" s="12" t="s">
        <v>36</v>
      </c>
    </row>
    <row r="31" spans="1:13" ht="15" customHeight="1">
      <c r="A31" s="194"/>
      <c r="B31" s="196"/>
      <c r="C31" s="200"/>
      <c r="D31" s="212"/>
      <c r="E31" s="26">
        <v>126152</v>
      </c>
      <c r="F31" s="26">
        <v>126152</v>
      </c>
      <c r="G31" s="26">
        <v>126151</v>
      </c>
      <c r="H31" s="24">
        <f t="shared" si="0"/>
        <v>-1</v>
      </c>
      <c r="I31" s="24">
        <f t="shared" si="1"/>
        <v>-1</v>
      </c>
      <c r="J31" s="192"/>
      <c r="K31" s="29"/>
      <c r="L31" s="12" t="s">
        <v>37</v>
      </c>
    </row>
    <row r="32" spans="1:13" ht="15" customHeight="1">
      <c r="A32" s="193">
        <v>10</v>
      </c>
      <c r="B32" s="195" t="s">
        <v>223</v>
      </c>
      <c r="C32" s="200" t="s">
        <v>226</v>
      </c>
      <c r="D32" s="211" t="s">
        <v>225</v>
      </c>
      <c r="E32" s="21">
        <v>6621</v>
      </c>
      <c r="F32" s="21">
        <v>6621</v>
      </c>
      <c r="G32" s="21">
        <v>6611</v>
      </c>
      <c r="H32" s="21">
        <f t="shared" ref="H32:H33" si="4">+G32-E32</f>
        <v>-10</v>
      </c>
      <c r="I32" s="22">
        <f t="shared" ref="I32:I33" si="5">+G32-E32</f>
        <v>-10</v>
      </c>
      <c r="J32" s="191" t="s">
        <v>35</v>
      </c>
      <c r="K32" s="124"/>
      <c r="L32" s="12" t="s">
        <v>36</v>
      </c>
    </row>
    <row r="33" spans="1:12" ht="15" customHeight="1">
      <c r="A33" s="194"/>
      <c r="B33" s="196"/>
      <c r="C33" s="200"/>
      <c r="D33" s="212"/>
      <c r="E33" s="23">
        <v>2735</v>
      </c>
      <c r="F33" s="23">
        <v>2735</v>
      </c>
      <c r="G33" s="23">
        <v>2732</v>
      </c>
      <c r="H33" s="24">
        <f t="shared" si="4"/>
        <v>-3</v>
      </c>
      <c r="I33" s="24">
        <f t="shared" si="5"/>
        <v>-3</v>
      </c>
      <c r="J33" s="192"/>
      <c r="K33" s="125"/>
      <c r="L33" s="12" t="s">
        <v>37</v>
      </c>
    </row>
    <row r="34" spans="1:12" ht="15" customHeight="1">
      <c r="A34" s="193">
        <v>11</v>
      </c>
      <c r="B34" s="195" t="s">
        <v>223</v>
      </c>
      <c r="C34" s="200" t="s">
        <v>227</v>
      </c>
      <c r="D34" s="211" t="s">
        <v>225</v>
      </c>
      <c r="E34" s="22">
        <v>4845</v>
      </c>
      <c r="F34" s="22" t="e">
        <v>#REF!</v>
      </c>
      <c r="G34" s="22">
        <v>5414</v>
      </c>
      <c r="H34" s="21">
        <f t="shared" ref="H34:H37" si="6">+G34-E34</f>
        <v>569</v>
      </c>
      <c r="I34" s="22">
        <f t="shared" ref="I34:I37" si="7">+G34-E34</f>
        <v>569</v>
      </c>
      <c r="J34" s="191"/>
      <c r="K34" s="27"/>
      <c r="L34" s="12" t="s">
        <v>36</v>
      </c>
    </row>
    <row r="35" spans="1:12" ht="15" customHeight="1">
      <c r="A35" s="194"/>
      <c r="B35" s="196"/>
      <c r="C35" s="200"/>
      <c r="D35" s="212"/>
      <c r="E35" s="26">
        <v>4656</v>
      </c>
      <c r="F35" s="26" t="e">
        <v>#REF!</v>
      </c>
      <c r="G35" s="26">
        <v>4724</v>
      </c>
      <c r="H35" s="24">
        <f t="shared" si="6"/>
        <v>68</v>
      </c>
      <c r="I35" s="24">
        <f t="shared" si="7"/>
        <v>68</v>
      </c>
      <c r="J35" s="192"/>
      <c r="K35" s="28"/>
      <c r="L35" s="12" t="s">
        <v>37</v>
      </c>
    </row>
    <row r="36" spans="1:12" ht="15" customHeight="1">
      <c r="A36" s="193">
        <v>12</v>
      </c>
      <c r="B36" s="195" t="s">
        <v>223</v>
      </c>
      <c r="C36" s="200" t="s">
        <v>228</v>
      </c>
      <c r="D36" s="211" t="s">
        <v>229</v>
      </c>
      <c r="E36" s="25">
        <v>59112</v>
      </c>
      <c r="F36" s="25">
        <v>59112</v>
      </c>
      <c r="G36" s="25">
        <v>61744</v>
      </c>
      <c r="H36" s="21">
        <f t="shared" si="6"/>
        <v>2632</v>
      </c>
      <c r="I36" s="22">
        <f t="shared" si="7"/>
        <v>2632</v>
      </c>
      <c r="J36" s="191"/>
      <c r="K36" s="124"/>
      <c r="L36" s="12" t="s">
        <v>36</v>
      </c>
    </row>
    <row r="37" spans="1:12" ht="15" customHeight="1">
      <c r="A37" s="194"/>
      <c r="B37" s="196"/>
      <c r="C37" s="200"/>
      <c r="D37" s="212"/>
      <c r="E37" s="26">
        <v>59112</v>
      </c>
      <c r="F37" s="26">
        <v>59112</v>
      </c>
      <c r="G37" s="26">
        <v>61744</v>
      </c>
      <c r="H37" s="24">
        <f t="shared" si="6"/>
        <v>2632</v>
      </c>
      <c r="I37" s="24">
        <f t="shared" si="7"/>
        <v>2632</v>
      </c>
      <c r="J37" s="192"/>
      <c r="K37" s="29"/>
      <c r="L37" s="12" t="s">
        <v>37</v>
      </c>
    </row>
    <row r="38" spans="1:12" ht="15" customHeight="1">
      <c r="A38" s="193">
        <v>13</v>
      </c>
      <c r="B38" s="195" t="s">
        <v>223</v>
      </c>
      <c r="C38" s="200" t="s">
        <v>230</v>
      </c>
      <c r="D38" s="211" t="s">
        <v>229</v>
      </c>
      <c r="E38" s="21">
        <v>458</v>
      </c>
      <c r="F38" s="21">
        <v>458</v>
      </c>
      <c r="G38" s="21">
        <v>458</v>
      </c>
      <c r="H38" s="21">
        <f t="shared" si="0"/>
        <v>0</v>
      </c>
      <c r="I38" s="22">
        <f t="shared" si="1"/>
        <v>0</v>
      </c>
      <c r="J38" s="191" t="s">
        <v>35</v>
      </c>
      <c r="K38" s="124"/>
      <c r="L38" s="12" t="s">
        <v>36</v>
      </c>
    </row>
    <row r="39" spans="1:12" ht="15" customHeight="1">
      <c r="A39" s="194"/>
      <c r="B39" s="196"/>
      <c r="C39" s="200"/>
      <c r="D39" s="212"/>
      <c r="E39" s="23">
        <v>458</v>
      </c>
      <c r="F39" s="23">
        <v>458</v>
      </c>
      <c r="G39" s="23">
        <v>458</v>
      </c>
      <c r="H39" s="24">
        <f t="shared" si="0"/>
        <v>0</v>
      </c>
      <c r="I39" s="24">
        <f t="shared" si="1"/>
        <v>0</v>
      </c>
      <c r="J39" s="192"/>
      <c r="K39" s="125"/>
      <c r="L39" s="12" t="s">
        <v>37</v>
      </c>
    </row>
    <row r="40" spans="1:12" ht="15" customHeight="1">
      <c r="A40" s="193">
        <v>14</v>
      </c>
      <c r="B40" s="195" t="s">
        <v>223</v>
      </c>
      <c r="C40" s="200" t="s">
        <v>231</v>
      </c>
      <c r="D40" s="211" t="s">
        <v>229</v>
      </c>
      <c r="E40" s="25">
        <v>34068</v>
      </c>
      <c r="F40" s="25">
        <v>34068</v>
      </c>
      <c r="G40" s="25">
        <v>34068</v>
      </c>
      <c r="H40" s="21">
        <f t="shared" si="0"/>
        <v>0</v>
      </c>
      <c r="I40" s="22">
        <f t="shared" si="1"/>
        <v>0</v>
      </c>
      <c r="J40" s="191" t="s">
        <v>35</v>
      </c>
      <c r="K40" s="124"/>
      <c r="L40" s="12" t="s">
        <v>36</v>
      </c>
    </row>
    <row r="41" spans="1:12" ht="15" customHeight="1">
      <c r="A41" s="194"/>
      <c r="B41" s="196"/>
      <c r="C41" s="200"/>
      <c r="D41" s="212"/>
      <c r="E41" s="26">
        <v>34068</v>
      </c>
      <c r="F41" s="26">
        <v>34068</v>
      </c>
      <c r="G41" s="26">
        <v>34068</v>
      </c>
      <c r="H41" s="24">
        <f t="shared" si="0"/>
        <v>0</v>
      </c>
      <c r="I41" s="24">
        <f t="shared" si="1"/>
        <v>0</v>
      </c>
      <c r="J41" s="192"/>
      <c r="K41" s="125"/>
      <c r="L41" s="12" t="s">
        <v>37</v>
      </c>
    </row>
    <row r="42" spans="1:12" ht="15" customHeight="1">
      <c r="A42" s="193">
        <v>15</v>
      </c>
      <c r="B42" s="195" t="s">
        <v>223</v>
      </c>
      <c r="C42" s="200" t="s">
        <v>232</v>
      </c>
      <c r="D42" s="211" t="s">
        <v>229</v>
      </c>
      <c r="E42" s="22">
        <v>4485</v>
      </c>
      <c r="F42" s="22">
        <v>4485</v>
      </c>
      <c r="G42" s="22">
        <v>2928</v>
      </c>
      <c r="H42" s="21">
        <f t="shared" ref="H42:H57" si="8">+G42-E42</f>
        <v>-1557</v>
      </c>
      <c r="I42" s="22">
        <f t="shared" ref="I42:I57" si="9">+G42-E42</f>
        <v>-1557</v>
      </c>
      <c r="J42" s="191"/>
      <c r="K42" s="27"/>
      <c r="L42" s="12" t="s">
        <v>36</v>
      </c>
    </row>
    <row r="43" spans="1:12" ht="15" customHeight="1">
      <c r="A43" s="194"/>
      <c r="B43" s="196"/>
      <c r="C43" s="200"/>
      <c r="D43" s="212"/>
      <c r="E43" s="26">
        <v>4485</v>
      </c>
      <c r="F43" s="26">
        <v>4485</v>
      </c>
      <c r="G43" s="26">
        <v>2928</v>
      </c>
      <c r="H43" s="24">
        <f t="shared" si="8"/>
        <v>-1557</v>
      </c>
      <c r="I43" s="24">
        <f t="shared" si="9"/>
        <v>-1557</v>
      </c>
      <c r="J43" s="192"/>
      <c r="K43" s="28"/>
      <c r="L43" s="12" t="s">
        <v>37</v>
      </c>
    </row>
    <row r="44" spans="1:12" ht="15" customHeight="1">
      <c r="A44" s="193">
        <v>16</v>
      </c>
      <c r="B44" s="195" t="s">
        <v>223</v>
      </c>
      <c r="C44" s="200" t="s">
        <v>233</v>
      </c>
      <c r="D44" s="211" t="s">
        <v>229</v>
      </c>
      <c r="E44" s="25">
        <v>2920</v>
      </c>
      <c r="F44" s="25">
        <v>2920</v>
      </c>
      <c r="G44" s="25">
        <v>2520</v>
      </c>
      <c r="H44" s="21">
        <f t="shared" si="8"/>
        <v>-400</v>
      </c>
      <c r="I44" s="22">
        <f t="shared" si="9"/>
        <v>-400</v>
      </c>
      <c r="J44" s="191"/>
      <c r="K44" s="124"/>
      <c r="L44" s="12" t="s">
        <v>36</v>
      </c>
    </row>
    <row r="45" spans="1:12" ht="15" customHeight="1">
      <c r="A45" s="194"/>
      <c r="B45" s="196"/>
      <c r="C45" s="200"/>
      <c r="D45" s="212"/>
      <c r="E45" s="26">
        <v>2920</v>
      </c>
      <c r="F45" s="26">
        <v>2920</v>
      </c>
      <c r="G45" s="26">
        <v>2520</v>
      </c>
      <c r="H45" s="24">
        <f t="shared" si="8"/>
        <v>-400</v>
      </c>
      <c r="I45" s="24">
        <f t="shared" si="9"/>
        <v>-400</v>
      </c>
      <c r="J45" s="192"/>
      <c r="K45" s="29"/>
      <c r="L45" s="12" t="s">
        <v>37</v>
      </c>
    </row>
    <row r="46" spans="1:12" ht="15" customHeight="1">
      <c r="A46" s="193">
        <v>17</v>
      </c>
      <c r="B46" s="195" t="s">
        <v>223</v>
      </c>
      <c r="C46" s="200" t="s">
        <v>234</v>
      </c>
      <c r="D46" s="211" t="s">
        <v>229</v>
      </c>
      <c r="E46" s="21">
        <v>18159</v>
      </c>
      <c r="F46" s="21">
        <v>18159</v>
      </c>
      <c r="G46" s="21">
        <v>13815</v>
      </c>
      <c r="H46" s="21">
        <f t="shared" si="8"/>
        <v>-4344</v>
      </c>
      <c r="I46" s="22">
        <f t="shared" si="9"/>
        <v>-4344</v>
      </c>
      <c r="J46" s="191" t="s">
        <v>35</v>
      </c>
      <c r="K46" s="124"/>
      <c r="L46" s="12" t="s">
        <v>36</v>
      </c>
    </row>
    <row r="47" spans="1:12" ht="15" customHeight="1">
      <c r="A47" s="194"/>
      <c r="B47" s="196"/>
      <c r="C47" s="200"/>
      <c r="D47" s="212"/>
      <c r="E47" s="23">
        <v>11487</v>
      </c>
      <c r="F47" s="23">
        <v>11487</v>
      </c>
      <c r="G47" s="23">
        <v>13815</v>
      </c>
      <c r="H47" s="24">
        <f t="shared" si="8"/>
        <v>2328</v>
      </c>
      <c r="I47" s="24">
        <f t="shared" si="9"/>
        <v>2328</v>
      </c>
      <c r="J47" s="192"/>
      <c r="K47" s="125"/>
      <c r="L47" s="12" t="s">
        <v>37</v>
      </c>
    </row>
    <row r="48" spans="1:12" ht="15" customHeight="1">
      <c r="A48" s="193">
        <v>18</v>
      </c>
      <c r="B48" s="195" t="s">
        <v>223</v>
      </c>
      <c r="C48" s="200" t="s">
        <v>235</v>
      </c>
      <c r="D48" s="211" t="s">
        <v>229</v>
      </c>
      <c r="E48" s="22">
        <v>20072</v>
      </c>
      <c r="F48" s="22">
        <v>20072</v>
      </c>
      <c r="G48" s="22">
        <v>20456</v>
      </c>
      <c r="H48" s="21">
        <f t="shared" si="8"/>
        <v>384</v>
      </c>
      <c r="I48" s="22">
        <f t="shared" si="9"/>
        <v>384</v>
      </c>
      <c r="J48" s="191"/>
      <c r="K48" s="27"/>
      <c r="L48" s="12" t="s">
        <v>36</v>
      </c>
    </row>
    <row r="49" spans="1:12" ht="15" customHeight="1">
      <c r="A49" s="194"/>
      <c r="B49" s="196"/>
      <c r="C49" s="200"/>
      <c r="D49" s="212"/>
      <c r="E49" s="26">
        <v>18670</v>
      </c>
      <c r="F49" s="26">
        <v>18670</v>
      </c>
      <c r="G49" s="26">
        <v>19054</v>
      </c>
      <c r="H49" s="24">
        <f t="shared" si="8"/>
        <v>384</v>
      </c>
      <c r="I49" s="24">
        <f t="shared" si="9"/>
        <v>384</v>
      </c>
      <c r="J49" s="192"/>
      <c r="K49" s="28"/>
      <c r="L49" s="12" t="s">
        <v>37</v>
      </c>
    </row>
    <row r="50" spans="1:12" ht="15" customHeight="1">
      <c r="A50" s="193">
        <v>19</v>
      </c>
      <c r="B50" s="195" t="s">
        <v>223</v>
      </c>
      <c r="C50" s="200" t="s">
        <v>236</v>
      </c>
      <c r="D50" s="211" t="s">
        <v>229</v>
      </c>
      <c r="E50" s="25">
        <v>42145</v>
      </c>
      <c r="F50" s="25">
        <v>42145</v>
      </c>
      <c r="G50" s="25">
        <v>48614</v>
      </c>
      <c r="H50" s="21">
        <f t="shared" si="8"/>
        <v>6469</v>
      </c>
      <c r="I50" s="22">
        <f t="shared" si="9"/>
        <v>6469</v>
      </c>
      <c r="J50" s="191"/>
      <c r="K50" s="124"/>
      <c r="L50" s="12" t="s">
        <v>36</v>
      </c>
    </row>
    <row r="51" spans="1:12" ht="15" customHeight="1">
      <c r="A51" s="194"/>
      <c r="B51" s="196"/>
      <c r="C51" s="200"/>
      <c r="D51" s="212"/>
      <c r="E51" s="26">
        <v>0</v>
      </c>
      <c r="F51" s="26">
        <v>0</v>
      </c>
      <c r="G51" s="26">
        <v>0</v>
      </c>
      <c r="H51" s="24">
        <f t="shared" si="8"/>
        <v>0</v>
      </c>
      <c r="I51" s="24">
        <f t="shared" si="9"/>
        <v>0</v>
      </c>
      <c r="J51" s="192"/>
      <c r="K51" s="29"/>
      <c r="L51" s="12" t="s">
        <v>37</v>
      </c>
    </row>
    <row r="52" spans="1:12" ht="15" customHeight="1">
      <c r="A52" s="193">
        <v>20</v>
      </c>
      <c r="B52" s="195" t="s">
        <v>223</v>
      </c>
      <c r="C52" s="200" t="s">
        <v>237</v>
      </c>
      <c r="D52" s="211" t="s">
        <v>229</v>
      </c>
      <c r="E52" s="21">
        <v>88589</v>
      </c>
      <c r="F52" s="21">
        <v>88589</v>
      </c>
      <c r="G52" s="21">
        <v>169087</v>
      </c>
      <c r="H52" s="21">
        <f t="shared" si="8"/>
        <v>80498</v>
      </c>
      <c r="I52" s="22">
        <f t="shared" si="9"/>
        <v>80498</v>
      </c>
      <c r="J52" s="191" t="s">
        <v>35</v>
      </c>
      <c r="K52" s="124"/>
      <c r="L52" s="12" t="s">
        <v>36</v>
      </c>
    </row>
    <row r="53" spans="1:12" ht="15" customHeight="1">
      <c r="A53" s="194"/>
      <c r="B53" s="196"/>
      <c r="C53" s="200"/>
      <c r="D53" s="212"/>
      <c r="E53" s="26">
        <v>0</v>
      </c>
      <c r="F53" s="26">
        <v>0</v>
      </c>
      <c r="G53" s="26">
        <v>4017</v>
      </c>
      <c r="H53" s="24">
        <f t="shared" si="8"/>
        <v>4017</v>
      </c>
      <c r="I53" s="24">
        <f t="shared" si="9"/>
        <v>4017</v>
      </c>
      <c r="J53" s="192"/>
      <c r="K53" s="125"/>
      <c r="L53" s="12" t="s">
        <v>37</v>
      </c>
    </row>
    <row r="54" spans="1:12" ht="15" customHeight="1">
      <c r="A54" s="193">
        <v>21</v>
      </c>
      <c r="B54" s="195" t="s">
        <v>223</v>
      </c>
      <c r="C54" s="200" t="s">
        <v>238</v>
      </c>
      <c r="D54" s="211" t="s">
        <v>229</v>
      </c>
      <c r="E54" s="21">
        <v>69000</v>
      </c>
      <c r="F54" s="21">
        <v>69000</v>
      </c>
      <c r="G54" s="21">
        <v>70000</v>
      </c>
      <c r="H54" s="21">
        <f t="shared" si="8"/>
        <v>1000</v>
      </c>
      <c r="I54" s="22">
        <f t="shared" si="9"/>
        <v>1000</v>
      </c>
      <c r="J54" s="191" t="s">
        <v>35</v>
      </c>
      <c r="K54" s="124"/>
      <c r="L54" s="12" t="s">
        <v>36</v>
      </c>
    </row>
    <row r="55" spans="1:12" ht="15" customHeight="1">
      <c r="A55" s="194"/>
      <c r="B55" s="196"/>
      <c r="C55" s="200"/>
      <c r="D55" s="212"/>
      <c r="E55" s="23">
        <v>69000</v>
      </c>
      <c r="F55" s="23">
        <v>69000</v>
      </c>
      <c r="G55" s="23">
        <v>70000</v>
      </c>
      <c r="H55" s="24">
        <f t="shared" si="8"/>
        <v>1000</v>
      </c>
      <c r="I55" s="24">
        <f t="shared" si="9"/>
        <v>1000</v>
      </c>
      <c r="J55" s="192"/>
      <c r="K55" s="125"/>
      <c r="L55" s="12" t="s">
        <v>37</v>
      </c>
    </row>
    <row r="56" spans="1:12" ht="15" customHeight="1">
      <c r="A56" s="193">
        <v>22</v>
      </c>
      <c r="B56" s="195" t="s">
        <v>223</v>
      </c>
      <c r="C56" s="200" t="s">
        <v>239</v>
      </c>
      <c r="D56" s="211" t="s">
        <v>229</v>
      </c>
      <c r="E56" s="25">
        <v>22213</v>
      </c>
      <c r="F56" s="25">
        <v>22213</v>
      </c>
      <c r="G56" s="25">
        <v>6596</v>
      </c>
      <c r="H56" s="21">
        <f t="shared" si="8"/>
        <v>-15617</v>
      </c>
      <c r="I56" s="22">
        <f t="shared" si="9"/>
        <v>-15617</v>
      </c>
      <c r="J56" s="191" t="s">
        <v>35</v>
      </c>
      <c r="K56" s="124"/>
      <c r="L56" s="12" t="s">
        <v>36</v>
      </c>
    </row>
    <row r="57" spans="1:12" ht="15" customHeight="1">
      <c r="A57" s="194"/>
      <c r="B57" s="196"/>
      <c r="C57" s="200"/>
      <c r="D57" s="212"/>
      <c r="E57" s="26">
        <v>22213</v>
      </c>
      <c r="F57" s="26">
        <v>22213</v>
      </c>
      <c r="G57" s="26">
        <v>6596</v>
      </c>
      <c r="H57" s="24">
        <f t="shared" si="8"/>
        <v>-15617</v>
      </c>
      <c r="I57" s="24">
        <f t="shared" si="9"/>
        <v>-15617</v>
      </c>
      <c r="J57" s="192"/>
      <c r="K57" s="125"/>
      <c r="L57" s="12" t="s">
        <v>37</v>
      </c>
    </row>
    <row r="58" spans="1:12" ht="15" customHeight="1">
      <c r="A58" s="193">
        <v>23</v>
      </c>
      <c r="B58" s="195" t="s">
        <v>223</v>
      </c>
      <c r="C58" s="235" t="s">
        <v>241</v>
      </c>
      <c r="D58" s="211" t="s">
        <v>217</v>
      </c>
      <c r="E58" s="25">
        <v>12449</v>
      </c>
      <c r="F58" s="25">
        <v>12449</v>
      </c>
      <c r="G58" s="25">
        <v>0</v>
      </c>
      <c r="H58" s="21">
        <f t="shared" ref="H58:H63" si="10">+G58-E58</f>
        <v>-12449</v>
      </c>
      <c r="I58" s="22">
        <f t="shared" ref="I58:I63" si="11">+G58-E58</f>
        <v>-12449</v>
      </c>
      <c r="J58" s="191"/>
      <c r="K58" s="124"/>
      <c r="L58" s="12" t="s">
        <v>36</v>
      </c>
    </row>
    <row r="59" spans="1:12" ht="15" customHeight="1">
      <c r="A59" s="194"/>
      <c r="B59" s="196"/>
      <c r="C59" s="236"/>
      <c r="D59" s="212"/>
      <c r="E59" s="26">
        <v>12449</v>
      </c>
      <c r="F59" s="26">
        <v>12449</v>
      </c>
      <c r="G59" s="26">
        <v>0</v>
      </c>
      <c r="H59" s="24">
        <f t="shared" si="10"/>
        <v>-12449</v>
      </c>
      <c r="I59" s="24">
        <f t="shared" si="11"/>
        <v>-12449</v>
      </c>
      <c r="J59" s="192"/>
      <c r="K59" s="29"/>
      <c r="L59" s="12" t="s">
        <v>37</v>
      </c>
    </row>
    <row r="60" spans="1:12" ht="15" customHeight="1">
      <c r="A60" s="193">
        <v>24</v>
      </c>
      <c r="B60" s="195" t="s">
        <v>223</v>
      </c>
      <c r="C60" s="235" t="s">
        <v>242</v>
      </c>
      <c r="D60" s="211" t="s">
        <v>217</v>
      </c>
      <c r="E60" s="21">
        <v>186971</v>
      </c>
      <c r="F60" s="21">
        <v>186971</v>
      </c>
      <c r="G60" s="21">
        <v>0</v>
      </c>
      <c r="H60" s="21">
        <f t="shared" si="10"/>
        <v>-186971</v>
      </c>
      <c r="I60" s="22">
        <f t="shared" si="11"/>
        <v>-186971</v>
      </c>
      <c r="J60" s="191" t="s">
        <v>35</v>
      </c>
      <c r="K60" s="124"/>
      <c r="L60" s="12" t="s">
        <v>36</v>
      </c>
    </row>
    <row r="61" spans="1:12" ht="15" customHeight="1">
      <c r="A61" s="194"/>
      <c r="B61" s="196"/>
      <c r="C61" s="236"/>
      <c r="D61" s="212"/>
      <c r="E61" s="23">
        <v>186971</v>
      </c>
      <c r="F61" s="23">
        <v>186971</v>
      </c>
      <c r="G61" s="23">
        <v>0</v>
      </c>
      <c r="H61" s="24">
        <f t="shared" si="10"/>
        <v>-186971</v>
      </c>
      <c r="I61" s="24">
        <f t="shared" si="11"/>
        <v>-186971</v>
      </c>
      <c r="J61" s="192"/>
      <c r="K61" s="125"/>
      <c r="L61" s="12" t="s">
        <v>37</v>
      </c>
    </row>
    <row r="62" spans="1:12" ht="15" customHeight="1">
      <c r="A62" s="193">
        <v>25</v>
      </c>
      <c r="B62" s="195" t="s">
        <v>223</v>
      </c>
      <c r="C62" s="235" t="s">
        <v>243</v>
      </c>
      <c r="D62" s="211" t="s">
        <v>217</v>
      </c>
      <c r="E62" s="22">
        <v>2875</v>
      </c>
      <c r="F62" s="22">
        <v>2875</v>
      </c>
      <c r="G62" s="22">
        <v>0</v>
      </c>
      <c r="H62" s="21">
        <f t="shared" si="10"/>
        <v>-2875</v>
      </c>
      <c r="I62" s="22">
        <f t="shared" si="11"/>
        <v>-2875</v>
      </c>
      <c r="J62" s="191"/>
      <c r="K62" s="27"/>
      <c r="L62" s="12" t="s">
        <v>36</v>
      </c>
    </row>
    <row r="63" spans="1:12" ht="15" customHeight="1">
      <c r="A63" s="194"/>
      <c r="B63" s="196"/>
      <c r="C63" s="236"/>
      <c r="D63" s="212"/>
      <c r="E63" s="26">
        <v>2875</v>
      </c>
      <c r="F63" s="26">
        <v>2875</v>
      </c>
      <c r="G63" s="26">
        <v>0</v>
      </c>
      <c r="H63" s="24">
        <f t="shared" si="10"/>
        <v>-2875</v>
      </c>
      <c r="I63" s="24">
        <f t="shared" si="11"/>
        <v>-2875</v>
      </c>
      <c r="J63" s="192"/>
      <c r="K63" s="28"/>
      <c r="L63" s="12" t="s">
        <v>37</v>
      </c>
    </row>
    <row r="64" spans="1:12" ht="15" customHeight="1">
      <c r="A64" s="193">
        <v>26</v>
      </c>
      <c r="B64" s="195" t="s">
        <v>223</v>
      </c>
      <c r="C64" s="197" t="s">
        <v>244</v>
      </c>
      <c r="D64" s="223" t="s">
        <v>217</v>
      </c>
      <c r="E64" s="22">
        <v>4980</v>
      </c>
      <c r="F64" s="22" t="e">
        <v>#REF!</v>
      </c>
      <c r="G64" s="22">
        <v>0</v>
      </c>
      <c r="H64" s="21">
        <f t="shared" ref="H64:H65" si="12">+G64-E64</f>
        <v>-4980</v>
      </c>
      <c r="I64" s="22">
        <f t="shared" ref="I64:I65" si="13">+G64-E64</f>
        <v>-4980</v>
      </c>
      <c r="J64" s="191"/>
      <c r="K64" s="27"/>
      <c r="L64" s="12" t="s">
        <v>36</v>
      </c>
    </row>
    <row r="65" spans="1:14" ht="15" customHeight="1">
      <c r="A65" s="194"/>
      <c r="B65" s="196"/>
      <c r="C65" s="197"/>
      <c r="D65" s="224"/>
      <c r="E65" s="26">
        <v>4980</v>
      </c>
      <c r="F65" s="26" t="e">
        <v>#REF!</v>
      </c>
      <c r="G65" s="26">
        <v>0</v>
      </c>
      <c r="H65" s="24">
        <f t="shared" si="12"/>
        <v>-4980</v>
      </c>
      <c r="I65" s="24">
        <f t="shared" si="13"/>
        <v>-4980</v>
      </c>
      <c r="J65" s="192"/>
      <c r="K65" s="28"/>
      <c r="L65" s="12" t="s">
        <v>37</v>
      </c>
    </row>
    <row r="66" spans="1:14" ht="15" customHeight="1">
      <c r="A66" s="193">
        <v>27</v>
      </c>
      <c r="B66" s="195" t="s">
        <v>223</v>
      </c>
      <c r="C66" s="231" t="s">
        <v>240</v>
      </c>
      <c r="D66" s="211" t="s">
        <v>229</v>
      </c>
      <c r="E66" s="22">
        <v>1518</v>
      </c>
      <c r="F66" s="22">
        <v>1518</v>
      </c>
      <c r="G66" s="22">
        <v>0</v>
      </c>
      <c r="H66" s="21">
        <f>+G66-E66</f>
        <v>-1518</v>
      </c>
      <c r="I66" s="22">
        <f>+G66-E66</f>
        <v>-1518</v>
      </c>
      <c r="J66" s="191"/>
      <c r="K66" s="27"/>
      <c r="L66" s="12" t="s">
        <v>36</v>
      </c>
    </row>
    <row r="67" spans="1:14" ht="15" customHeight="1">
      <c r="A67" s="194"/>
      <c r="B67" s="196"/>
      <c r="C67" s="232"/>
      <c r="D67" s="212"/>
      <c r="E67" s="26">
        <v>1518</v>
      </c>
      <c r="F67" s="26">
        <v>1518</v>
      </c>
      <c r="G67" s="26">
        <v>0</v>
      </c>
      <c r="H67" s="24">
        <f>+G67-E67</f>
        <v>-1518</v>
      </c>
      <c r="I67" s="24">
        <f>+G67-E67</f>
        <v>-1518</v>
      </c>
      <c r="J67" s="192"/>
      <c r="K67" s="28"/>
      <c r="L67" s="12" t="s">
        <v>37</v>
      </c>
    </row>
    <row r="68" spans="1:14" ht="15" customHeight="1">
      <c r="A68" s="217" t="s">
        <v>245</v>
      </c>
      <c r="B68" s="218"/>
      <c r="C68" s="218"/>
      <c r="D68" s="219"/>
      <c r="E68" s="25">
        <f>+E16+E18+E20+E22+E24+E26+E28+E30+E32+E34+E36+E38+E40+E42+E44+E46+E48+E50+E52+E54+E56+E66+E58+E60+E62+E64</f>
        <v>1216759</v>
      </c>
      <c r="F68" s="25">
        <f>+F16+F18+F20+F38</f>
        <v>353993</v>
      </c>
      <c r="G68" s="25">
        <f>+G16+G18+G20+G22+G24+G26+G28+G30+G32+G34+G36+G38+G40+G42+G44+G46+G48+G50+G52+G54+G56+G66+G58+G60+G62+G64</f>
        <v>1148975</v>
      </c>
      <c r="H68" s="21">
        <f t="shared" si="0"/>
        <v>-67784</v>
      </c>
      <c r="I68" s="22">
        <f t="shared" si="1"/>
        <v>-67784</v>
      </c>
      <c r="J68" s="191"/>
      <c r="K68" s="124"/>
      <c r="N68" s="127" t="s">
        <v>449</v>
      </c>
    </row>
    <row r="69" spans="1:14" ht="15" customHeight="1">
      <c r="A69" s="220"/>
      <c r="B69" s="221"/>
      <c r="C69" s="221"/>
      <c r="D69" s="222"/>
      <c r="E69" s="26">
        <f>+E17+E19+E21+E23+E25+E27+E29+E31+E33+E35+E37+E39+E41+E43+E45+E47+E49+E51+E53+E55+E57+E67+E59+E61+E63+E65</f>
        <v>996744</v>
      </c>
      <c r="F69" s="26">
        <f>+F17+F19+F21+F39</f>
        <v>353734</v>
      </c>
      <c r="G69" s="26">
        <f>+G17+G19+G21+G23+G25+G27+G29+G31+G33+G35+G37+G39+G41+G43+G45+G47+G49+G51+G53+G55+G57+G67+G59+G61+G63+G65</f>
        <v>851786</v>
      </c>
      <c r="H69" s="24">
        <f>+G69-E69</f>
        <v>-144958</v>
      </c>
      <c r="I69" s="24">
        <f t="shared" si="1"/>
        <v>-144958</v>
      </c>
      <c r="J69" s="192"/>
      <c r="K69" s="125"/>
      <c r="N69" s="127" t="s">
        <v>450</v>
      </c>
    </row>
    <row r="70" spans="1:14" ht="15" customHeight="1">
      <c r="A70" s="233">
        <v>28</v>
      </c>
      <c r="B70" s="195" t="s">
        <v>246</v>
      </c>
      <c r="C70" s="200" t="s">
        <v>247</v>
      </c>
      <c r="D70" s="211" t="s">
        <v>248</v>
      </c>
      <c r="E70" s="22">
        <v>109710</v>
      </c>
      <c r="F70" s="22">
        <v>109710</v>
      </c>
      <c r="G70" s="22">
        <v>146779</v>
      </c>
      <c r="H70" s="21">
        <f t="shared" si="0"/>
        <v>37069</v>
      </c>
      <c r="I70" s="22">
        <f t="shared" si="1"/>
        <v>37069</v>
      </c>
      <c r="J70" s="191"/>
      <c r="K70" s="27"/>
      <c r="L70" s="12" t="s">
        <v>36</v>
      </c>
    </row>
    <row r="71" spans="1:14" ht="15" customHeight="1">
      <c r="A71" s="234"/>
      <c r="B71" s="196"/>
      <c r="C71" s="200"/>
      <c r="D71" s="212"/>
      <c r="E71" s="26">
        <v>109710</v>
      </c>
      <c r="F71" s="26">
        <v>109710</v>
      </c>
      <c r="G71" s="26">
        <v>146208</v>
      </c>
      <c r="H71" s="24">
        <f t="shared" si="0"/>
        <v>36498</v>
      </c>
      <c r="I71" s="24">
        <f t="shared" si="1"/>
        <v>36498</v>
      </c>
      <c r="J71" s="192"/>
      <c r="K71" s="28"/>
      <c r="L71" s="12" t="s">
        <v>37</v>
      </c>
    </row>
    <row r="72" spans="1:14" ht="15" customHeight="1">
      <c r="A72" s="185" t="s">
        <v>249</v>
      </c>
      <c r="B72" s="186"/>
      <c r="C72" s="186"/>
      <c r="D72" s="187"/>
      <c r="E72" s="25">
        <f>+E70</f>
        <v>109710</v>
      </c>
      <c r="F72" s="25">
        <f>+F20+F22+F24+F42</f>
        <v>129682</v>
      </c>
      <c r="G72" s="25">
        <f>+G70</f>
        <v>146779</v>
      </c>
      <c r="H72" s="21">
        <f t="shared" ref="H72:H81" si="14">+G72-E72</f>
        <v>37069</v>
      </c>
      <c r="I72" s="22">
        <f t="shared" ref="I72:I81" si="15">+G72-E72</f>
        <v>37069</v>
      </c>
      <c r="J72" s="191"/>
      <c r="K72" s="124"/>
      <c r="N72" s="127" t="s">
        <v>449</v>
      </c>
    </row>
    <row r="73" spans="1:14" ht="15" customHeight="1">
      <c r="A73" s="188"/>
      <c r="B73" s="189"/>
      <c r="C73" s="189"/>
      <c r="D73" s="190"/>
      <c r="E73" s="26">
        <f>+E71</f>
        <v>109710</v>
      </c>
      <c r="F73" s="26">
        <f>+F21+F23+F25+F43</f>
        <v>129682</v>
      </c>
      <c r="G73" s="26">
        <f>+G71</f>
        <v>146208</v>
      </c>
      <c r="H73" s="24">
        <f t="shared" si="14"/>
        <v>36498</v>
      </c>
      <c r="I73" s="24">
        <f t="shared" si="15"/>
        <v>36498</v>
      </c>
      <c r="J73" s="192"/>
      <c r="K73" s="125"/>
      <c r="N73" s="127" t="s">
        <v>450</v>
      </c>
    </row>
    <row r="74" spans="1:14" ht="15" customHeight="1">
      <c r="A74" s="193">
        <v>29</v>
      </c>
      <c r="B74" s="195" t="s">
        <v>250</v>
      </c>
      <c r="C74" s="201" t="s">
        <v>251</v>
      </c>
      <c r="D74" s="223" t="s">
        <v>252</v>
      </c>
      <c r="E74" s="25">
        <v>320000</v>
      </c>
      <c r="F74" s="25">
        <v>320000</v>
      </c>
      <c r="G74" s="25">
        <v>320000</v>
      </c>
      <c r="H74" s="21">
        <f t="shared" si="14"/>
        <v>0</v>
      </c>
      <c r="I74" s="22">
        <f t="shared" si="15"/>
        <v>0</v>
      </c>
      <c r="J74" s="191" t="s">
        <v>35</v>
      </c>
      <c r="K74" s="124"/>
      <c r="L74" s="12" t="s">
        <v>36</v>
      </c>
    </row>
    <row r="75" spans="1:14" ht="15" customHeight="1">
      <c r="A75" s="194"/>
      <c r="B75" s="196"/>
      <c r="C75" s="202"/>
      <c r="D75" s="224"/>
      <c r="E75" s="26">
        <v>250000</v>
      </c>
      <c r="F75" s="26">
        <v>250000</v>
      </c>
      <c r="G75" s="26">
        <v>250000</v>
      </c>
      <c r="H75" s="24">
        <f t="shared" si="14"/>
        <v>0</v>
      </c>
      <c r="I75" s="24">
        <f t="shared" si="15"/>
        <v>0</v>
      </c>
      <c r="J75" s="192"/>
      <c r="K75" s="125"/>
      <c r="L75" s="12" t="s">
        <v>37</v>
      </c>
    </row>
    <row r="76" spans="1:14" ht="15" customHeight="1">
      <c r="A76" s="193">
        <v>30</v>
      </c>
      <c r="B76" s="195" t="s">
        <v>250</v>
      </c>
      <c r="C76" s="201" t="s">
        <v>253</v>
      </c>
      <c r="D76" s="223" t="s">
        <v>252</v>
      </c>
      <c r="E76" s="25">
        <v>35500</v>
      </c>
      <c r="F76" s="25">
        <v>35500</v>
      </c>
      <c r="G76" s="25">
        <v>35500</v>
      </c>
      <c r="H76" s="21">
        <f t="shared" si="14"/>
        <v>0</v>
      </c>
      <c r="I76" s="22">
        <f t="shared" si="15"/>
        <v>0</v>
      </c>
      <c r="J76" s="191" t="s">
        <v>35</v>
      </c>
      <c r="K76" s="124"/>
      <c r="L76" s="12" t="s">
        <v>36</v>
      </c>
    </row>
    <row r="77" spans="1:14" ht="15" customHeight="1">
      <c r="A77" s="194"/>
      <c r="B77" s="196"/>
      <c r="C77" s="202"/>
      <c r="D77" s="224"/>
      <c r="E77" s="26">
        <v>35500</v>
      </c>
      <c r="F77" s="26">
        <v>35500</v>
      </c>
      <c r="G77" s="26">
        <v>35500</v>
      </c>
      <c r="H77" s="24">
        <f t="shared" si="14"/>
        <v>0</v>
      </c>
      <c r="I77" s="24">
        <f t="shared" si="15"/>
        <v>0</v>
      </c>
      <c r="J77" s="192"/>
      <c r="K77" s="125"/>
      <c r="L77" s="12" t="s">
        <v>37</v>
      </c>
    </row>
    <row r="78" spans="1:14" ht="15" customHeight="1">
      <c r="A78" s="193">
        <v>31</v>
      </c>
      <c r="B78" s="195" t="s">
        <v>250</v>
      </c>
      <c r="C78" s="225" t="s">
        <v>254</v>
      </c>
      <c r="D78" s="223" t="s">
        <v>252</v>
      </c>
      <c r="E78" s="25">
        <v>179939</v>
      </c>
      <c r="F78" s="25">
        <v>179939</v>
      </c>
      <c r="G78" s="25">
        <v>179939</v>
      </c>
      <c r="H78" s="21">
        <f t="shared" si="14"/>
        <v>0</v>
      </c>
      <c r="I78" s="22">
        <f t="shared" si="15"/>
        <v>0</v>
      </c>
      <c r="J78" s="191" t="s">
        <v>35</v>
      </c>
      <c r="K78" s="124"/>
      <c r="L78" s="12" t="s">
        <v>36</v>
      </c>
    </row>
    <row r="79" spans="1:14" ht="15" customHeight="1">
      <c r="A79" s="194"/>
      <c r="B79" s="196"/>
      <c r="C79" s="226"/>
      <c r="D79" s="224"/>
      <c r="E79" s="26">
        <v>139617</v>
      </c>
      <c r="F79" s="26">
        <v>139617</v>
      </c>
      <c r="G79" s="26">
        <v>139617</v>
      </c>
      <c r="H79" s="24">
        <f t="shared" si="14"/>
        <v>0</v>
      </c>
      <c r="I79" s="24">
        <f t="shared" si="15"/>
        <v>0</v>
      </c>
      <c r="J79" s="192"/>
      <c r="K79" s="125"/>
      <c r="L79" s="12" t="s">
        <v>37</v>
      </c>
    </row>
    <row r="80" spans="1:14" ht="15" customHeight="1">
      <c r="A80" s="193">
        <v>32</v>
      </c>
      <c r="B80" s="195" t="s">
        <v>250</v>
      </c>
      <c r="C80" s="230" t="s">
        <v>255</v>
      </c>
      <c r="D80" s="223" t="s">
        <v>252</v>
      </c>
      <c r="E80" s="25">
        <v>18000</v>
      </c>
      <c r="F80" s="25">
        <v>18000</v>
      </c>
      <c r="G80" s="25">
        <v>18000</v>
      </c>
      <c r="H80" s="21">
        <f t="shared" si="14"/>
        <v>0</v>
      </c>
      <c r="I80" s="22">
        <f t="shared" si="15"/>
        <v>0</v>
      </c>
      <c r="J80" s="191" t="s">
        <v>35</v>
      </c>
      <c r="K80" s="124"/>
      <c r="L80" s="12" t="s">
        <v>36</v>
      </c>
    </row>
    <row r="81" spans="1:12" ht="15" customHeight="1">
      <c r="A81" s="194"/>
      <c r="B81" s="196"/>
      <c r="C81" s="230"/>
      <c r="D81" s="224"/>
      <c r="E81" s="26">
        <v>18000</v>
      </c>
      <c r="F81" s="26">
        <v>18000</v>
      </c>
      <c r="G81" s="26">
        <v>18000</v>
      </c>
      <c r="H81" s="24">
        <f t="shared" si="14"/>
        <v>0</v>
      </c>
      <c r="I81" s="24">
        <f t="shared" si="15"/>
        <v>0</v>
      </c>
      <c r="J81" s="192"/>
      <c r="K81" s="125"/>
      <c r="L81" s="12" t="s">
        <v>37</v>
      </c>
    </row>
    <row r="82" spans="1:12" ht="15" customHeight="1">
      <c r="A82" s="193">
        <v>33</v>
      </c>
      <c r="B82" s="195" t="s">
        <v>250</v>
      </c>
      <c r="C82" s="200" t="s">
        <v>256</v>
      </c>
      <c r="D82" s="223" t="s">
        <v>252</v>
      </c>
      <c r="E82" s="25">
        <v>115340</v>
      </c>
      <c r="F82" s="25">
        <v>115340</v>
      </c>
      <c r="G82" s="25">
        <v>18933</v>
      </c>
      <c r="H82" s="21">
        <f t="shared" si="0"/>
        <v>-96407</v>
      </c>
      <c r="I82" s="22">
        <f t="shared" si="1"/>
        <v>-96407</v>
      </c>
      <c r="J82" s="191" t="s">
        <v>35</v>
      </c>
      <c r="K82" s="124"/>
      <c r="L82" s="12" t="s">
        <v>36</v>
      </c>
    </row>
    <row r="83" spans="1:12" ht="15" customHeight="1">
      <c r="A83" s="194"/>
      <c r="B83" s="196"/>
      <c r="C83" s="200"/>
      <c r="D83" s="224"/>
      <c r="E83" s="26">
        <v>3335</v>
      </c>
      <c r="F83" s="26">
        <v>3335</v>
      </c>
      <c r="G83" s="26">
        <v>4856</v>
      </c>
      <c r="H83" s="24">
        <f t="shared" si="0"/>
        <v>1521</v>
      </c>
      <c r="I83" s="24">
        <f t="shared" si="1"/>
        <v>1521</v>
      </c>
      <c r="J83" s="192"/>
      <c r="K83" s="125"/>
      <c r="L83" s="12" t="s">
        <v>37</v>
      </c>
    </row>
    <row r="84" spans="1:12" ht="15" customHeight="1">
      <c r="A84" s="193">
        <v>34</v>
      </c>
      <c r="B84" s="195" t="s">
        <v>250</v>
      </c>
      <c r="C84" s="200" t="s">
        <v>257</v>
      </c>
      <c r="D84" s="223" t="s">
        <v>252</v>
      </c>
      <c r="E84" s="25">
        <v>3000</v>
      </c>
      <c r="F84" s="25">
        <v>3000</v>
      </c>
      <c r="G84" s="25">
        <v>2609</v>
      </c>
      <c r="H84" s="21">
        <f t="shared" si="0"/>
        <v>-391</v>
      </c>
      <c r="I84" s="22">
        <f t="shared" si="1"/>
        <v>-391</v>
      </c>
      <c r="J84" s="191" t="s">
        <v>35</v>
      </c>
      <c r="K84" s="124"/>
      <c r="L84" s="12" t="s">
        <v>36</v>
      </c>
    </row>
    <row r="85" spans="1:12" ht="15" customHeight="1">
      <c r="A85" s="194"/>
      <c r="B85" s="196"/>
      <c r="C85" s="200"/>
      <c r="D85" s="224"/>
      <c r="E85" s="26">
        <v>3000</v>
      </c>
      <c r="F85" s="26">
        <v>3000</v>
      </c>
      <c r="G85" s="26">
        <v>2609</v>
      </c>
      <c r="H85" s="24">
        <f t="shared" si="0"/>
        <v>-391</v>
      </c>
      <c r="I85" s="24">
        <f t="shared" si="1"/>
        <v>-391</v>
      </c>
      <c r="J85" s="192"/>
      <c r="K85" s="125"/>
      <c r="L85" s="12" t="s">
        <v>37</v>
      </c>
    </row>
    <row r="86" spans="1:12" ht="15" customHeight="1">
      <c r="A86" s="193">
        <v>35</v>
      </c>
      <c r="B86" s="195" t="s">
        <v>250</v>
      </c>
      <c r="C86" s="200" t="s">
        <v>258</v>
      </c>
      <c r="D86" s="223" t="s">
        <v>252</v>
      </c>
      <c r="E86" s="25">
        <v>815</v>
      </c>
      <c r="F86" s="25">
        <v>815</v>
      </c>
      <c r="G86" s="25">
        <v>171</v>
      </c>
      <c r="H86" s="21">
        <f t="shared" si="0"/>
        <v>-644</v>
      </c>
      <c r="I86" s="22">
        <f t="shared" si="1"/>
        <v>-644</v>
      </c>
      <c r="J86" s="191" t="s">
        <v>35</v>
      </c>
      <c r="K86" s="124"/>
      <c r="L86" s="12" t="s">
        <v>36</v>
      </c>
    </row>
    <row r="87" spans="1:12" ht="15" customHeight="1">
      <c r="A87" s="194"/>
      <c r="B87" s="196"/>
      <c r="C87" s="200"/>
      <c r="D87" s="224"/>
      <c r="E87" s="26">
        <v>815</v>
      </c>
      <c r="F87" s="26">
        <v>815</v>
      </c>
      <c r="G87" s="26">
        <v>171</v>
      </c>
      <c r="H87" s="24">
        <f t="shared" si="0"/>
        <v>-644</v>
      </c>
      <c r="I87" s="24">
        <f t="shared" si="1"/>
        <v>-644</v>
      </c>
      <c r="J87" s="192"/>
      <c r="K87" s="125"/>
      <c r="L87" s="12" t="s">
        <v>37</v>
      </c>
    </row>
    <row r="88" spans="1:12" ht="15" customHeight="1">
      <c r="A88" s="193">
        <v>36</v>
      </c>
      <c r="B88" s="195" t="s">
        <v>250</v>
      </c>
      <c r="C88" s="200" t="s">
        <v>259</v>
      </c>
      <c r="D88" s="223" t="s">
        <v>252</v>
      </c>
      <c r="E88" s="25">
        <v>3044</v>
      </c>
      <c r="F88" s="25">
        <v>3044</v>
      </c>
      <c r="G88" s="25">
        <v>3037</v>
      </c>
      <c r="H88" s="21">
        <f t="shared" si="0"/>
        <v>-7</v>
      </c>
      <c r="I88" s="22">
        <f t="shared" si="1"/>
        <v>-7</v>
      </c>
      <c r="J88" s="191" t="s">
        <v>35</v>
      </c>
      <c r="K88" s="124"/>
      <c r="L88" s="12" t="s">
        <v>36</v>
      </c>
    </row>
    <row r="89" spans="1:12" ht="15" customHeight="1">
      <c r="A89" s="194"/>
      <c r="B89" s="196"/>
      <c r="C89" s="200"/>
      <c r="D89" s="224"/>
      <c r="E89" s="26">
        <v>3044</v>
      </c>
      <c r="F89" s="26">
        <v>3044</v>
      </c>
      <c r="G89" s="26">
        <v>3037</v>
      </c>
      <c r="H89" s="24">
        <f t="shared" si="0"/>
        <v>-7</v>
      </c>
      <c r="I89" s="24">
        <f t="shared" si="1"/>
        <v>-7</v>
      </c>
      <c r="J89" s="192"/>
      <c r="K89" s="125"/>
      <c r="L89" s="12" t="s">
        <v>37</v>
      </c>
    </row>
    <row r="90" spans="1:12" ht="15" customHeight="1">
      <c r="A90" s="193">
        <v>37</v>
      </c>
      <c r="B90" s="195" t="s">
        <v>250</v>
      </c>
      <c r="C90" s="200" t="s">
        <v>260</v>
      </c>
      <c r="D90" s="223" t="s">
        <v>252</v>
      </c>
      <c r="E90" s="25">
        <v>0</v>
      </c>
      <c r="F90" s="25">
        <v>12286</v>
      </c>
      <c r="G90" s="25">
        <v>23288</v>
      </c>
      <c r="H90" s="21">
        <f t="shared" si="0"/>
        <v>23288</v>
      </c>
      <c r="I90" s="22">
        <f t="shared" si="1"/>
        <v>23288</v>
      </c>
      <c r="J90" s="191" t="s">
        <v>35</v>
      </c>
      <c r="K90" s="124"/>
      <c r="L90" s="12" t="s">
        <v>36</v>
      </c>
    </row>
    <row r="91" spans="1:12" ht="15" customHeight="1">
      <c r="A91" s="194"/>
      <c r="B91" s="196"/>
      <c r="C91" s="200"/>
      <c r="D91" s="224"/>
      <c r="E91" s="26">
        <v>0</v>
      </c>
      <c r="F91" s="26">
        <v>12286</v>
      </c>
      <c r="G91" s="26">
        <v>23288</v>
      </c>
      <c r="H91" s="24">
        <f t="shared" si="0"/>
        <v>23288</v>
      </c>
      <c r="I91" s="24">
        <f t="shared" si="1"/>
        <v>23288</v>
      </c>
      <c r="J91" s="192"/>
      <c r="K91" s="125"/>
      <c r="L91" s="12" t="s">
        <v>37</v>
      </c>
    </row>
    <row r="92" spans="1:12" ht="15" customHeight="1">
      <c r="A92" s="193">
        <v>38</v>
      </c>
      <c r="B92" s="195" t="s">
        <v>250</v>
      </c>
      <c r="C92" s="201" t="s">
        <v>261</v>
      </c>
      <c r="D92" s="223" t="s">
        <v>252</v>
      </c>
      <c r="E92" s="25">
        <v>0</v>
      </c>
      <c r="F92" s="25">
        <v>0</v>
      </c>
      <c r="G92" s="25">
        <v>163</v>
      </c>
      <c r="H92" s="21">
        <f t="shared" si="0"/>
        <v>163</v>
      </c>
      <c r="I92" s="22">
        <f t="shared" si="1"/>
        <v>163</v>
      </c>
      <c r="J92" s="191" t="s">
        <v>35</v>
      </c>
      <c r="K92" s="124"/>
      <c r="L92" s="12" t="s">
        <v>36</v>
      </c>
    </row>
    <row r="93" spans="1:12" ht="15" customHeight="1">
      <c r="A93" s="194"/>
      <c r="B93" s="196"/>
      <c r="C93" s="202"/>
      <c r="D93" s="224"/>
      <c r="E93" s="26">
        <v>0</v>
      </c>
      <c r="F93" s="26">
        <v>0</v>
      </c>
      <c r="G93" s="26">
        <v>163</v>
      </c>
      <c r="H93" s="24">
        <f t="shared" si="0"/>
        <v>163</v>
      </c>
      <c r="I93" s="24">
        <f t="shared" si="1"/>
        <v>163</v>
      </c>
      <c r="J93" s="192"/>
      <c r="K93" s="125"/>
      <c r="L93" s="12" t="s">
        <v>37</v>
      </c>
    </row>
    <row r="94" spans="1:12" ht="15" customHeight="1">
      <c r="A94" s="193">
        <v>39</v>
      </c>
      <c r="B94" s="195" t="s">
        <v>250</v>
      </c>
      <c r="C94" s="200" t="s">
        <v>262</v>
      </c>
      <c r="D94" s="223" t="s">
        <v>252</v>
      </c>
      <c r="E94" s="21">
        <v>17478</v>
      </c>
      <c r="F94" s="21">
        <v>17478</v>
      </c>
      <c r="G94" s="21">
        <v>17626</v>
      </c>
      <c r="H94" s="21">
        <f t="shared" si="0"/>
        <v>148</v>
      </c>
      <c r="I94" s="22">
        <f t="shared" si="1"/>
        <v>148</v>
      </c>
      <c r="J94" s="191" t="s">
        <v>35</v>
      </c>
      <c r="K94" s="124"/>
      <c r="L94" s="12" t="s">
        <v>36</v>
      </c>
    </row>
    <row r="95" spans="1:12" ht="15" customHeight="1">
      <c r="A95" s="194"/>
      <c r="B95" s="196"/>
      <c r="C95" s="200"/>
      <c r="D95" s="224"/>
      <c r="E95" s="23">
        <v>0</v>
      </c>
      <c r="F95" s="23">
        <v>0</v>
      </c>
      <c r="G95" s="23">
        <v>0</v>
      </c>
      <c r="H95" s="24">
        <f t="shared" si="0"/>
        <v>0</v>
      </c>
      <c r="I95" s="24">
        <f t="shared" si="1"/>
        <v>0</v>
      </c>
      <c r="J95" s="192"/>
      <c r="K95" s="125"/>
      <c r="L95" s="12" t="s">
        <v>37</v>
      </c>
    </row>
    <row r="96" spans="1:12" ht="15" customHeight="1">
      <c r="A96" s="193">
        <v>40</v>
      </c>
      <c r="B96" s="195" t="s">
        <v>250</v>
      </c>
      <c r="C96" s="200" t="s">
        <v>263</v>
      </c>
      <c r="D96" s="223" t="s">
        <v>252</v>
      </c>
      <c r="E96" s="25">
        <v>27329</v>
      </c>
      <c r="F96" s="25">
        <v>27329</v>
      </c>
      <c r="G96" s="25">
        <v>26658</v>
      </c>
      <c r="H96" s="21">
        <f t="shared" si="0"/>
        <v>-671</v>
      </c>
      <c r="I96" s="22">
        <f t="shared" si="1"/>
        <v>-671</v>
      </c>
      <c r="J96" s="191" t="s">
        <v>35</v>
      </c>
      <c r="K96" s="124"/>
      <c r="L96" s="12" t="s">
        <v>36</v>
      </c>
    </row>
    <row r="97" spans="1:14" ht="15" customHeight="1">
      <c r="A97" s="194"/>
      <c r="B97" s="196"/>
      <c r="C97" s="200"/>
      <c r="D97" s="224"/>
      <c r="E97" s="26">
        <v>27329</v>
      </c>
      <c r="F97" s="26">
        <v>27329</v>
      </c>
      <c r="G97" s="26">
        <v>26658</v>
      </c>
      <c r="H97" s="24">
        <f t="shared" si="0"/>
        <v>-671</v>
      </c>
      <c r="I97" s="24">
        <f t="shared" si="1"/>
        <v>-671</v>
      </c>
      <c r="J97" s="192"/>
      <c r="K97" s="125"/>
      <c r="L97" s="12" t="s">
        <v>37</v>
      </c>
    </row>
    <row r="98" spans="1:14" ht="15" customHeight="1">
      <c r="A98" s="193">
        <v>41</v>
      </c>
      <c r="B98" s="195" t="s">
        <v>250</v>
      </c>
      <c r="C98" s="200" t="s">
        <v>264</v>
      </c>
      <c r="D98" s="223" t="s">
        <v>252</v>
      </c>
      <c r="E98" s="172">
        <v>8000</v>
      </c>
      <c r="F98" s="172">
        <v>8000</v>
      </c>
      <c r="G98" s="172">
        <v>8000</v>
      </c>
      <c r="H98" s="21">
        <f t="shared" si="0"/>
        <v>0</v>
      </c>
      <c r="I98" s="22">
        <f t="shared" si="1"/>
        <v>0</v>
      </c>
      <c r="J98" s="191" t="s">
        <v>35</v>
      </c>
      <c r="K98" s="124"/>
      <c r="L98" s="12" t="s">
        <v>36</v>
      </c>
    </row>
    <row r="99" spans="1:14" ht="15" customHeight="1">
      <c r="A99" s="194"/>
      <c r="B99" s="196"/>
      <c r="C99" s="200"/>
      <c r="D99" s="224"/>
      <c r="E99" s="26">
        <v>8000</v>
      </c>
      <c r="F99" s="26">
        <v>8000</v>
      </c>
      <c r="G99" s="26">
        <v>8000</v>
      </c>
      <c r="H99" s="24">
        <f t="shared" si="0"/>
        <v>0</v>
      </c>
      <c r="I99" s="24">
        <f t="shared" si="1"/>
        <v>0</v>
      </c>
      <c r="J99" s="192"/>
      <c r="K99" s="125"/>
      <c r="L99" s="12" t="s">
        <v>37</v>
      </c>
    </row>
    <row r="100" spans="1:14" ht="15" customHeight="1">
      <c r="A100" s="193">
        <v>42</v>
      </c>
      <c r="B100" s="195" t="s">
        <v>250</v>
      </c>
      <c r="C100" s="200" t="s">
        <v>265</v>
      </c>
      <c r="D100" s="223" t="s">
        <v>252</v>
      </c>
      <c r="E100" s="25">
        <v>5000</v>
      </c>
      <c r="F100" s="25">
        <v>5000</v>
      </c>
      <c r="G100" s="25">
        <v>5000</v>
      </c>
      <c r="H100" s="21">
        <f t="shared" ref="H100:H219" si="16">+G100-E100</f>
        <v>0</v>
      </c>
      <c r="I100" s="22">
        <f t="shared" si="1"/>
        <v>0</v>
      </c>
      <c r="J100" s="191" t="s">
        <v>35</v>
      </c>
      <c r="K100" s="124"/>
      <c r="L100" s="12" t="s">
        <v>36</v>
      </c>
    </row>
    <row r="101" spans="1:14" ht="15" customHeight="1">
      <c r="A101" s="194"/>
      <c r="B101" s="196"/>
      <c r="C101" s="200"/>
      <c r="D101" s="224"/>
      <c r="E101" s="26">
        <v>5000</v>
      </c>
      <c r="F101" s="26">
        <v>5000</v>
      </c>
      <c r="G101" s="26">
        <v>5000</v>
      </c>
      <c r="H101" s="24">
        <f t="shared" si="16"/>
        <v>0</v>
      </c>
      <c r="I101" s="24">
        <f t="shared" si="1"/>
        <v>0</v>
      </c>
      <c r="J101" s="192"/>
      <c r="K101" s="125"/>
      <c r="L101" s="12" t="s">
        <v>37</v>
      </c>
    </row>
    <row r="102" spans="1:14" ht="15" customHeight="1">
      <c r="A102" s="193">
        <v>43</v>
      </c>
      <c r="B102" s="195" t="s">
        <v>250</v>
      </c>
      <c r="C102" s="200" t="s">
        <v>266</v>
      </c>
      <c r="D102" s="229" t="s">
        <v>252</v>
      </c>
      <c r="E102" s="25">
        <v>1500</v>
      </c>
      <c r="F102" s="25">
        <v>1500</v>
      </c>
      <c r="G102" s="25">
        <v>1500</v>
      </c>
      <c r="H102" s="21">
        <f t="shared" si="16"/>
        <v>0</v>
      </c>
      <c r="I102" s="22">
        <f t="shared" si="1"/>
        <v>0</v>
      </c>
      <c r="J102" s="191" t="s">
        <v>35</v>
      </c>
      <c r="K102" s="124"/>
      <c r="L102" s="12" t="s">
        <v>36</v>
      </c>
    </row>
    <row r="103" spans="1:14" ht="15" customHeight="1">
      <c r="A103" s="194"/>
      <c r="B103" s="196"/>
      <c r="C103" s="200"/>
      <c r="D103" s="229"/>
      <c r="E103" s="26">
        <v>1500</v>
      </c>
      <c r="F103" s="26">
        <v>1500</v>
      </c>
      <c r="G103" s="26">
        <v>1500</v>
      </c>
      <c r="H103" s="24">
        <f t="shared" si="16"/>
        <v>0</v>
      </c>
      <c r="I103" s="24">
        <f t="shared" si="1"/>
        <v>0</v>
      </c>
      <c r="J103" s="192"/>
      <c r="K103" s="125"/>
      <c r="L103" s="12" t="s">
        <v>37</v>
      </c>
    </row>
    <row r="104" spans="1:14" ht="15" customHeight="1">
      <c r="A104" s="193">
        <v>44</v>
      </c>
      <c r="B104" s="195" t="s">
        <v>250</v>
      </c>
      <c r="C104" s="200" t="s">
        <v>267</v>
      </c>
      <c r="D104" s="223" t="s">
        <v>252</v>
      </c>
      <c r="E104" s="25">
        <v>800</v>
      </c>
      <c r="F104" s="25">
        <v>800</v>
      </c>
      <c r="G104" s="25">
        <v>800</v>
      </c>
      <c r="H104" s="21">
        <f t="shared" si="16"/>
        <v>0</v>
      </c>
      <c r="I104" s="22">
        <f t="shared" si="1"/>
        <v>0</v>
      </c>
      <c r="J104" s="191" t="s">
        <v>35</v>
      </c>
      <c r="K104" s="124"/>
      <c r="L104" s="12" t="s">
        <v>36</v>
      </c>
    </row>
    <row r="105" spans="1:14" ht="15" customHeight="1">
      <c r="A105" s="194"/>
      <c r="B105" s="196"/>
      <c r="C105" s="200"/>
      <c r="D105" s="224"/>
      <c r="E105" s="26">
        <v>800</v>
      </c>
      <c r="F105" s="26">
        <v>800</v>
      </c>
      <c r="G105" s="26">
        <v>800</v>
      </c>
      <c r="H105" s="24">
        <f t="shared" si="16"/>
        <v>0</v>
      </c>
      <c r="I105" s="24">
        <f t="shared" si="1"/>
        <v>0</v>
      </c>
      <c r="J105" s="192"/>
      <c r="K105" s="125"/>
      <c r="L105" s="12" t="s">
        <v>37</v>
      </c>
    </row>
    <row r="106" spans="1:14" ht="15" customHeight="1">
      <c r="A106" s="193">
        <v>45</v>
      </c>
      <c r="B106" s="195" t="s">
        <v>250</v>
      </c>
      <c r="C106" s="200" t="s">
        <v>268</v>
      </c>
      <c r="D106" s="223" t="s">
        <v>252</v>
      </c>
      <c r="E106" s="25">
        <v>12286</v>
      </c>
      <c r="F106" s="25">
        <v>12286</v>
      </c>
      <c r="G106" s="25">
        <v>12286</v>
      </c>
      <c r="H106" s="21">
        <f t="shared" si="16"/>
        <v>0</v>
      </c>
      <c r="I106" s="22">
        <f t="shared" si="1"/>
        <v>0</v>
      </c>
      <c r="J106" s="191" t="s">
        <v>35</v>
      </c>
      <c r="K106" s="124"/>
      <c r="L106" s="12" t="s">
        <v>36</v>
      </c>
    </row>
    <row r="107" spans="1:14" ht="15" customHeight="1">
      <c r="A107" s="194"/>
      <c r="B107" s="196"/>
      <c r="C107" s="200"/>
      <c r="D107" s="224"/>
      <c r="E107" s="26">
        <v>12286</v>
      </c>
      <c r="F107" s="26">
        <v>12286</v>
      </c>
      <c r="G107" s="26">
        <v>12286</v>
      </c>
      <c r="H107" s="24">
        <f t="shared" si="16"/>
        <v>0</v>
      </c>
      <c r="I107" s="24">
        <f t="shared" si="1"/>
        <v>0</v>
      </c>
      <c r="J107" s="192"/>
      <c r="K107" s="125"/>
      <c r="L107" s="12" t="s">
        <v>37</v>
      </c>
    </row>
    <row r="108" spans="1:14" ht="15" customHeight="1">
      <c r="A108" s="193">
        <v>46</v>
      </c>
      <c r="B108" s="195" t="s">
        <v>250</v>
      </c>
      <c r="C108" s="197" t="s">
        <v>269</v>
      </c>
      <c r="D108" s="223" t="s">
        <v>252</v>
      </c>
      <c r="E108" s="25">
        <v>12000</v>
      </c>
      <c r="F108" s="21">
        <v>12000</v>
      </c>
      <c r="G108" s="21">
        <v>0</v>
      </c>
      <c r="H108" s="21">
        <f t="shared" si="16"/>
        <v>-12000</v>
      </c>
      <c r="I108" s="22">
        <f t="shared" si="1"/>
        <v>-12000</v>
      </c>
      <c r="J108" s="191"/>
      <c r="K108" s="124"/>
      <c r="L108" s="12" t="s">
        <v>36</v>
      </c>
    </row>
    <row r="109" spans="1:14" ht="15" customHeight="1">
      <c r="A109" s="194"/>
      <c r="B109" s="196"/>
      <c r="C109" s="197"/>
      <c r="D109" s="224"/>
      <c r="E109" s="26">
        <v>12000</v>
      </c>
      <c r="F109" s="24">
        <v>12000</v>
      </c>
      <c r="G109" s="24">
        <v>0</v>
      </c>
      <c r="H109" s="24">
        <f t="shared" si="16"/>
        <v>-12000</v>
      </c>
      <c r="I109" s="24">
        <f t="shared" si="1"/>
        <v>-12000</v>
      </c>
      <c r="J109" s="192"/>
      <c r="K109" s="125"/>
      <c r="L109" s="12" t="s">
        <v>37</v>
      </c>
    </row>
    <row r="110" spans="1:14" ht="15" customHeight="1">
      <c r="A110" s="217" t="s">
        <v>270</v>
      </c>
      <c r="B110" s="218"/>
      <c r="C110" s="218"/>
      <c r="D110" s="219"/>
      <c r="E110" s="25">
        <f>+E74+E76+E78+E80+E82+E84+E86+E88+E90+E92+E94+E96+E98+E100+E102+E104+E106+E108</f>
        <v>760031</v>
      </c>
      <c r="F110" s="25">
        <f>+F56+F66+F58+F78</f>
        <v>216119</v>
      </c>
      <c r="G110" s="25">
        <f>+G74+G76+G78+G80+G82+G84+G86+G88+G90+G92+G94+G96+G98+G100+G102+G104+G106+G108</f>
        <v>673510</v>
      </c>
      <c r="H110" s="21">
        <f t="shared" si="16"/>
        <v>-86521</v>
      </c>
      <c r="I110" s="22">
        <f t="shared" ref="I110:I147" si="17">+G110-E110</f>
        <v>-86521</v>
      </c>
      <c r="J110" s="191"/>
      <c r="K110" s="124"/>
      <c r="N110" s="127" t="s">
        <v>449</v>
      </c>
    </row>
    <row r="111" spans="1:14" ht="15" customHeight="1">
      <c r="A111" s="220"/>
      <c r="B111" s="221"/>
      <c r="C111" s="221"/>
      <c r="D111" s="222"/>
      <c r="E111" s="26">
        <f>+E75+E77+E79+E81+E83+E85+E87+E89+E91+E93+E95+E97+E99+E101+E103+E105+E107+E109</f>
        <v>520226</v>
      </c>
      <c r="F111" s="26">
        <f>+F57+F67+F59+F79</f>
        <v>175797</v>
      </c>
      <c r="G111" s="26">
        <f>+G75+G77+G79+G81+G83+G85+G87+G89+G91+G93+G95+G97+G99+G101+G103+G105+G107+G109</f>
        <v>531485</v>
      </c>
      <c r="H111" s="24">
        <f t="shared" si="16"/>
        <v>11259</v>
      </c>
      <c r="I111" s="24">
        <f t="shared" si="17"/>
        <v>11259</v>
      </c>
      <c r="J111" s="192"/>
      <c r="K111" s="125"/>
      <c r="N111" s="127" t="s">
        <v>450</v>
      </c>
    </row>
    <row r="112" spans="1:14" ht="15" customHeight="1">
      <c r="A112" s="193">
        <v>47</v>
      </c>
      <c r="B112" s="195" t="s">
        <v>271</v>
      </c>
      <c r="C112" s="200" t="s">
        <v>272</v>
      </c>
      <c r="D112" s="223" t="s">
        <v>273</v>
      </c>
      <c r="E112" s="25">
        <v>7063</v>
      </c>
      <c r="F112" s="25">
        <v>7063</v>
      </c>
      <c r="G112" s="25">
        <v>6999</v>
      </c>
      <c r="H112" s="21">
        <f t="shared" si="16"/>
        <v>-64</v>
      </c>
      <c r="I112" s="22">
        <f t="shared" si="17"/>
        <v>-64</v>
      </c>
      <c r="J112" s="191" t="s">
        <v>35</v>
      </c>
      <c r="K112" s="124"/>
      <c r="L112" s="12" t="s">
        <v>36</v>
      </c>
    </row>
    <row r="113" spans="1:13" ht="15" customHeight="1">
      <c r="A113" s="194"/>
      <c r="B113" s="196"/>
      <c r="C113" s="200"/>
      <c r="D113" s="224"/>
      <c r="E113" s="26">
        <v>7063</v>
      </c>
      <c r="F113" s="26">
        <v>7063</v>
      </c>
      <c r="G113" s="26">
        <v>6999</v>
      </c>
      <c r="H113" s="24">
        <f t="shared" si="16"/>
        <v>-64</v>
      </c>
      <c r="I113" s="24">
        <f t="shared" si="17"/>
        <v>-64</v>
      </c>
      <c r="J113" s="192"/>
      <c r="K113" s="125"/>
      <c r="L113" s="12" t="s">
        <v>37</v>
      </c>
    </row>
    <row r="114" spans="1:13" ht="15" customHeight="1">
      <c r="A114" s="193">
        <v>48</v>
      </c>
      <c r="B114" s="195" t="s">
        <v>271</v>
      </c>
      <c r="C114" s="200" t="s">
        <v>274</v>
      </c>
      <c r="D114" s="223" t="s">
        <v>273</v>
      </c>
      <c r="E114" s="25">
        <v>32850</v>
      </c>
      <c r="F114" s="25">
        <v>32850</v>
      </c>
      <c r="G114" s="25">
        <v>32850</v>
      </c>
      <c r="H114" s="21">
        <f t="shared" si="16"/>
        <v>0</v>
      </c>
      <c r="I114" s="22">
        <f t="shared" si="17"/>
        <v>0</v>
      </c>
      <c r="J114" s="191" t="s">
        <v>35</v>
      </c>
      <c r="K114" s="124"/>
      <c r="L114" s="12" t="s">
        <v>36</v>
      </c>
    </row>
    <row r="115" spans="1:13" ht="15" customHeight="1">
      <c r="A115" s="194"/>
      <c r="B115" s="196"/>
      <c r="C115" s="200"/>
      <c r="D115" s="224"/>
      <c r="E115" s="26">
        <v>22850</v>
      </c>
      <c r="F115" s="26">
        <v>22850</v>
      </c>
      <c r="G115" s="26">
        <v>22850</v>
      </c>
      <c r="H115" s="24">
        <f t="shared" si="16"/>
        <v>0</v>
      </c>
      <c r="I115" s="24">
        <f t="shared" si="17"/>
        <v>0</v>
      </c>
      <c r="J115" s="192"/>
      <c r="K115" s="125"/>
      <c r="L115" s="12" t="s">
        <v>37</v>
      </c>
    </row>
    <row r="116" spans="1:13" ht="15" customHeight="1">
      <c r="A116" s="193">
        <v>49</v>
      </c>
      <c r="B116" s="195" t="s">
        <v>271</v>
      </c>
      <c r="C116" s="200" t="s">
        <v>275</v>
      </c>
      <c r="D116" s="223" t="s">
        <v>273</v>
      </c>
      <c r="E116" s="25">
        <v>27145</v>
      </c>
      <c r="F116" s="25">
        <v>27145</v>
      </c>
      <c r="G116" s="25">
        <v>27145</v>
      </c>
      <c r="H116" s="21">
        <f t="shared" si="16"/>
        <v>0</v>
      </c>
      <c r="I116" s="22">
        <f t="shared" si="17"/>
        <v>0</v>
      </c>
      <c r="J116" s="191" t="s">
        <v>35</v>
      </c>
      <c r="K116" s="124"/>
      <c r="L116" s="12" t="s">
        <v>36</v>
      </c>
    </row>
    <row r="117" spans="1:13" ht="15" customHeight="1">
      <c r="A117" s="194"/>
      <c r="B117" s="196"/>
      <c r="C117" s="200"/>
      <c r="D117" s="224"/>
      <c r="E117" s="26">
        <v>27145</v>
      </c>
      <c r="F117" s="26">
        <v>27145</v>
      </c>
      <c r="G117" s="26">
        <v>27145</v>
      </c>
      <c r="H117" s="24">
        <f t="shared" si="16"/>
        <v>0</v>
      </c>
      <c r="I117" s="24">
        <f t="shared" si="17"/>
        <v>0</v>
      </c>
      <c r="J117" s="192"/>
      <c r="K117" s="125"/>
      <c r="L117" s="12" t="s">
        <v>37</v>
      </c>
    </row>
    <row r="118" spans="1:13" ht="15" customHeight="1">
      <c r="A118" s="193">
        <v>50</v>
      </c>
      <c r="B118" s="195" t="s">
        <v>271</v>
      </c>
      <c r="C118" s="200" t="s">
        <v>276</v>
      </c>
      <c r="D118" s="223" t="s">
        <v>273</v>
      </c>
      <c r="E118" s="25">
        <v>10688</v>
      </c>
      <c r="F118" s="25">
        <v>10688</v>
      </c>
      <c r="G118" s="25">
        <v>10688</v>
      </c>
      <c r="H118" s="21">
        <f t="shared" si="16"/>
        <v>0</v>
      </c>
      <c r="I118" s="22">
        <f t="shared" si="17"/>
        <v>0</v>
      </c>
      <c r="J118" s="191" t="s">
        <v>35</v>
      </c>
      <c r="K118" s="124"/>
      <c r="L118" s="12" t="s">
        <v>36</v>
      </c>
    </row>
    <row r="119" spans="1:13" ht="15" customHeight="1">
      <c r="A119" s="194"/>
      <c r="B119" s="196"/>
      <c r="C119" s="200"/>
      <c r="D119" s="224"/>
      <c r="E119" s="26">
        <v>10688</v>
      </c>
      <c r="F119" s="26">
        <v>10688</v>
      </c>
      <c r="G119" s="26">
        <v>10688</v>
      </c>
      <c r="H119" s="24">
        <f t="shared" si="16"/>
        <v>0</v>
      </c>
      <c r="I119" s="24">
        <f t="shared" si="17"/>
        <v>0</v>
      </c>
      <c r="J119" s="192"/>
      <c r="K119" s="125"/>
      <c r="L119" s="12" t="s">
        <v>37</v>
      </c>
    </row>
    <row r="120" spans="1:13" ht="15" customHeight="1">
      <c r="A120" s="193">
        <v>51</v>
      </c>
      <c r="B120" s="195" t="s">
        <v>271</v>
      </c>
      <c r="C120" s="200" t="s">
        <v>277</v>
      </c>
      <c r="D120" s="229" t="s">
        <v>273</v>
      </c>
      <c r="E120" s="25">
        <v>35000</v>
      </c>
      <c r="F120" s="25">
        <v>35000</v>
      </c>
      <c r="G120" s="25">
        <v>35000</v>
      </c>
      <c r="H120" s="21">
        <f t="shared" si="16"/>
        <v>0</v>
      </c>
      <c r="I120" s="22">
        <f t="shared" si="17"/>
        <v>0</v>
      </c>
      <c r="J120" s="191" t="s">
        <v>35</v>
      </c>
      <c r="K120" s="124"/>
      <c r="L120" s="12" t="s">
        <v>36</v>
      </c>
    </row>
    <row r="121" spans="1:13" ht="15" customHeight="1">
      <c r="A121" s="194"/>
      <c r="B121" s="196"/>
      <c r="C121" s="200"/>
      <c r="D121" s="229"/>
      <c r="E121" s="26">
        <v>35000</v>
      </c>
      <c r="F121" s="26">
        <v>35000</v>
      </c>
      <c r="G121" s="26">
        <v>35000</v>
      </c>
      <c r="H121" s="24">
        <f t="shared" si="16"/>
        <v>0</v>
      </c>
      <c r="I121" s="24">
        <f t="shared" si="17"/>
        <v>0</v>
      </c>
      <c r="J121" s="192"/>
      <c r="K121" s="125"/>
      <c r="L121" s="12" t="s">
        <v>37</v>
      </c>
    </row>
    <row r="122" spans="1:13" ht="15" customHeight="1">
      <c r="A122" s="193">
        <v>52</v>
      </c>
      <c r="B122" s="195" t="s">
        <v>271</v>
      </c>
      <c r="C122" s="200" t="s">
        <v>278</v>
      </c>
      <c r="D122" s="223" t="s">
        <v>273</v>
      </c>
      <c r="E122" s="25">
        <v>8406</v>
      </c>
      <c r="F122" s="25">
        <v>8406</v>
      </c>
      <c r="G122" s="25">
        <v>8080</v>
      </c>
      <c r="H122" s="21">
        <f t="shared" si="16"/>
        <v>-326</v>
      </c>
      <c r="I122" s="22">
        <f t="shared" si="17"/>
        <v>-326</v>
      </c>
      <c r="J122" s="191" t="s">
        <v>42</v>
      </c>
      <c r="K122" s="173">
        <v>8080</v>
      </c>
      <c r="L122" s="12" t="s">
        <v>36</v>
      </c>
      <c r="M122" s="127" t="s">
        <v>39</v>
      </c>
    </row>
    <row r="123" spans="1:13" ht="15" customHeight="1">
      <c r="A123" s="194"/>
      <c r="B123" s="196"/>
      <c r="C123" s="200"/>
      <c r="D123" s="224"/>
      <c r="E123" s="26">
        <v>4206</v>
      </c>
      <c r="F123" s="26">
        <v>4206</v>
      </c>
      <c r="G123" s="26">
        <v>4080</v>
      </c>
      <c r="H123" s="24">
        <f t="shared" si="16"/>
        <v>-126</v>
      </c>
      <c r="I123" s="24">
        <f t="shared" si="17"/>
        <v>-126</v>
      </c>
      <c r="J123" s="192"/>
      <c r="K123" s="174">
        <v>4080</v>
      </c>
      <c r="L123" s="12" t="s">
        <v>37</v>
      </c>
      <c r="M123" s="127" t="s">
        <v>40</v>
      </c>
    </row>
    <row r="124" spans="1:13" ht="15" customHeight="1">
      <c r="A124" s="193">
        <v>53</v>
      </c>
      <c r="B124" s="195" t="s">
        <v>271</v>
      </c>
      <c r="C124" s="200" t="s">
        <v>279</v>
      </c>
      <c r="D124" s="223" t="s">
        <v>273</v>
      </c>
      <c r="E124" s="25">
        <v>16500</v>
      </c>
      <c r="F124" s="25">
        <v>16500</v>
      </c>
      <c r="G124" s="25">
        <v>17119</v>
      </c>
      <c r="H124" s="21">
        <f t="shared" si="16"/>
        <v>619</v>
      </c>
      <c r="I124" s="22">
        <f t="shared" si="17"/>
        <v>619</v>
      </c>
      <c r="J124" s="191" t="s">
        <v>35</v>
      </c>
      <c r="K124" s="124"/>
      <c r="L124" s="12" t="s">
        <v>36</v>
      </c>
    </row>
    <row r="125" spans="1:13" ht="15" customHeight="1">
      <c r="A125" s="194"/>
      <c r="B125" s="196"/>
      <c r="C125" s="200"/>
      <c r="D125" s="224"/>
      <c r="E125" s="26">
        <v>0</v>
      </c>
      <c r="F125" s="26">
        <v>0</v>
      </c>
      <c r="G125" s="26">
        <v>0</v>
      </c>
      <c r="H125" s="24">
        <f t="shared" si="16"/>
        <v>0</v>
      </c>
      <c r="I125" s="24">
        <f t="shared" si="17"/>
        <v>0</v>
      </c>
      <c r="J125" s="192"/>
      <c r="K125" s="125"/>
      <c r="L125" s="12" t="s">
        <v>37</v>
      </c>
    </row>
    <row r="126" spans="1:13" ht="15" customHeight="1">
      <c r="A126" s="193">
        <v>54</v>
      </c>
      <c r="B126" s="195" t="s">
        <v>271</v>
      </c>
      <c r="C126" s="200" t="s">
        <v>280</v>
      </c>
      <c r="D126" s="223" t="s">
        <v>273</v>
      </c>
      <c r="E126" s="25">
        <v>65800</v>
      </c>
      <c r="F126" s="25">
        <v>65800</v>
      </c>
      <c r="G126" s="25">
        <v>70745</v>
      </c>
      <c r="H126" s="21">
        <f t="shared" si="16"/>
        <v>4945</v>
      </c>
      <c r="I126" s="22">
        <f t="shared" si="17"/>
        <v>4945</v>
      </c>
      <c r="J126" s="191" t="s">
        <v>42</v>
      </c>
      <c r="K126" s="175">
        <v>36868</v>
      </c>
      <c r="L126" s="12" t="s">
        <v>36</v>
      </c>
      <c r="M126" s="127" t="s">
        <v>39</v>
      </c>
    </row>
    <row r="127" spans="1:13" ht="15" customHeight="1">
      <c r="A127" s="194"/>
      <c r="B127" s="196"/>
      <c r="C127" s="200"/>
      <c r="D127" s="224"/>
      <c r="E127" s="26">
        <v>65800</v>
      </c>
      <c r="F127" s="26">
        <v>65800</v>
      </c>
      <c r="G127" s="26">
        <v>70745</v>
      </c>
      <c r="H127" s="24">
        <f t="shared" si="16"/>
        <v>4945</v>
      </c>
      <c r="I127" s="24">
        <f t="shared" si="17"/>
        <v>4945</v>
      </c>
      <c r="J127" s="192"/>
      <c r="K127" s="176">
        <v>36868</v>
      </c>
      <c r="L127" s="12" t="s">
        <v>37</v>
      </c>
      <c r="M127" s="127" t="s">
        <v>40</v>
      </c>
    </row>
    <row r="128" spans="1:13" ht="15" customHeight="1">
      <c r="A128" s="193">
        <v>55</v>
      </c>
      <c r="B128" s="195" t="s">
        <v>271</v>
      </c>
      <c r="C128" s="200" t="s">
        <v>281</v>
      </c>
      <c r="D128" s="223" t="s">
        <v>273</v>
      </c>
      <c r="E128" s="25">
        <v>10131</v>
      </c>
      <c r="F128" s="25">
        <v>10131</v>
      </c>
      <c r="G128" s="25">
        <v>9827</v>
      </c>
      <c r="H128" s="21">
        <f t="shared" si="16"/>
        <v>-304</v>
      </c>
      <c r="I128" s="22">
        <f t="shared" si="17"/>
        <v>-304</v>
      </c>
      <c r="J128" s="191" t="s">
        <v>42</v>
      </c>
      <c r="K128" s="173">
        <v>9827</v>
      </c>
      <c r="L128" s="12" t="s">
        <v>36</v>
      </c>
      <c r="M128" s="127" t="s">
        <v>39</v>
      </c>
    </row>
    <row r="129" spans="1:13" ht="15" customHeight="1">
      <c r="A129" s="194"/>
      <c r="B129" s="196"/>
      <c r="C129" s="200"/>
      <c r="D129" s="224"/>
      <c r="E129" s="26">
        <v>10131</v>
      </c>
      <c r="F129" s="26">
        <v>10131</v>
      </c>
      <c r="G129" s="26">
        <v>9827</v>
      </c>
      <c r="H129" s="24">
        <f t="shared" si="16"/>
        <v>-304</v>
      </c>
      <c r="I129" s="24">
        <f t="shared" si="17"/>
        <v>-304</v>
      </c>
      <c r="J129" s="192"/>
      <c r="K129" s="174">
        <v>9827</v>
      </c>
      <c r="L129" s="12" t="s">
        <v>37</v>
      </c>
      <c r="M129" s="127" t="s">
        <v>40</v>
      </c>
    </row>
    <row r="130" spans="1:13" ht="15" customHeight="1">
      <c r="A130" s="193">
        <v>56</v>
      </c>
      <c r="B130" s="195" t="s">
        <v>271</v>
      </c>
      <c r="C130" s="200" t="s">
        <v>282</v>
      </c>
      <c r="D130" s="223" t="s">
        <v>273</v>
      </c>
      <c r="E130" s="25">
        <v>1805</v>
      </c>
      <c r="F130" s="25">
        <v>1805</v>
      </c>
      <c r="G130" s="25">
        <v>1805</v>
      </c>
      <c r="H130" s="25">
        <f t="shared" si="16"/>
        <v>0</v>
      </c>
      <c r="I130" s="22">
        <f t="shared" si="17"/>
        <v>0</v>
      </c>
      <c r="J130" s="191" t="s">
        <v>35</v>
      </c>
      <c r="K130" s="124"/>
      <c r="L130" s="12" t="s">
        <v>36</v>
      </c>
    </row>
    <row r="131" spans="1:13" ht="15" customHeight="1">
      <c r="A131" s="194"/>
      <c r="B131" s="196"/>
      <c r="C131" s="200"/>
      <c r="D131" s="224"/>
      <c r="E131" s="26">
        <v>1805</v>
      </c>
      <c r="F131" s="26">
        <v>1805</v>
      </c>
      <c r="G131" s="26">
        <v>1805</v>
      </c>
      <c r="H131" s="24">
        <f t="shared" si="16"/>
        <v>0</v>
      </c>
      <c r="I131" s="24">
        <f t="shared" si="17"/>
        <v>0</v>
      </c>
      <c r="J131" s="192"/>
      <c r="K131" s="125"/>
      <c r="L131" s="12" t="s">
        <v>37</v>
      </c>
    </row>
    <row r="132" spans="1:13" ht="15" customHeight="1">
      <c r="A132" s="193">
        <v>57</v>
      </c>
      <c r="B132" s="195" t="s">
        <v>271</v>
      </c>
      <c r="C132" s="200" t="s">
        <v>283</v>
      </c>
      <c r="D132" s="223" t="s">
        <v>273</v>
      </c>
      <c r="E132" s="25">
        <v>3500</v>
      </c>
      <c r="F132" s="25">
        <v>3500</v>
      </c>
      <c r="G132" s="25">
        <v>3500</v>
      </c>
      <c r="H132" s="25">
        <f t="shared" si="16"/>
        <v>0</v>
      </c>
      <c r="I132" s="22">
        <f t="shared" si="17"/>
        <v>0</v>
      </c>
      <c r="J132" s="191" t="s">
        <v>35</v>
      </c>
      <c r="K132" s="124"/>
      <c r="L132" s="12" t="s">
        <v>36</v>
      </c>
    </row>
    <row r="133" spans="1:13" ht="15" customHeight="1">
      <c r="A133" s="194"/>
      <c r="B133" s="196"/>
      <c r="C133" s="200"/>
      <c r="D133" s="224"/>
      <c r="E133" s="26">
        <v>0</v>
      </c>
      <c r="F133" s="26">
        <v>0</v>
      </c>
      <c r="G133" s="26">
        <v>0</v>
      </c>
      <c r="H133" s="24">
        <f t="shared" si="16"/>
        <v>0</v>
      </c>
      <c r="I133" s="24">
        <f t="shared" si="17"/>
        <v>0</v>
      </c>
      <c r="J133" s="192"/>
      <c r="K133" s="125"/>
      <c r="L133" s="12" t="s">
        <v>37</v>
      </c>
    </row>
    <row r="134" spans="1:13" ht="15" customHeight="1">
      <c r="A134" s="193">
        <v>58</v>
      </c>
      <c r="B134" s="195" t="s">
        <v>271</v>
      </c>
      <c r="C134" s="200" t="s">
        <v>284</v>
      </c>
      <c r="D134" s="229" t="s">
        <v>273</v>
      </c>
      <c r="E134" s="172">
        <v>1000</v>
      </c>
      <c r="F134" s="172">
        <v>1000</v>
      </c>
      <c r="G134" s="172">
        <v>1000</v>
      </c>
      <c r="H134" s="21">
        <f t="shared" si="16"/>
        <v>0</v>
      </c>
      <c r="I134" s="22">
        <f t="shared" si="17"/>
        <v>0</v>
      </c>
      <c r="J134" s="191" t="s">
        <v>35</v>
      </c>
      <c r="K134" s="124"/>
      <c r="L134" s="12" t="s">
        <v>36</v>
      </c>
    </row>
    <row r="135" spans="1:13" ht="15" customHeight="1">
      <c r="A135" s="194"/>
      <c r="B135" s="196"/>
      <c r="C135" s="200"/>
      <c r="D135" s="229"/>
      <c r="E135" s="26">
        <v>1000</v>
      </c>
      <c r="F135" s="26">
        <v>1000</v>
      </c>
      <c r="G135" s="26">
        <v>1000</v>
      </c>
      <c r="H135" s="24">
        <f t="shared" si="16"/>
        <v>0</v>
      </c>
      <c r="I135" s="24">
        <f t="shared" si="17"/>
        <v>0</v>
      </c>
      <c r="J135" s="192"/>
      <c r="K135" s="125"/>
      <c r="L135" s="12" t="s">
        <v>37</v>
      </c>
    </row>
    <row r="136" spans="1:13" ht="15" customHeight="1">
      <c r="A136" s="193">
        <v>59</v>
      </c>
      <c r="B136" s="195" t="s">
        <v>271</v>
      </c>
      <c r="C136" s="200" t="s">
        <v>285</v>
      </c>
      <c r="D136" s="223" t="s">
        <v>273</v>
      </c>
      <c r="E136" s="25">
        <v>63000</v>
      </c>
      <c r="F136" s="25">
        <v>63000</v>
      </c>
      <c r="G136" s="25">
        <v>63000</v>
      </c>
      <c r="H136" s="21">
        <f t="shared" ref="H136:H197" si="18">+G136-E136</f>
        <v>0</v>
      </c>
      <c r="I136" s="22">
        <f t="shared" si="17"/>
        <v>0</v>
      </c>
      <c r="J136" s="191" t="s">
        <v>35</v>
      </c>
      <c r="K136" s="124"/>
      <c r="L136" s="12" t="s">
        <v>36</v>
      </c>
    </row>
    <row r="137" spans="1:13" ht="15" customHeight="1">
      <c r="A137" s="194"/>
      <c r="B137" s="196"/>
      <c r="C137" s="200"/>
      <c r="D137" s="224"/>
      <c r="E137" s="26">
        <v>63000</v>
      </c>
      <c r="F137" s="26">
        <v>63000</v>
      </c>
      <c r="G137" s="26">
        <v>63000</v>
      </c>
      <c r="H137" s="24">
        <f t="shared" si="18"/>
        <v>0</v>
      </c>
      <c r="I137" s="24">
        <f t="shared" si="17"/>
        <v>0</v>
      </c>
      <c r="J137" s="192"/>
      <c r="K137" s="125"/>
      <c r="L137" s="12" t="s">
        <v>37</v>
      </c>
    </row>
    <row r="138" spans="1:13" ht="15" customHeight="1">
      <c r="A138" s="193">
        <v>60</v>
      </c>
      <c r="B138" s="195" t="s">
        <v>271</v>
      </c>
      <c r="C138" s="200" t="s">
        <v>286</v>
      </c>
      <c r="D138" s="223" t="s">
        <v>273</v>
      </c>
      <c r="E138" s="25">
        <v>33082</v>
      </c>
      <c r="F138" s="25">
        <v>33082</v>
      </c>
      <c r="G138" s="25">
        <v>37954</v>
      </c>
      <c r="H138" s="21">
        <f t="shared" si="18"/>
        <v>4872</v>
      </c>
      <c r="I138" s="22">
        <f t="shared" si="17"/>
        <v>4872</v>
      </c>
      <c r="J138" s="191" t="s">
        <v>35</v>
      </c>
      <c r="K138" s="124"/>
      <c r="L138" s="12" t="s">
        <v>36</v>
      </c>
    </row>
    <row r="139" spans="1:13" ht="15" customHeight="1">
      <c r="A139" s="194"/>
      <c r="B139" s="196"/>
      <c r="C139" s="200"/>
      <c r="D139" s="224"/>
      <c r="E139" s="26">
        <v>25082</v>
      </c>
      <c r="F139" s="26">
        <v>25082</v>
      </c>
      <c r="G139" s="26">
        <v>27954</v>
      </c>
      <c r="H139" s="24">
        <f t="shared" si="18"/>
        <v>2872</v>
      </c>
      <c r="I139" s="24">
        <f t="shared" si="17"/>
        <v>2872</v>
      </c>
      <c r="J139" s="192"/>
      <c r="K139" s="125"/>
      <c r="L139" s="12" t="s">
        <v>37</v>
      </c>
    </row>
    <row r="140" spans="1:13" ht="15" customHeight="1">
      <c r="A140" s="193">
        <v>61</v>
      </c>
      <c r="B140" s="195" t="s">
        <v>271</v>
      </c>
      <c r="C140" s="200" t="s">
        <v>287</v>
      </c>
      <c r="D140" s="223" t="s">
        <v>273</v>
      </c>
      <c r="E140" s="25">
        <v>136</v>
      </c>
      <c r="F140" s="25">
        <v>136</v>
      </c>
      <c r="G140" s="25">
        <v>132</v>
      </c>
      <c r="H140" s="21">
        <f t="shared" si="18"/>
        <v>-4</v>
      </c>
      <c r="I140" s="22">
        <f t="shared" si="17"/>
        <v>-4</v>
      </c>
      <c r="J140" s="191" t="s">
        <v>42</v>
      </c>
      <c r="K140" s="177">
        <v>132</v>
      </c>
      <c r="L140" s="12" t="s">
        <v>36</v>
      </c>
      <c r="M140" s="127" t="s">
        <v>39</v>
      </c>
    </row>
    <row r="141" spans="1:13" ht="15" customHeight="1">
      <c r="A141" s="194"/>
      <c r="B141" s="196"/>
      <c r="C141" s="200"/>
      <c r="D141" s="224"/>
      <c r="E141" s="26">
        <v>136</v>
      </c>
      <c r="F141" s="26">
        <v>136</v>
      </c>
      <c r="G141" s="26">
        <v>132</v>
      </c>
      <c r="H141" s="24">
        <f t="shared" si="18"/>
        <v>-4</v>
      </c>
      <c r="I141" s="24">
        <f t="shared" si="17"/>
        <v>-4</v>
      </c>
      <c r="J141" s="192"/>
      <c r="K141" s="174">
        <v>132</v>
      </c>
      <c r="L141" s="12" t="s">
        <v>37</v>
      </c>
      <c r="M141" s="127" t="s">
        <v>40</v>
      </c>
    </row>
    <row r="142" spans="1:13" ht="15" customHeight="1">
      <c r="A142" s="193">
        <v>62</v>
      </c>
      <c r="B142" s="195" t="s">
        <v>271</v>
      </c>
      <c r="C142" s="200" t="s">
        <v>288</v>
      </c>
      <c r="D142" s="223" t="s">
        <v>273</v>
      </c>
      <c r="E142" s="25">
        <v>12000</v>
      </c>
      <c r="F142" s="25">
        <v>12000</v>
      </c>
      <c r="G142" s="25">
        <v>25500</v>
      </c>
      <c r="H142" s="21">
        <f t="shared" si="18"/>
        <v>13500</v>
      </c>
      <c r="I142" s="22">
        <f t="shared" si="17"/>
        <v>13500</v>
      </c>
      <c r="J142" s="191" t="s">
        <v>42</v>
      </c>
      <c r="K142" s="177">
        <v>25500</v>
      </c>
      <c r="L142" s="12" t="s">
        <v>36</v>
      </c>
      <c r="M142" s="127" t="s">
        <v>39</v>
      </c>
    </row>
    <row r="143" spans="1:13" ht="15" customHeight="1">
      <c r="A143" s="194"/>
      <c r="B143" s="196"/>
      <c r="C143" s="200"/>
      <c r="D143" s="224"/>
      <c r="E143" s="26">
        <v>12000</v>
      </c>
      <c r="F143" s="26">
        <v>12000</v>
      </c>
      <c r="G143" s="26">
        <v>25500</v>
      </c>
      <c r="H143" s="24">
        <f t="shared" si="18"/>
        <v>13500</v>
      </c>
      <c r="I143" s="24">
        <f t="shared" si="17"/>
        <v>13500</v>
      </c>
      <c r="J143" s="192"/>
      <c r="K143" s="174">
        <v>25500</v>
      </c>
      <c r="L143" s="12" t="s">
        <v>37</v>
      </c>
      <c r="M143" s="127" t="s">
        <v>40</v>
      </c>
    </row>
    <row r="144" spans="1:13" ht="15" customHeight="1">
      <c r="A144" s="193">
        <v>63</v>
      </c>
      <c r="B144" s="195" t="s">
        <v>271</v>
      </c>
      <c r="C144" s="200" t="s">
        <v>289</v>
      </c>
      <c r="D144" s="223" t="s">
        <v>273</v>
      </c>
      <c r="E144" s="25">
        <v>14340</v>
      </c>
      <c r="F144" s="21">
        <v>14340</v>
      </c>
      <c r="G144" s="21">
        <v>8792</v>
      </c>
      <c r="H144" s="21">
        <f t="shared" si="18"/>
        <v>-5548</v>
      </c>
      <c r="I144" s="22">
        <f t="shared" si="17"/>
        <v>-5548</v>
      </c>
      <c r="J144" s="191"/>
      <c r="K144" s="124"/>
      <c r="L144" s="12" t="s">
        <v>36</v>
      </c>
    </row>
    <row r="145" spans="1:13" ht="15" customHeight="1">
      <c r="A145" s="194"/>
      <c r="B145" s="196"/>
      <c r="C145" s="200"/>
      <c r="D145" s="224"/>
      <c r="E145" s="26">
        <v>7170</v>
      </c>
      <c r="F145" s="24">
        <v>7170</v>
      </c>
      <c r="G145" s="24">
        <v>4396</v>
      </c>
      <c r="H145" s="24">
        <f t="shared" si="18"/>
        <v>-2774</v>
      </c>
      <c r="I145" s="24">
        <f t="shared" si="17"/>
        <v>-2774</v>
      </c>
      <c r="J145" s="192"/>
      <c r="K145" s="125"/>
      <c r="L145" s="12" t="s">
        <v>37</v>
      </c>
    </row>
    <row r="146" spans="1:13" ht="15" customHeight="1">
      <c r="A146" s="193">
        <v>64</v>
      </c>
      <c r="B146" s="195" t="s">
        <v>271</v>
      </c>
      <c r="C146" s="200" t="s">
        <v>291</v>
      </c>
      <c r="D146" s="223" t="s">
        <v>292</v>
      </c>
      <c r="E146" s="25">
        <v>0</v>
      </c>
      <c r="F146" s="25"/>
      <c r="G146" s="25">
        <v>11000</v>
      </c>
      <c r="H146" s="21">
        <f t="shared" ref="H146:H147" si="19">+G146-E146</f>
        <v>11000</v>
      </c>
      <c r="I146" s="22">
        <f t="shared" si="17"/>
        <v>11000</v>
      </c>
      <c r="J146" s="191" t="s">
        <v>35</v>
      </c>
      <c r="K146" s="124"/>
      <c r="L146" s="12" t="s">
        <v>36</v>
      </c>
    </row>
    <row r="147" spans="1:13" ht="15" customHeight="1">
      <c r="A147" s="194"/>
      <c r="B147" s="196"/>
      <c r="C147" s="200"/>
      <c r="D147" s="224"/>
      <c r="E147" s="26">
        <v>0</v>
      </c>
      <c r="F147" s="26"/>
      <c r="G147" s="26">
        <v>0</v>
      </c>
      <c r="H147" s="24">
        <f t="shared" si="19"/>
        <v>0</v>
      </c>
      <c r="I147" s="24">
        <f t="shared" si="17"/>
        <v>0</v>
      </c>
      <c r="J147" s="192"/>
      <c r="K147" s="125"/>
      <c r="L147" s="12" t="s">
        <v>37</v>
      </c>
    </row>
    <row r="148" spans="1:13" ht="15" customHeight="1">
      <c r="A148" s="193">
        <v>65</v>
      </c>
      <c r="B148" s="195" t="s">
        <v>271</v>
      </c>
      <c r="C148" s="200" t="s">
        <v>290</v>
      </c>
      <c r="D148" s="223" t="s">
        <v>273</v>
      </c>
      <c r="E148" s="25">
        <v>24274</v>
      </c>
      <c r="F148" s="25">
        <v>24274</v>
      </c>
      <c r="G148" s="25">
        <v>23965</v>
      </c>
      <c r="H148" s="21">
        <f t="shared" si="18"/>
        <v>-309</v>
      </c>
      <c r="I148" s="22">
        <f t="shared" ref="I148:I173" si="20">+G148-E148</f>
        <v>-309</v>
      </c>
      <c r="J148" s="191" t="s">
        <v>35</v>
      </c>
      <c r="K148" s="124"/>
      <c r="L148" s="12" t="s">
        <v>36</v>
      </c>
    </row>
    <row r="149" spans="1:13" ht="15" customHeight="1">
      <c r="A149" s="194"/>
      <c r="B149" s="196"/>
      <c r="C149" s="200"/>
      <c r="D149" s="224"/>
      <c r="E149" s="26">
        <v>24274</v>
      </c>
      <c r="F149" s="26">
        <v>24274</v>
      </c>
      <c r="G149" s="26">
        <v>23965</v>
      </c>
      <c r="H149" s="24">
        <f t="shared" si="18"/>
        <v>-309</v>
      </c>
      <c r="I149" s="24">
        <f t="shared" si="20"/>
        <v>-309</v>
      </c>
      <c r="J149" s="192"/>
      <c r="K149" s="125"/>
      <c r="L149" s="12" t="s">
        <v>37</v>
      </c>
    </row>
    <row r="150" spans="1:13" ht="15" customHeight="1">
      <c r="A150" s="193">
        <v>66</v>
      </c>
      <c r="B150" s="195" t="s">
        <v>271</v>
      </c>
      <c r="C150" s="200" t="s">
        <v>293</v>
      </c>
      <c r="D150" s="223" t="s">
        <v>273</v>
      </c>
      <c r="E150" s="25">
        <v>20002</v>
      </c>
      <c r="F150" s="25">
        <v>20002</v>
      </c>
      <c r="G150" s="25">
        <v>19835</v>
      </c>
      <c r="H150" s="21">
        <f t="shared" si="18"/>
        <v>-167</v>
      </c>
      <c r="I150" s="22">
        <f t="shared" si="20"/>
        <v>-167</v>
      </c>
      <c r="J150" s="191" t="s">
        <v>42</v>
      </c>
      <c r="K150" s="177">
        <v>298</v>
      </c>
      <c r="L150" s="12" t="s">
        <v>36</v>
      </c>
      <c r="M150" s="127" t="s">
        <v>39</v>
      </c>
    </row>
    <row r="151" spans="1:13" ht="15" customHeight="1">
      <c r="A151" s="194"/>
      <c r="B151" s="196"/>
      <c r="C151" s="200"/>
      <c r="D151" s="224"/>
      <c r="E151" s="26">
        <v>19007</v>
      </c>
      <c r="F151" s="26">
        <v>19007</v>
      </c>
      <c r="G151" s="26">
        <v>19115</v>
      </c>
      <c r="H151" s="24">
        <f t="shared" si="18"/>
        <v>108</v>
      </c>
      <c r="I151" s="24">
        <f t="shared" si="20"/>
        <v>108</v>
      </c>
      <c r="J151" s="192"/>
      <c r="K151" s="174">
        <v>298</v>
      </c>
      <c r="L151" s="12" t="s">
        <v>37</v>
      </c>
      <c r="M151" s="127" t="s">
        <v>40</v>
      </c>
    </row>
    <row r="152" spans="1:13" ht="15" customHeight="1">
      <c r="A152" s="193">
        <v>67</v>
      </c>
      <c r="B152" s="195" t="s">
        <v>271</v>
      </c>
      <c r="C152" s="200" t="s">
        <v>294</v>
      </c>
      <c r="D152" s="223" t="s">
        <v>273</v>
      </c>
      <c r="E152" s="25">
        <v>1579612</v>
      </c>
      <c r="F152" s="25">
        <v>1579612</v>
      </c>
      <c r="G152" s="25">
        <v>1578952</v>
      </c>
      <c r="H152" s="21">
        <f t="shared" si="18"/>
        <v>-660</v>
      </c>
      <c r="I152" s="22">
        <f t="shared" si="20"/>
        <v>-660</v>
      </c>
      <c r="J152" s="191" t="s">
        <v>35</v>
      </c>
      <c r="K152" s="124"/>
      <c r="L152" s="12" t="s">
        <v>36</v>
      </c>
    </row>
    <row r="153" spans="1:13" ht="15" customHeight="1">
      <c r="A153" s="194"/>
      <c r="B153" s="196"/>
      <c r="C153" s="200"/>
      <c r="D153" s="224"/>
      <c r="E153" s="26">
        <v>1574834</v>
      </c>
      <c r="F153" s="26">
        <v>1574834</v>
      </c>
      <c r="G153" s="26">
        <v>1574846</v>
      </c>
      <c r="H153" s="24">
        <f t="shared" si="18"/>
        <v>12</v>
      </c>
      <c r="I153" s="24">
        <f t="shared" si="20"/>
        <v>12</v>
      </c>
      <c r="J153" s="192"/>
      <c r="K153" s="125"/>
      <c r="L153" s="12" t="s">
        <v>37</v>
      </c>
    </row>
    <row r="154" spans="1:13" ht="15" customHeight="1">
      <c r="A154" s="193">
        <v>68</v>
      </c>
      <c r="B154" s="195" t="s">
        <v>271</v>
      </c>
      <c r="C154" s="200" t="s">
        <v>295</v>
      </c>
      <c r="D154" s="223" t="s">
        <v>273</v>
      </c>
      <c r="E154" s="25">
        <v>38600</v>
      </c>
      <c r="F154" s="25">
        <v>38600</v>
      </c>
      <c r="G154" s="25">
        <v>32128</v>
      </c>
      <c r="H154" s="21">
        <f t="shared" si="18"/>
        <v>-6472</v>
      </c>
      <c r="I154" s="22">
        <f t="shared" si="20"/>
        <v>-6472</v>
      </c>
      <c r="J154" s="191" t="s">
        <v>35</v>
      </c>
      <c r="K154" s="124"/>
      <c r="L154" s="12" t="s">
        <v>36</v>
      </c>
    </row>
    <row r="155" spans="1:13" ht="15" customHeight="1">
      <c r="A155" s="194"/>
      <c r="B155" s="196"/>
      <c r="C155" s="200"/>
      <c r="D155" s="224"/>
      <c r="E155" s="26">
        <v>38600</v>
      </c>
      <c r="F155" s="26">
        <v>38600</v>
      </c>
      <c r="G155" s="26">
        <v>32128</v>
      </c>
      <c r="H155" s="24">
        <f t="shared" si="18"/>
        <v>-6472</v>
      </c>
      <c r="I155" s="24">
        <f t="shared" si="20"/>
        <v>-6472</v>
      </c>
      <c r="J155" s="192"/>
      <c r="K155" s="125"/>
      <c r="L155" s="12" t="s">
        <v>37</v>
      </c>
    </row>
    <row r="156" spans="1:13" ht="15" customHeight="1">
      <c r="A156" s="193">
        <v>69</v>
      </c>
      <c r="B156" s="195" t="s">
        <v>271</v>
      </c>
      <c r="C156" s="200" t="s">
        <v>296</v>
      </c>
      <c r="D156" s="223" t="s">
        <v>297</v>
      </c>
      <c r="E156" s="25">
        <v>297219</v>
      </c>
      <c r="F156" s="25">
        <v>297219</v>
      </c>
      <c r="G156" s="25">
        <v>313773</v>
      </c>
      <c r="H156" s="21">
        <f t="shared" si="18"/>
        <v>16554</v>
      </c>
      <c r="I156" s="22">
        <f t="shared" si="20"/>
        <v>16554</v>
      </c>
      <c r="J156" s="191" t="s">
        <v>35</v>
      </c>
      <c r="K156" s="124"/>
      <c r="L156" s="12" t="s">
        <v>36</v>
      </c>
    </row>
    <row r="157" spans="1:13" ht="15" customHeight="1">
      <c r="A157" s="194"/>
      <c r="B157" s="196"/>
      <c r="C157" s="200"/>
      <c r="D157" s="224"/>
      <c r="E157" s="26">
        <v>127418</v>
      </c>
      <c r="F157" s="26">
        <v>127418</v>
      </c>
      <c r="G157" s="26">
        <v>109448</v>
      </c>
      <c r="H157" s="24">
        <f t="shared" si="18"/>
        <v>-17970</v>
      </c>
      <c r="I157" s="24">
        <f t="shared" si="20"/>
        <v>-17970</v>
      </c>
      <c r="J157" s="192"/>
      <c r="K157" s="125"/>
      <c r="L157" s="12" t="s">
        <v>37</v>
      </c>
    </row>
    <row r="158" spans="1:13" ht="15" customHeight="1">
      <c r="A158" s="193">
        <v>70</v>
      </c>
      <c r="B158" s="195" t="s">
        <v>271</v>
      </c>
      <c r="C158" s="200" t="s">
        <v>298</v>
      </c>
      <c r="D158" s="223" t="s">
        <v>273</v>
      </c>
      <c r="E158" s="21">
        <v>5509</v>
      </c>
      <c r="F158" s="21">
        <v>5509</v>
      </c>
      <c r="G158" s="21">
        <v>135384</v>
      </c>
      <c r="H158" s="21">
        <f t="shared" si="18"/>
        <v>129875</v>
      </c>
      <c r="I158" s="22">
        <f t="shared" si="20"/>
        <v>129875</v>
      </c>
      <c r="J158" s="191" t="s">
        <v>35</v>
      </c>
      <c r="K158" s="124"/>
      <c r="L158" s="12" t="s">
        <v>36</v>
      </c>
    </row>
    <row r="159" spans="1:13" ht="15" customHeight="1">
      <c r="A159" s="194"/>
      <c r="B159" s="196"/>
      <c r="C159" s="200"/>
      <c r="D159" s="224"/>
      <c r="E159" s="23">
        <v>673</v>
      </c>
      <c r="F159" s="23">
        <v>673</v>
      </c>
      <c r="G159" s="23">
        <v>38004</v>
      </c>
      <c r="H159" s="24">
        <f t="shared" si="18"/>
        <v>37331</v>
      </c>
      <c r="I159" s="24">
        <f t="shared" si="20"/>
        <v>37331</v>
      </c>
      <c r="J159" s="192"/>
      <c r="K159" s="125"/>
      <c r="L159" s="12" t="s">
        <v>37</v>
      </c>
    </row>
    <row r="160" spans="1:13" ht="15" customHeight="1">
      <c r="A160" s="193">
        <v>71</v>
      </c>
      <c r="B160" s="195" t="s">
        <v>271</v>
      </c>
      <c r="C160" s="200" t="s">
        <v>299</v>
      </c>
      <c r="D160" s="223" t="s">
        <v>273</v>
      </c>
      <c r="E160" s="25">
        <v>20836</v>
      </c>
      <c r="F160" s="25">
        <v>20836</v>
      </c>
      <c r="G160" s="25">
        <v>169079</v>
      </c>
      <c r="H160" s="21">
        <f t="shared" si="18"/>
        <v>148243</v>
      </c>
      <c r="I160" s="22">
        <f t="shared" si="20"/>
        <v>148243</v>
      </c>
      <c r="J160" s="191" t="s">
        <v>35</v>
      </c>
      <c r="K160" s="124"/>
      <c r="L160" s="12" t="s">
        <v>36</v>
      </c>
    </row>
    <row r="161" spans="1:14" ht="15" customHeight="1">
      <c r="A161" s="194"/>
      <c r="B161" s="196"/>
      <c r="C161" s="200"/>
      <c r="D161" s="224"/>
      <c r="E161" s="26">
        <v>20836</v>
      </c>
      <c r="F161" s="26">
        <v>20836</v>
      </c>
      <c r="G161" s="26">
        <v>169079</v>
      </c>
      <c r="H161" s="24">
        <f t="shared" si="18"/>
        <v>148243</v>
      </c>
      <c r="I161" s="24">
        <f t="shared" si="20"/>
        <v>148243</v>
      </c>
      <c r="J161" s="192"/>
      <c r="K161" s="125"/>
      <c r="L161" s="12" t="s">
        <v>37</v>
      </c>
    </row>
    <row r="162" spans="1:14" ht="15" customHeight="1">
      <c r="A162" s="193">
        <v>72</v>
      </c>
      <c r="B162" s="195" t="s">
        <v>271</v>
      </c>
      <c r="C162" s="200" t="s">
        <v>300</v>
      </c>
      <c r="D162" s="223" t="s">
        <v>273</v>
      </c>
      <c r="E162" s="172">
        <v>49751</v>
      </c>
      <c r="F162" s="172">
        <v>49751</v>
      </c>
      <c r="G162" s="172">
        <v>47741</v>
      </c>
      <c r="H162" s="21">
        <f t="shared" si="18"/>
        <v>-2010</v>
      </c>
      <c r="I162" s="22">
        <f t="shared" si="20"/>
        <v>-2010</v>
      </c>
      <c r="J162" s="191" t="s">
        <v>35</v>
      </c>
      <c r="K162" s="124"/>
      <c r="L162" s="12" t="s">
        <v>36</v>
      </c>
    </row>
    <row r="163" spans="1:14" ht="15" customHeight="1">
      <c r="A163" s="194"/>
      <c r="B163" s="196"/>
      <c r="C163" s="200"/>
      <c r="D163" s="224"/>
      <c r="E163" s="26">
        <v>43293</v>
      </c>
      <c r="F163" s="26">
        <v>43293</v>
      </c>
      <c r="G163" s="26">
        <v>41667</v>
      </c>
      <c r="H163" s="24">
        <f t="shared" si="18"/>
        <v>-1626</v>
      </c>
      <c r="I163" s="24">
        <f t="shared" si="20"/>
        <v>-1626</v>
      </c>
      <c r="J163" s="192"/>
      <c r="K163" s="125"/>
      <c r="L163" s="12" t="s">
        <v>37</v>
      </c>
    </row>
    <row r="164" spans="1:14" ht="15" customHeight="1">
      <c r="A164" s="193">
        <v>73</v>
      </c>
      <c r="B164" s="195" t="s">
        <v>271</v>
      </c>
      <c r="C164" s="200" t="s">
        <v>301</v>
      </c>
      <c r="D164" s="223" t="s">
        <v>273</v>
      </c>
      <c r="E164" s="25">
        <v>211999</v>
      </c>
      <c r="F164" s="25">
        <v>211999</v>
      </c>
      <c r="G164" s="25">
        <v>590507</v>
      </c>
      <c r="H164" s="21">
        <f t="shared" ref="H164:H173" si="21">+G164-E164</f>
        <v>378508</v>
      </c>
      <c r="I164" s="22">
        <f t="shared" si="20"/>
        <v>378508</v>
      </c>
      <c r="J164" s="191" t="s">
        <v>35</v>
      </c>
      <c r="K164" s="124"/>
      <c r="L164" s="12" t="s">
        <v>36</v>
      </c>
    </row>
    <row r="165" spans="1:14" ht="15" customHeight="1">
      <c r="A165" s="194"/>
      <c r="B165" s="196"/>
      <c r="C165" s="200"/>
      <c r="D165" s="224"/>
      <c r="E165" s="26">
        <v>160732</v>
      </c>
      <c r="F165" s="26">
        <v>160732</v>
      </c>
      <c r="G165" s="26">
        <v>280507</v>
      </c>
      <c r="H165" s="24">
        <f t="shared" si="21"/>
        <v>119775</v>
      </c>
      <c r="I165" s="24">
        <f t="shared" si="20"/>
        <v>119775</v>
      </c>
      <c r="J165" s="192"/>
      <c r="K165" s="125"/>
      <c r="L165" s="12" t="s">
        <v>37</v>
      </c>
    </row>
    <row r="166" spans="1:14" ht="15" customHeight="1">
      <c r="A166" s="193">
        <v>74</v>
      </c>
      <c r="B166" s="195" t="s">
        <v>271</v>
      </c>
      <c r="C166" s="197" t="s">
        <v>302</v>
      </c>
      <c r="D166" s="223" t="s">
        <v>273</v>
      </c>
      <c r="E166" s="25">
        <v>18391</v>
      </c>
      <c r="F166" s="25">
        <v>18391</v>
      </c>
      <c r="G166" s="25">
        <v>0</v>
      </c>
      <c r="H166" s="21">
        <f t="shared" si="21"/>
        <v>-18391</v>
      </c>
      <c r="I166" s="22">
        <f t="shared" si="20"/>
        <v>-18391</v>
      </c>
      <c r="J166" s="191" t="s">
        <v>35</v>
      </c>
      <c r="K166" s="124"/>
      <c r="L166" s="12" t="s">
        <v>36</v>
      </c>
    </row>
    <row r="167" spans="1:14" ht="15" customHeight="1">
      <c r="A167" s="194"/>
      <c r="B167" s="196"/>
      <c r="C167" s="197"/>
      <c r="D167" s="224"/>
      <c r="E167" s="26">
        <v>18391</v>
      </c>
      <c r="F167" s="26">
        <v>18391</v>
      </c>
      <c r="G167" s="26">
        <v>0</v>
      </c>
      <c r="H167" s="24">
        <f t="shared" si="21"/>
        <v>-18391</v>
      </c>
      <c r="I167" s="24">
        <f t="shared" si="20"/>
        <v>-18391</v>
      </c>
      <c r="J167" s="192"/>
      <c r="K167" s="125"/>
      <c r="L167" s="12" t="s">
        <v>37</v>
      </c>
    </row>
    <row r="168" spans="1:14" ht="15" customHeight="1">
      <c r="A168" s="193">
        <v>75</v>
      </c>
      <c r="B168" s="195" t="s">
        <v>271</v>
      </c>
      <c r="C168" s="197" t="s">
        <v>303</v>
      </c>
      <c r="D168" s="229" t="s">
        <v>273</v>
      </c>
      <c r="E168" s="25">
        <v>7000</v>
      </c>
      <c r="F168" s="25">
        <v>7000</v>
      </c>
      <c r="G168" s="25">
        <v>0</v>
      </c>
      <c r="H168" s="21">
        <f t="shared" si="21"/>
        <v>-7000</v>
      </c>
      <c r="I168" s="22">
        <f t="shared" si="20"/>
        <v>-7000</v>
      </c>
      <c r="J168" s="191" t="s">
        <v>35</v>
      </c>
      <c r="K168" s="124"/>
      <c r="L168" s="12" t="s">
        <v>36</v>
      </c>
    </row>
    <row r="169" spans="1:14" ht="15" customHeight="1">
      <c r="A169" s="194"/>
      <c r="B169" s="196"/>
      <c r="C169" s="197"/>
      <c r="D169" s="229"/>
      <c r="E169" s="26">
        <v>7000</v>
      </c>
      <c r="F169" s="26">
        <v>7000</v>
      </c>
      <c r="G169" s="26">
        <v>0</v>
      </c>
      <c r="H169" s="24">
        <f t="shared" si="21"/>
        <v>-7000</v>
      </c>
      <c r="I169" s="24">
        <f t="shared" si="20"/>
        <v>-7000</v>
      </c>
      <c r="J169" s="192"/>
      <c r="K169" s="125"/>
      <c r="L169" s="12" t="s">
        <v>37</v>
      </c>
    </row>
    <row r="170" spans="1:14" ht="15" customHeight="1">
      <c r="A170" s="193">
        <v>76</v>
      </c>
      <c r="B170" s="195" t="s">
        <v>271</v>
      </c>
      <c r="C170" s="197" t="s">
        <v>304</v>
      </c>
      <c r="D170" s="229" t="s">
        <v>273</v>
      </c>
      <c r="E170" s="25">
        <v>3870</v>
      </c>
      <c r="F170" s="25">
        <v>3870</v>
      </c>
      <c r="G170" s="25">
        <v>0</v>
      </c>
      <c r="H170" s="21">
        <f t="shared" si="21"/>
        <v>-3870</v>
      </c>
      <c r="I170" s="22">
        <f t="shared" si="20"/>
        <v>-3870</v>
      </c>
      <c r="J170" s="191" t="s">
        <v>35</v>
      </c>
      <c r="K170" s="124"/>
      <c r="L170" s="12" t="s">
        <v>36</v>
      </c>
    </row>
    <row r="171" spans="1:14" ht="15" customHeight="1">
      <c r="A171" s="194"/>
      <c r="B171" s="196"/>
      <c r="C171" s="197"/>
      <c r="D171" s="229"/>
      <c r="E171" s="26">
        <v>3870</v>
      </c>
      <c r="F171" s="26">
        <v>3870</v>
      </c>
      <c r="G171" s="26">
        <v>0</v>
      </c>
      <c r="H171" s="24">
        <f t="shared" si="21"/>
        <v>-3870</v>
      </c>
      <c r="I171" s="24">
        <f t="shared" si="20"/>
        <v>-3870</v>
      </c>
      <c r="J171" s="192"/>
      <c r="K171" s="125"/>
      <c r="L171" s="12" t="s">
        <v>37</v>
      </c>
    </row>
    <row r="172" spans="1:14" ht="15" customHeight="1">
      <c r="A172" s="193">
        <v>77</v>
      </c>
      <c r="B172" s="195" t="s">
        <v>271</v>
      </c>
      <c r="C172" s="197" t="s">
        <v>305</v>
      </c>
      <c r="D172" s="229" t="s">
        <v>273</v>
      </c>
      <c r="E172" s="25">
        <v>3500</v>
      </c>
      <c r="F172" s="21">
        <v>3500</v>
      </c>
      <c r="G172" s="21">
        <v>0</v>
      </c>
      <c r="H172" s="21">
        <f t="shared" si="21"/>
        <v>-3500</v>
      </c>
      <c r="I172" s="22">
        <f t="shared" si="20"/>
        <v>-3500</v>
      </c>
      <c r="J172" s="191"/>
      <c r="K172" s="124"/>
      <c r="L172" s="12" t="s">
        <v>36</v>
      </c>
    </row>
    <row r="173" spans="1:14" ht="15" customHeight="1">
      <c r="A173" s="194"/>
      <c r="B173" s="196"/>
      <c r="C173" s="197"/>
      <c r="D173" s="229"/>
      <c r="E173" s="26">
        <v>3500</v>
      </c>
      <c r="F173" s="24">
        <v>3500</v>
      </c>
      <c r="G173" s="24">
        <v>0</v>
      </c>
      <c r="H173" s="24">
        <f t="shared" si="21"/>
        <v>-3500</v>
      </c>
      <c r="I173" s="24">
        <f t="shared" si="20"/>
        <v>-3500</v>
      </c>
      <c r="J173" s="192"/>
      <c r="K173" s="125"/>
      <c r="L173" s="12" t="s">
        <v>37</v>
      </c>
    </row>
    <row r="174" spans="1:14" ht="15" customHeight="1">
      <c r="A174" s="217" t="s">
        <v>306</v>
      </c>
      <c r="B174" s="218"/>
      <c r="C174" s="218"/>
      <c r="D174" s="219"/>
      <c r="E174" s="25">
        <f>+E112+E114+E116+E118+E120+E122+E124+E126+E128+E130+E132+E134+E136+E138+E140+E142+E144+E148+E150+E152+E154+E156+E158+E160+E162+E164+E166+E168+E170+E172+E146</f>
        <v>2623009</v>
      </c>
      <c r="F174" s="25">
        <f>+F94+F96+F98+F116</f>
        <v>79952</v>
      </c>
      <c r="G174" s="25">
        <f>+G112+G114+G116+G118+G120+G122+G124+G126+G128+G130+G132+G134+G136+G138+G140+G142+G144+G148+G150+G152+G154+G156+G158+G160+G162+G164+G166+G168+G170+G172+G146</f>
        <v>3282500</v>
      </c>
      <c r="H174" s="21">
        <f>+G174-E174</f>
        <v>659491</v>
      </c>
      <c r="I174" s="22">
        <f t="shared" ref="I174:I207" si="22">+G174-E174</f>
        <v>659491</v>
      </c>
      <c r="J174" s="191"/>
      <c r="K174" s="124"/>
      <c r="N174" s="127" t="s">
        <v>449</v>
      </c>
    </row>
    <row r="175" spans="1:14" ht="15" customHeight="1">
      <c r="A175" s="220"/>
      <c r="B175" s="221"/>
      <c r="C175" s="221"/>
      <c r="D175" s="222"/>
      <c r="E175" s="26">
        <f>+E113+E115+E117+E119+E121+E123+E125+E127+E129+E131+E133+E135+E137+E139+E141+E143+E145+E149+E151+E153+E155+E157+E159+E161+E163+E165+E167+E169+E171+E173+E147</f>
        <v>2335504</v>
      </c>
      <c r="F175" s="26">
        <f>+F95+F97+F99+F117</f>
        <v>62474</v>
      </c>
      <c r="G175" s="26">
        <f>+G113+G115+G117+G119+G121+G123+G125+G127+G129+G131+G133+G135+G137+G139+G141+G143+G145+G149+G151+G153+G155+G157+G159+G161+G163+G165+G167+G169+G171+G173+G147</f>
        <v>2599880</v>
      </c>
      <c r="H175" s="24">
        <f t="shared" si="18"/>
        <v>264376</v>
      </c>
      <c r="I175" s="24">
        <f t="shared" si="22"/>
        <v>264376</v>
      </c>
      <c r="J175" s="192"/>
      <c r="K175" s="125"/>
      <c r="N175" s="127" t="s">
        <v>450</v>
      </c>
    </row>
    <row r="176" spans="1:14" ht="15" customHeight="1">
      <c r="A176" s="193">
        <v>78</v>
      </c>
      <c r="B176" s="195" t="s">
        <v>307</v>
      </c>
      <c r="C176" s="200" t="s">
        <v>308</v>
      </c>
      <c r="D176" s="213" t="s">
        <v>309</v>
      </c>
      <c r="E176" s="25">
        <v>6743</v>
      </c>
      <c r="F176" s="25">
        <v>6743</v>
      </c>
      <c r="G176" s="25">
        <v>6391</v>
      </c>
      <c r="H176" s="21">
        <f t="shared" si="18"/>
        <v>-352</v>
      </c>
      <c r="I176" s="22">
        <f t="shared" si="22"/>
        <v>-352</v>
      </c>
      <c r="J176" s="191" t="s">
        <v>35</v>
      </c>
      <c r="K176" s="124"/>
      <c r="L176" s="12" t="s">
        <v>36</v>
      </c>
    </row>
    <row r="177" spans="1:13" ht="15" customHeight="1">
      <c r="A177" s="194"/>
      <c r="B177" s="196"/>
      <c r="C177" s="200"/>
      <c r="D177" s="214"/>
      <c r="E177" s="26">
        <v>6743</v>
      </c>
      <c r="F177" s="26">
        <v>6743</v>
      </c>
      <c r="G177" s="26">
        <v>6391</v>
      </c>
      <c r="H177" s="24">
        <f t="shared" si="18"/>
        <v>-352</v>
      </c>
      <c r="I177" s="24">
        <f t="shared" si="22"/>
        <v>-352</v>
      </c>
      <c r="J177" s="192"/>
      <c r="K177" s="125"/>
      <c r="L177" s="12" t="s">
        <v>37</v>
      </c>
    </row>
    <row r="178" spans="1:13" ht="15" customHeight="1">
      <c r="A178" s="193">
        <v>79</v>
      </c>
      <c r="B178" s="195" t="s">
        <v>307</v>
      </c>
      <c r="C178" s="200" t="s">
        <v>451</v>
      </c>
      <c r="D178" s="213" t="s">
        <v>309</v>
      </c>
      <c r="E178" s="25">
        <v>3190</v>
      </c>
      <c r="F178" s="25">
        <v>3190</v>
      </c>
      <c r="G178" s="25">
        <v>5840</v>
      </c>
      <c r="H178" s="21">
        <f t="shared" si="18"/>
        <v>2650</v>
      </c>
      <c r="I178" s="22">
        <f t="shared" si="22"/>
        <v>2650</v>
      </c>
      <c r="J178" s="191" t="s">
        <v>35</v>
      </c>
      <c r="K178" s="124"/>
      <c r="L178" s="12" t="s">
        <v>36</v>
      </c>
    </row>
    <row r="179" spans="1:13" ht="15" customHeight="1">
      <c r="A179" s="194"/>
      <c r="B179" s="196"/>
      <c r="C179" s="200"/>
      <c r="D179" s="214"/>
      <c r="E179" s="26">
        <v>3190</v>
      </c>
      <c r="F179" s="26">
        <v>3190</v>
      </c>
      <c r="G179" s="26">
        <v>5840</v>
      </c>
      <c r="H179" s="24">
        <f t="shared" si="18"/>
        <v>2650</v>
      </c>
      <c r="I179" s="24">
        <f t="shared" si="22"/>
        <v>2650</v>
      </c>
      <c r="J179" s="192"/>
      <c r="K179" s="125"/>
      <c r="L179" s="12" t="s">
        <v>37</v>
      </c>
    </row>
    <row r="180" spans="1:13" ht="15" customHeight="1">
      <c r="A180" s="193">
        <v>80</v>
      </c>
      <c r="B180" s="195" t="s">
        <v>307</v>
      </c>
      <c r="C180" s="200" t="s">
        <v>310</v>
      </c>
      <c r="D180" s="213" t="s">
        <v>309</v>
      </c>
      <c r="E180" s="25">
        <v>6502</v>
      </c>
      <c r="F180" s="25">
        <v>6502</v>
      </c>
      <c r="G180" s="25">
        <v>6502</v>
      </c>
      <c r="H180" s="21">
        <f t="shared" si="18"/>
        <v>0</v>
      </c>
      <c r="I180" s="22">
        <f t="shared" si="22"/>
        <v>0</v>
      </c>
      <c r="J180" s="191" t="s">
        <v>35</v>
      </c>
      <c r="K180" s="124"/>
      <c r="L180" s="12" t="s">
        <v>36</v>
      </c>
    </row>
    <row r="181" spans="1:13" ht="15" customHeight="1">
      <c r="A181" s="194"/>
      <c r="B181" s="196"/>
      <c r="C181" s="200"/>
      <c r="D181" s="214"/>
      <c r="E181" s="26">
        <v>6502</v>
      </c>
      <c r="F181" s="26">
        <v>6502</v>
      </c>
      <c r="G181" s="26">
        <v>6502</v>
      </c>
      <c r="H181" s="24">
        <f t="shared" si="18"/>
        <v>0</v>
      </c>
      <c r="I181" s="24">
        <f t="shared" si="22"/>
        <v>0</v>
      </c>
      <c r="J181" s="192"/>
      <c r="K181" s="125"/>
      <c r="L181" s="12" t="s">
        <v>37</v>
      </c>
    </row>
    <row r="182" spans="1:13" ht="15" customHeight="1">
      <c r="A182" s="193">
        <v>81</v>
      </c>
      <c r="B182" s="195" t="s">
        <v>307</v>
      </c>
      <c r="C182" s="200" t="s">
        <v>311</v>
      </c>
      <c r="D182" s="213" t="s">
        <v>309</v>
      </c>
      <c r="E182" s="25">
        <v>39144</v>
      </c>
      <c r="F182" s="25">
        <v>39144</v>
      </c>
      <c r="G182" s="25">
        <v>30110</v>
      </c>
      <c r="H182" s="21">
        <f t="shared" si="18"/>
        <v>-9034</v>
      </c>
      <c r="I182" s="22">
        <f t="shared" si="22"/>
        <v>-9034</v>
      </c>
      <c r="J182" s="191" t="s">
        <v>35</v>
      </c>
      <c r="K182" s="124"/>
      <c r="L182" s="12" t="s">
        <v>36</v>
      </c>
    </row>
    <row r="183" spans="1:13" ht="15" customHeight="1">
      <c r="A183" s="194"/>
      <c r="B183" s="196"/>
      <c r="C183" s="200"/>
      <c r="D183" s="214"/>
      <c r="E183" s="26">
        <v>39144</v>
      </c>
      <c r="F183" s="26">
        <v>39144</v>
      </c>
      <c r="G183" s="26">
        <v>30110</v>
      </c>
      <c r="H183" s="24">
        <f t="shared" si="18"/>
        <v>-9034</v>
      </c>
      <c r="I183" s="24">
        <f t="shared" si="22"/>
        <v>-9034</v>
      </c>
      <c r="J183" s="192"/>
      <c r="K183" s="125"/>
      <c r="L183" s="12" t="s">
        <v>37</v>
      </c>
    </row>
    <row r="184" spans="1:13" ht="15" customHeight="1">
      <c r="A184" s="193">
        <v>82</v>
      </c>
      <c r="B184" s="195" t="s">
        <v>307</v>
      </c>
      <c r="C184" s="200" t="s">
        <v>312</v>
      </c>
      <c r="D184" s="213" t="s">
        <v>309</v>
      </c>
      <c r="E184" s="25">
        <v>8178</v>
      </c>
      <c r="F184" s="25">
        <v>8178</v>
      </c>
      <c r="G184" s="25">
        <v>8015</v>
      </c>
      <c r="H184" s="21">
        <f t="shared" si="18"/>
        <v>-163</v>
      </c>
      <c r="I184" s="22">
        <f t="shared" si="22"/>
        <v>-163</v>
      </c>
      <c r="J184" s="191" t="s">
        <v>35</v>
      </c>
      <c r="K184" s="124"/>
      <c r="L184" s="12" t="s">
        <v>36</v>
      </c>
    </row>
    <row r="185" spans="1:13" ht="15" customHeight="1">
      <c r="A185" s="194"/>
      <c r="B185" s="196"/>
      <c r="C185" s="200"/>
      <c r="D185" s="214"/>
      <c r="E185" s="26">
        <v>8178</v>
      </c>
      <c r="F185" s="26">
        <v>8178</v>
      </c>
      <c r="G185" s="26">
        <v>8015</v>
      </c>
      <c r="H185" s="24">
        <f t="shared" si="18"/>
        <v>-163</v>
      </c>
      <c r="I185" s="24">
        <f t="shared" si="22"/>
        <v>-163</v>
      </c>
      <c r="J185" s="192"/>
      <c r="K185" s="125"/>
      <c r="L185" s="12" t="s">
        <v>37</v>
      </c>
    </row>
    <row r="186" spans="1:13" ht="15" customHeight="1">
      <c r="A186" s="193">
        <v>83</v>
      </c>
      <c r="B186" s="195" t="s">
        <v>313</v>
      </c>
      <c r="C186" s="200" t="s">
        <v>314</v>
      </c>
      <c r="D186" s="213" t="s">
        <v>309</v>
      </c>
      <c r="E186" s="25">
        <v>65285</v>
      </c>
      <c r="F186" s="25">
        <v>65285</v>
      </c>
      <c r="G186" s="25">
        <v>63148</v>
      </c>
      <c r="H186" s="21">
        <f t="shared" si="18"/>
        <v>-2137</v>
      </c>
      <c r="I186" s="22">
        <f t="shared" si="22"/>
        <v>-2137</v>
      </c>
      <c r="J186" s="191" t="s">
        <v>35</v>
      </c>
      <c r="K186" s="124"/>
      <c r="L186" s="12" t="s">
        <v>36</v>
      </c>
    </row>
    <row r="187" spans="1:13" ht="15" customHeight="1">
      <c r="A187" s="194"/>
      <c r="B187" s="196"/>
      <c r="C187" s="200"/>
      <c r="D187" s="214"/>
      <c r="E187" s="26">
        <v>58812</v>
      </c>
      <c r="F187" s="26">
        <v>58812</v>
      </c>
      <c r="G187" s="26">
        <v>58774</v>
      </c>
      <c r="H187" s="24">
        <f t="shared" si="18"/>
        <v>-38</v>
      </c>
      <c r="I187" s="24">
        <f t="shared" si="22"/>
        <v>-38</v>
      </c>
      <c r="J187" s="192"/>
      <c r="K187" s="125"/>
      <c r="L187" s="12" t="s">
        <v>37</v>
      </c>
    </row>
    <row r="188" spans="1:13" ht="15" customHeight="1">
      <c r="A188" s="193">
        <v>84</v>
      </c>
      <c r="B188" s="195" t="s">
        <v>313</v>
      </c>
      <c r="C188" s="200" t="s">
        <v>315</v>
      </c>
      <c r="D188" s="213" t="s">
        <v>309</v>
      </c>
      <c r="E188" s="25">
        <v>3515670</v>
      </c>
      <c r="F188" s="25">
        <v>3515670</v>
      </c>
      <c r="G188" s="25">
        <v>3498962</v>
      </c>
      <c r="H188" s="21">
        <f t="shared" si="18"/>
        <v>-16708</v>
      </c>
      <c r="I188" s="22">
        <f t="shared" si="22"/>
        <v>-16708</v>
      </c>
      <c r="J188" s="191" t="s">
        <v>42</v>
      </c>
      <c r="K188" s="173">
        <v>2381914</v>
      </c>
      <c r="L188" s="12" t="s">
        <v>36</v>
      </c>
      <c r="M188" s="127" t="s">
        <v>39</v>
      </c>
    </row>
    <row r="189" spans="1:13" ht="15" customHeight="1">
      <c r="A189" s="194"/>
      <c r="B189" s="196"/>
      <c r="C189" s="200"/>
      <c r="D189" s="214"/>
      <c r="E189" s="26">
        <v>3430144</v>
      </c>
      <c r="F189" s="26">
        <v>3430144</v>
      </c>
      <c r="G189" s="26">
        <v>3406310</v>
      </c>
      <c r="H189" s="24">
        <f t="shared" si="18"/>
        <v>-23834</v>
      </c>
      <c r="I189" s="24">
        <f t="shared" si="22"/>
        <v>-23834</v>
      </c>
      <c r="J189" s="192"/>
      <c r="K189" s="174">
        <v>2381914</v>
      </c>
      <c r="L189" s="12" t="s">
        <v>37</v>
      </c>
      <c r="M189" s="127" t="s">
        <v>40</v>
      </c>
    </row>
    <row r="190" spans="1:13" ht="15" customHeight="1">
      <c r="A190" s="193">
        <v>85</v>
      </c>
      <c r="B190" s="195" t="s">
        <v>307</v>
      </c>
      <c r="C190" s="200" t="s">
        <v>316</v>
      </c>
      <c r="D190" s="223" t="s">
        <v>317</v>
      </c>
      <c r="E190" s="25">
        <v>24512</v>
      </c>
      <c r="F190" s="25">
        <v>24512</v>
      </c>
      <c r="G190" s="25">
        <v>25871</v>
      </c>
      <c r="H190" s="21">
        <f t="shared" si="18"/>
        <v>1359</v>
      </c>
      <c r="I190" s="22">
        <f t="shared" si="22"/>
        <v>1359</v>
      </c>
      <c r="J190" s="191" t="s">
        <v>42</v>
      </c>
      <c r="K190" s="173">
        <v>25871</v>
      </c>
      <c r="L190" s="12" t="s">
        <v>36</v>
      </c>
      <c r="M190" s="127" t="s">
        <v>39</v>
      </c>
    </row>
    <row r="191" spans="1:13" ht="15" customHeight="1">
      <c r="A191" s="194"/>
      <c r="B191" s="196"/>
      <c r="C191" s="200"/>
      <c r="D191" s="224"/>
      <c r="E191" s="26">
        <v>24512</v>
      </c>
      <c r="F191" s="26">
        <v>24512</v>
      </c>
      <c r="G191" s="26">
        <v>25871</v>
      </c>
      <c r="H191" s="24">
        <f t="shared" si="18"/>
        <v>1359</v>
      </c>
      <c r="I191" s="24">
        <f t="shared" si="22"/>
        <v>1359</v>
      </c>
      <c r="J191" s="192"/>
      <c r="K191" s="174">
        <v>25871</v>
      </c>
      <c r="L191" s="12" t="s">
        <v>37</v>
      </c>
      <c r="M191" s="127" t="s">
        <v>40</v>
      </c>
    </row>
    <row r="192" spans="1:13" ht="15" customHeight="1">
      <c r="A192" s="193">
        <v>86</v>
      </c>
      <c r="B192" s="195" t="s">
        <v>307</v>
      </c>
      <c r="C192" s="201" t="s">
        <v>318</v>
      </c>
      <c r="D192" s="227" t="s">
        <v>319</v>
      </c>
      <c r="E192" s="25">
        <v>478243</v>
      </c>
      <c r="F192" s="25">
        <v>478243</v>
      </c>
      <c r="G192" s="25">
        <v>921810</v>
      </c>
      <c r="H192" s="21">
        <f t="shared" si="18"/>
        <v>443567</v>
      </c>
      <c r="I192" s="22">
        <f t="shared" si="22"/>
        <v>443567</v>
      </c>
      <c r="J192" s="191" t="s">
        <v>35</v>
      </c>
      <c r="K192" s="124"/>
      <c r="L192" s="12" t="s">
        <v>36</v>
      </c>
      <c r="M192" s="127"/>
    </row>
    <row r="193" spans="1:13" ht="15" customHeight="1">
      <c r="A193" s="194"/>
      <c r="B193" s="196"/>
      <c r="C193" s="202"/>
      <c r="D193" s="228"/>
      <c r="E193" s="26">
        <v>379010</v>
      </c>
      <c r="F193" s="26">
        <v>379010</v>
      </c>
      <c r="G193" s="26">
        <v>421316</v>
      </c>
      <c r="H193" s="24">
        <f t="shared" si="18"/>
        <v>42306</v>
      </c>
      <c r="I193" s="24">
        <f t="shared" si="22"/>
        <v>42306</v>
      </c>
      <c r="J193" s="192"/>
      <c r="K193" s="125"/>
      <c r="L193" s="12" t="s">
        <v>37</v>
      </c>
      <c r="M193" s="127"/>
    </row>
    <row r="194" spans="1:13" ht="15" customHeight="1">
      <c r="A194" s="193">
        <v>87</v>
      </c>
      <c r="B194" s="195" t="s">
        <v>307</v>
      </c>
      <c r="C194" s="225" t="s">
        <v>320</v>
      </c>
      <c r="D194" s="223" t="s">
        <v>317</v>
      </c>
      <c r="E194" s="25">
        <v>1649259</v>
      </c>
      <c r="F194" s="25">
        <v>1649259</v>
      </c>
      <c r="G194" s="25">
        <v>191847</v>
      </c>
      <c r="H194" s="25">
        <f t="shared" si="18"/>
        <v>-1457412</v>
      </c>
      <c r="I194" s="22">
        <f t="shared" si="22"/>
        <v>-1457412</v>
      </c>
      <c r="J194" s="191" t="s">
        <v>35</v>
      </c>
      <c r="K194" s="124"/>
      <c r="L194" s="12" t="s">
        <v>36</v>
      </c>
      <c r="M194" s="127"/>
    </row>
    <row r="195" spans="1:13" ht="15" customHeight="1">
      <c r="A195" s="194"/>
      <c r="B195" s="196"/>
      <c r="C195" s="226"/>
      <c r="D195" s="224"/>
      <c r="E195" s="26">
        <v>167360</v>
      </c>
      <c r="F195" s="26">
        <v>167360</v>
      </c>
      <c r="G195" s="26">
        <v>18523</v>
      </c>
      <c r="H195" s="24">
        <f t="shared" si="18"/>
        <v>-148837</v>
      </c>
      <c r="I195" s="24">
        <f t="shared" si="22"/>
        <v>-148837</v>
      </c>
      <c r="J195" s="192"/>
      <c r="K195" s="125"/>
      <c r="L195" s="12" t="s">
        <v>37</v>
      </c>
      <c r="M195" s="127"/>
    </row>
    <row r="196" spans="1:13" ht="26.25" customHeight="1">
      <c r="A196" s="193">
        <v>88</v>
      </c>
      <c r="B196" s="195" t="s">
        <v>307</v>
      </c>
      <c r="C196" s="200" t="s">
        <v>321</v>
      </c>
      <c r="D196" s="213" t="s">
        <v>319</v>
      </c>
      <c r="E196" s="25">
        <v>0</v>
      </c>
      <c r="F196" s="25">
        <v>30000</v>
      </c>
      <c r="G196" s="25">
        <v>30000</v>
      </c>
      <c r="H196" s="21">
        <f t="shared" si="18"/>
        <v>30000</v>
      </c>
      <c r="I196" s="22">
        <f t="shared" si="22"/>
        <v>30000</v>
      </c>
      <c r="J196" s="191" t="s">
        <v>35</v>
      </c>
      <c r="K196" s="124"/>
      <c r="L196" s="12" t="s">
        <v>36</v>
      </c>
      <c r="M196" s="127"/>
    </row>
    <row r="197" spans="1:13" ht="26.25" customHeight="1">
      <c r="A197" s="194"/>
      <c r="B197" s="196"/>
      <c r="C197" s="200"/>
      <c r="D197" s="214"/>
      <c r="E197" s="26">
        <v>0</v>
      </c>
      <c r="F197" s="26">
        <v>30000</v>
      </c>
      <c r="G197" s="26">
        <v>30000</v>
      </c>
      <c r="H197" s="24">
        <f t="shared" si="18"/>
        <v>30000</v>
      </c>
      <c r="I197" s="24">
        <f t="shared" si="22"/>
        <v>30000</v>
      </c>
      <c r="J197" s="192"/>
      <c r="K197" s="125"/>
      <c r="L197" s="12" t="s">
        <v>37</v>
      </c>
      <c r="M197" s="127"/>
    </row>
    <row r="198" spans="1:13" ht="15" customHeight="1">
      <c r="A198" s="193">
        <v>89</v>
      </c>
      <c r="B198" s="195" t="s">
        <v>307</v>
      </c>
      <c r="C198" s="200" t="s">
        <v>322</v>
      </c>
      <c r="D198" s="213" t="s">
        <v>309</v>
      </c>
      <c r="E198" s="172">
        <v>6973</v>
      </c>
      <c r="F198" s="172">
        <v>6973</v>
      </c>
      <c r="G198" s="172">
        <v>7475</v>
      </c>
      <c r="H198" s="21">
        <f t="shared" ref="H198:H207" si="23">+G198-E198</f>
        <v>502</v>
      </c>
      <c r="I198" s="22">
        <f t="shared" si="22"/>
        <v>502</v>
      </c>
      <c r="J198" s="191" t="s">
        <v>35</v>
      </c>
      <c r="K198" s="124"/>
      <c r="L198" s="12" t="s">
        <v>36</v>
      </c>
      <c r="M198" s="127"/>
    </row>
    <row r="199" spans="1:13" ht="15" customHeight="1">
      <c r="A199" s="194"/>
      <c r="B199" s="196"/>
      <c r="C199" s="200"/>
      <c r="D199" s="214"/>
      <c r="E199" s="26">
        <v>6973</v>
      </c>
      <c r="F199" s="26">
        <v>6973</v>
      </c>
      <c r="G199" s="26">
        <v>5475</v>
      </c>
      <c r="H199" s="24">
        <f t="shared" si="23"/>
        <v>-1498</v>
      </c>
      <c r="I199" s="24">
        <f t="shared" si="22"/>
        <v>-1498</v>
      </c>
      <c r="J199" s="192"/>
      <c r="K199" s="125"/>
      <c r="L199" s="12" t="s">
        <v>37</v>
      </c>
      <c r="M199" s="127"/>
    </row>
    <row r="200" spans="1:13" ht="15" customHeight="1">
      <c r="A200" s="193">
        <v>90</v>
      </c>
      <c r="B200" s="195" t="s">
        <v>307</v>
      </c>
      <c r="C200" s="200" t="s">
        <v>323</v>
      </c>
      <c r="D200" s="213" t="s">
        <v>309</v>
      </c>
      <c r="E200" s="25">
        <v>35700</v>
      </c>
      <c r="F200" s="25">
        <v>35700</v>
      </c>
      <c r="G200" s="25">
        <v>19200</v>
      </c>
      <c r="H200" s="21">
        <f t="shared" si="23"/>
        <v>-16500</v>
      </c>
      <c r="I200" s="22">
        <f t="shared" si="22"/>
        <v>-16500</v>
      </c>
      <c r="J200" s="191" t="s">
        <v>35</v>
      </c>
      <c r="K200" s="124"/>
      <c r="L200" s="12" t="s">
        <v>36</v>
      </c>
      <c r="M200" s="127"/>
    </row>
    <row r="201" spans="1:13" ht="15" customHeight="1">
      <c r="A201" s="194"/>
      <c r="B201" s="196"/>
      <c r="C201" s="200"/>
      <c r="D201" s="214"/>
      <c r="E201" s="26">
        <v>29200</v>
      </c>
      <c r="F201" s="26">
        <v>29200</v>
      </c>
      <c r="G201" s="26">
        <v>19200</v>
      </c>
      <c r="H201" s="24">
        <f t="shared" si="23"/>
        <v>-10000</v>
      </c>
      <c r="I201" s="24">
        <f t="shared" si="22"/>
        <v>-10000</v>
      </c>
      <c r="J201" s="192"/>
      <c r="K201" s="125"/>
      <c r="L201" s="12" t="s">
        <v>37</v>
      </c>
      <c r="M201" s="127"/>
    </row>
    <row r="202" spans="1:13" ht="15" customHeight="1">
      <c r="A202" s="193">
        <v>91</v>
      </c>
      <c r="B202" s="195" t="s">
        <v>307</v>
      </c>
      <c r="C202" s="200" t="s">
        <v>324</v>
      </c>
      <c r="D202" s="213" t="s">
        <v>309</v>
      </c>
      <c r="E202" s="25">
        <v>90000</v>
      </c>
      <c r="F202" s="25">
        <v>90000</v>
      </c>
      <c r="G202" s="25">
        <v>90000</v>
      </c>
      <c r="H202" s="21">
        <f t="shared" si="23"/>
        <v>0</v>
      </c>
      <c r="I202" s="22">
        <f t="shared" si="22"/>
        <v>0</v>
      </c>
      <c r="J202" s="191" t="s">
        <v>35</v>
      </c>
      <c r="K202" s="124"/>
      <c r="L202" s="12" t="s">
        <v>36</v>
      </c>
      <c r="M202" s="127"/>
    </row>
    <row r="203" spans="1:13" ht="15" customHeight="1">
      <c r="A203" s="194"/>
      <c r="B203" s="196"/>
      <c r="C203" s="200"/>
      <c r="D203" s="214"/>
      <c r="E203" s="26">
        <v>86656</v>
      </c>
      <c r="F203" s="26">
        <v>86656</v>
      </c>
      <c r="G203" s="26">
        <v>66844</v>
      </c>
      <c r="H203" s="24">
        <f t="shared" si="23"/>
        <v>-19812</v>
      </c>
      <c r="I203" s="24">
        <f t="shared" si="22"/>
        <v>-19812</v>
      </c>
      <c r="J203" s="192"/>
      <c r="K203" s="125"/>
      <c r="L203" s="12" t="s">
        <v>37</v>
      </c>
      <c r="M203" s="127"/>
    </row>
    <row r="204" spans="1:13" ht="15" customHeight="1">
      <c r="A204" s="193">
        <v>92</v>
      </c>
      <c r="B204" s="195" t="s">
        <v>307</v>
      </c>
      <c r="C204" s="215" t="s">
        <v>325</v>
      </c>
      <c r="D204" s="213" t="s">
        <v>319</v>
      </c>
      <c r="E204" s="25">
        <v>0</v>
      </c>
      <c r="F204" s="25">
        <v>30000</v>
      </c>
      <c r="G204" s="25">
        <v>25000</v>
      </c>
      <c r="H204" s="21">
        <f t="shared" si="23"/>
        <v>25000</v>
      </c>
      <c r="I204" s="22">
        <f t="shared" si="22"/>
        <v>25000</v>
      </c>
      <c r="J204" s="191" t="s">
        <v>35</v>
      </c>
      <c r="K204" s="124"/>
      <c r="L204" s="12" t="s">
        <v>36</v>
      </c>
      <c r="M204" s="127"/>
    </row>
    <row r="205" spans="1:13" ht="15" customHeight="1">
      <c r="A205" s="194"/>
      <c r="B205" s="196"/>
      <c r="C205" s="216"/>
      <c r="D205" s="214"/>
      <c r="E205" s="26">
        <v>0</v>
      </c>
      <c r="F205" s="26">
        <v>30000</v>
      </c>
      <c r="G205" s="26">
        <v>25000</v>
      </c>
      <c r="H205" s="24">
        <f t="shared" si="23"/>
        <v>25000</v>
      </c>
      <c r="I205" s="24">
        <f t="shared" si="22"/>
        <v>25000</v>
      </c>
      <c r="J205" s="192"/>
      <c r="K205" s="125"/>
      <c r="L205" s="12" t="s">
        <v>37</v>
      </c>
      <c r="M205" s="127"/>
    </row>
    <row r="206" spans="1:13" ht="15" customHeight="1">
      <c r="A206" s="193">
        <v>93</v>
      </c>
      <c r="B206" s="195" t="s">
        <v>307</v>
      </c>
      <c r="C206" s="200" t="s">
        <v>326</v>
      </c>
      <c r="D206" s="213" t="s">
        <v>309</v>
      </c>
      <c r="E206" s="25">
        <v>19363</v>
      </c>
      <c r="F206" s="21">
        <v>19363</v>
      </c>
      <c r="G206" s="21">
        <v>19456</v>
      </c>
      <c r="H206" s="21">
        <f t="shared" si="23"/>
        <v>93</v>
      </c>
      <c r="I206" s="22">
        <f t="shared" si="22"/>
        <v>93</v>
      </c>
      <c r="J206" s="191"/>
      <c r="K206" s="124"/>
      <c r="L206" s="12" t="s">
        <v>36</v>
      </c>
      <c r="M206" s="127"/>
    </row>
    <row r="207" spans="1:13" ht="15" customHeight="1">
      <c r="A207" s="194"/>
      <c r="B207" s="196"/>
      <c r="C207" s="200"/>
      <c r="D207" s="214"/>
      <c r="E207" s="26">
        <v>19363</v>
      </c>
      <c r="F207" s="24">
        <v>19363</v>
      </c>
      <c r="G207" s="24">
        <v>19456</v>
      </c>
      <c r="H207" s="24">
        <f t="shared" si="23"/>
        <v>93</v>
      </c>
      <c r="I207" s="24">
        <f t="shared" si="22"/>
        <v>93</v>
      </c>
      <c r="J207" s="192"/>
      <c r="K207" s="125"/>
      <c r="L207" s="12" t="s">
        <v>37</v>
      </c>
      <c r="M207" s="127"/>
    </row>
    <row r="208" spans="1:13" ht="15" customHeight="1">
      <c r="A208" s="193">
        <v>94</v>
      </c>
      <c r="B208" s="195" t="s">
        <v>307</v>
      </c>
      <c r="C208" s="200" t="s">
        <v>327</v>
      </c>
      <c r="D208" s="213" t="s">
        <v>309</v>
      </c>
      <c r="E208" s="172">
        <v>15000</v>
      </c>
      <c r="F208" s="153">
        <v>15000</v>
      </c>
      <c r="G208" s="25">
        <v>21000</v>
      </c>
      <c r="H208" s="21">
        <f t="shared" si="16"/>
        <v>6000</v>
      </c>
      <c r="I208" s="150"/>
      <c r="J208" s="151"/>
      <c r="K208" s="152"/>
      <c r="L208" s="12" t="s">
        <v>36</v>
      </c>
      <c r="M208" s="127"/>
    </row>
    <row r="209" spans="1:14" ht="15" customHeight="1">
      <c r="A209" s="194"/>
      <c r="B209" s="196"/>
      <c r="C209" s="200"/>
      <c r="D209" s="214"/>
      <c r="E209" s="26">
        <v>10000</v>
      </c>
      <c r="F209" s="26">
        <v>10000</v>
      </c>
      <c r="G209" s="23">
        <v>21000</v>
      </c>
      <c r="H209" s="24">
        <f t="shared" si="16"/>
        <v>11000</v>
      </c>
      <c r="I209" s="150"/>
      <c r="J209" s="151"/>
      <c r="K209" s="152"/>
      <c r="L209" s="12" t="s">
        <v>37</v>
      </c>
      <c r="M209" s="127"/>
    </row>
    <row r="210" spans="1:14" ht="15" customHeight="1">
      <c r="A210" s="193">
        <v>95</v>
      </c>
      <c r="B210" s="195" t="s">
        <v>307</v>
      </c>
      <c r="C210" s="200" t="s">
        <v>328</v>
      </c>
      <c r="D210" s="213" t="s">
        <v>309</v>
      </c>
      <c r="E210" s="25">
        <v>1000</v>
      </c>
      <c r="F210" s="25">
        <v>1000</v>
      </c>
      <c r="G210" s="25">
        <v>1000</v>
      </c>
      <c r="H210" s="21">
        <f t="shared" si="16"/>
        <v>0</v>
      </c>
      <c r="I210" s="22">
        <f t="shared" ref="I210:I211" si="24">+G210-E210</f>
        <v>0</v>
      </c>
      <c r="J210" s="191"/>
      <c r="K210" s="124"/>
      <c r="L210" s="12" t="s">
        <v>36</v>
      </c>
    </row>
    <row r="211" spans="1:14" ht="15" customHeight="1">
      <c r="A211" s="194"/>
      <c r="B211" s="196"/>
      <c r="C211" s="200"/>
      <c r="D211" s="214"/>
      <c r="E211" s="26">
        <v>1000</v>
      </c>
      <c r="F211" s="26">
        <v>1000</v>
      </c>
      <c r="G211" s="26">
        <v>1000</v>
      </c>
      <c r="H211" s="24">
        <f t="shared" si="16"/>
        <v>0</v>
      </c>
      <c r="I211" s="24">
        <f t="shared" si="24"/>
        <v>0</v>
      </c>
      <c r="J211" s="192"/>
      <c r="K211" s="125"/>
      <c r="L211" s="12" t="s">
        <v>37</v>
      </c>
    </row>
    <row r="212" spans="1:14" ht="15" customHeight="1">
      <c r="A212" s="193">
        <v>96</v>
      </c>
      <c r="B212" s="195" t="s">
        <v>329</v>
      </c>
      <c r="C212" s="215" t="s">
        <v>330</v>
      </c>
      <c r="D212" s="223" t="s">
        <v>317</v>
      </c>
      <c r="E212" s="21">
        <v>10336</v>
      </c>
      <c r="F212" s="21">
        <v>10336</v>
      </c>
      <c r="G212" s="21">
        <v>10552</v>
      </c>
      <c r="H212" s="21">
        <f t="shared" si="16"/>
        <v>216</v>
      </c>
      <c r="I212" s="22">
        <f t="shared" si="1"/>
        <v>216</v>
      </c>
      <c r="J212" s="191"/>
      <c r="K212" s="124"/>
      <c r="L212" s="12" t="s">
        <v>36</v>
      </c>
    </row>
    <row r="213" spans="1:14" ht="15" customHeight="1">
      <c r="A213" s="194"/>
      <c r="B213" s="196"/>
      <c r="C213" s="216"/>
      <c r="D213" s="224"/>
      <c r="E213" s="23">
        <v>10336</v>
      </c>
      <c r="F213" s="23">
        <v>10336</v>
      </c>
      <c r="G213" s="23">
        <v>10552</v>
      </c>
      <c r="H213" s="24">
        <f t="shared" si="16"/>
        <v>216</v>
      </c>
      <c r="I213" s="24">
        <f t="shared" si="1"/>
        <v>216</v>
      </c>
      <c r="J213" s="192"/>
      <c r="K213" s="125"/>
      <c r="L213" s="12" t="s">
        <v>37</v>
      </c>
    </row>
    <row r="214" spans="1:14" ht="15" customHeight="1">
      <c r="A214" s="193">
        <v>97</v>
      </c>
      <c r="B214" s="195" t="s">
        <v>307</v>
      </c>
      <c r="C214" s="200" t="s">
        <v>331</v>
      </c>
      <c r="D214" s="213" t="s">
        <v>309</v>
      </c>
      <c r="E214" s="25">
        <v>3560</v>
      </c>
      <c r="F214" s="25">
        <v>3560</v>
      </c>
      <c r="G214" s="25">
        <v>3458</v>
      </c>
      <c r="H214" s="21">
        <f t="shared" ref="H214:H217" si="25">+G214-E214</f>
        <v>-102</v>
      </c>
      <c r="I214" s="22">
        <f t="shared" ref="I214:I217" si="26">+G214-E214</f>
        <v>-102</v>
      </c>
      <c r="J214" s="191"/>
      <c r="K214" s="124"/>
      <c r="L214" s="12" t="s">
        <v>36</v>
      </c>
    </row>
    <row r="215" spans="1:14" ht="15" customHeight="1">
      <c r="A215" s="194"/>
      <c r="B215" s="196"/>
      <c r="C215" s="200"/>
      <c r="D215" s="214"/>
      <c r="E215" s="26">
        <v>3560</v>
      </c>
      <c r="F215" s="26">
        <v>3560</v>
      </c>
      <c r="G215" s="26">
        <v>3458</v>
      </c>
      <c r="H215" s="24">
        <f t="shared" si="25"/>
        <v>-102</v>
      </c>
      <c r="I215" s="24">
        <f t="shared" si="26"/>
        <v>-102</v>
      </c>
      <c r="J215" s="192"/>
      <c r="K215" s="125"/>
      <c r="L215" s="12" t="s">
        <v>37</v>
      </c>
    </row>
    <row r="216" spans="1:14" ht="15" customHeight="1">
      <c r="A216" s="193">
        <v>98</v>
      </c>
      <c r="B216" s="195" t="s">
        <v>307</v>
      </c>
      <c r="C216" s="200" t="s">
        <v>332</v>
      </c>
      <c r="D216" s="213" t="s">
        <v>309</v>
      </c>
      <c r="E216" s="21">
        <v>15000</v>
      </c>
      <c r="F216" s="21">
        <v>15000</v>
      </c>
      <c r="G216" s="21">
        <v>10000</v>
      </c>
      <c r="H216" s="21">
        <f t="shared" si="25"/>
        <v>-5000</v>
      </c>
      <c r="I216" s="22">
        <f t="shared" si="26"/>
        <v>-5000</v>
      </c>
      <c r="J216" s="191"/>
      <c r="K216" s="124"/>
      <c r="L216" s="12" t="s">
        <v>36</v>
      </c>
    </row>
    <row r="217" spans="1:14" ht="15" customHeight="1">
      <c r="A217" s="194"/>
      <c r="B217" s="196"/>
      <c r="C217" s="200"/>
      <c r="D217" s="214"/>
      <c r="E217" s="23">
        <v>0</v>
      </c>
      <c r="F217" s="23">
        <v>0</v>
      </c>
      <c r="G217" s="23">
        <v>0</v>
      </c>
      <c r="H217" s="24">
        <f t="shared" si="25"/>
        <v>0</v>
      </c>
      <c r="I217" s="24">
        <f t="shared" si="26"/>
        <v>0</v>
      </c>
      <c r="J217" s="192"/>
      <c r="K217" s="125"/>
      <c r="L217" s="12" t="s">
        <v>37</v>
      </c>
    </row>
    <row r="218" spans="1:14" ht="15" customHeight="1">
      <c r="A218" s="217" t="s">
        <v>333</v>
      </c>
      <c r="B218" s="218"/>
      <c r="C218" s="218"/>
      <c r="D218" s="219"/>
      <c r="E218" s="25">
        <f>+E176+E178+E180+E182+E184+E186+E188+E190+E192+E194+E196+E198+E200+E202+E204+E206+E208+E210+E212+E214+E216</f>
        <v>5993658</v>
      </c>
      <c r="F218" s="25" t="e">
        <f>+SUMIF($L16:$L213,$L218,F16:F213)</f>
        <v>#REF!</v>
      </c>
      <c r="G218" s="25">
        <f>+G176+G178+G180+G182+G184+G186+G188+G190+G192+G194+G196+G198+G200+G202+G204+G206+G208+G210+G212+G214+G216</f>
        <v>4995637</v>
      </c>
      <c r="H218" s="22">
        <f>+G218-E218</f>
        <v>-998021</v>
      </c>
      <c r="I218" s="22">
        <f>+G218-E218</f>
        <v>-998021</v>
      </c>
      <c r="J218" s="191" t="str">
        <f>IF(K218="　","　","区CM")</f>
        <v>　</v>
      </c>
      <c r="K218" s="126" t="str">
        <f>IF(SUMIF(M12:M213,M218,K12:K213)=0,"　",SUMIF(M12:M213,M218,K12:K213))</f>
        <v>　</v>
      </c>
      <c r="L218" s="12" t="s">
        <v>36</v>
      </c>
      <c r="N218" s="127" t="s">
        <v>449</v>
      </c>
    </row>
    <row r="219" spans="1:14" ht="15" customHeight="1">
      <c r="A219" s="220"/>
      <c r="B219" s="221"/>
      <c r="C219" s="221"/>
      <c r="D219" s="222"/>
      <c r="E219" s="26">
        <f>+E177+E179+E181+E183+E185+E187+E189+E191+E193+E195+E197+E199+E201+E203+E205+E207+E209+E211+E213+E215+E217</f>
        <v>4290683</v>
      </c>
      <c r="F219" s="26" t="e">
        <f>+SUMIF($L17:$L218,$L219,F17:F218)</f>
        <v>#REF!</v>
      </c>
      <c r="G219" s="26">
        <f>+G177+G179+G181+G183+G185+G187+G189+G191+G193+G195+G197+G199+G201+G203+G205+G207+G209+G211+G213+G215+G217</f>
        <v>4189637</v>
      </c>
      <c r="H219" s="24">
        <f t="shared" si="16"/>
        <v>-101046</v>
      </c>
      <c r="I219" s="24">
        <f>+G219-E219</f>
        <v>-101046</v>
      </c>
      <c r="J219" s="192"/>
      <c r="K219" s="29" t="str">
        <f>IF(SUMIF(M12:M213,M219,K12:K213)=0,"　",SUMIF(M12:M213,M219,K12:K213))</f>
        <v>　</v>
      </c>
      <c r="L219" s="12" t="s">
        <v>37</v>
      </c>
      <c r="N219" s="127" t="s">
        <v>450</v>
      </c>
    </row>
    <row r="220" spans="1:14" ht="15" customHeight="1">
      <c r="A220" s="193">
        <v>99</v>
      </c>
      <c r="B220" s="195" t="s">
        <v>334</v>
      </c>
      <c r="C220" s="200" t="s">
        <v>335</v>
      </c>
      <c r="D220" s="198" t="s">
        <v>336</v>
      </c>
      <c r="E220" s="25">
        <v>20329</v>
      </c>
      <c r="F220" s="25">
        <v>20329</v>
      </c>
      <c r="G220" s="25">
        <v>17901</v>
      </c>
      <c r="H220" s="21">
        <f t="shared" ref="H220:H263" si="27">+G220-E220</f>
        <v>-2428</v>
      </c>
      <c r="I220" s="22">
        <f t="shared" ref="I220:I253" si="28">+G220-E220</f>
        <v>-2428</v>
      </c>
      <c r="J220" s="191" t="s">
        <v>35</v>
      </c>
      <c r="K220" s="124"/>
      <c r="L220" s="12" t="s">
        <v>36</v>
      </c>
    </row>
    <row r="221" spans="1:14" ht="15" customHeight="1">
      <c r="A221" s="194"/>
      <c r="B221" s="196"/>
      <c r="C221" s="200"/>
      <c r="D221" s="199"/>
      <c r="E221" s="26">
        <v>20329</v>
      </c>
      <c r="F221" s="26">
        <v>20329</v>
      </c>
      <c r="G221" s="26">
        <v>17901</v>
      </c>
      <c r="H221" s="24">
        <f t="shared" si="27"/>
        <v>-2428</v>
      </c>
      <c r="I221" s="24">
        <f t="shared" si="28"/>
        <v>-2428</v>
      </c>
      <c r="J221" s="192"/>
      <c r="K221" s="125"/>
      <c r="L221" s="12" t="s">
        <v>37</v>
      </c>
    </row>
    <row r="222" spans="1:14" ht="15" customHeight="1">
      <c r="A222" s="193">
        <v>100</v>
      </c>
      <c r="B222" s="195" t="s">
        <v>334</v>
      </c>
      <c r="C222" s="200" t="s">
        <v>337</v>
      </c>
      <c r="D222" s="198" t="s">
        <v>336</v>
      </c>
      <c r="E222" s="25">
        <v>0</v>
      </c>
      <c r="F222" s="25">
        <v>20329</v>
      </c>
      <c r="G222" s="25">
        <v>15000</v>
      </c>
      <c r="H222" s="21">
        <f t="shared" si="27"/>
        <v>15000</v>
      </c>
      <c r="I222" s="22">
        <f t="shared" si="28"/>
        <v>15000</v>
      </c>
      <c r="J222" s="191" t="s">
        <v>35</v>
      </c>
      <c r="K222" s="124"/>
      <c r="L222" s="12" t="s">
        <v>36</v>
      </c>
    </row>
    <row r="223" spans="1:14" ht="15" customHeight="1">
      <c r="A223" s="194"/>
      <c r="B223" s="196"/>
      <c r="C223" s="200"/>
      <c r="D223" s="199"/>
      <c r="E223" s="26">
        <v>0</v>
      </c>
      <c r="F223" s="26">
        <v>20329</v>
      </c>
      <c r="G223" s="26">
        <v>7500</v>
      </c>
      <c r="H223" s="24">
        <f t="shared" si="27"/>
        <v>7500</v>
      </c>
      <c r="I223" s="24">
        <f t="shared" si="28"/>
        <v>7500</v>
      </c>
      <c r="J223" s="192"/>
      <c r="K223" s="125"/>
      <c r="L223" s="12" t="s">
        <v>37</v>
      </c>
    </row>
    <row r="224" spans="1:14" ht="15" customHeight="1">
      <c r="A224" s="193">
        <v>101</v>
      </c>
      <c r="B224" s="195" t="s">
        <v>334</v>
      </c>
      <c r="C224" s="200" t="s">
        <v>338</v>
      </c>
      <c r="D224" s="198" t="s">
        <v>339</v>
      </c>
      <c r="E224" s="25">
        <v>70984</v>
      </c>
      <c r="F224" s="25">
        <v>70984</v>
      </c>
      <c r="G224" s="25">
        <v>70792</v>
      </c>
      <c r="H224" s="21">
        <f t="shared" si="27"/>
        <v>-192</v>
      </c>
      <c r="I224" s="22">
        <f t="shared" si="28"/>
        <v>-192</v>
      </c>
      <c r="J224" s="191" t="s">
        <v>35</v>
      </c>
      <c r="K224" s="124"/>
      <c r="L224" s="12" t="s">
        <v>36</v>
      </c>
    </row>
    <row r="225" spans="1:12" ht="15" customHeight="1">
      <c r="A225" s="194"/>
      <c r="B225" s="196"/>
      <c r="C225" s="200"/>
      <c r="D225" s="199"/>
      <c r="E225" s="26">
        <v>70984</v>
      </c>
      <c r="F225" s="26">
        <v>70984</v>
      </c>
      <c r="G225" s="26">
        <v>70792</v>
      </c>
      <c r="H225" s="24">
        <f t="shared" si="27"/>
        <v>-192</v>
      </c>
      <c r="I225" s="24">
        <f t="shared" si="28"/>
        <v>-192</v>
      </c>
      <c r="J225" s="192"/>
      <c r="K225" s="125"/>
      <c r="L225" s="12" t="s">
        <v>37</v>
      </c>
    </row>
    <row r="226" spans="1:12" ht="15" customHeight="1">
      <c r="A226" s="193">
        <v>102</v>
      </c>
      <c r="B226" s="195" t="s">
        <v>334</v>
      </c>
      <c r="C226" s="200" t="s">
        <v>340</v>
      </c>
      <c r="D226" s="198" t="s">
        <v>339</v>
      </c>
      <c r="E226" s="25">
        <v>93932</v>
      </c>
      <c r="F226" s="25">
        <v>93932</v>
      </c>
      <c r="G226" s="25">
        <v>93925</v>
      </c>
      <c r="H226" s="21">
        <f t="shared" si="27"/>
        <v>-7</v>
      </c>
      <c r="I226" s="22">
        <f t="shared" si="28"/>
        <v>-7</v>
      </c>
      <c r="J226" s="191" t="s">
        <v>35</v>
      </c>
      <c r="K226" s="124"/>
      <c r="L226" s="12" t="s">
        <v>36</v>
      </c>
    </row>
    <row r="227" spans="1:12" ht="15" customHeight="1">
      <c r="A227" s="194"/>
      <c r="B227" s="196"/>
      <c r="C227" s="200"/>
      <c r="D227" s="199"/>
      <c r="E227" s="26">
        <v>93932</v>
      </c>
      <c r="F227" s="26">
        <v>93932</v>
      </c>
      <c r="G227" s="26">
        <v>93925</v>
      </c>
      <c r="H227" s="24">
        <f t="shared" si="27"/>
        <v>-7</v>
      </c>
      <c r="I227" s="24">
        <f t="shared" si="28"/>
        <v>-7</v>
      </c>
      <c r="J227" s="192"/>
      <c r="K227" s="125"/>
      <c r="L227" s="12" t="s">
        <v>37</v>
      </c>
    </row>
    <row r="228" spans="1:12" ht="15" customHeight="1">
      <c r="A228" s="193">
        <v>103</v>
      </c>
      <c r="B228" s="195" t="s">
        <v>334</v>
      </c>
      <c r="C228" s="200" t="s">
        <v>341</v>
      </c>
      <c r="D228" s="198" t="s">
        <v>339</v>
      </c>
      <c r="E228" s="25">
        <v>121664</v>
      </c>
      <c r="F228" s="25">
        <v>121664</v>
      </c>
      <c r="G228" s="25">
        <v>121651</v>
      </c>
      <c r="H228" s="21">
        <f t="shared" si="27"/>
        <v>-13</v>
      </c>
      <c r="I228" s="22">
        <f t="shared" si="28"/>
        <v>-13</v>
      </c>
      <c r="J228" s="191" t="s">
        <v>35</v>
      </c>
      <c r="K228" s="124"/>
      <c r="L228" s="12" t="s">
        <v>36</v>
      </c>
    </row>
    <row r="229" spans="1:12" ht="15" customHeight="1">
      <c r="A229" s="194"/>
      <c r="B229" s="196"/>
      <c r="C229" s="200"/>
      <c r="D229" s="199"/>
      <c r="E229" s="26">
        <v>121664</v>
      </c>
      <c r="F229" s="26">
        <v>121664</v>
      </c>
      <c r="G229" s="26">
        <v>121651</v>
      </c>
      <c r="H229" s="24">
        <f t="shared" si="27"/>
        <v>-13</v>
      </c>
      <c r="I229" s="24">
        <f t="shared" si="28"/>
        <v>-13</v>
      </c>
      <c r="J229" s="192"/>
      <c r="K229" s="125"/>
      <c r="L229" s="12" t="s">
        <v>37</v>
      </c>
    </row>
    <row r="230" spans="1:12" ht="15" customHeight="1">
      <c r="A230" s="193">
        <v>104</v>
      </c>
      <c r="B230" s="195" t="s">
        <v>334</v>
      </c>
      <c r="C230" s="200" t="s">
        <v>342</v>
      </c>
      <c r="D230" s="198" t="s">
        <v>339</v>
      </c>
      <c r="E230" s="25">
        <v>37501</v>
      </c>
      <c r="F230" s="25">
        <v>37501</v>
      </c>
      <c r="G230" s="25">
        <v>37503</v>
      </c>
      <c r="H230" s="21">
        <f t="shared" si="27"/>
        <v>2</v>
      </c>
      <c r="I230" s="22">
        <f t="shared" si="28"/>
        <v>2</v>
      </c>
      <c r="J230" s="191" t="s">
        <v>35</v>
      </c>
      <c r="K230" s="124"/>
      <c r="L230" s="12" t="s">
        <v>36</v>
      </c>
    </row>
    <row r="231" spans="1:12" ht="15" customHeight="1">
      <c r="A231" s="194"/>
      <c r="B231" s="196"/>
      <c r="C231" s="200"/>
      <c r="D231" s="199"/>
      <c r="E231" s="26">
        <v>27739</v>
      </c>
      <c r="F231" s="26">
        <v>27739</v>
      </c>
      <c r="G231" s="26">
        <v>27740</v>
      </c>
      <c r="H231" s="24">
        <f t="shared" si="27"/>
        <v>1</v>
      </c>
      <c r="I231" s="24">
        <f t="shared" si="28"/>
        <v>1</v>
      </c>
      <c r="J231" s="192"/>
      <c r="K231" s="125"/>
      <c r="L231" s="12" t="s">
        <v>37</v>
      </c>
    </row>
    <row r="232" spans="1:12" ht="15" customHeight="1">
      <c r="A232" s="193">
        <v>105</v>
      </c>
      <c r="B232" s="195" t="s">
        <v>334</v>
      </c>
      <c r="C232" s="200" t="s">
        <v>343</v>
      </c>
      <c r="D232" s="198" t="s">
        <v>339</v>
      </c>
      <c r="E232" s="25">
        <v>196251</v>
      </c>
      <c r="F232" s="25">
        <v>196251</v>
      </c>
      <c r="G232" s="25">
        <v>196109</v>
      </c>
      <c r="H232" s="21">
        <f t="shared" si="27"/>
        <v>-142</v>
      </c>
      <c r="I232" s="22">
        <f t="shared" si="28"/>
        <v>-142</v>
      </c>
      <c r="J232" s="191" t="s">
        <v>35</v>
      </c>
      <c r="K232" s="124"/>
      <c r="L232" s="12" t="s">
        <v>36</v>
      </c>
    </row>
    <row r="233" spans="1:12" ht="15" customHeight="1">
      <c r="A233" s="194"/>
      <c r="B233" s="196"/>
      <c r="C233" s="200"/>
      <c r="D233" s="199"/>
      <c r="E233" s="26">
        <v>196251</v>
      </c>
      <c r="F233" s="26">
        <v>196251</v>
      </c>
      <c r="G233" s="26">
        <v>196109</v>
      </c>
      <c r="H233" s="24">
        <f t="shared" si="27"/>
        <v>-142</v>
      </c>
      <c r="I233" s="24">
        <f t="shared" si="28"/>
        <v>-142</v>
      </c>
      <c r="J233" s="192"/>
      <c r="K233" s="125"/>
      <c r="L233" s="12" t="s">
        <v>37</v>
      </c>
    </row>
    <row r="234" spans="1:12" ht="15" customHeight="1">
      <c r="A234" s="193">
        <v>106</v>
      </c>
      <c r="B234" s="195" t="s">
        <v>334</v>
      </c>
      <c r="C234" s="200" t="s">
        <v>344</v>
      </c>
      <c r="D234" s="198" t="s">
        <v>339</v>
      </c>
      <c r="E234" s="25">
        <v>360502</v>
      </c>
      <c r="F234" s="25">
        <v>360502</v>
      </c>
      <c r="G234" s="25">
        <v>360241</v>
      </c>
      <c r="H234" s="21">
        <f t="shared" si="27"/>
        <v>-261</v>
      </c>
      <c r="I234" s="22">
        <f t="shared" si="28"/>
        <v>-261</v>
      </c>
      <c r="J234" s="191" t="s">
        <v>35</v>
      </c>
      <c r="K234" s="124"/>
      <c r="L234" s="12" t="s">
        <v>36</v>
      </c>
    </row>
    <row r="235" spans="1:12" ht="15" customHeight="1">
      <c r="A235" s="194"/>
      <c r="B235" s="196"/>
      <c r="C235" s="200"/>
      <c r="D235" s="199"/>
      <c r="E235" s="26">
        <v>360502</v>
      </c>
      <c r="F235" s="26">
        <v>360502</v>
      </c>
      <c r="G235" s="26">
        <v>360241</v>
      </c>
      <c r="H235" s="24">
        <f t="shared" si="27"/>
        <v>-261</v>
      </c>
      <c r="I235" s="24">
        <f t="shared" si="28"/>
        <v>-261</v>
      </c>
      <c r="J235" s="192"/>
      <c r="K235" s="125"/>
      <c r="L235" s="12" t="s">
        <v>37</v>
      </c>
    </row>
    <row r="236" spans="1:12" ht="15" customHeight="1">
      <c r="A236" s="193">
        <v>107</v>
      </c>
      <c r="B236" s="195" t="s">
        <v>334</v>
      </c>
      <c r="C236" s="200" t="s">
        <v>345</v>
      </c>
      <c r="D236" s="198" t="s">
        <v>339</v>
      </c>
      <c r="E236" s="25">
        <v>214695</v>
      </c>
      <c r="F236" s="25">
        <v>214695</v>
      </c>
      <c r="G236" s="25">
        <v>214540</v>
      </c>
      <c r="H236" s="21">
        <f t="shared" si="27"/>
        <v>-155</v>
      </c>
      <c r="I236" s="22">
        <f t="shared" si="28"/>
        <v>-155</v>
      </c>
      <c r="J236" s="191" t="s">
        <v>35</v>
      </c>
      <c r="K236" s="124"/>
      <c r="L236" s="12" t="s">
        <v>36</v>
      </c>
    </row>
    <row r="237" spans="1:12" ht="15" customHeight="1">
      <c r="A237" s="194"/>
      <c r="B237" s="196"/>
      <c r="C237" s="200"/>
      <c r="D237" s="199"/>
      <c r="E237" s="26">
        <v>214695</v>
      </c>
      <c r="F237" s="26">
        <v>214695</v>
      </c>
      <c r="G237" s="26">
        <v>214540</v>
      </c>
      <c r="H237" s="24">
        <f t="shared" si="27"/>
        <v>-155</v>
      </c>
      <c r="I237" s="24">
        <f t="shared" si="28"/>
        <v>-155</v>
      </c>
      <c r="J237" s="192"/>
      <c r="K237" s="125"/>
      <c r="L237" s="12" t="s">
        <v>37</v>
      </c>
    </row>
    <row r="238" spans="1:12" ht="15" customHeight="1">
      <c r="A238" s="193">
        <v>108</v>
      </c>
      <c r="B238" s="195" t="s">
        <v>334</v>
      </c>
      <c r="C238" s="200" t="s">
        <v>346</v>
      </c>
      <c r="D238" s="198" t="s">
        <v>229</v>
      </c>
      <c r="E238" s="21">
        <v>163804</v>
      </c>
      <c r="F238" s="21">
        <v>163804</v>
      </c>
      <c r="G238" s="21">
        <v>163685</v>
      </c>
      <c r="H238" s="21">
        <f t="shared" si="27"/>
        <v>-119</v>
      </c>
      <c r="I238" s="22">
        <f t="shared" si="28"/>
        <v>-119</v>
      </c>
      <c r="J238" s="191" t="s">
        <v>35</v>
      </c>
      <c r="K238" s="124"/>
      <c r="L238" s="12" t="s">
        <v>36</v>
      </c>
    </row>
    <row r="239" spans="1:12" ht="15" customHeight="1">
      <c r="A239" s="194"/>
      <c r="B239" s="196"/>
      <c r="C239" s="200"/>
      <c r="D239" s="199"/>
      <c r="E239" s="23">
        <v>163804</v>
      </c>
      <c r="F239" s="23">
        <v>163804</v>
      </c>
      <c r="G239" s="23">
        <v>163685</v>
      </c>
      <c r="H239" s="24">
        <f t="shared" si="27"/>
        <v>-119</v>
      </c>
      <c r="I239" s="24">
        <f t="shared" si="28"/>
        <v>-119</v>
      </c>
      <c r="J239" s="192"/>
      <c r="K239" s="125"/>
      <c r="L239" s="12" t="s">
        <v>37</v>
      </c>
    </row>
    <row r="240" spans="1:12" ht="15" customHeight="1">
      <c r="A240" s="193">
        <v>109</v>
      </c>
      <c r="B240" s="195" t="s">
        <v>334</v>
      </c>
      <c r="C240" s="200" t="s">
        <v>347</v>
      </c>
      <c r="D240" s="198" t="s">
        <v>229</v>
      </c>
      <c r="E240" s="25">
        <v>40449</v>
      </c>
      <c r="F240" s="25">
        <v>40449</v>
      </c>
      <c r="G240" s="25">
        <v>40578</v>
      </c>
      <c r="H240" s="21">
        <f t="shared" si="27"/>
        <v>129</v>
      </c>
      <c r="I240" s="22">
        <f t="shared" si="28"/>
        <v>129</v>
      </c>
      <c r="J240" s="191" t="s">
        <v>35</v>
      </c>
      <c r="K240" s="124"/>
      <c r="L240" s="12" t="s">
        <v>36</v>
      </c>
    </row>
    <row r="241" spans="1:13" ht="15" customHeight="1">
      <c r="A241" s="194"/>
      <c r="B241" s="196"/>
      <c r="C241" s="200"/>
      <c r="D241" s="199"/>
      <c r="E241" s="26">
        <v>40449</v>
      </c>
      <c r="F241" s="26">
        <v>40449</v>
      </c>
      <c r="G241" s="26">
        <v>40578</v>
      </c>
      <c r="H241" s="24">
        <f t="shared" si="27"/>
        <v>129</v>
      </c>
      <c r="I241" s="24">
        <f t="shared" si="28"/>
        <v>129</v>
      </c>
      <c r="J241" s="192"/>
      <c r="K241" s="125"/>
      <c r="L241" s="12" t="s">
        <v>37</v>
      </c>
    </row>
    <row r="242" spans="1:13" ht="15" customHeight="1">
      <c r="A242" s="193">
        <v>110</v>
      </c>
      <c r="B242" s="195" t="s">
        <v>334</v>
      </c>
      <c r="C242" s="200" t="s">
        <v>348</v>
      </c>
      <c r="D242" s="198" t="s">
        <v>229</v>
      </c>
      <c r="E242" s="172">
        <v>40000</v>
      </c>
      <c r="F242" s="172">
        <v>40000</v>
      </c>
      <c r="G242" s="172">
        <v>40000</v>
      </c>
      <c r="H242" s="21">
        <f t="shared" si="27"/>
        <v>0</v>
      </c>
      <c r="I242" s="22">
        <f t="shared" si="28"/>
        <v>0</v>
      </c>
      <c r="J242" s="191" t="s">
        <v>35</v>
      </c>
      <c r="K242" s="124"/>
      <c r="L242" s="12" t="s">
        <v>36</v>
      </c>
    </row>
    <row r="243" spans="1:13" ht="15" customHeight="1">
      <c r="A243" s="194"/>
      <c r="B243" s="196"/>
      <c r="C243" s="200"/>
      <c r="D243" s="199"/>
      <c r="E243" s="26">
        <v>40000</v>
      </c>
      <c r="F243" s="26">
        <v>40000</v>
      </c>
      <c r="G243" s="26">
        <v>40000</v>
      </c>
      <c r="H243" s="24">
        <f t="shared" si="27"/>
        <v>0</v>
      </c>
      <c r="I243" s="24">
        <f t="shared" si="28"/>
        <v>0</v>
      </c>
      <c r="J243" s="192"/>
      <c r="K243" s="125"/>
      <c r="L243" s="12" t="s">
        <v>37</v>
      </c>
    </row>
    <row r="244" spans="1:13" ht="15" customHeight="1">
      <c r="A244" s="193">
        <v>111</v>
      </c>
      <c r="B244" s="195" t="s">
        <v>334</v>
      </c>
      <c r="C244" s="200" t="s">
        <v>349</v>
      </c>
      <c r="D244" s="198" t="s">
        <v>229</v>
      </c>
      <c r="E244" s="25">
        <v>248449</v>
      </c>
      <c r="F244" s="25">
        <v>248449</v>
      </c>
      <c r="G244" s="25">
        <v>249992</v>
      </c>
      <c r="H244" s="21">
        <f t="shared" si="27"/>
        <v>1543</v>
      </c>
      <c r="I244" s="22">
        <f t="shared" si="28"/>
        <v>1543</v>
      </c>
      <c r="J244" s="191" t="s">
        <v>35</v>
      </c>
      <c r="K244" s="124"/>
      <c r="L244" s="12" t="s">
        <v>36</v>
      </c>
    </row>
    <row r="245" spans="1:13" ht="15" customHeight="1">
      <c r="A245" s="194"/>
      <c r="B245" s="196"/>
      <c r="C245" s="200"/>
      <c r="D245" s="199"/>
      <c r="E245" s="26">
        <v>248449</v>
      </c>
      <c r="F245" s="26">
        <v>248449</v>
      </c>
      <c r="G245" s="26">
        <v>249992</v>
      </c>
      <c r="H245" s="24">
        <f t="shared" si="27"/>
        <v>1543</v>
      </c>
      <c r="I245" s="24">
        <f t="shared" si="28"/>
        <v>1543</v>
      </c>
      <c r="J245" s="192"/>
      <c r="K245" s="125"/>
      <c r="L245" s="12" t="s">
        <v>37</v>
      </c>
    </row>
    <row r="246" spans="1:13" ht="15" customHeight="1">
      <c r="A246" s="193">
        <v>112</v>
      </c>
      <c r="B246" s="195" t="s">
        <v>334</v>
      </c>
      <c r="C246" s="200" t="s">
        <v>350</v>
      </c>
      <c r="D246" s="198" t="s">
        <v>229</v>
      </c>
      <c r="E246" s="25">
        <v>3600</v>
      </c>
      <c r="F246" s="25">
        <v>3600</v>
      </c>
      <c r="G246" s="25">
        <v>3600</v>
      </c>
      <c r="H246" s="21">
        <f t="shared" si="27"/>
        <v>0</v>
      </c>
      <c r="I246" s="22">
        <f t="shared" si="28"/>
        <v>0</v>
      </c>
      <c r="J246" s="191" t="s">
        <v>35</v>
      </c>
      <c r="K246" s="124"/>
      <c r="L246" s="12" t="s">
        <v>36</v>
      </c>
    </row>
    <row r="247" spans="1:13" ht="15" customHeight="1">
      <c r="A247" s="194"/>
      <c r="B247" s="196"/>
      <c r="C247" s="200"/>
      <c r="D247" s="199"/>
      <c r="E247" s="26">
        <v>3600</v>
      </c>
      <c r="F247" s="26">
        <v>3600</v>
      </c>
      <c r="G247" s="26">
        <v>3600</v>
      </c>
      <c r="H247" s="24">
        <f t="shared" si="27"/>
        <v>0</v>
      </c>
      <c r="I247" s="24">
        <f t="shared" si="28"/>
        <v>0</v>
      </c>
      <c r="J247" s="192"/>
      <c r="K247" s="125"/>
      <c r="L247" s="12" t="s">
        <v>37</v>
      </c>
    </row>
    <row r="248" spans="1:13" ht="15" customHeight="1">
      <c r="A248" s="193">
        <v>113</v>
      </c>
      <c r="B248" s="195" t="s">
        <v>334</v>
      </c>
      <c r="C248" s="200" t="s">
        <v>351</v>
      </c>
      <c r="D248" s="198" t="s">
        <v>229</v>
      </c>
      <c r="E248" s="25">
        <v>2267</v>
      </c>
      <c r="F248" s="25">
        <v>2267</v>
      </c>
      <c r="G248" s="25">
        <v>3579</v>
      </c>
      <c r="H248" s="21">
        <f t="shared" si="27"/>
        <v>1312</v>
      </c>
      <c r="I248" s="22">
        <f t="shared" si="28"/>
        <v>1312</v>
      </c>
      <c r="J248" s="191" t="s">
        <v>35</v>
      </c>
      <c r="K248" s="124"/>
      <c r="L248" s="12" t="s">
        <v>36</v>
      </c>
    </row>
    <row r="249" spans="1:13" ht="15" customHeight="1">
      <c r="A249" s="194"/>
      <c r="B249" s="196"/>
      <c r="C249" s="200"/>
      <c r="D249" s="199"/>
      <c r="E249" s="26">
        <v>2267</v>
      </c>
      <c r="F249" s="26">
        <v>2267</v>
      </c>
      <c r="G249" s="26">
        <v>3579</v>
      </c>
      <c r="H249" s="24">
        <f t="shared" si="27"/>
        <v>1312</v>
      </c>
      <c r="I249" s="24">
        <f t="shared" si="28"/>
        <v>1312</v>
      </c>
      <c r="J249" s="192"/>
      <c r="K249" s="125"/>
      <c r="L249" s="12" t="s">
        <v>37</v>
      </c>
    </row>
    <row r="250" spans="1:13" ht="15" customHeight="1">
      <c r="A250" s="193">
        <v>114</v>
      </c>
      <c r="B250" s="195" t="s">
        <v>334</v>
      </c>
      <c r="C250" s="200" t="s">
        <v>352</v>
      </c>
      <c r="D250" s="198" t="s">
        <v>353</v>
      </c>
      <c r="E250" s="25">
        <v>38626</v>
      </c>
      <c r="F250" s="25">
        <v>38626</v>
      </c>
      <c r="G250" s="25">
        <v>44482</v>
      </c>
      <c r="H250" s="21">
        <f t="shared" si="27"/>
        <v>5856</v>
      </c>
      <c r="I250" s="22">
        <f t="shared" si="28"/>
        <v>5856</v>
      </c>
      <c r="J250" s="191" t="s">
        <v>42</v>
      </c>
      <c r="K250" s="177">
        <v>5467</v>
      </c>
      <c r="L250" s="12" t="s">
        <v>36</v>
      </c>
      <c r="M250" s="127" t="s">
        <v>39</v>
      </c>
    </row>
    <row r="251" spans="1:13" ht="15" customHeight="1">
      <c r="A251" s="194"/>
      <c r="B251" s="196"/>
      <c r="C251" s="200"/>
      <c r="D251" s="199"/>
      <c r="E251" s="26">
        <v>38626</v>
      </c>
      <c r="F251" s="26">
        <v>38626</v>
      </c>
      <c r="G251" s="26">
        <v>19608</v>
      </c>
      <c r="H251" s="24">
        <f t="shared" si="27"/>
        <v>-19018</v>
      </c>
      <c r="I251" s="24">
        <f t="shared" si="28"/>
        <v>-19018</v>
      </c>
      <c r="J251" s="192"/>
      <c r="K251" s="174">
        <v>5467</v>
      </c>
      <c r="L251" s="12" t="s">
        <v>37</v>
      </c>
      <c r="M251" s="127" t="s">
        <v>40</v>
      </c>
    </row>
    <row r="252" spans="1:13" ht="15" customHeight="1">
      <c r="A252" s="193">
        <v>115</v>
      </c>
      <c r="B252" s="195" t="s">
        <v>364</v>
      </c>
      <c r="C252" s="200" t="s">
        <v>354</v>
      </c>
      <c r="D252" s="198" t="s">
        <v>353</v>
      </c>
      <c r="E252" s="25">
        <v>0</v>
      </c>
      <c r="F252" s="21" t="e">
        <v>#REF!</v>
      </c>
      <c r="G252" s="21">
        <v>13572</v>
      </c>
      <c r="H252" s="21">
        <f t="shared" si="27"/>
        <v>13572</v>
      </c>
      <c r="I252" s="22">
        <f t="shared" si="28"/>
        <v>13572</v>
      </c>
      <c r="J252" s="191"/>
      <c r="K252" s="124"/>
      <c r="L252" s="12" t="s">
        <v>36</v>
      </c>
    </row>
    <row r="253" spans="1:13" ht="15" customHeight="1">
      <c r="A253" s="194"/>
      <c r="B253" s="196"/>
      <c r="C253" s="200"/>
      <c r="D253" s="199"/>
      <c r="E253" s="26">
        <v>0</v>
      </c>
      <c r="F253" s="24" t="e">
        <v>#REF!</v>
      </c>
      <c r="G253" s="24">
        <v>13572</v>
      </c>
      <c r="H253" s="24">
        <f t="shared" si="27"/>
        <v>13572</v>
      </c>
      <c r="I253" s="24">
        <f t="shared" si="28"/>
        <v>13572</v>
      </c>
      <c r="J253" s="192"/>
      <c r="K253" s="125"/>
      <c r="L253" s="12" t="s">
        <v>37</v>
      </c>
    </row>
    <row r="254" spans="1:13" ht="15" customHeight="1">
      <c r="A254" s="193">
        <v>116</v>
      </c>
      <c r="B254" s="195" t="s">
        <v>364</v>
      </c>
      <c r="C254" s="200" t="s">
        <v>355</v>
      </c>
      <c r="D254" s="198" t="s">
        <v>353</v>
      </c>
      <c r="E254" s="181">
        <v>0</v>
      </c>
      <c r="F254" s="153" t="e">
        <v>#REF!</v>
      </c>
      <c r="G254" s="25">
        <v>8034</v>
      </c>
      <c r="H254" s="25">
        <f t="shared" si="27"/>
        <v>8034</v>
      </c>
      <c r="I254" s="184"/>
      <c r="J254" s="182"/>
      <c r="K254" s="124"/>
    </row>
    <row r="255" spans="1:13" ht="15" customHeight="1">
      <c r="A255" s="194"/>
      <c r="B255" s="196"/>
      <c r="C255" s="200"/>
      <c r="D255" s="199"/>
      <c r="E255" s="26">
        <v>0</v>
      </c>
      <c r="F255" s="26" t="e">
        <v>#REF!</v>
      </c>
      <c r="G255" s="26">
        <v>0</v>
      </c>
      <c r="H255" s="24">
        <f t="shared" si="27"/>
        <v>0</v>
      </c>
      <c r="I255" s="24"/>
      <c r="J255" s="183"/>
      <c r="K255" s="125"/>
    </row>
    <row r="256" spans="1:13" ht="15" customHeight="1">
      <c r="A256" s="193">
        <v>117</v>
      </c>
      <c r="B256" s="195" t="s">
        <v>364</v>
      </c>
      <c r="C256" s="200" t="s">
        <v>365</v>
      </c>
      <c r="D256" s="198" t="s">
        <v>353</v>
      </c>
      <c r="E256" s="25">
        <v>23817</v>
      </c>
      <c r="F256" s="25">
        <v>23817</v>
      </c>
      <c r="G256" s="25">
        <v>19253</v>
      </c>
      <c r="H256" s="25">
        <f t="shared" si="27"/>
        <v>-4564</v>
      </c>
      <c r="I256" s="22">
        <f t="shared" ref="I256:I283" si="29">+G256-E256</f>
        <v>-4564</v>
      </c>
      <c r="J256" s="191"/>
      <c r="K256" s="124"/>
      <c r="L256" s="12" t="s">
        <v>36</v>
      </c>
    </row>
    <row r="257" spans="1:13" ht="15" customHeight="1">
      <c r="A257" s="194"/>
      <c r="B257" s="196"/>
      <c r="C257" s="200"/>
      <c r="D257" s="199"/>
      <c r="E257" s="26">
        <v>23817</v>
      </c>
      <c r="F257" s="26">
        <v>23817</v>
      </c>
      <c r="G257" s="26">
        <v>19253</v>
      </c>
      <c r="H257" s="24">
        <f t="shared" si="27"/>
        <v>-4564</v>
      </c>
      <c r="I257" s="24">
        <f t="shared" si="29"/>
        <v>-4564</v>
      </c>
      <c r="J257" s="192"/>
      <c r="K257" s="125"/>
      <c r="L257" s="12" t="s">
        <v>37</v>
      </c>
    </row>
    <row r="258" spans="1:13" ht="15" customHeight="1">
      <c r="A258" s="193">
        <v>118</v>
      </c>
      <c r="B258" s="195" t="s">
        <v>364</v>
      </c>
      <c r="C258" s="200" t="s">
        <v>356</v>
      </c>
      <c r="D258" s="198" t="s">
        <v>366</v>
      </c>
      <c r="E258" s="21">
        <v>74183</v>
      </c>
      <c r="F258" s="21">
        <v>74183</v>
      </c>
      <c r="G258" s="21">
        <v>48200</v>
      </c>
      <c r="H258" s="21">
        <f t="shared" si="27"/>
        <v>-25983</v>
      </c>
      <c r="I258" s="22">
        <f t="shared" si="29"/>
        <v>-25983</v>
      </c>
      <c r="J258" s="191"/>
      <c r="K258" s="124"/>
      <c r="L258" s="12" t="s">
        <v>36</v>
      </c>
    </row>
    <row r="259" spans="1:13" ht="15" customHeight="1">
      <c r="A259" s="194"/>
      <c r="B259" s="196"/>
      <c r="C259" s="200"/>
      <c r="D259" s="199"/>
      <c r="E259" s="23">
        <v>74183</v>
      </c>
      <c r="F259" s="23">
        <v>74183</v>
      </c>
      <c r="G259" s="23">
        <v>48200</v>
      </c>
      <c r="H259" s="24">
        <f t="shared" si="27"/>
        <v>-25983</v>
      </c>
      <c r="I259" s="24">
        <f t="shared" si="29"/>
        <v>-25983</v>
      </c>
      <c r="J259" s="192"/>
      <c r="K259" s="125"/>
      <c r="L259" s="12" t="s">
        <v>37</v>
      </c>
    </row>
    <row r="260" spans="1:13" ht="15" customHeight="1">
      <c r="A260" s="193">
        <v>119</v>
      </c>
      <c r="B260" s="195" t="s">
        <v>364</v>
      </c>
      <c r="C260" s="200" t="s">
        <v>357</v>
      </c>
      <c r="D260" s="198" t="s">
        <v>353</v>
      </c>
      <c r="E260" s="25">
        <v>2592</v>
      </c>
      <c r="F260" s="25">
        <v>2592</v>
      </c>
      <c r="G260" s="25">
        <v>2558</v>
      </c>
      <c r="H260" s="21">
        <f t="shared" si="27"/>
        <v>-34</v>
      </c>
      <c r="I260" s="22">
        <f t="shared" si="29"/>
        <v>-34</v>
      </c>
      <c r="J260" s="191" t="s">
        <v>42</v>
      </c>
      <c r="K260" s="177">
        <v>2558</v>
      </c>
      <c r="L260" s="12" t="s">
        <v>36</v>
      </c>
      <c r="M260" s="127" t="s">
        <v>39</v>
      </c>
    </row>
    <row r="261" spans="1:13" ht="15" customHeight="1">
      <c r="A261" s="194"/>
      <c r="B261" s="196"/>
      <c r="C261" s="200"/>
      <c r="D261" s="199"/>
      <c r="E261" s="26">
        <v>2592</v>
      </c>
      <c r="F261" s="26">
        <v>2592</v>
      </c>
      <c r="G261" s="26">
        <v>2558</v>
      </c>
      <c r="H261" s="24">
        <f t="shared" si="27"/>
        <v>-34</v>
      </c>
      <c r="I261" s="24">
        <f t="shared" si="29"/>
        <v>-34</v>
      </c>
      <c r="J261" s="192"/>
      <c r="K261" s="174">
        <v>2558</v>
      </c>
      <c r="L261" s="12" t="s">
        <v>37</v>
      </c>
      <c r="M261" s="127" t="s">
        <v>40</v>
      </c>
    </row>
    <row r="262" spans="1:13" ht="15" customHeight="1">
      <c r="A262" s="193">
        <v>120</v>
      </c>
      <c r="B262" s="195" t="s">
        <v>364</v>
      </c>
      <c r="C262" s="200" t="s">
        <v>358</v>
      </c>
      <c r="D262" s="198" t="s">
        <v>366</v>
      </c>
      <c r="E262" s="21">
        <v>47028</v>
      </c>
      <c r="F262" s="21">
        <v>47028</v>
      </c>
      <c r="G262" s="21">
        <v>47479</v>
      </c>
      <c r="H262" s="21">
        <f t="shared" si="27"/>
        <v>451</v>
      </c>
      <c r="I262" s="22">
        <f t="shared" si="29"/>
        <v>451</v>
      </c>
      <c r="J262" s="191" t="s">
        <v>42</v>
      </c>
      <c r="K262" s="173">
        <v>47479</v>
      </c>
      <c r="L262" s="12" t="s">
        <v>36</v>
      </c>
      <c r="M262" s="127" t="s">
        <v>39</v>
      </c>
    </row>
    <row r="263" spans="1:13" ht="15" customHeight="1">
      <c r="A263" s="194"/>
      <c r="B263" s="196"/>
      <c r="C263" s="200"/>
      <c r="D263" s="199"/>
      <c r="E263" s="23">
        <v>47028</v>
      </c>
      <c r="F263" s="23">
        <v>47028</v>
      </c>
      <c r="G263" s="23">
        <v>47479</v>
      </c>
      <c r="H263" s="24">
        <f t="shared" si="27"/>
        <v>451</v>
      </c>
      <c r="I263" s="24">
        <f t="shared" si="29"/>
        <v>451</v>
      </c>
      <c r="J263" s="192"/>
      <c r="K263" s="174">
        <v>47479</v>
      </c>
      <c r="L263" s="12" t="s">
        <v>37</v>
      </c>
      <c r="M263" s="127" t="s">
        <v>40</v>
      </c>
    </row>
    <row r="264" spans="1:13" ht="15" customHeight="1">
      <c r="A264" s="193">
        <v>121</v>
      </c>
      <c r="B264" s="195" t="s">
        <v>364</v>
      </c>
      <c r="C264" s="200" t="s">
        <v>359</v>
      </c>
      <c r="D264" s="198" t="s">
        <v>366</v>
      </c>
      <c r="E264" s="25">
        <v>4142</v>
      </c>
      <c r="F264" s="25">
        <v>4142</v>
      </c>
      <c r="G264" s="25">
        <v>4117</v>
      </c>
      <c r="H264" s="21">
        <f t="shared" ref="H264:H283" si="30">+G264-E264</f>
        <v>-25</v>
      </c>
      <c r="I264" s="22">
        <f t="shared" si="29"/>
        <v>-25</v>
      </c>
      <c r="J264" s="191" t="s">
        <v>42</v>
      </c>
      <c r="K264" s="173">
        <v>4117</v>
      </c>
      <c r="L264" s="12" t="s">
        <v>36</v>
      </c>
      <c r="M264" s="127" t="s">
        <v>39</v>
      </c>
    </row>
    <row r="265" spans="1:13" ht="15" customHeight="1">
      <c r="A265" s="194"/>
      <c r="B265" s="196"/>
      <c r="C265" s="200"/>
      <c r="D265" s="199"/>
      <c r="E265" s="26">
        <v>4142</v>
      </c>
      <c r="F265" s="26">
        <v>4142</v>
      </c>
      <c r="G265" s="26">
        <v>4117</v>
      </c>
      <c r="H265" s="24">
        <f t="shared" si="30"/>
        <v>-25</v>
      </c>
      <c r="I265" s="24">
        <f t="shared" si="29"/>
        <v>-25</v>
      </c>
      <c r="J265" s="192"/>
      <c r="K265" s="174">
        <v>4117</v>
      </c>
      <c r="L265" s="12" t="s">
        <v>37</v>
      </c>
      <c r="M265" s="127" t="s">
        <v>40</v>
      </c>
    </row>
    <row r="266" spans="1:13" ht="15" customHeight="1">
      <c r="A266" s="193">
        <v>122</v>
      </c>
      <c r="B266" s="195" t="s">
        <v>334</v>
      </c>
      <c r="C266" s="200" t="s">
        <v>367</v>
      </c>
      <c r="D266" s="198" t="s">
        <v>366</v>
      </c>
      <c r="E266" s="25">
        <v>1061</v>
      </c>
      <c r="F266" s="25">
        <v>1061</v>
      </c>
      <c r="G266" s="25">
        <v>1071</v>
      </c>
      <c r="H266" s="21">
        <f t="shared" si="30"/>
        <v>10</v>
      </c>
      <c r="I266" s="22">
        <f t="shared" si="29"/>
        <v>10</v>
      </c>
      <c r="J266" s="191" t="s">
        <v>35</v>
      </c>
      <c r="K266" s="124"/>
      <c r="L266" s="12" t="s">
        <v>36</v>
      </c>
    </row>
    <row r="267" spans="1:13" ht="15" customHeight="1">
      <c r="A267" s="194"/>
      <c r="B267" s="196"/>
      <c r="C267" s="200"/>
      <c r="D267" s="199"/>
      <c r="E267" s="26">
        <v>1061</v>
      </c>
      <c r="F267" s="26">
        <v>1061</v>
      </c>
      <c r="G267" s="26">
        <v>1071</v>
      </c>
      <c r="H267" s="24">
        <f t="shared" si="30"/>
        <v>10</v>
      </c>
      <c r="I267" s="24">
        <f t="shared" si="29"/>
        <v>10</v>
      </c>
      <c r="J267" s="192"/>
      <c r="K267" s="125"/>
      <c r="L267" s="12" t="s">
        <v>37</v>
      </c>
    </row>
    <row r="268" spans="1:13" ht="15" customHeight="1">
      <c r="A268" s="193">
        <v>123</v>
      </c>
      <c r="B268" s="195" t="s">
        <v>334</v>
      </c>
      <c r="C268" s="200" t="s">
        <v>360</v>
      </c>
      <c r="D268" s="198" t="s">
        <v>366</v>
      </c>
      <c r="E268" s="25">
        <v>7640</v>
      </c>
      <c r="F268" s="25">
        <v>7640</v>
      </c>
      <c r="G268" s="25">
        <v>4881</v>
      </c>
      <c r="H268" s="21">
        <f t="shared" si="30"/>
        <v>-2759</v>
      </c>
      <c r="I268" s="22">
        <f t="shared" si="29"/>
        <v>-2759</v>
      </c>
      <c r="J268" s="191" t="s">
        <v>35</v>
      </c>
      <c r="K268" s="124"/>
      <c r="L268" s="12" t="s">
        <v>36</v>
      </c>
    </row>
    <row r="269" spans="1:13" ht="15" customHeight="1">
      <c r="A269" s="194"/>
      <c r="B269" s="196"/>
      <c r="C269" s="200"/>
      <c r="D269" s="199"/>
      <c r="E269" s="26">
        <v>0</v>
      </c>
      <c r="F269" s="26">
        <v>0</v>
      </c>
      <c r="G269" s="26">
        <v>0</v>
      </c>
      <c r="H269" s="24">
        <f t="shared" si="30"/>
        <v>0</v>
      </c>
      <c r="I269" s="24">
        <f t="shared" si="29"/>
        <v>0</v>
      </c>
      <c r="J269" s="192"/>
      <c r="K269" s="125"/>
      <c r="L269" s="12" t="s">
        <v>37</v>
      </c>
    </row>
    <row r="270" spans="1:13" ht="15" customHeight="1">
      <c r="A270" s="193">
        <v>124</v>
      </c>
      <c r="B270" s="195" t="s">
        <v>334</v>
      </c>
      <c r="C270" s="200" t="s">
        <v>361</v>
      </c>
      <c r="D270" s="198" t="s">
        <v>366</v>
      </c>
      <c r="E270" s="21">
        <v>835</v>
      </c>
      <c r="F270" s="21">
        <v>835</v>
      </c>
      <c r="G270" s="21">
        <v>992</v>
      </c>
      <c r="H270" s="21">
        <f t="shared" si="30"/>
        <v>157</v>
      </c>
      <c r="I270" s="22">
        <f t="shared" si="29"/>
        <v>157</v>
      </c>
      <c r="J270" s="191" t="s">
        <v>35</v>
      </c>
      <c r="K270" s="124"/>
      <c r="L270" s="12" t="s">
        <v>36</v>
      </c>
    </row>
    <row r="271" spans="1:13" ht="15" customHeight="1">
      <c r="A271" s="194"/>
      <c r="B271" s="196"/>
      <c r="C271" s="200"/>
      <c r="D271" s="199"/>
      <c r="E271" s="23">
        <v>0</v>
      </c>
      <c r="F271" s="23">
        <v>0</v>
      </c>
      <c r="G271" s="23">
        <v>0</v>
      </c>
      <c r="H271" s="24">
        <f t="shared" si="30"/>
        <v>0</v>
      </c>
      <c r="I271" s="24">
        <f t="shared" si="29"/>
        <v>0</v>
      </c>
      <c r="J271" s="192"/>
      <c r="K271" s="125"/>
      <c r="L271" s="12" t="s">
        <v>37</v>
      </c>
    </row>
    <row r="272" spans="1:13" ht="15" customHeight="1">
      <c r="A272" s="193">
        <v>125</v>
      </c>
      <c r="B272" s="195" t="s">
        <v>334</v>
      </c>
      <c r="C272" s="200" t="s">
        <v>362</v>
      </c>
      <c r="D272" s="198" t="s">
        <v>366</v>
      </c>
      <c r="E272" s="25">
        <v>2925</v>
      </c>
      <c r="F272" s="25">
        <v>2925</v>
      </c>
      <c r="G272" s="25">
        <v>2925</v>
      </c>
      <c r="H272" s="21">
        <f t="shared" si="30"/>
        <v>0</v>
      </c>
      <c r="I272" s="22">
        <f t="shared" si="29"/>
        <v>0</v>
      </c>
      <c r="J272" s="191" t="s">
        <v>35</v>
      </c>
      <c r="K272" s="124"/>
      <c r="L272" s="12" t="s">
        <v>36</v>
      </c>
    </row>
    <row r="273" spans="1:12" ht="15" customHeight="1">
      <c r="A273" s="194"/>
      <c r="B273" s="196"/>
      <c r="C273" s="200"/>
      <c r="D273" s="199"/>
      <c r="E273" s="26">
        <v>2925</v>
      </c>
      <c r="F273" s="26">
        <v>2925</v>
      </c>
      <c r="G273" s="26">
        <v>2925</v>
      </c>
      <c r="H273" s="24">
        <f t="shared" si="30"/>
        <v>0</v>
      </c>
      <c r="I273" s="24">
        <f t="shared" si="29"/>
        <v>0</v>
      </c>
      <c r="J273" s="192"/>
      <c r="K273" s="125"/>
      <c r="L273" s="12" t="s">
        <v>37</v>
      </c>
    </row>
    <row r="274" spans="1:12" ht="15" customHeight="1">
      <c r="A274" s="193">
        <v>126</v>
      </c>
      <c r="B274" s="195" t="s">
        <v>334</v>
      </c>
      <c r="C274" s="200" t="s">
        <v>363</v>
      </c>
      <c r="D274" s="198" t="s">
        <v>366</v>
      </c>
      <c r="E274" s="172">
        <v>1755</v>
      </c>
      <c r="F274" s="172">
        <v>1755</v>
      </c>
      <c r="G274" s="172">
        <v>2147</v>
      </c>
      <c r="H274" s="21">
        <f t="shared" si="30"/>
        <v>392</v>
      </c>
      <c r="I274" s="22">
        <f t="shared" si="29"/>
        <v>392</v>
      </c>
      <c r="J274" s="191" t="s">
        <v>35</v>
      </c>
      <c r="K274" s="124"/>
      <c r="L274" s="12" t="s">
        <v>36</v>
      </c>
    </row>
    <row r="275" spans="1:12" ht="15" customHeight="1">
      <c r="A275" s="194"/>
      <c r="B275" s="196"/>
      <c r="C275" s="200"/>
      <c r="D275" s="199"/>
      <c r="E275" s="26">
        <v>551</v>
      </c>
      <c r="F275" s="26">
        <v>551</v>
      </c>
      <c r="G275" s="26">
        <v>484</v>
      </c>
      <c r="H275" s="24">
        <f t="shared" si="30"/>
        <v>-67</v>
      </c>
      <c r="I275" s="24">
        <f t="shared" si="29"/>
        <v>-67</v>
      </c>
      <c r="J275" s="192"/>
      <c r="K275" s="125"/>
      <c r="L275" s="12" t="s">
        <v>37</v>
      </c>
    </row>
    <row r="276" spans="1:12" ht="15" customHeight="1">
      <c r="A276" s="193">
        <v>127</v>
      </c>
      <c r="B276" s="195" t="s">
        <v>334</v>
      </c>
      <c r="C276" s="200" t="s">
        <v>368</v>
      </c>
      <c r="D276" s="198" t="s">
        <v>366</v>
      </c>
      <c r="E276" s="25">
        <v>2202</v>
      </c>
      <c r="F276" s="25">
        <v>2202</v>
      </c>
      <c r="G276" s="25">
        <v>1916</v>
      </c>
      <c r="H276" s="21">
        <f t="shared" si="30"/>
        <v>-286</v>
      </c>
      <c r="I276" s="22">
        <f t="shared" si="29"/>
        <v>-286</v>
      </c>
      <c r="J276" s="191" t="s">
        <v>35</v>
      </c>
      <c r="K276" s="124"/>
      <c r="L276" s="12" t="s">
        <v>36</v>
      </c>
    </row>
    <row r="277" spans="1:12" ht="15" customHeight="1">
      <c r="A277" s="194"/>
      <c r="B277" s="196"/>
      <c r="C277" s="200"/>
      <c r="D277" s="199"/>
      <c r="E277" s="26">
        <v>2202</v>
      </c>
      <c r="F277" s="26">
        <v>2202</v>
      </c>
      <c r="G277" s="26">
        <v>1916</v>
      </c>
      <c r="H277" s="24">
        <f t="shared" si="30"/>
        <v>-286</v>
      </c>
      <c r="I277" s="24">
        <f t="shared" si="29"/>
        <v>-286</v>
      </c>
      <c r="J277" s="192"/>
      <c r="K277" s="125"/>
      <c r="L277" s="12" t="s">
        <v>37</v>
      </c>
    </row>
    <row r="278" spans="1:12" ht="15" customHeight="1">
      <c r="A278" s="193">
        <v>128</v>
      </c>
      <c r="B278" s="195" t="s">
        <v>334</v>
      </c>
      <c r="C278" s="201" t="s">
        <v>369</v>
      </c>
      <c r="D278" s="198" t="s">
        <v>366</v>
      </c>
      <c r="E278" s="25">
        <v>18965</v>
      </c>
      <c r="F278" s="25">
        <v>18965</v>
      </c>
      <c r="G278" s="25">
        <v>16542</v>
      </c>
      <c r="H278" s="21">
        <f t="shared" si="30"/>
        <v>-2423</v>
      </c>
      <c r="I278" s="22">
        <f t="shared" si="29"/>
        <v>-2423</v>
      </c>
      <c r="J278" s="191" t="s">
        <v>35</v>
      </c>
      <c r="K278" s="124"/>
      <c r="L278" s="12" t="s">
        <v>36</v>
      </c>
    </row>
    <row r="279" spans="1:12" ht="15" customHeight="1">
      <c r="A279" s="194"/>
      <c r="B279" s="196"/>
      <c r="C279" s="202"/>
      <c r="D279" s="199"/>
      <c r="E279" s="26">
        <v>18929</v>
      </c>
      <c r="F279" s="26">
        <v>18929</v>
      </c>
      <c r="G279" s="26">
        <v>16484</v>
      </c>
      <c r="H279" s="24">
        <f t="shared" si="30"/>
        <v>-2445</v>
      </c>
      <c r="I279" s="24">
        <f t="shared" si="29"/>
        <v>-2445</v>
      </c>
      <c r="J279" s="192"/>
      <c r="K279" s="125"/>
      <c r="L279" s="12" t="s">
        <v>37</v>
      </c>
    </row>
    <row r="280" spans="1:12" ht="15" customHeight="1">
      <c r="A280" s="193">
        <v>129</v>
      </c>
      <c r="B280" s="195" t="s">
        <v>334</v>
      </c>
      <c r="C280" s="200" t="s">
        <v>370</v>
      </c>
      <c r="D280" s="198" t="s">
        <v>371</v>
      </c>
      <c r="E280" s="25">
        <v>263406</v>
      </c>
      <c r="F280" s="25">
        <v>263406</v>
      </c>
      <c r="G280" s="25">
        <v>253001</v>
      </c>
      <c r="H280" s="21">
        <f t="shared" si="30"/>
        <v>-10405</v>
      </c>
      <c r="I280" s="22">
        <f t="shared" si="29"/>
        <v>-10405</v>
      </c>
      <c r="J280" s="191" t="s">
        <v>35</v>
      </c>
      <c r="K280" s="124"/>
      <c r="L280" s="12" t="s">
        <v>36</v>
      </c>
    </row>
    <row r="281" spans="1:12" ht="15" customHeight="1">
      <c r="A281" s="194"/>
      <c r="B281" s="196"/>
      <c r="C281" s="200"/>
      <c r="D281" s="199"/>
      <c r="E281" s="26">
        <v>263406</v>
      </c>
      <c r="F281" s="26">
        <v>263406</v>
      </c>
      <c r="G281" s="26">
        <v>253001</v>
      </c>
      <c r="H281" s="24">
        <f t="shared" si="30"/>
        <v>-10405</v>
      </c>
      <c r="I281" s="24">
        <f t="shared" si="29"/>
        <v>-10405</v>
      </c>
      <c r="J281" s="192"/>
      <c r="K281" s="125"/>
      <c r="L281" s="12" t="s">
        <v>37</v>
      </c>
    </row>
    <row r="282" spans="1:12" ht="15" customHeight="1">
      <c r="A282" s="193">
        <v>130</v>
      </c>
      <c r="B282" s="195" t="s">
        <v>334</v>
      </c>
      <c r="C282" s="200" t="s">
        <v>372</v>
      </c>
      <c r="D282" s="198" t="s">
        <v>371</v>
      </c>
      <c r="E282" s="25">
        <v>320918</v>
      </c>
      <c r="F282" s="25">
        <v>320918</v>
      </c>
      <c r="G282" s="25">
        <v>317225</v>
      </c>
      <c r="H282" s="21">
        <f t="shared" si="30"/>
        <v>-3693</v>
      </c>
      <c r="I282" s="22">
        <f t="shared" si="29"/>
        <v>-3693</v>
      </c>
      <c r="J282" s="191" t="s">
        <v>35</v>
      </c>
      <c r="K282" s="124"/>
      <c r="L282" s="12" t="s">
        <v>36</v>
      </c>
    </row>
    <row r="283" spans="1:12" ht="15" customHeight="1">
      <c r="A283" s="194"/>
      <c r="B283" s="196"/>
      <c r="C283" s="200"/>
      <c r="D283" s="199"/>
      <c r="E283" s="26">
        <v>320918</v>
      </c>
      <c r="F283" s="26">
        <v>320918</v>
      </c>
      <c r="G283" s="26">
        <v>317225</v>
      </c>
      <c r="H283" s="24">
        <f t="shared" si="30"/>
        <v>-3693</v>
      </c>
      <c r="I283" s="24">
        <f t="shared" si="29"/>
        <v>-3693</v>
      </c>
      <c r="J283" s="192"/>
      <c r="K283" s="125"/>
      <c r="L283" s="12" t="s">
        <v>37</v>
      </c>
    </row>
    <row r="284" spans="1:12" ht="15" customHeight="1">
      <c r="A284" s="193">
        <v>131</v>
      </c>
      <c r="B284" s="195" t="s">
        <v>334</v>
      </c>
      <c r="C284" s="200" t="s">
        <v>373</v>
      </c>
      <c r="D284" s="198" t="s">
        <v>371</v>
      </c>
      <c r="E284" s="25">
        <v>71510</v>
      </c>
      <c r="F284" s="25">
        <v>71510</v>
      </c>
      <c r="G284" s="25">
        <v>16518</v>
      </c>
      <c r="H284" s="21">
        <f t="shared" ref="H284:H295" si="31">+G284-E284</f>
        <v>-54992</v>
      </c>
      <c r="I284" s="22">
        <f t="shared" ref="I284:I295" si="32">+G284-E284</f>
        <v>-54992</v>
      </c>
      <c r="J284" s="191" t="s">
        <v>35</v>
      </c>
      <c r="K284" s="124"/>
      <c r="L284" s="12" t="s">
        <v>36</v>
      </c>
    </row>
    <row r="285" spans="1:12" ht="15" customHeight="1">
      <c r="A285" s="194"/>
      <c r="B285" s="196"/>
      <c r="C285" s="200"/>
      <c r="D285" s="199"/>
      <c r="E285" s="26">
        <v>71510</v>
      </c>
      <c r="F285" s="26">
        <v>71510</v>
      </c>
      <c r="G285" s="26">
        <v>16518</v>
      </c>
      <c r="H285" s="24">
        <f t="shared" si="31"/>
        <v>-54992</v>
      </c>
      <c r="I285" s="24">
        <f t="shared" si="32"/>
        <v>-54992</v>
      </c>
      <c r="J285" s="192"/>
      <c r="K285" s="125"/>
      <c r="L285" s="12" t="s">
        <v>37</v>
      </c>
    </row>
    <row r="286" spans="1:12" ht="15" customHeight="1">
      <c r="A286" s="193">
        <v>132</v>
      </c>
      <c r="B286" s="195" t="s">
        <v>334</v>
      </c>
      <c r="C286" s="200" t="s">
        <v>374</v>
      </c>
      <c r="D286" s="198" t="s">
        <v>371</v>
      </c>
      <c r="E286" s="25">
        <v>160</v>
      </c>
      <c r="F286" s="25">
        <v>160</v>
      </c>
      <c r="G286" s="25">
        <v>160</v>
      </c>
      <c r="H286" s="21">
        <f t="shared" si="31"/>
        <v>0</v>
      </c>
      <c r="I286" s="22">
        <f t="shared" si="32"/>
        <v>0</v>
      </c>
      <c r="J286" s="191" t="s">
        <v>35</v>
      </c>
      <c r="K286" s="124"/>
      <c r="L286" s="12" t="s">
        <v>36</v>
      </c>
    </row>
    <row r="287" spans="1:12" ht="15" customHeight="1">
      <c r="A287" s="194"/>
      <c r="B287" s="196"/>
      <c r="C287" s="200"/>
      <c r="D287" s="199"/>
      <c r="E287" s="26">
        <v>0</v>
      </c>
      <c r="F287" s="26">
        <v>0</v>
      </c>
      <c r="G287" s="26">
        <v>0</v>
      </c>
      <c r="H287" s="24">
        <f t="shared" si="31"/>
        <v>0</v>
      </c>
      <c r="I287" s="24">
        <f t="shared" si="32"/>
        <v>0</v>
      </c>
      <c r="J287" s="192"/>
      <c r="K287" s="125"/>
      <c r="L287" s="12" t="s">
        <v>37</v>
      </c>
    </row>
    <row r="288" spans="1:12" ht="15" customHeight="1">
      <c r="A288" s="193">
        <v>133</v>
      </c>
      <c r="B288" s="195" t="s">
        <v>334</v>
      </c>
      <c r="C288" s="200" t="s">
        <v>375</v>
      </c>
      <c r="D288" s="198" t="s">
        <v>371</v>
      </c>
      <c r="E288" s="25">
        <v>1192</v>
      </c>
      <c r="F288" s="25">
        <v>1192</v>
      </c>
      <c r="G288" s="25">
        <v>1040</v>
      </c>
      <c r="H288" s="21">
        <f t="shared" si="31"/>
        <v>-152</v>
      </c>
      <c r="I288" s="22">
        <f t="shared" si="32"/>
        <v>-152</v>
      </c>
      <c r="J288" s="191" t="s">
        <v>35</v>
      </c>
      <c r="K288" s="124"/>
      <c r="L288" s="12" t="s">
        <v>36</v>
      </c>
    </row>
    <row r="289" spans="1:14" ht="15" customHeight="1">
      <c r="A289" s="194"/>
      <c r="B289" s="196"/>
      <c r="C289" s="200"/>
      <c r="D289" s="199"/>
      <c r="E289" s="26">
        <v>1192</v>
      </c>
      <c r="F289" s="26">
        <v>1192</v>
      </c>
      <c r="G289" s="26">
        <v>1040</v>
      </c>
      <c r="H289" s="24">
        <f t="shared" si="31"/>
        <v>-152</v>
      </c>
      <c r="I289" s="24">
        <f t="shared" si="32"/>
        <v>-152</v>
      </c>
      <c r="J289" s="192"/>
      <c r="K289" s="125"/>
      <c r="L289" s="12" t="s">
        <v>37</v>
      </c>
    </row>
    <row r="290" spans="1:14" ht="15" customHeight="1">
      <c r="A290" s="193">
        <v>134</v>
      </c>
      <c r="B290" s="195" t="s">
        <v>334</v>
      </c>
      <c r="C290" s="200" t="s">
        <v>376</v>
      </c>
      <c r="D290" s="198" t="s">
        <v>377</v>
      </c>
      <c r="E290" s="25">
        <v>58238</v>
      </c>
      <c r="F290" s="25">
        <v>58238</v>
      </c>
      <c r="G290" s="25">
        <v>64787</v>
      </c>
      <c r="H290" s="21">
        <f t="shared" si="31"/>
        <v>6549</v>
      </c>
      <c r="I290" s="22">
        <f t="shared" si="32"/>
        <v>6549</v>
      </c>
      <c r="J290" s="191" t="s">
        <v>35</v>
      </c>
      <c r="K290" s="124"/>
      <c r="L290" s="12" t="s">
        <v>36</v>
      </c>
    </row>
    <row r="291" spans="1:14" ht="15" customHeight="1">
      <c r="A291" s="194"/>
      <c r="B291" s="196"/>
      <c r="C291" s="200"/>
      <c r="D291" s="199"/>
      <c r="E291" s="26">
        <v>46789</v>
      </c>
      <c r="F291" s="26">
        <v>46789</v>
      </c>
      <c r="G291" s="26">
        <v>54514</v>
      </c>
      <c r="H291" s="24">
        <f t="shared" si="31"/>
        <v>7725</v>
      </c>
      <c r="I291" s="24">
        <f t="shared" si="32"/>
        <v>7725</v>
      </c>
      <c r="J291" s="192"/>
      <c r="K291" s="125"/>
      <c r="L291" s="12" t="s">
        <v>37</v>
      </c>
    </row>
    <row r="292" spans="1:14" ht="15" customHeight="1">
      <c r="A292" s="193">
        <v>135</v>
      </c>
      <c r="B292" s="195" t="s">
        <v>334</v>
      </c>
      <c r="C292" s="197" t="s">
        <v>378</v>
      </c>
      <c r="D292" s="198" t="s">
        <v>339</v>
      </c>
      <c r="E292" s="25">
        <v>1300</v>
      </c>
      <c r="F292" s="25">
        <v>1300</v>
      </c>
      <c r="G292" s="25">
        <v>0</v>
      </c>
      <c r="H292" s="21">
        <f t="shared" si="31"/>
        <v>-1300</v>
      </c>
      <c r="I292" s="22">
        <f t="shared" si="32"/>
        <v>-1300</v>
      </c>
      <c r="J292" s="191" t="s">
        <v>35</v>
      </c>
      <c r="K292" s="124"/>
      <c r="L292" s="12" t="s">
        <v>36</v>
      </c>
    </row>
    <row r="293" spans="1:14" ht="15" customHeight="1">
      <c r="A293" s="194"/>
      <c r="B293" s="196"/>
      <c r="C293" s="197"/>
      <c r="D293" s="199"/>
      <c r="E293" s="26">
        <v>1300</v>
      </c>
      <c r="F293" s="26">
        <v>1300</v>
      </c>
      <c r="G293" s="26">
        <v>0</v>
      </c>
      <c r="H293" s="24">
        <f t="shared" si="31"/>
        <v>-1300</v>
      </c>
      <c r="I293" s="24">
        <f t="shared" si="32"/>
        <v>-1300</v>
      </c>
      <c r="J293" s="192"/>
      <c r="K293" s="125"/>
      <c r="L293" s="12" t="s">
        <v>37</v>
      </c>
    </row>
    <row r="294" spans="1:14" ht="15" customHeight="1">
      <c r="A294" s="193">
        <v>136</v>
      </c>
      <c r="B294" s="195" t="s">
        <v>334</v>
      </c>
      <c r="C294" s="197" t="s">
        <v>379</v>
      </c>
      <c r="D294" s="198" t="s">
        <v>339</v>
      </c>
      <c r="E294" s="25">
        <v>1786</v>
      </c>
      <c r="F294" s="25">
        <v>1786</v>
      </c>
      <c r="G294" s="25">
        <v>0</v>
      </c>
      <c r="H294" s="21">
        <f t="shared" si="31"/>
        <v>-1786</v>
      </c>
      <c r="I294" s="22">
        <f t="shared" si="32"/>
        <v>-1786</v>
      </c>
      <c r="J294" s="191" t="s">
        <v>35</v>
      </c>
      <c r="K294" s="124"/>
      <c r="L294" s="12" t="s">
        <v>36</v>
      </c>
    </row>
    <row r="295" spans="1:14" ht="15" customHeight="1">
      <c r="A295" s="194"/>
      <c r="B295" s="196"/>
      <c r="C295" s="197"/>
      <c r="D295" s="199"/>
      <c r="E295" s="26">
        <v>1786</v>
      </c>
      <c r="F295" s="26">
        <v>1786</v>
      </c>
      <c r="G295" s="26">
        <v>0</v>
      </c>
      <c r="H295" s="24">
        <f t="shared" si="31"/>
        <v>-1786</v>
      </c>
      <c r="I295" s="24">
        <f t="shared" si="32"/>
        <v>-1786</v>
      </c>
      <c r="J295" s="192"/>
      <c r="K295" s="125"/>
      <c r="L295" s="12" t="s">
        <v>37</v>
      </c>
    </row>
    <row r="296" spans="1:14" ht="15" customHeight="1">
      <c r="A296" s="193">
        <v>137</v>
      </c>
      <c r="B296" s="195" t="s">
        <v>334</v>
      </c>
      <c r="C296" s="197" t="s">
        <v>381</v>
      </c>
      <c r="D296" s="198" t="s">
        <v>455</v>
      </c>
      <c r="E296" s="25">
        <v>126</v>
      </c>
      <c r="F296" s="25">
        <v>126</v>
      </c>
      <c r="G296" s="25">
        <v>0</v>
      </c>
      <c r="H296" s="21">
        <f t="shared" ref="H296:H307" si="33">+G296-E296</f>
        <v>-126</v>
      </c>
      <c r="I296" s="22">
        <f t="shared" ref="I296:I307" si="34">+G296-E296</f>
        <v>-126</v>
      </c>
      <c r="J296" s="191"/>
      <c r="K296" s="173"/>
      <c r="L296" s="12" t="s">
        <v>36</v>
      </c>
      <c r="M296" s="127"/>
    </row>
    <row r="297" spans="1:14" ht="15" customHeight="1">
      <c r="A297" s="194"/>
      <c r="B297" s="196"/>
      <c r="C297" s="197"/>
      <c r="D297" s="199"/>
      <c r="E297" s="26">
        <v>126</v>
      </c>
      <c r="F297" s="26">
        <v>126</v>
      </c>
      <c r="G297" s="26">
        <v>0</v>
      </c>
      <c r="H297" s="24">
        <f t="shared" si="33"/>
        <v>-126</v>
      </c>
      <c r="I297" s="24">
        <f t="shared" si="34"/>
        <v>-126</v>
      </c>
      <c r="J297" s="192"/>
      <c r="K297" s="174"/>
      <c r="L297" s="12" t="s">
        <v>37</v>
      </c>
      <c r="M297" s="127"/>
    </row>
    <row r="298" spans="1:14" ht="15" customHeight="1">
      <c r="A298" s="193">
        <v>138</v>
      </c>
      <c r="B298" s="195" t="s">
        <v>334</v>
      </c>
      <c r="C298" s="197" t="s">
        <v>380</v>
      </c>
      <c r="D298" s="198" t="s">
        <v>353</v>
      </c>
      <c r="E298" s="25">
        <v>2032</v>
      </c>
      <c r="F298" s="25">
        <v>2032</v>
      </c>
      <c r="G298" s="25">
        <v>0</v>
      </c>
      <c r="H298" s="21">
        <f>+G298-E298</f>
        <v>-2032</v>
      </c>
      <c r="I298" s="22">
        <f>+G298-E298</f>
        <v>-2032</v>
      </c>
      <c r="J298" s="191" t="s">
        <v>35</v>
      </c>
      <c r="K298" s="124"/>
      <c r="L298" s="12" t="s">
        <v>36</v>
      </c>
    </row>
    <row r="299" spans="1:14" ht="15" customHeight="1">
      <c r="A299" s="194"/>
      <c r="B299" s="196"/>
      <c r="C299" s="197"/>
      <c r="D299" s="199"/>
      <c r="E299" s="26">
        <v>2032</v>
      </c>
      <c r="F299" s="26">
        <v>2032</v>
      </c>
      <c r="G299" s="26">
        <v>0</v>
      </c>
      <c r="H299" s="24">
        <f>+G299-E299</f>
        <v>-2032</v>
      </c>
      <c r="I299" s="24">
        <f>+G299-E299</f>
        <v>-2032</v>
      </c>
      <c r="J299" s="192"/>
      <c r="K299" s="125"/>
      <c r="L299" s="12" t="s">
        <v>37</v>
      </c>
    </row>
    <row r="300" spans="1:14" ht="15" customHeight="1">
      <c r="A300" s="193">
        <v>139</v>
      </c>
      <c r="B300" s="195" t="s">
        <v>334</v>
      </c>
      <c r="C300" s="197" t="s">
        <v>382</v>
      </c>
      <c r="D300" s="198" t="s">
        <v>371</v>
      </c>
      <c r="E300" s="25">
        <v>729</v>
      </c>
      <c r="F300" s="25">
        <v>729</v>
      </c>
      <c r="G300" s="25">
        <v>0</v>
      </c>
      <c r="H300" s="21">
        <f t="shared" si="33"/>
        <v>-729</v>
      </c>
      <c r="I300" s="22">
        <f t="shared" si="34"/>
        <v>-729</v>
      </c>
      <c r="J300" s="191"/>
      <c r="K300" s="173"/>
      <c r="L300" s="12" t="s">
        <v>36</v>
      </c>
      <c r="M300" s="127"/>
    </row>
    <row r="301" spans="1:14" ht="15" customHeight="1">
      <c r="A301" s="194"/>
      <c r="B301" s="196"/>
      <c r="C301" s="197"/>
      <c r="D301" s="199"/>
      <c r="E301" s="26">
        <v>729</v>
      </c>
      <c r="F301" s="26">
        <v>729</v>
      </c>
      <c r="G301" s="26">
        <v>0</v>
      </c>
      <c r="H301" s="24">
        <f t="shared" si="33"/>
        <v>-729</v>
      </c>
      <c r="I301" s="24">
        <f t="shared" si="34"/>
        <v>-729</v>
      </c>
      <c r="J301" s="192"/>
      <c r="K301" s="174"/>
      <c r="L301" s="12" t="s">
        <v>37</v>
      </c>
      <c r="M301" s="127"/>
    </row>
    <row r="302" spans="1:14" ht="15" customHeight="1">
      <c r="A302" s="185" t="s">
        <v>383</v>
      </c>
      <c r="B302" s="186"/>
      <c r="C302" s="186"/>
      <c r="D302" s="187"/>
      <c r="E302" s="25">
        <f t="shared" ref="E302:G303" si="35">+E220+E222+E224+E226+E228+E230+E232+E234+E236+E238+E240+E242+E244+E246+E248+E250+E252+E254+E256+E258+E260+E262+E264+E266+E268+E270+E272+E274+E276+E278+E280+E282+E284+E286+E288+E290+E292+E294+E298+E296+E300</f>
        <v>2561595</v>
      </c>
      <c r="F302" s="25" t="e">
        <f t="shared" si="35"/>
        <v>#REF!</v>
      </c>
      <c r="G302" s="25">
        <f t="shared" si="35"/>
        <v>2499996</v>
      </c>
      <c r="H302" s="21">
        <f t="shared" si="33"/>
        <v>-61599</v>
      </c>
      <c r="I302" s="22">
        <f t="shared" si="34"/>
        <v>-61599</v>
      </c>
      <c r="J302" s="191"/>
      <c r="K302" s="124"/>
      <c r="N302" s="127" t="s">
        <v>449</v>
      </c>
    </row>
    <row r="303" spans="1:14" ht="15" customHeight="1">
      <c r="A303" s="188"/>
      <c r="B303" s="189"/>
      <c r="C303" s="189"/>
      <c r="D303" s="190"/>
      <c r="E303" s="26">
        <f t="shared" si="35"/>
        <v>2530509</v>
      </c>
      <c r="F303" s="26" t="e">
        <f t="shared" si="35"/>
        <v>#REF!</v>
      </c>
      <c r="G303" s="26">
        <f t="shared" si="35"/>
        <v>2431798</v>
      </c>
      <c r="H303" s="24">
        <f t="shared" si="33"/>
        <v>-98711</v>
      </c>
      <c r="I303" s="24">
        <f t="shared" si="34"/>
        <v>-98711</v>
      </c>
      <c r="J303" s="192"/>
      <c r="K303" s="125"/>
      <c r="N303" s="127" t="s">
        <v>450</v>
      </c>
    </row>
    <row r="304" spans="1:14" ht="15" customHeight="1">
      <c r="A304" s="193">
        <v>140</v>
      </c>
      <c r="B304" s="195" t="s">
        <v>384</v>
      </c>
      <c r="C304" s="200" t="s">
        <v>385</v>
      </c>
      <c r="D304" s="211" t="s">
        <v>386</v>
      </c>
      <c r="E304" s="25">
        <v>77037000</v>
      </c>
      <c r="F304" s="25">
        <v>77037000</v>
      </c>
      <c r="G304" s="25">
        <v>75321000</v>
      </c>
      <c r="H304" s="21">
        <f t="shared" si="33"/>
        <v>-1716000</v>
      </c>
      <c r="I304" s="22">
        <f t="shared" si="34"/>
        <v>-1716000</v>
      </c>
      <c r="J304" s="191" t="s">
        <v>35</v>
      </c>
      <c r="K304" s="124"/>
      <c r="L304" s="12" t="s">
        <v>36</v>
      </c>
    </row>
    <row r="305" spans="1:14" ht="15" customHeight="1">
      <c r="A305" s="194"/>
      <c r="B305" s="196"/>
      <c r="C305" s="200"/>
      <c r="D305" s="212"/>
      <c r="E305" s="26">
        <v>0</v>
      </c>
      <c r="F305" s="26">
        <v>0</v>
      </c>
      <c r="G305" s="26">
        <v>0</v>
      </c>
      <c r="H305" s="24">
        <f t="shared" si="33"/>
        <v>0</v>
      </c>
      <c r="I305" s="24">
        <f t="shared" si="34"/>
        <v>0</v>
      </c>
      <c r="J305" s="192"/>
      <c r="K305" s="125"/>
      <c r="L305" s="12" t="s">
        <v>37</v>
      </c>
    </row>
    <row r="306" spans="1:14" ht="15" customHeight="1">
      <c r="A306" s="193">
        <v>141</v>
      </c>
      <c r="B306" s="195" t="s">
        <v>384</v>
      </c>
      <c r="C306" s="200" t="s">
        <v>387</v>
      </c>
      <c r="D306" s="211" t="s">
        <v>386</v>
      </c>
      <c r="E306" s="25">
        <v>887000</v>
      </c>
      <c r="F306" s="25">
        <v>887000</v>
      </c>
      <c r="G306" s="25">
        <v>578000</v>
      </c>
      <c r="H306" s="21">
        <f t="shared" si="33"/>
        <v>-309000</v>
      </c>
      <c r="I306" s="22">
        <f t="shared" si="34"/>
        <v>-309000</v>
      </c>
      <c r="J306" s="191" t="s">
        <v>35</v>
      </c>
      <c r="K306" s="124"/>
      <c r="L306" s="12" t="s">
        <v>36</v>
      </c>
    </row>
    <row r="307" spans="1:14" ht="15" customHeight="1">
      <c r="A307" s="194"/>
      <c r="B307" s="196"/>
      <c r="C307" s="200"/>
      <c r="D307" s="212"/>
      <c r="E307" s="26">
        <v>585000</v>
      </c>
      <c r="F307" s="26">
        <v>585000</v>
      </c>
      <c r="G307" s="26">
        <v>266000</v>
      </c>
      <c r="H307" s="24">
        <f t="shared" si="33"/>
        <v>-319000</v>
      </c>
      <c r="I307" s="24">
        <f t="shared" si="34"/>
        <v>-319000</v>
      </c>
      <c r="J307" s="192"/>
      <c r="K307" s="125"/>
      <c r="L307" s="12" t="s">
        <v>37</v>
      </c>
    </row>
    <row r="308" spans="1:14" ht="15" customHeight="1">
      <c r="A308" s="193">
        <v>142</v>
      </c>
      <c r="B308" s="195" t="s">
        <v>384</v>
      </c>
      <c r="C308" s="200" t="s">
        <v>388</v>
      </c>
      <c r="D308" s="211" t="s">
        <v>386</v>
      </c>
      <c r="E308" s="25">
        <v>8173</v>
      </c>
      <c r="F308" s="25">
        <v>8173</v>
      </c>
      <c r="G308" s="25">
        <v>8165</v>
      </c>
      <c r="H308" s="21">
        <f t="shared" ref="H308:H317" si="36">+G308-E308</f>
        <v>-8</v>
      </c>
      <c r="I308" s="22">
        <f t="shared" ref="I308:I317" si="37">+G308-E308</f>
        <v>-8</v>
      </c>
      <c r="J308" s="191" t="s">
        <v>35</v>
      </c>
      <c r="K308" s="124"/>
      <c r="L308" s="12" t="s">
        <v>36</v>
      </c>
    </row>
    <row r="309" spans="1:14" ht="15" customHeight="1">
      <c r="A309" s="194"/>
      <c r="B309" s="196"/>
      <c r="C309" s="200"/>
      <c r="D309" s="212"/>
      <c r="E309" s="26">
        <v>8173</v>
      </c>
      <c r="F309" s="26">
        <v>8173</v>
      </c>
      <c r="G309" s="26">
        <v>8165</v>
      </c>
      <c r="H309" s="24">
        <f t="shared" si="36"/>
        <v>-8</v>
      </c>
      <c r="I309" s="24">
        <f t="shared" si="37"/>
        <v>-8</v>
      </c>
      <c r="J309" s="192"/>
      <c r="K309" s="125"/>
      <c r="L309" s="12" t="s">
        <v>37</v>
      </c>
    </row>
    <row r="310" spans="1:14" ht="15" customHeight="1">
      <c r="A310" s="193">
        <v>143</v>
      </c>
      <c r="B310" s="195" t="s">
        <v>384</v>
      </c>
      <c r="C310" s="200" t="s">
        <v>389</v>
      </c>
      <c r="D310" s="211" t="s">
        <v>386</v>
      </c>
      <c r="E310" s="25">
        <v>3795</v>
      </c>
      <c r="F310" s="25">
        <v>3795</v>
      </c>
      <c r="G310" s="25">
        <v>3299</v>
      </c>
      <c r="H310" s="21">
        <f t="shared" si="36"/>
        <v>-496</v>
      </c>
      <c r="I310" s="22">
        <f t="shared" si="37"/>
        <v>-496</v>
      </c>
      <c r="J310" s="191" t="s">
        <v>35</v>
      </c>
      <c r="K310" s="124"/>
      <c r="L310" s="12" t="s">
        <v>36</v>
      </c>
    </row>
    <row r="311" spans="1:14" ht="15" customHeight="1">
      <c r="A311" s="194"/>
      <c r="B311" s="196"/>
      <c r="C311" s="200"/>
      <c r="D311" s="212"/>
      <c r="E311" s="26">
        <v>3795</v>
      </c>
      <c r="F311" s="26">
        <v>3795</v>
      </c>
      <c r="G311" s="26">
        <v>3299</v>
      </c>
      <c r="H311" s="24">
        <f t="shared" si="36"/>
        <v>-496</v>
      </c>
      <c r="I311" s="24">
        <f t="shared" si="37"/>
        <v>-496</v>
      </c>
      <c r="J311" s="192"/>
      <c r="K311" s="125"/>
      <c r="L311" s="12" t="s">
        <v>37</v>
      </c>
    </row>
    <row r="312" spans="1:14" ht="15" customHeight="1">
      <c r="A312" s="185" t="s">
        <v>390</v>
      </c>
      <c r="B312" s="186"/>
      <c r="C312" s="186"/>
      <c r="D312" s="187"/>
      <c r="E312" s="25">
        <f>+E304+E306+E308+E310</f>
        <v>77935968</v>
      </c>
      <c r="F312" s="25" t="e">
        <f>+#REF!+F232+F234+F252</f>
        <v>#REF!</v>
      </c>
      <c r="G312" s="25">
        <f>+G304+G306+G308+G310</f>
        <v>75910464</v>
      </c>
      <c r="H312" s="21">
        <f t="shared" si="36"/>
        <v>-2025504</v>
      </c>
      <c r="I312" s="22">
        <f t="shared" si="37"/>
        <v>-2025504</v>
      </c>
      <c r="J312" s="191"/>
      <c r="K312" s="124"/>
      <c r="N312" s="127" t="s">
        <v>449</v>
      </c>
    </row>
    <row r="313" spans="1:14" ht="15" customHeight="1">
      <c r="A313" s="188"/>
      <c r="B313" s="189"/>
      <c r="C313" s="189"/>
      <c r="D313" s="190"/>
      <c r="E313" s="26">
        <f>+E305+E307+E309+E311</f>
        <v>596968</v>
      </c>
      <c r="F313" s="26" t="e">
        <f>+#REF!+F233+F235+F253</f>
        <v>#REF!</v>
      </c>
      <c r="G313" s="26">
        <f>+G305+G307+G309+G311</f>
        <v>277464</v>
      </c>
      <c r="H313" s="24">
        <f t="shared" si="36"/>
        <v>-319504</v>
      </c>
      <c r="I313" s="24">
        <f t="shared" si="37"/>
        <v>-319504</v>
      </c>
      <c r="J313" s="192"/>
      <c r="K313" s="125"/>
      <c r="N313" s="127" t="s">
        <v>450</v>
      </c>
    </row>
    <row r="314" spans="1:14" ht="15" customHeight="1">
      <c r="A314" s="193">
        <v>144</v>
      </c>
      <c r="B314" s="195" t="s">
        <v>391</v>
      </c>
      <c r="C314" s="200" t="s">
        <v>392</v>
      </c>
      <c r="D314" s="198" t="s">
        <v>366</v>
      </c>
      <c r="E314" s="25">
        <v>1255592</v>
      </c>
      <c r="F314" s="25">
        <v>1255592</v>
      </c>
      <c r="G314" s="25">
        <v>1151745</v>
      </c>
      <c r="H314" s="21">
        <f t="shared" si="36"/>
        <v>-103847</v>
      </c>
      <c r="I314" s="22">
        <f t="shared" si="37"/>
        <v>-103847</v>
      </c>
      <c r="J314" s="191" t="s">
        <v>35</v>
      </c>
      <c r="K314" s="124"/>
      <c r="L314" s="12" t="s">
        <v>36</v>
      </c>
    </row>
    <row r="315" spans="1:14" ht="15" customHeight="1">
      <c r="A315" s="194"/>
      <c r="B315" s="196"/>
      <c r="C315" s="200"/>
      <c r="D315" s="199"/>
      <c r="E315" s="26">
        <v>1255592</v>
      </c>
      <c r="F315" s="26">
        <v>1255592</v>
      </c>
      <c r="G315" s="26">
        <v>1151745</v>
      </c>
      <c r="H315" s="24">
        <f t="shared" si="36"/>
        <v>-103847</v>
      </c>
      <c r="I315" s="24">
        <f t="shared" si="37"/>
        <v>-103847</v>
      </c>
      <c r="J315" s="192"/>
      <c r="K315" s="125"/>
      <c r="L315" s="12" t="s">
        <v>37</v>
      </c>
    </row>
    <row r="316" spans="1:14" ht="15" customHeight="1">
      <c r="A316" s="193">
        <v>145</v>
      </c>
      <c r="B316" s="195" t="s">
        <v>393</v>
      </c>
      <c r="C316" s="200" t="s">
        <v>394</v>
      </c>
      <c r="D316" s="198" t="s">
        <v>366</v>
      </c>
      <c r="E316" s="25">
        <v>27660</v>
      </c>
      <c r="F316" s="25">
        <v>27660</v>
      </c>
      <c r="G316" s="25">
        <v>26924</v>
      </c>
      <c r="H316" s="21">
        <f t="shared" si="36"/>
        <v>-736</v>
      </c>
      <c r="I316" s="22">
        <f t="shared" si="37"/>
        <v>-736</v>
      </c>
      <c r="J316" s="191" t="s">
        <v>35</v>
      </c>
      <c r="K316" s="124"/>
      <c r="L316" s="12" t="s">
        <v>36</v>
      </c>
    </row>
    <row r="317" spans="1:14" ht="15" customHeight="1">
      <c r="A317" s="194"/>
      <c r="B317" s="196"/>
      <c r="C317" s="200"/>
      <c r="D317" s="199"/>
      <c r="E317" s="26">
        <v>27660</v>
      </c>
      <c r="F317" s="26">
        <v>27660</v>
      </c>
      <c r="G317" s="26">
        <v>26924</v>
      </c>
      <c r="H317" s="24">
        <f t="shared" si="36"/>
        <v>-736</v>
      </c>
      <c r="I317" s="24">
        <f t="shared" si="37"/>
        <v>-736</v>
      </c>
      <c r="J317" s="192"/>
      <c r="K317" s="125"/>
      <c r="L317" s="12" t="s">
        <v>37</v>
      </c>
    </row>
    <row r="318" spans="1:14" ht="15" customHeight="1">
      <c r="A318" s="193">
        <v>146</v>
      </c>
      <c r="B318" s="195" t="s">
        <v>393</v>
      </c>
      <c r="C318" s="200" t="s">
        <v>395</v>
      </c>
      <c r="D318" s="198" t="s">
        <v>366</v>
      </c>
      <c r="E318" s="25">
        <v>34280</v>
      </c>
      <c r="F318" s="25">
        <v>34280</v>
      </c>
      <c r="G318" s="25">
        <v>35765</v>
      </c>
      <c r="H318" s="21">
        <f t="shared" ref="H318:H327" si="38">+G318-E318</f>
        <v>1485</v>
      </c>
      <c r="I318" s="22">
        <f t="shared" ref="I318:I327" si="39">+G318-E318</f>
        <v>1485</v>
      </c>
      <c r="J318" s="191" t="s">
        <v>35</v>
      </c>
      <c r="K318" s="124"/>
      <c r="L318" s="12" t="s">
        <v>36</v>
      </c>
    </row>
    <row r="319" spans="1:14" ht="15" customHeight="1">
      <c r="A319" s="194"/>
      <c r="B319" s="196"/>
      <c r="C319" s="200"/>
      <c r="D319" s="199"/>
      <c r="E319" s="26">
        <v>34280</v>
      </c>
      <c r="F319" s="26">
        <v>34280</v>
      </c>
      <c r="G319" s="26">
        <v>35765</v>
      </c>
      <c r="H319" s="24">
        <f t="shared" si="38"/>
        <v>1485</v>
      </c>
      <c r="I319" s="24">
        <f t="shared" si="39"/>
        <v>1485</v>
      </c>
      <c r="J319" s="192"/>
      <c r="K319" s="125"/>
      <c r="L319" s="12" t="s">
        <v>37</v>
      </c>
    </row>
    <row r="320" spans="1:14" ht="15" customHeight="1">
      <c r="A320" s="193">
        <v>147</v>
      </c>
      <c r="B320" s="195" t="s">
        <v>393</v>
      </c>
      <c r="C320" s="200" t="s">
        <v>396</v>
      </c>
      <c r="D320" s="198" t="s">
        <v>366</v>
      </c>
      <c r="E320" s="25">
        <v>701</v>
      </c>
      <c r="F320" s="25">
        <v>701</v>
      </c>
      <c r="G320" s="25">
        <v>258</v>
      </c>
      <c r="H320" s="21">
        <f t="shared" si="38"/>
        <v>-443</v>
      </c>
      <c r="I320" s="22">
        <f t="shared" si="39"/>
        <v>-443</v>
      </c>
      <c r="J320" s="191" t="s">
        <v>35</v>
      </c>
      <c r="K320" s="124"/>
      <c r="L320" s="12" t="s">
        <v>36</v>
      </c>
    </row>
    <row r="321" spans="1:14" ht="15" customHeight="1">
      <c r="A321" s="194"/>
      <c r="B321" s="196"/>
      <c r="C321" s="200"/>
      <c r="D321" s="199"/>
      <c r="E321" s="26">
        <v>701</v>
      </c>
      <c r="F321" s="26">
        <v>701</v>
      </c>
      <c r="G321" s="26">
        <v>258</v>
      </c>
      <c r="H321" s="24">
        <f t="shared" si="38"/>
        <v>-443</v>
      </c>
      <c r="I321" s="24">
        <f t="shared" si="39"/>
        <v>-443</v>
      </c>
      <c r="J321" s="192"/>
      <c r="K321" s="125"/>
      <c r="L321" s="12" t="s">
        <v>37</v>
      </c>
    </row>
    <row r="322" spans="1:14" ht="15" customHeight="1">
      <c r="A322" s="185" t="s">
        <v>397</v>
      </c>
      <c r="B322" s="186"/>
      <c r="C322" s="186"/>
      <c r="D322" s="187"/>
      <c r="E322" s="25">
        <f>+E314+E316+E318+E320</f>
        <v>1318233</v>
      </c>
      <c r="F322" s="25">
        <f>+F240+F242+F244+F262</f>
        <v>375926</v>
      </c>
      <c r="G322" s="25">
        <f>+G314+G316+G318+G320</f>
        <v>1214692</v>
      </c>
      <c r="H322" s="21">
        <f t="shared" si="38"/>
        <v>-103541</v>
      </c>
      <c r="I322" s="22">
        <f t="shared" si="39"/>
        <v>-103541</v>
      </c>
      <c r="J322" s="191"/>
      <c r="K322" s="124"/>
      <c r="N322" s="127" t="s">
        <v>449</v>
      </c>
    </row>
    <row r="323" spans="1:14" ht="15" customHeight="1">
      <c r="A323" s="188"/>
      <c r="B323" s="189"/>
      <c r="C323" s="189"/>
      <c r="D323" s="189"/>
      <c r="E323" s="26">
        <f>+E315+E317+E319+E321</f>
        <v>1318233</v>
      </c>
      <c r="F323" s="26">
        <f>+F241+F243+F245+F263</f>
        <v>375926</v>
      </c>
      <c r="G323" s="26">
        <f>+G315+G317+G319+G321</f>
        <v>1214692</v>
      </c>
      <c r="H323" s="24">
        <f t="shared" si="38"/>
        <v>-103541</v>
      </c>
      <c r="I323" s="24">
        <f t="shared" si="39"/>
        <v>-103541</v>
      </c>
      <c r="J323" s="192"/>
      <c r="K323" s="125"/>
      <c r="N323" s="127" t="s">
        <v>450</v>
      </c>
    </row>
    <row r="324" spans="1:14" ht="15" customHeight="1">
      <c r="A324" s="193">
        <v>148</v>
      </c>
      <c r="B324" s="195" t="s">
        <v>400</v>
      </c>
      <c r="C324" s="200" t="s">
        <v>399</v>
      </c>
      <c r="D324" s="223" t="s">
        <v>207</v>
      </c>
      <c r="E324" s="25">
        <v>8116</v>
      </c>
      <c r="F324" s="25">
        <v>8116</v>
      </c>
      <c r="G324" s="25">
        <v>5733</v>
      </c>
      <c r="H324" s="21">
        <f t="shared" si="38"/>
        <v>-2383</v>
      </c>
      <c r="I324" s="22">
        <f t="shared" si="39"/>
        <v>-2383</v>
      </c>
      <c r="J324" s="191" t="s">
        <v>35</v>
      </c>
      <c r="K324" s="124"/>
      <c r="L324" s="12" t="s">
        <v>36</v>
      </c>
    </row>
    <row r="325" spans="1:14" ht="15" customHeight="1">
      <c r="A325" s="194"/>
      <c r="B325" s="196"/>
      <c r="C325" s="200"/>
      <c r="D325" s="224"/>
      <c r="E325" s="26">
        <v>4720</v>
      </c>
      <c r="F325" s="26">
        <v>4720</v>
      </c>
      <c r="G325" s="26">
        <v>4766</v>
      </c>
      <c r="H325" s="24">
        <f t="shared" si="38"/>
        <v>46</v>
      </c>
      <c r="I325" s="24">
        <f t="shared" si="39"/>
        <v>46</v>
      </c>
      <c r="J325" s="192"/>
      <c r="K325" s="125"/>
      <c r="L325" s="12" t="s">
        <v>37</v>
      </c>
    </row>
    <row r="326" spans="1:14" ht="15" customHeight="1">
      <c r="A326" s="193">
        <v>149</v>
      </c>
      <c r="B326" s="195" t="s">
        <v>398</v>
      </c>
      <c r="C326" s="247" t="s">
        <v>401</v>
      </c>
      <c r="D326" s="223" t="s">
        <v>207</v>
      </c>
      <c r="E326" s="25">
        <v>167027</v>
      </c>
      <c r="F326" s="25">
        <v>167027</v>
      </c>
      <c r="G326" s="25">
        <v>173207</v>
      </c>
      <c r="H326" s="21">
        <f t="shared" si="38"/>
        <v>6180</v>
      </c>
      <c r="I326" s="22">
        <f t="shared" si="39"/>
        <v>6180</v>
      </c>
      <c r="J326" s="191" t="s">
        <v>35</v>
      </c>
      <c r="K326" s="124"/>
      <c r="L326" s="12" t="s">
        <v>36</v>
      </c>
    </row>
    <row r="327" spans="1:14" ht="15" customHeight="1">
      <c r="A327" s="194"/>
      <c r="B327" s="196"/>
      <c r="C327" s="247"/>
      <c r="D327" s="224"/>
      <c r="E327" s="26">
        <v>167027</v>
      </c>
      <c r="F327" s="26">
        <v>167027</v>
      </c>
      <c r="G327" s="26">
        <v>173207</v>
      </c>
      <c r="H327" s="24">
        <f t="shared" si="38"/>
        <v>6180</v>
      </c>
      <c r="I327" s="24">
        <f t="shared" si="39"/>
        <v>6180</v>
      </c>
      <c r="J327" s="192"/>
      <c r="K327" s="125"/>
      <c r="L327" s="12" t="s">
        <v>37</v>
      </c>
    </row>
    <row r="328" spans="1:14" ht="15" customHeight="1">
      <c r="A328" s="217" t="s">
        <v>402</v>
      </c>
      <c r="B328" s="218"/>
      <c r="C328" s="218"/>
      <c r="D328" s="219"/>
      <c r="E328" s="25">
        <f>+E324+E326</f>
        <v>175143</v>
      </c>
      <c r="F328" s="25">
        <f>+F246+F248+F250+F268</f>
        <v>52133</v>
      </c>
      <c r="G328" s="25">
        <f>+G324+G326</f>
        <v>178940</v>
      </c>
      <c r="H328" s="21">
        <f t="shared" ref="H328:H335" si="40">+G328-E328</f>
        <v>3797</v>
      </c>
      <c r="I328" s="22">
        <f t="shared" ref="I328:I335" si="41">+G328-E328</f>
        <v>3797</v>
      </c>
      <c r="J328" s="191"/>
      <c r="K328" s="124"/>
      <c r="N328" s="127" t="s">
        <v>449</v>
      </c>
    </row>
    <row r="329" spans="1:14" ht="15" customHeight="1">
      <c r="A329" s="220"/>
      <c r="B329" s="221"/>
      <c r="C329" s="221"/>
      <c r="D329" s="222"/>
      <c r="E329" s="26">
        <f>+E325+E327</f>
        <v>171747</v>
      </c>
      <c r="F329" s="26">
        <f>+F247+F249+F251+F269</f>
        <v>44493</v>
      </c>
      <c r="G329" s="26">
        <f>+G325+G327</f>
        <v>177973</v>
      </c>
      <c r="H329" s="24">
        <f t="shared" si="40"/>
        <v>6226</v>
      </c>
      <c r="I329" s="24">
        <f t="shared" si="41"/>
        <v>6226</v>
      </c>
      <c r="J329" s="192"/>
      <c r="K329" s="125"/>
      <c r="N329" s="127" t="s">
        <v>450</v>
      </c>
    </row>
    <row r="330" spans="1:14" ht="15" customHeight="1">
      <c r="A330" s="193">
        <v>150</v>
      </c>
      <c r="B330" s="195" t="s">
        <v>403</v>
      </c>
      <c r="C330" s="200" t="s">
        <v>404</v>
      </c>
      <c r="D330" s="223" t="s">
        <v>207</v>
      </c>
      <c r="E330" s="25">
        <v>13419692</v>
      </c>
      <c r="F330" s="25">
        <v>13419692</v>
      </c>
      <c r="G330" s="25">
        <v>13763182</v>
      </c>
      <c r="H330" s="21">
        <f t="shared" si="40"/>
        <v>343490</v>
      </c>
      <c r="I330" s="22">
        <f t="shared" si="41"/>
        <v>343490</v>
      </c>
      <c r="J330" s="191" t="s">
        <v>35</v>
      </c>
      <c r="K330" s="124"/>
      <c r="L330" s="12" t="s">
        <v>36</v>
      </c>
    </row>
    <row r="331" spans="1:14" ht="15" customHeight="1">
      <c r="A331" s="194"/>
      <c r="B331" s="196"/>
      <c r="C331" s="200"/>
      <c r="D331" s="224"/>
      <c r="E331" s="26">
        <v>13389692</v>
      </c>
      <c r="F331" s="26">
        <v>13389692</v>
      </c>
      <c r="G331" s="26">
        <v>13733182</v>
      </c>
      <c r="H331" s="24">
        <f t="shared" si="40"/>
        <v>343490</v>
      </c>
      <c r="I331" s="24">
        <f t="shared" si="41"/>
        <v>343490</v>
      </c>
      <c r="J331" s="192"/>
      <c r="K331" s="125"/>
      <c r="L331" s="12" t="s">
        <v>37</v>
      </c>
    </row>
    <row r="332" spans="1:14" ht="15" customHeight="1">
      <c r="A332" s="193">
        <v>151</v>
      </c>
      <c r="B332" s="195" t="s">
        <v>405</v>
      </c>
      <c r="C332" s="201" t="s">
        <v>406</v>
      </c>
      <c r="D332" s="223" t="s">
        <v>207</v>
      </c>
      <c r="E332" s="25">
        <v>1000</v>
      </c>
      <c r="F332" s="25">
        <v>1000</v>
      </c>
      <c r="G332" s="25">
        <v>1000</v>
      </c>
      <c r="H332" s="21">
        <f t="shared" ref="H332:H333" si="42">+G332-E332</f>
        <v>0</v>
      </c>
      <c r="I332" s="22">
        <f t="shared" ref="I332:I333" si="43">+G332-E332</f>
        <v>0</v>
      </c>
      <c r="J332" s="191" t="s">
        <v>35</v>
      </c>
      <c r="K332" s="124"/>
      <c r="L332" s="12" t="s">
        <v>36</v>
      </c>
    </row>
    <row r="333" spans="1:14" ht="15" customHeight="1">
      <c r="A333" s="194"/>
      <c r="B333" s="196"/>
      <c r="C333" s="202"/>
      <c r="D333" s="224"/>
      <c r="E333" s="26">
        <v>1000</v>
      </c>
      <c r="F333" s="26">
        <v>1000</v>
      </c>
      <c r="G333" s="26">
        <v>1000</v>
      </c>
      <c r="H333" s="24">
        <f t="shared" si="42"/>
        <v>0</v>
      </c>
      <c r="I333" s="24">
        <f t="shared" si="43"/>
        <v>0</v>
      </c>
      <c r="J333" s="192"/>
      <c r="K333" s="125"/>
      <c r="L333" s="12" t="s">
        <v>37</v>
      </c>
    </row>
    <row r="334" spans="1:14" ht="15" customHeight="1">
      <c r="A334" s="193">
        <v>152</v>
      </c>
      <c r="B334" s="195" t="s">
        <v>407</v>
      </c>
      <c r="C334" s="215" t="s">
        <v>454</v>
      </c>
      <c r="D334" s="223" t="s">
        <v>207</v>
      </c>
      <c r="E334" s="25">
        <v>0</v>
      </c>
      <c r="F334" s="25"/>
      <c r="G334" s="25">
        <v>305137</v>
      </c>
      <c r="H334" s="21">
        <f t="shared" si="40"/>
        <v>305137</v>
      </c>
      <c r="I334" s="22">
        <f t="shared" si="41"/>
        <v>305137</v>
      </c>
      <c r="J334" s="191" t="s">
        <v>35</v>
      </c>
      <c r="K334" s="124"/>
      <c r="L334" s="12" t="s">
        <v>36</v>
      </c>
    </row>
    <row r="335" spans="1:14" ht="15" customHeight="1">
      <c r="A335" s="194"/>
      <c r="B335" s="196"/>
      <c r="C335" s="216"/>
      <c r="D335" s="224"/>
      <c r="E335" s="26">
        <v>0</v>
      </c>
      <c r="F335" s="26"/>
      <c r="G335" s="26">
        <v>305137</v>
      </c>
      <c r="H335" s="24">
        <f t="shared" si="40"/>
        <v>305137</v>
      </c>
      <c r="I335" s="24">
        <f t="shared" si="41"/>
        <v>305137</v>
      </c>
      <c r="J335" s="192"/>
      <c r="K335" s="125"/>
      <c r="L335" s="12" t="s">
        <v>37</v>
      </c>
    </row>
    <row r="336" spans="1:14" ht="15" customHeight="1">
      <c r="A336" s="217" t="s">
        <v>408</v>
      </c>
      <c r="B336" s="218"/>
      <c r="C336" s="218"/>
      <c r="D336" s="219"/>
      <c r="E336" s="25">
        <f>+E330+E332+E334</f>
        <v>13420692</v>
      </c>
      <c r="F336" s="25" t="e">
        <f>+F252+F254+F256+F274</f>
        <v>#REF!</v>
      </c>
      <c r="G336" s="25">
        <f>+G330+G332+G334</f>
        <v>14069319</v>
      </c>
      <c r="H336" s="21">
        <f t="shared" ref="H336:H343" si="44">+G336-E336</f>
        <v>648627</v>
      </c>
      <c r="I336" s="22">
        <f t="shared" ref="I336:I343" si="45">+G336-E336</f>
        <v>648627</v>
      </c>
      <c r="J336" s="191"/>
      <c r="K336" s="124"/>
      <c r="N336" s="127" t="s">
        <v>449</v>
      </c>
    </row>
    <row r="337" spans="1:14" ht="15" customHeight="1">
      <c r="A337" s="220"/>
      <c r="B337" s="221"/>
      <c r="C337" s="221"/>
      <c r="D337" s="222"/>
      <c r="E337" s="26">
        <f>+E331+E333+E335</f>
        <v>13390692</v>
      </c>
      <c r="F337" s="26" t="e">
        <f>+F253+F255+F257+F275</f>
        <v>#REF!</v>
      </c>
      <c r="G337" s="26">
        <f>+G331+G333+G335</f>
        <v>14039319</v>
      </c>
      <c r="H337" s="24">
        <f t="shared" si="44"/>
        <v>648627</v>
      </c>
      <c r="I337" s="24">
        <f t="shared" si="45"/>
        <v>648627</v>
      </c>
      <c r="J337" s="192"/>
      <c r="K337" s="125"/>
      <c r="N337" s="127" t="s">
        <v>450</v>
      </c>
    </row>
    <row r="338" spans="1:14" ht="15" customHeight="1">
      <c r="A338" s="193">
        <v>153</v>
      </c>
      <c r="B338" s="195" t="s">
        <v>409</v>
      </c>
      <c r="C338" s="200" t="s">
        <v>404</v>
      </c>
      <c r="D338" s="223" t="s">
        <v>207</v>
      </c>
      <c r="E338" s="25">
        <v>200000</v>
      </c>
      <c r="F338" s="25">
        <v>200000</v>
      </c>
      <c r="G338" s="25">
        <v>200000</v>
      </c>
      <c r="H338" s="21">
        <f t="shared" si="44"/>
        <v>0</v>
      </c>
      <c r="I338" s="22">
        <f t="shared" si="45"/>
        <v>0</v>
      </c>
      <c r="J338" s="191" t="s">
        <v>35</v>
      </c>
      <c r="K338" s="124"/>
      <c r="L338" s="12" t="s">
        <v>36</v>
      </c>
    </row>
    <row r="339" spans="1:14" ht="15" customHeight="1">
      <c r="A339" s="194"/>
      <c r="B339" s="196"/>
      <c r="C339" s="200"/>
      <c r="D339" s="224"/>
      <c r="E339" s="26">
        <v>200000</v>
      </c>
      <c r="F339" s="26">
        <v>200000</v>
      </c>
      <c r="G339" s="26">
        <v>200000</v>
      </c>
      <c r="H339" s="24">
        <f t="shared" si="44"/>
        <v>0</v>
      </c>
      <c r="I339" s="24">
        <f t="shared" si="45"/>
        <v>0</v>
      </c>
      <c r="J339" s="192"/>
      <c r="K339" s="125"/>
      <c r="L339" s="12" t="s">
        <v>37</v>
      </c>
    </row>
    <row r="340" spans="1:14" ht="15" customHeight="1">
      <c r="A340" s="193">
        <v>154</v>
      </c>
      <c r="B340" s="195" t="s">
        <v>409</v>
      </c>
      <c r="C340" s="200" t="s">
        <v>410</v>
      </c>
      <c r="D340" s="223" t="s">
        <v>207</v>
      </c>
      <c r="E340" s="25">
        <v>1000000</v>
      </c>
      <c r="F340" s="25">
        <v>1000000</v>
      </c>
      <c r="G340" s="25">
        <v>1000000</v>
      </c>
      <c r="H340" s="21">
        <f t="shared" si="44"/>
        <v>0</v>
      </c>
      <c r="I340" s="22">
        <f t="shared" si="45"/>
        <v>0</v>
      </c>
      <c r="J340" s="191" t="s">
        <v>35</v>
      </c>
      <c r="K340" s="124"/>
      <c r="L340" s="12" t="s">
        <v>36</v>
      </c>
    </row>
    <row r="341" spans="1:14" ht="15" customHeight="1">
      <c r="A341" s="194"/>
      <c r="B341" s="196"/>
      <c r="C341" s="200"/>
      <c r="D341" s="224"/>
      <c r="E341" s="26">
        <v>0</v>
      </c>
      <c r="F341" s="26">
        <v>0</v>
      </c>
      <c r="G341" s="26">
        <v>0</v>
      </c>
      <c r="H341" s="24">
        <f t="shared" si="44"/>
        <v>0</v>
      </c>
      <c r="I341" s="24">
        <f t="shared" si="45"/>
        <v>0</v>
      </c>
      <c r="J341" s="192"/>
      <c r="K341" s="125"/>
      <c r="L341" s="12" t="s">
        <v>37</v>
      </c>
    </row>
    <row r="342" spans="1:14" ht="15" customHeight="1">
      <c r="A342" s="193">
        <v>155</v>
      </c>
      <c r="B342" s="195" t="s">
        <v>409</v>
      </c>
      <c r="C342" s="200" t="s">
        <v>411</v>
      </c>
      <c r="D342" s="223" t="s">
        <v>207</v>
      </c>
      <c r="E342" s="25">
        <v>598878</v>
      </c>
      <c r="F342" s="25">
        <v>598878</v>
      </c>
      <c r="G342" s="25">
        <v>599130</v>
      </c>
      <c r="H342" s="21">
        <f t="shared" si="44"/>
        <v>252</v>
      </c>
      <c r="I342" s="22">
        <f t="shared" si="45"/>
        <v>252</v>
      </c>
      <c r="J342" s="191" t="s">
        <v>35</v>
      </c>
      <c r="K342" s="124"/>
      <c r="L342" s="12" t="s">
        <v>36</v>
      </c>
    </row>
    <row r="343" spans="1:14" ht="15" customHeight="1">
      <c r="A343" s="194"/>
      <c r="B343" s="196"/>
      <c r="C343" s="200"/>
      <c r="D343" s="224"/>
      <c r="E343" s="26">
        <v>598878</v>
      </c>
      <c r="F343" s="26">
        <v>598878</v>
      </c>
      <c r="G343" s="26">
        <v>599130</v>
      </c>
      <c r="H343" s="24">
        <f t="shared" si="44"/>
        <v>252</v>
      </c>
      <c r="I343" s="24">
        <f t="shared" si="45"/>
        <v>252</v>
      </c>
      <c r="J343" s="192"/>
      <c r="K343" s="125"/>
      <c r="L343" s="12" t="s">
        <v>37</v>
      </c>
    </row>
    <row r="344" spans="1:14" ht="15" customHeight="1">
      <c r="A344" s="193">
        <v>156</v>
      </c>
      <c r="B344" s="195" t="s">
        <v>409</v>
      </c>
      <c r="C344" s="200" t="s">
        <v>412</v>
      </c>
      <c r="D344" s="223" t="s">
        <v>207</v>
      </c>
      <c r="E344" s="25">
        <v>302999</v>
      </c>
      <c r="F344" s="25">
        <v>302999</v>
      </c>
      <c r="G344" s="25">
        <v>917064</v>
      </c>
      <c r="H344" s="21">
        <f t="shared" ref="H344:H357" si="46">+G344-E344</f>
        <v>614065</v>
      </c>
      <c r="I344" s="22">
        <f t="shared" ref="I344:I357" si="47">+G344-E344</f>
        <v>614065</v>
      </c>
      <c r="J344" s="191" t="s">
        <v>35</v>
      </c>
      <c r="K344" s="124"/>
      <c r="L344" s="12" t="s">
        <v>36</v>
      </c>
    </row>
    <row r="345" spans="1:14" ht="15" customHeight="1">
      <c r="A345" s="194"/>
      <c r="B345" s="196"/>
      <c r="C345" s="200"/>
      <c r="D345" s="224"/>
      <c r="E345" s="26">
        <v>177086</v>
      </c>
      <c r="F345" s="26">
        <v>177086</v>
      </c>
      <c r="G345" s="26">
        <v>207745</v>
      </c>
      <c r="H345" s="24">
        <f t="shared" si="46"/>
        <v>30659</v>
      </c>
      <c r="I345" s="24">
        <f t="shared" si="47"/>
        <v>30659</v>
      </c>
      <c r="J345" s="192"/>
      <c r="K345" s="125"/>
      <c r="L345" s="12" t="s">
        <v>37</v>
      </c>
    </row>
    <row r="346" spans="1:14" ht="15" customHeight="1">
      <c r="A346" s="193">
        <v>157</v>
      </c>
      <c r="B346" s="195" t="s">
        <v>409</v>
      </c>
      <c r="C346" s="200" t="s">
        <v>413</v>
      </c>
      <c r="D346" s="223" t="s">
        <v>207</v>
      </c>
      <c r="E346" s="25">
        <v>11418</v>
      </c>
      <c r="F346" s="25">
        <v>11418</v>
      </c>
      <c r="G346" s="25">
        <v>219727</v>
      </c>
      <c r="H346" s="21">
        <f t="shared" si="46"/>
        <v>208309</v>
      </c>
      <c r="I346" s="22">
        <f t="shared" si="47"/>
        <v>208309</v>
      </c>
      <c r="J346" s="191" t="s">
        <v>35</v>
      </c>
      <c r="K346" s="124"/>
      <c r="L346" s="12" t="s">
        <v>36</v>
      </c>
    </row>
    <row r="347" spans="1:14" ht="15" customHeight="1">
      <c r="A347" s="194"/>
      <c r="B347" s="196"/>
      <c r="C347" s="200"/>
      <c r="D347" s="224"/>
      <c r="E347" s="26">
        <v>11418</v>
      </c>
      <c r="F347" s="26">
        <v>11418</v>
      </c>
      <c r="G347" s="26">
        <v>219727</v>
      </c>
      <c r="H347" s="24">
        <f t="shared" si="46"/>
        <v>208309</v>
      </c>
      <c r="I347" s="24">
        <f t="shared" si="47"/>
        <v>208309</v>
      </c>
      <c r="J347" s="192"/>
      <c r="K347" s="125"/>
      <c r="L347" s="12" t="s">
        <v>37</v>
      </c>
    </row>
    <row r="348" spans="1:14" ht="15" customHeight="1">
      <c r="A348" s="217" t="s">
        <v>414</v>
      </c>
      <c r="B348" s="218"/>
      <c r="C348" s="218"/>
      <c r="D348" s="219"/>
      <c r="E348" s="25">
        <f>+E338+E340+E342+E344+E346</f>
        <v>2113295</v>
      </c>
      <c r="F348" s="25">
        <f>+F264+F266+F268+F286</f>
        <v>13003</v>
      </c>
      <c r="G348" s="25">
        <f>+G338+G340+G342+G344+G346</f>
        <v>2935921</v>
      </c>
      <c r="H348" s="21">
        <f t="shared" si="46"/>
        <v>822626</v>
      </c>
      <c r="I348" s="22">
        <f t="shared" si="47"/>
        <v>822626</v>
      </c>
      <c r="J348" s="191"/>
      <c r="K348" s="124"/>
      <c r="N348" s="127" t="s">
        <v>449</v>
      </c>
    </row>
    <row r="349" spans="1:14" ht="15" customHeight="1">
      <c r="A349" s="220"/>
      <c r="B349" s="221"/>
      <c r="C349" s="221"/>
      <c r="D349" s="222"/>
      <c r="E349" s="26">
        <f>+E339+E341+E343+E345+E347</f>
        <v>987382</v>
      </c>
      <c r="F349" s="26">
        <f>+F265+F267+F269+F287</f>
        <v>5203</v>
      </c>
      <c r="G349" s="26">
        <f>+G339+G341+G343+G345+G347</f>
        <v>1226602</v>
      </c>
      <c r="H349" s="24">
        <f t="shared" si="46"/>
        <v>239220</v>
      </c>
      <c r="I349" s="24">
        <f t="shared" si="47"/>
        <v>239220</v>
      </c>
      <c r="J349" s="192"/>
      <c r="K349" s="125"/>
      <c r="N349" s="127" t="s">
        <v>450</v>
      </c>
    </row>
    <row r="350" spans="1:14" ht="15" customHeight="1">
      <c r="A350" s="193">
        <v>158</v>
      </c>
      <c r="B350" s="195" t="s">
        <v>415</v>
      </c>
      <c r="C350" s="201" t="s">
        <v>416</v>
      </c>
      <c r="D350" s="211" t="s">
        <v>207</v>
      </c>
      <c r="E350" s="25">
        <v>419658</v>
      </c>
      <c r="F350" s="25">
        <v>419658</v>
      </c>
      <c r="G350" s="25">
        <v>417740</v>
      </c>
      <c r="H350" s="21">
        <f t="shared" si="46"/>
        <v>-1918</v>
      </c>
      <c r="I350" s="22">
        <f t="shared" si="47"/>
        <v>-1918</v>
      </c>
      <c r="J350" s="191" t="s">
        <v>35</v>
      </c>
      <c r="K350" s="124"/>
      <c r="L350" s="12" t="s">
        <v>36</v>
      </c>
    </row>
    <row r="351" spans="1:14" ht="15" customHeight="1">
      <c r="A351" s="194"/>
      <c r="B351" s="196"/>
      <c r="C351" s="202"/>
      <c r="D351" s="212"/>
      <c r="E351" s="26">
        <v>419658</v>
      </c>
      <c r="F351" s="26">
        <v>419658</v>
      </c>
      <c r="G351" s="26">
        <v>417740</v>
      </c>
      <c r="H351" s="24">
        <f t="shared" si="46"/>
        <v>-1918</v>
      </c>
      <c r="I351" s="24">
        <f t="shared" si="47"/>
        <v>-1918</v>
      </c>
      <c r="J351" s="192"/>
      <c r="K351" s="125"/>
      <c r="L351" s="12" t="s">
        <v>37</v>
      </c>
    </row>
    <row r="352" spans="1:14" ht="15" customHeight="1">
      <c r="A352" s="193">
        <v>159</v>
      </c>
      <c r="B352" s="195" t="s">
        <v>415</v>
      </c>
      <c r="C352" s="201" t="s">
        <v>417</v>
      </c>
      <c r="D352" s="211" t="s">
        <v>207</v>
      </c>
      <c r="E352" s="25">
        <v>31333</v>
      </c>
      <c r="F352" s="25">
        <v>31333</v>
      </c>
      <c r="G352" s="25">
        <v>31333</v>
      </c>
      <c r="H352" s="21">
        <f t="shared" si="46"/>
        <v>0</v>
      </c>
      <c r="I352" s="22">
        <f t="shared" si="47"/>
        <v>0</v>
      </c>
      <c r="J352" s="191" t="s">
        <v>35</v>
      </c>
      <c r="K352" s="124"/>
      <c r="L352" s="12" t="s">
        <v>36</v>
      </c>
    </row>
    <row r="353" spans="1:14" ht="15" customHeight="1">
      <c r="A353" s="194"/>
      <c r="B353" s="196"/>
      <c r="C353" s="202"/>
      <c r="D353" s="212"/>
      <c r="E353" s="26">
        <v>31333</v>
      </c>
      <c r="F353" s="26">
        <v>31333</v>
      </c>
      <c r="G353" s="26">
        <v>31333</v>
      </c>
      <c r="H353" s="24">
        <f t="shared" si="46"/>
        <v>0</v>
      </c>
      <c r="I353" s="24">
        <f t="shared" si="47"/>
        <v>0</v>
      </c>
      <c r="J353" s="192"/>
      <c r="K353" s="125"/>
      <c r="L353" s="12" t="s">
        <v>37</v>
      </c>
    </row>
    <row r="354" spans="1:14" ht="15" customHeight="1">
      <c r="A354" s="193">
        <v>160</v>
      </c>
      <c r="B354" s="195" t="s">
        <v>415</v>
      </c>
      <c r="C354" s="201" t="s">
        <v>418</v>
      </c>
      <c r="D354" s="211" t="s">
        <v>207</v>
      </c>
      <c r="E354" s="25">
        <v>643221</v>
      </c>
      <c r="F354" s="25">
        <v>643221</v>
      </c>
      <c r="G354" s="25">
        <v>646639</v>
      </c>
      <c r="H354" s="21">
        <f t="shared" si="46"/>
        <v>3418</v>
      </c>
      <c r="I354" s="22">
        <f t="shared" si="47"/>
        <v>3418</v>
      </c>
      <c r="J354" s="191" t="s">
        <v>35</v>
      </c>
      <c r="K354" s="124"/>
      <c r="L354" s="12" t="s">
        <v>36</v>
      </c>
    </row>
    <row r="355" spans="1:14" ht="15" customHeight="1">
      <c r="A355" s="194"/>
      <c r="B355" s="196"/>
      <c r="C355" s="202"/>
      <c r="D355" s="212"/>
      <c r="E355" s="26">
        <v>643221</v>
      </c>
      <c r="F355" s="26">
        <v>643221</v>
      </c>
      <c r="G355" s="26">
        <v>646639</v>
      </c>
      <c r="H355" s="24">
        <f t="shared" si="46"/>
        <v>3418</v>
      </c>
      <c r="I355" s="24">
        <f t="shared" si="47"/>
        <v>3418</v>
      </c>
      <c r="J355" s="192"/>
      <c r="K355" s="125"/>
      <c r="L355" s="12" t="s">
        <v>37</v>
      </c>
    </row>
    <row r="356" spans="1:14" ht="15" customHeight="1">
      <c r="A356" s="185" t="s">
        <v>419</v>
      </c>
      <c r="B356" s="186"/>
      <c r="C356" s="186"/>
      <c r="D356" s="187"/>
      <c r="E356" s="25">
        <f>+E350+E352+E354</f>
        <v>1094212</v>
      </c>
      <c r="F356" s="25">
        <f>+F272+F274+F276+F294</f>
        <v>8668</v>
      </c>
      <c r="G356" s="25">
        <f>+G350+G352+G354</f>
        <v>1095712</v>
      </c>
      <c r="H356" s="21">
        <f>+G356-E356</f>
        <v>1500</v>
      </c>
      <c r="I356" s="22">
        <f t="shared" si="47"/>
        <v>1500</v>
      </c>
      <c r="J356" s="191"/>
      <c r="K356" s="124"/>
      <c r="N356" s="127" t="s">
        <v>449</v>
      </c>
    </row>
    <row r="357" spans="1:14" ht="15" customHeight="1">
      <c r="A357" s="188"/>
      <c r="B357" s="189"/>
      <c r="C357" s="189"/>
      <c r="D357" s="190"/>
      <c r="E357" s="26">
        <f>+E351+E353+E355</f>
        <v>1094212</v>
      </c>
      <c r="F357" s="26">
        <f>+F273+F275+F277+F295</f>
        <v>7464</v>
      </c>
      <c r="G357" s="26">
        <f>+G351+G353+G355</f>
        <v>1095712</v>
      </c>
      <c r="H357" s="24">
        <f t="shared" si="46"/>
        <v>1500</v>
      </c>
      <c r="I357" s="24">
        <f t="shared" si="47"/>
        <v>1500</v>
      </c>
      <c r="J357" s="192"/>
      <c r="K357" s="125"/>
      <c r="N357" s="127" t="s">
        <v>450</v>
      </c>
    </row>
    <row r="358" spans="1:14" ht="15" customHeight="1">
      <c r="A358" s="193">
        <v>161</v>
      </c>
      <c r="B358" s="195" t="s">
        <v>423</v>
      </c>
      <c r="C358" s="201" t="s">
        <v>424</v>
      </c>
      <c r="D358" s="211" t="s">
        <v>207</v>
      </c>
      <c r="E358" s="25">
        <v>208296</v>
      </c>
      <c r="F358" s="25">
        <v>208296</v>
      </c>
      <c r="G358" s="25">
        <v>151497</v>
      </c>
      <c r="H358" s="21">
        <f t="shared" ref="H358:H365" si="48">+G358-E358</f>
        <v>-56799</v>
      </c>
      <c r="I358" s="22">
        <f t="shared" ref="I358:I365" si="49">+G358-E358</f>
        <v>-56799</v>
      </c>
      <c r="J358" s="191" t="s">
        <v>35</v>
      </c>
      <c r="K358" s="124"/>
      <c r="L358" s="12" t="s">
        <v>36</v>
      </c>
    </row>
    <row r="359" spans="1:14" ht="15" customHeight="1">
      <c r="A359" s="194"/>
      <c r="B359" s="196"/>
      <c r="C359" s="202"/>
      <c r="D359" s="212"/>
      <c r="E359" s="26">
        <v>208296</v>
      </c>
      <c r="F359" s="26">
        <v>208296</v>
      </c>
      <c r="G359" s="26">
        <v>151497</v>
      </c>
      <c r="H359" s="24">
        <f t="shared" si="48"/>
        <v>-56799</v>
      </c>
      <c r="I359" s="24">
        <f t="shared" si="49"/>
        <v>-56799</v>
      </c>
      <c r="J359" s="192"/>
      <c r="K359" s="125"/>
      <c r="L359" s="12" t="s">
        <v>37</v>
      </c>
    </row>
    <row r="360" spans="1:14" ht="15" customHeight="1">
      <c r="A360" s="193">
        <v>162</v>
      </c>
      <c r="B360" s="195" t="s">
        <v>423</v>
      </c>
      <c r="C360" s="200" t="s">
        <v>416</v>
      </c>
      <c r="D360" s="211" t="s">
        <v>207</v>
      </c>
      <c r="E360" s="25">
        <v>507078</v>
      </c>
      <c r="F360" s="25">
        <v>507078</v>
      </c>
      <c r="G360" s="25">
        <v>483707</v>
      </c>
      <c r="H360" s="21">
        <f t="shared" si="48"/>
        <v>-23371</v>
      </c>
      <c r="I360" s="22">
        <f t="shared" si="49"/>
        <v>-23371</v>
      </c>
      <c r="J360" s="191" t="s">
        <v>35</v>
      </c>
      <c r="K360" s="124"/>
      <c r="L360" s="12" t="s">
        <v>36</v>
      </c>
    </row>
    <row r="361" spans="1:14" ht="15" customHeight="1">
      <c r="A361" s="194"/>
      <c r="B361" s="196"/>
      <c r="C361" s="200"/>
      <c r="D361" s="212"/>
      <c r="E361" s="26">
        <v>507078</v>
      </c>
      <c r="F361" s="26">
        <v>507078</v>
      </c>
      <c r="G361" s="26">
        <v>483707</v>
      </c>
      <c r="H361" s="24">
        <f t="shared" si="48"/>
        <v>-23371</v>
      </c>
      <c r="I361" s="24">
        <f t="shared" si="49"/>
        <v>-23371</v>
      </c>
      <c r="J361" s="192"/>
      <c r="K361" s="125"/>
      <c r="L361" s="12" t="s">
        <v>37</v>
      </c>
    </row>
    <row r="362" spans="1:14" ht="15" customHeight="1">
      <c r="A362" s="193">
        <v>163</v>
      </c>
      <c r="B362" s="195" t="s">
        <v>423</v>
      </c>
      <c r="C362" s="200" t="s">
        <v>425</v>
      </c>
      <c r="D362" s="211" t="s">
        <v>207</v>
      </c>
      <c r="E362" s="25">
        <v>20913</v>
      </c>
      <c r="F362" s="25">
        <v>20913</v>
      </c>
      <c r="G362" s="25">
        <v>21664</v>
      </c>
      <c r="H362" s="21">
        <f t="shared" si="48"/>
        <v>751</v>
      </c>
      <c r="I362" s="22">
        <f t="shared" si="49"/>
        <v>751</v>
      </c>
      <c r="J362" s="191" t="s">
        <v>35</v>
      </c>
      <c r="K362" s="124"/>
      <c r="L362" s="12" t="s">
        <v>36</v>
      </c>
    </row>
    <row r="363" spans="1:14" ht="15" customHeight="1">
      <c r="A363" s="194"/>
      <c r="B363" s="196"/>
      <c r="C363" s="200"/>
      <c r="D363" s="212"/>
      <c r="E363" s="26">
        <v>20913</v>
      </c>
      <c r="F363" s="26">
        <v>20913</v>
      </c>
      <c r="G363" s="26">
        <v>21664</v>
      </c>
      <c r="H363" s="24">
        <f t="shared" si="48"/>
        <v>751</v>
      </c>
      <c r="I363" s="24">
        <f t="shared" si="49"/>
        <v>751</v>
      </c>
      <c r="J363" s="192"/>
      <c r="K363" s="125"/>
      <c r="L363" s="12" t="s">
        <v>37</v>
      </c>
    </row>
    <row r="364" spans="1:14" ht="15" customHeight="1">
      <c r="A364" s="185" t="s">
        <v>426</v>
      </c>
      <c r="B364" s="186"/>
      <c r="C364" s="186"/>
      <c r="D364" s="187"/>
      <c r="E364" s="25">
        <f>+E358+E360+E362</f>
        <v>736287</v>
      </c>
      <c r="F364" s="25">
        <f>+F286+F288+F290+F308</f>
        <v>67763</v>
      </c>
      <c r="G364" s="25">
        <f>+G358+G360+G362</f>
        <v>656868</v>
      </c>
      <c r="H364" s="21">
        <f t="shared" si="48"/>
        <v>-79419</v>
      </c>
      <c r="I364" s="22">
        <f t="shared" si="49"/>
        <v>-79419</v>
      </c>
      <c r="J364" s="191"/>
      <c r="K364" s="124"/>
      <c r="N364" s="127" t="s">
        <v>449</v>
      </c>
    </row>
    <row r="365" spans="1:14" ht="15" customHeight="1">
      <c r="A365" s="188"/>
      <c r="B365" s="189"/>
      <c r="C365" s="189"/>
      <c r="D365" s="190"/>
      <c r="E365" s="26">
        <f>+E359+E361+E363</f>
        <v>736287</v>
      </c>
      <c r="F365" s="26">
        <f>+F287+F289+F291+F309</f>
        <v>56154</v>
      </c>
      <c r="G365" s="26">
        <f>+G359+G361+G363</f>
        <v>656868</v>
      </c>
      <c r="H365" s="24">
        <f t="shared" si="48"/>
        <v>-79419</v>
      </c>
      <c r="I365" s="24">
        <f t="shared" si="49"/>
        <v>-79419</v>
      </c>
      <c r="J365" s="192"/>
      <c r="K365" s="125"/>
      <c r="N365" s="127" t="s">
        <v>450</v>
      </c>
    </row>
    <row r="366" spans="1:14" ht="15" customHeight="1">
      <c r="A366" s="193">
        <v>164</v>
      </c>
      <c r="B366" s="195" t="s">
        <v>427</v>
      </c>
      <c r="C366" s="200" t="s">
        <v>428</v>
      </c>
      <c r="D366" s="223" t="s">
        <v>207</v>
      </c>
      <c r="E366" s="25">
        <v>1688645</v>
      </c>
      <c r="F366" s="25">
        <v>1688645</v>
      </c>
      <c r="G366" s="25">
        <v>2050195</v>
      </c>
      <c r="H366" s="21">
        <f t="shared" ref="H366:H369" si="50">+G366-E366</f>
        <v>361550</v>
      </c>
      <c r="I366" s="22">
        <f t="shared" ref="I366:I369" si="51">+G366-E366</f>
        <v>361550</v>
      </c>
      <c r="J366" s="191" t="s">
        <v>35</v>
      </c>
      <c r="K366" s="124"/>
      <c r="L366" s="12" t="s">
        <v>36</v>
      </c>
    </row>
    <row r="367" spans="1:14" ht="15" customHeight="1">
      <c r="A367" s="194"/>
      <c r="B367" s="196"/>
      <c r="C367" s="200"/>
      <c r="D367" s="224"/>
      <c r="E367" s="26">
        <v>1688645</v>
      </c>
      <c r="F367" s="26">
        <v>1688645</v>
      </c>
      <c r="G367" s="26">
        <v>2050195</v>
      </c>
      <c r="H367" s="24">
        <f t="shared" si="50"/>
        <v>361550</v>
      </c>
      <c r="I367" s="24">
        <f t="shared" si="51"/>
        <v>361550</v>
      </c>
      <c r="J367" s="192"/>
      <c r="K367" s="125"/>
      <c r="L367" s="12" t="s">
        <v>37</v>
      </c>
    </row>
    <row r="368" spans="1:14" ht="15" customHeight="1">
      <c r="A368" s="185" t="s">
        <v>453</v>
      </c>
      <c r="B368" s="186"/>
      <c r="C368" s="186"/>
      <c r="D368" s="187"/>
      <c r="E368" s="25">
        <f>+E366</f>
        <v>1688645</v>
      </c>
      <c r="F368" s="25" t="e">
        <f>+F290+F292+F294+F312</f>
        <v>#REF!</v>
      </c>
      <c r="G368" s="25">
        <f>+G366</f>
        <v>2050195</v>
      </c>
      <c r="H368" s="21">
        <f t="shared" si="50"/>
        <v>361550</v>
      </c>
      <c r="I368" s="22">
        <f t="shared" si="51"/>
        <v>361550</v>
      </c>
      <c r="J368" s="191"/>
      <c r="K368" s="124"/>
      <c r="N368" s="127" t="s">
        <v>449</v>
      </c>
    </row>
    <row r="369" spans="1:14" ht="15" customHeight="1">
      <c r="A369" s="188"/>
      <c r="B369" s="189"/>
      <c r="C369" s="189"/>
      <c r="D369" s="190"/>
      <c r="E369" s="26">
        <f>+E367</f>
        <v>1688645</v>
      </c>
      <c r="F369" s="26" t="e">
        <f>+F291+F293+F295+F313</f>
        <v>#REF!</v>
      </c>
      <c r="G369" s="26">
        <f>+G367</f>
        <v>2050195</v>
      </c>
      <c r="H369" s="24">
        <f t="shared" si="50"/>
        <v>361550</v>
      </c>
      <c r="I369" s="24">
        <f t="shared" si="51"/>
        <v>361550</v>
      </c>
      <c r="J369" s="192"/>
      <c r="K369" s="125"/>
      <c r="N369" s="127" t="s">
        <v>450</v>
      </c>
    </row>
    <row r="370" spans="1:14" ht="15" customHeight="1">
      <c r="A370" s="193">
        <v>165</v>
      </c>
      <c r="B370" s="195" t="s">
        <v>434</v>
      </c>
      <c r="C370" s="200" t="s">
        <v>429</v>
      </c>
      <c r="D370" s="211" t="s">
        <v>229</v>
      </c>
      <c r="E370" s="25">
        <v>44264</v>
      </c>
      <c r="F370" s="25">
        <v>44264</v>
      </c>
      <c r="G370" s="25">
        <v>44264</v>
      </c>
      <c r="H370" s="21">
        <f t="shared" ref="H370:H377" si="52">+G370-E370</f>
        <v>0</v>
      </c>
      <c r="I370" s="22">
        <f t="shared" ref="I370:I377" si="53">+G370-E370</f>
        <v>0</v>
      </c>
      <c r="J370" s="191" t="s">
        <v>35</v>
      </c>
      <c r="K370" s="124"/>
      <c r="L370" s="12" t="s">
        <v>36</v>
      </c>
    </row>
    <row r="371" spans="1:14" ht="15" customHeight="1">
      <c r="A371" s="194"/>
      <c r="B371" s="196"/>
      <c r="C371" s="200"/>
      <c r="D371" s="212"/>
      <c r="E371" s="26">
        <v>0</v>
      </c>
      <c r="F371" s="26">
        <v>0</v>
      </c>
      <c r="G371" s="26">
        <v>0</v>
      </c>
      <c r="H371" s="24">
        <f t="shared" si="52"/>
        <v>0</v>
      </c>
      <c r="I371" s="24">
        <f t="shared" si="53"/>
        <v>0</v>
      </c>
      <c r="J371" s="192"/>
      <c r="K371" s="125"/>
      <c r="L371" s="12" t="s">
        <v>37</v>
      </c>
    </row>
    <row r="372" spans="1:14" ht="15" customHeight="1">
      <c r="A372" s="185" t="s">
        <v>430</v>
      </c>
      <c r="B372" s="186"/>
      <c r="C372" s="186"/>
      <c r="D372" s="187"/>
      <c r="E372" s="25">
        <f>+E370</f>
        <v>44264</v>
      </c>
      <c r="F372" s="25">
        <f>+F294+F298+F296+F316</f>
        <v>31604</v>
      </c>
      <c r="G372" s="25">
        <f>+G370</f>
        <v>44264</v>
      </c>
      <c r="H372" s="21">
        <f t="shared" si="52"/>
        <v>0</v>
      </c>
      <c r="I372" s="22">
        <f t="shared" si="53"/>
        <v>0</v>
      </c>
      <c r="J372" s="191"/>
      <c r="K372" s="124"/>
      <c r="N372" s="127" t="s">
        <v>449</v>
      </c>
    </row>
    <row r="373" spans="1:14" ht="15" customHeight="1">
      <c r="A373" s="188"/>
      <c r="B373" s="189"/>
      <c r="C373" s="189"/>
      <c r="D373" s="190"/>
      <c r="E373" s="26">
        <f>+E371</f>
        <v>0</v>
      </c>
      <c r="F373" s="26">
        <f>+F295+F299+F297+F317</f>
        <v>31604</v>
      </c>
      <c r="G373" s="26">
        <f>+G371</f>
        <v>0</v>
      </c>
      <c r="H373" s="24">
        <f t="shared" si="52"/>
        <v>0</v>
      </c>
      <c r="I373" s="24">
        <f t="shared" si="53"/>
        <v>0</v>
      </c>
      <c r="J373" s="192"/>
      <c r="K373" s="125"/>
      <c r="N373" s="127" t="s">
        <v>450</v>
      </c>
    </row>
    <row r="374" spans="1:14" ht="15" customHeight="1">
      <c r="A374" s="248">
        <v>166</v>
      </c>
      <c r="B374" s="195" t="s">
        <v>431</v>
      </c>
      <c r="C374" s="200" t="s">
        <v>435</v>
      </c>
      <c r="D374" s="223" t="s">
        <v>436</v>
      </c>
      <c r="E374" s="25">
        <v>22800</v>
      </c>
      <c r="F374" s="25">
        <v>22800</v>
      </c>
      <c r="G374" s="25">
        <v>44834</v>
      </c>
      <c r="H374" s="21">
        <f t="shared" si="52"/>
        <v>22034</v>
      </c>
      <c r="I374" s="22">
        <f t="shared" si="53"/>
        <v>22034</v>
      </c>
      <c r="J374" s="191" t="s">
        <v>35</v>
      </c>
      <c r="K374" s="124"/>
      <c r="L374" s="12" t="s">
        <v>36</v>
      </c>
    </row>
    <row r="375" spans="1:14" ht="15" customHeight="1">
      <c r="A375" s="249"/>
      <c r="B375" s="196"/>
      <c r="C375" s="200"/>
      <c r="D375" s="224"/>
      <c r="E375" s="26">
        <v>0</v>
      </c>
      <c r="F375" s="26">
        <v>0</v>
      </c>
      <c r="G375" s="26">
        <v>0</v>
      </c>
      <c r="H375" s="24">
        <f t="shared" si="52"/>
        <v>0</v>
      </c>
      <c r="I375" s="24">
        <f t="shared" si="53"/>
        <v>0</v>
      </c>
      <c r="J375" s="192"/>
      <c r="K375" s="125"/>
      <c r="L375" s="12" t="s">
        <v>37</v>
      </c>
    </row>
    <row r="376" spans="1:14" ht="15" customHeight="1">
      <c r="A376" s="217" t="s">
        <v>437</v>
      </c>
      <c r="B376" s="218"/>
      <c r="C376" s="218"/>
      <c r="D376" s="219"/>
      <c r="E376" s="25">
        <f>+E374</f>
        <v>22800</v>
      </c>
      <c r="F376" s="25" t="e">
        <f>+F296+F300+F302+F320</f>
        <v>#REF!</v>
      </c>
      <c r="G376" s="25">
        <f>+G374</f>
        <v>44834</v>
      </c>
      <c r="H376" s="21">
        <f t="shared" si="52"/>
        <v>22034</v>
      </c>
      <c r="I376" s="22">
        <f t="shared" si="53"/>
        <v>22034</v>
      </c>
      <c r="J376" s="191"/>
      <c r="K376" s="124"/>
      <c r="N376" s="127" t="s">
        <v>449</v>
      </c>
    </row>
    <row r="377" spans="1:14" ht="15" customHeight="1">
      <c r="A377" s="220"/>
      <c r="B377" s="221"/>
      <c r="C377" s="221"/>
      <c r="D377" s="222"/>
      <c r="E377" s="26">
        <f>+E375</f>
        <v>0</v>
      </c>
      <c r="F377" s="26" t="e">
        <f>+F297+F301+F303+F321</f>
        <v>#REF!</v>
      </c>
      <c r="G377" s="26">
        <f>+G375</f>
        <v>0</v>
      </c>
      <c r="H377" s="24">
        <f t="shared" si="52"/>
        <v>0</v>
      </c>
      <c r="I377" s="24">
        <f t="shared" si="53"/>
        <v>0</v>
      </c>
      <c r="J377" s="192"/>
      <c r="K377" s="125"/>
      <c r="N377" s="127" t="s">
        <v>450</v>
      </c>
    </row>
    <row r="378" spans="1:14" ht="15" customHeight="1">
      <c r="A378" s="193">
        <v>167</v>
      </c>
      <c r="B378" s="195" t="s">
        <v>438</v>
      </c>
      <c r="C378" s="200" t="s">
        <v>432</v>
      </c>
      <c r="D378" s="223" t="s">
        <v>273</v>
      </c>
      <c r="E378" s="25">
        <v>410470</v>
      </c>
      <c r="F378" s="25">
        <v>410470</v>
      </c>
      <c r="G378" s="25">
        <v>100</v>
      </c>
      <c r="H378" s="21">
        <f t="shared" ref="H378:H385" si="54">+G378-E378</f>
        <v>-410370</v>
      </c>
      <c r="I378" s="22">
        <f t="shared" ref="I378:I385" si="55">+G378-E378</f>
        <v>-410370</v>
      </c>
      <c r="J378" s="191" t="s">
        <v>35</v>
      </c>
      <c r="K378" s="124"/>
      <c r="L378" s="12" t="s">
        <v>36</v>
      </c>
    </row>
    <row r="379" spans="1:14" ht="15" customHeight="1">
      <c r="A379" s="194"/>
      <c r="B379" s="196"/>
      <c r="C379" s="200"/>
      <c r="D379" s="224"/>
      <c r="E379" s="26">
        <v>0</v>
      </c>
      <c r="F379" s="26">
        <v>0</v>
      </c>
      <c r="G379" s="26">
        <v>0</v>
      </c>
      <c r="H379" s="24">
        <f t="shared" si="54"/>
        <v>0</v>
      </c>
      <c r="I379" s="24">
        <f t="shared" si="55"/>
        <v>0</v>
      </c>
      <c r="J379" s="192"/>
      <c r="K379" s="125"/>
      <c r="L379" s="12" t="s">
        <v>37</v>
      </c>
    </row>
    <row r="380" spans="1:14" ht="15" customHeight="1">
      <c r="A380" s="217" t="s">
        <v>433</v>
      </c>
      <c r="B380" s="218"/>
      <c r="C380" s="218"/>
      <c r="D380" s="219"/>
      <c r="E380" s="25">
        <f>+E378</f>
        <v>410470</v>
      </c>
      <c r="F380" s="25" t="e">
        <f>+F302+F304+F306+F324</f>
        <v>#REF!</v>
      </c>
      <c r="G380" s="25">
        <f>+G378</f>
        <v>100</v>
      </c>
      <c r="H380" s="21">
        <f t="shared" si="54"/>
        <v>-410370</v>
      </c>
      <c r="I380" s="22">
        <f t="shared" si="55"/>
        <v>-410370</v>
      </c>
      <c r="J380" s="191"/>
      <c r="K380" s="124"/>
      <c r="N380" s="127" t="s">
        <v>449</v>
      </c>
    </row>
    <row r="381" spans="1:14" ht="15" customHeight="1">
      <c r="A381" s="220"/>
      <c r="B381" s="221"/>
      <c r="C381" s="221"/>
      <c r="D381" s="222"/>
      <c r="E381" s="26">
        <f>+E379</f>
        <v>0</v>
      </c>
      <c r="F381" s="26" t="e">
        <f>+F303+F305+F307+F325</f>
        <v>#REF!</v>
      </c>
      <c r="G381" s="26">
        <f>+G379</f>
        <v>0</v>
      </c>
      <c r="H381" s="24">
        <f t="shared" si="54"/>
        <v>0</v>
      </c>
      <c r="I381" s="24">
        <f t="shared" si="55"/>
        <v>0</v>
      </c>
      <c r="J381" s="192"/>
      <c r="K381" s="125"/>
      <c r="N381" s="127" t="s">
        <v>450</v>
      </c>
    </row>
    <row r="382" spans="1:14" ht="15" customHeight="1">
      <c r="A382" s="193">
        <v>168</v>
      </c>
      <c r="B382" s="195" t="s">
        <v>442</v>
      </c>
      <c r="C382" s="200" t="s">
        <v>439</v>
      </c>
      <c r="D382" s="213" t="s">
        <v>440</v>
      </c>
      <c r="E382" s="25">
        <v>10000</v>
      </c>
      <c r="F382" s="25">
        <v>10000</v>
      </c>
      <c r="G382" s="25">
        <v>18000</v>
      </c>
      <c r="H382" s="21">
        <f t="shared" si="54"/>
        <v>8000</v>
      </c>
      <c r="I382" s="22">
        <f t="shared" si="55"/>
        <v>8000</v>
      </c>
      <c r="J382" s="191" t="s">
        <v>35</v>
      </c>
      <c r="K382" s="124"/>
      <c r="L382" s="12" t="s">
        <v>36</v>
      </c>
    </row>
    <row r="383" spans="1:14" ht="15" customHeight="1">
      <c r="A383" s="194"/>
      <c r="B383" s="196"/>
      <c r="C383" s="200"/>
      <c r="D383" s="214"/>
      <c r="E383" s="26">
        <v>0</v>
      </c>
      <c r="F383" s="26">
        <v>0</v>
      </c>
      <c r="G383" s="26">
        <v>0</v>
      </c>
      <c r="H383" s="24">
        <f t="shared" si="54"/>
        <v>0</v>
      </c>
      <c r="I383" s="24">
        <f t="shared" si="55"/>
        <v>0</v>
      </c>
      <c r="J383" s="192"/>
      <c r="K383" s="125"/>
      <c r="L383" s="12" t="s">
        <v>37</v>
      </c>
    </row>
    <row r="384" spans="1:14" ht="15" customHeight="1">
      <c r="A384" s="217" t="s">
        <v>441</v>
      </c>
      <c r="B384" s="218"/>
      <c r="C384" s="218"/>
      <c r="D384" s="219"/>
      <c r="E384" s="25">
        <f>+E382</f>
        <v>10000</v>
      </c>
      <c r="F384" s="25">
        <f>+F306+F308+F310+F328</f>
        <v>951101</v>
      </c>
      <c r="G384" s="25">
        <f>+G382</f>
        <v>18000</v>
      </c>
      <c r="H384" s="21">
        <f t="shared" si="54"/>
        <v>8000</v>
      </c>
      <c r="I384" s="22">
        <f t="shared" si="55"/>
        <v>8000</v>
      </c>
      <c r="J384" s="191"/>
      <c r="K384" s="124"/>
      <c r="N384" s="127" t="s">
        <v>449</v>
      </c>
    </row>
    <row r="385" spans="1:14" ht="15" customHeight="1">
      <c r="A385" s="220"/>
      <c r="B385" s="221"/>
      <c r="C385" s="221"/>
      <c r="D385" s="222"/>
      <c r="E385" s="26">
        <f>+E383</f>
        <v>0</v>
      </c>
      <c r="F385" s="26">
        <f>+F307+F309+F311+F329</f>
        <v>641461</v>
      </c>
      <c r="G385" s="26">
        <f>+G383</f>
        <v>0</v>
      </c>
      <c r="H385" s="24">
        <f t="shared" si="54"/>
        <v>0</v>
      </c>
      <c r="I385" s="24">
        <f t="shared" si="55"/>
        <v>0</v>
      </c>
      <c r="J385" s="192"/>
      <c r="K385" s="125"/>
      <c r="N385" s="127" t="s">
        <v>450</v>
      </c>
    </row>
    <row r="386" spans="1:14" ht="15" customHeight="1">
      <c r="A386" s="193">
        <v>169</v>
      </c>
      <c r="B386" s="195" t="s">
        <v>452</v>
      </c>
      <c r="C386" s="200" t="s">
        <v>443</v>
      </c>
      <c r="D386" s="211" t="s">
        <v>207</v>
      </c>
      <c r="E386" s="25">
        <v>16000</v>
      </c>
      <c r="F386" s="25">
        <v>16000</v>
      </c>
      <c r="G386" s="25">
        <v>65126</v>
      </c>
      <c r="H386" s="21">
        <f t="shared" ref="H386:H389" si="56">+G386-E386</f>
        <v>49126</v>
      </c>
      <c r="I386" s="22">
        <f t="shared" ref="I386:I389" si="57">+G386-E386</f>
        <v>49126</v>
      </c>
      <c r="J386" s="191" t="s">
        <v>35</v>
      </c>
      <c r="K386" s="124"/>
      <c r="L386" s="12" t="s">
        <v>36</v>
      </c>
    </row>
    <row r="387" spans="1:14" ht="15" customHeight="1">
      <c r="A387" s="194"/>
      <c r="B387" s="196"/>
      <c r="C387" s="200"/>
      <c r="D387" s="212"/>
      <c r="E387" s="26">
        <v>0</v>
      </c>
      <c r="F387" s="26">
        <v>0</v>
      </c>
      <c r="G387" s="26">
        <v>0</v>
      </c>
      <c r="H387" s="24">
        <f t="shared" si="56"/>
        <v>0</v>
      </c>
      <c r="I387" s="24">
        <f t="shared" si="57"/>
        <v>0</v>
      </c>
      <c r="J387" s="192"/>
      <c r="K387" s="125"/>
      <c r="L387" s="12" t="s">
        <v>37</v>
      </c>
    </row>
    <row r="388" spans="1:14" ht="15" customHeight="1">
      <c r="A388" s="185" t="s">
        <v>444</v>
      </c>
      <c r="B388" s="186"/>
      <c r="C388" s="186"/>
      <c r="D388" s="187"/>
      <c r="E388" s="25">
        <f>+E386</f>
        <v>16000</v>
      </c>
      <c r="F388" s="25" t="e">
        <f>+F310+F312+F314+F332</f>
        <v>#REF!</v>
      </c>
      <c r="G388" s="25">
        <f>+G386</f>
        <v>65126</v>
      </c>
      <c r="H388" s="21">
        <f t="shared" si="56"/>
        <v>49126</v>
      </c>
      <c r="I388" s="22">
        <f t="shared" si="57"/>
        <v>49126</v>
      </c>
      <c r="J388" s="191"/>
      <c r="K388" s="124"/>
      <c r="N388" s="127" t="s">
        <v>449</v>
      </c>
    </row>
    <row r="389" spans="1:14" ht="15" customHeight="1">
      <c r="A389" s="188"/>
      <c r="B389" s="189"/>
      <c r="C389" s="189"/>
      <c r="D389" s="190"/>
      <c r="E389" s="26">
        <f>+E387</f>
        <v>0</v>
      </c>
      <c r="F389" s="26" t="e">
        <f>+F311+F313+F315+F333</f>
        <v>#REF!</v>
      </c>
      <c r="G389" s="26">
        <f>+G387</f>
        <v>0</v>
      </c>
      <c r="H389" s="24">
        <f t="shared" si="56"/>
        <v>0</v>
      </c>
      <c r="I389" s="24">
        <f t="shared" si="57"/>
        <v>0</v>
      </c>
      <c r="J389" s="192"/>
      <c r="K389" s="125"/>
      <c r="N389" s="127" t="s">
        <v>450</v>
      </c>
    </row>
    <row r="390" spans="1:14" ht="15" customHeight="1">
      <c r="A390" s="193">
        <v>170</v>
      </c>
      <c r="B390" s="195" t="s">
        <v>457</v>
      </c>
      <c r="C390" s="200" t="s">
        <v>429</v>
      </c>
      <c r="D390" s="223" t="s">
        <v>207</v>
      </c>
      <c r="E390" s="25">
        <v>500</v>
      </c>
      <c r="F390" s="25">
        <v>500</v>
      </c>
      <c r="G390" s="25">
        <v>445</v>
      </c>
      <c r="H390" s="21">
        <f t="shared" ref="H390:H399" si="58">+G390-E390</f>
        <v>-55</v>
      </c>
      <c r="I390" s="22">
        <f t="shared" ref="I390:I399" si="59">+G390-E390</f>
        <v>-55</v>
      </c>
      <c r="J390" s="191" t="s">
        <v>35</v>
      </c>
      <c r="K390" s="124"/>
      <c r="L390" s="12" t="s">
        <v>36</v>
      </c>
    </row>
    <row r="391" spans="1:14" ht="15" customHeight="1">
      <c r="A391" s="194"/>
      <c r="B391" s="196"/>
      <c r="C391" s="200"/>
      <c r="D391" s="224"/>
      <c r="E391" s="26">
        <v>0</v>
      </c>
      <c r="F391" s="26">
        <v>0</v>
      </c>
      <c r="G391" s="26">
        <v>0</v>
      </c>
      <c r="H391" s="24">
        <f t="shared" si="58"/>
        <v>0</v>
      </c>
      <c r="I391" s="24">
        <f t="shared" si="59"/>
        <v>0</v>
      </c>
      <c r="J391" s="192"/>
      <c r="K391" s="125"/>
      <c r="L391" s="12" t="s">
        <v>37</v>
      </c>
    </row>
    <row r="392" spans="1:14" ht="15" customHeight="1">
      <c r="A392" s="193">
        <v>171</v>
      </c>
      <c r="B392" s="195" t="s">
        <v>457</v>
      </c>
      <c r="C392" s="200" t="s">
        <v>435</v>
      </c>
      <c r="D392" s="223" t="s">
        <v>207</v>
      </c>
      <c r="E392" s="25">
        <v>559</v>
      </c>
      <c r="F392" s="25">
        <v>559</v>
      </c>
      <c r="G392" s="25">
        <v>653</v>
      </c>
      <c r="H392" s="21">
        <f t="shared" si="58"/>
        <v>94</v>
      </c>
      <c r="I392" s="22">
        <f t="shared" si="59"/>
        <v>94</v>
      </c>
      <c r="J392" s="191" t="s">
        <v>35</v>
      </c>
      <c r="K392" s="124"/>
      <c r="L392" s="12" t="s">
        <v>36</v>
      </c>
    </row>
    <row r="393" spans="1:14" ht="15" customHeight="1">
      <c r="A393" s="194"/>
      <c r="B393" s="196"/>
      <c r="C393" s="200"/>
      <c r="D393" s="224"/>
      <c r="E393" s="26">
        <v>0</v>
      </c>
      <c r="F393" s="26">
        <v>0</v>
      </c>
      <c r="G393" s="26">
        <v>0</v>
      </c>
      <c r="H393" s="24">
        <f t="shared" si="58"/>
        <v>0</v>
      </c>
      <c r="I393" s="24">
        <f t="shared" si="59"/>
        <v>0</v>
      </c>
      <c r="J393" s="192"/>
      <c r="K393" s="125"/>
      <c r="L393" s="12" t="s">
        <v>37</v>
      </c>
    </row>
    <row r="394" spans="1:14" ht="15" customHeight="1">
      <c r="A394" s="193">
        <v>172</v>
      </c>
      <c r="B394" s="195" t="s">
        <v>457</v>
      </c>
      <c r="C394" s="200" t="s">
        <v>445</v>
      </c>
      <c r="D394" s="223" t="s">
        <v>207</v>
      </c>
      <c r="E394" s="25">
        <v>94</v>
      </c>
      <c r="F394" s="25">
        <v>94</v>
      </c>
      <c r="G394" s="25">
        <v>500</v>
      </c>
      <c r="H394" s="21">
        <f t="shared" si="58"/>
        <v>406</v>
      </c>
      <c r="I394" s="22">
        <f t="shared" si="59"/>
        <v>406</v>
      </c>
      <c r="J394" s="191" t="s">
        <v>35</v>
      </c>
      <c r="K394" s="124"/>
      <c r="L394" s="12" t="s">
        <v>36</v>
      </c>
    </row>
    <row r="395" spans="1:14" ht="15" customHeight="1">
      <c r="A395" s="194"/>
      <c r="B395" s="196"/>
      <c r="C395" s="200"/>
      <c r="D395" s="224"/>
      <c r="E395" s="26">
        <v>0</v>
      </c>
      <c r="F395" s="26">
        <v>0</v>
      </c>
      <c r="G395" s="26">
        <v>0</v>
      </c>
      <c r="H395" s="24">
        <f t="shared" si="58"/>
        <v>0</v>
      </c>
      <c r="I395" s="24">
        <f t="shared" si="59"/>
        <v>0</v>
      </c>
      <c r="J395" s="192"/>
      <c r="K395" s="125"/>
      <c r="L395" s="12" t="s">
        <v>37</v>
      </c>
    </row>
    <row r="396" spans="1:14" ht="15" customHeight="1">
      <c r="A396" s="193">
        <v>173</v>
      </c>
      <c r="B396" s="195" t="s">
        <v>457</v>
      </c>
      <c r="C396" s="200" t="s">
        <v>446</v>
      </c>
      <c r="D396" s="223" t="s">
        <v>207</v>
      </c>
      <c r="E396" s="25">
        <v>292</v>
      </c>
      <c r="F396" s="25">
        <v>292</v>
      </c>
      <c r="G396" s="25">
        <v>282</v>
      </c>
      <c r="H396" s="21">
        <f t="shared" si="58"/>
        <v>-10</v>
      </c>
      <c r="I396" s="22">
        <f t="shared" si="59"/>
        <v>-10</v>
      </c>
      <c r="J396" s="191" t="s">
        <v>35</v>
      </c>
      <c r="K396" s="124"/>
      <c r="L396" s="12" t="s">
        <v>36</v>
      </c>
    </row>
    <row r="397" spans="1:14" ht="15" customHeight="1">
      <c r="A397" s="194"/>
      <c r="B397" s="196"/>
      <c r="C397" s="200"/>
      <c r="D397" s="224"/>
      <c r="E397" s="26">
        <v>0</v>
      </c>
      <c r="F397" s="26">
        <v>0</v>
      </c>
      <c r="G397" s="26">
        <v>0</v>
      </c>
      <c r="H397" s="24">
        <f t="shared" si="58"/>
        <v>0</v>
      </c>
      <c r="I397" s="24">
        <f t="shared" si="59"/>
        <v>0</v>
      </c>
      <c r="J397" s="192"/>
      <c r="K397" s="125"/>
      <c r="L397" s="12" t="s">
        <v>37</v>
      </c>
    </row>
    <row r="398" spans="1:14" ht="15" customHeight="1">
      <c r="A398" s="193">
        <v>174</v>
      </c>
      <c r="B398" s="195" t="s">
        <v>457</v>
      </c>
      <c r="C398" s="200" t="s">
        <v>447</v>
      </c>
      <c r="D398" s="223" t="s">
        <v>207</v>
      </c>
      <c r="E398" s="25">
        <v>564</v>
      </c>
      <c r="F398" s="25">
        <v>564</v>
      </c>
      <c r="G398" s="25">
        <v>569</v>
      </c>
      <c r="H398" s="21">
        <f t="shared" si="58"/>
        <v>5</v>
      </c>
      <c r="I398" s="22">
        <f t="shared" si="59"/>
        <v>5</v>
      </c>
      <c r="J398" s="191" t="s">
        <v>35</v>
      </c>
      <c r="K398" s="124"/>
      <c r="L398" s="12" t="s">
        <v>36</v>
      </c>
    </row>
    <row r="399" spans="1:14" ht="15" customHeight="1">
      <c r="A399" s="194"/>
      <c r="B399" s="196"/>
      <c r="C399" s="200"/>
      <c r="D399" s="224"/>
      <c r="E399" s="26">
        <v>0</v>
      </c>
      <c r="F399" s="26">
        <v>0</v>
      </c>
      <c r="G399" s="26">
        <v>0</v>
      </c>
      <c r="H399" s="24">
        <f t="shared" si="58"/>
        <v>0</v>
      </c>
      <c r="I399" s="24">
        <f t="shared" si="59"/>
        <v>0</v>
      </c>
      <c r="J399" s="192"/>
      <c r="K399" s="125"/>
      <c r="L399" s="12" t="s">
        <v>37</v>
      </c>
    </row>
    <row r="400" spans="1:14" ht="15" customHeight="1">
      <c r="A400" s="217" t="s">
        <v>448</v>
      </c>
      <c r="B400" s="218"/>
      <c r="C400" s="218"/>
      <c r="D400" s="219"/>
      <c r="E400" s="25">
        <f>+E390+E392+E394+E396+E398</f>
        <v>2009</v>
      </c>
      <c r="F400" s="25">
        <f>+F326+F328+F330+F348</f>
        <v>13651855</v>
      </c>
      <c r="G400" s="25">
        <f>+G390+G392+G394+G396+G398</f>
        <v>2449</v>
      </c>
      <c r="H400" s="21">
        <f t="shared" ref="H400:H405" si="60">+G400-E400</f>
        <v>440</v>
      </c>
      <c r="I400" s="22">
        <f t="shared" ref="I400:I405" si="61">+G400-E400</f>
        <v>440</v>
      </c>
      <c r="J400" s="191"/>
      <c r="K400" s="124" t="str">
        <f ca="1">IF(SUMIF(M12:M399,M400,K13:K399)=0,"　",SUMIF(M358:M399,M400,K358:K399))</f>
        <v>　</v>
      </c>
      <c r="N400" s="127" t="s">
        <v>449</v>
      </c>
    </row>
    <row r="401" spans="1:14" ht="15" customHeight="1">
      <c r="A401" s="220"/>
      <c r="B401" s="221"/>
      <c r="C401" s="221"/>
      <c r="D401" s="222"/>
      <c r="E401" s="26">
        <f>+E391+E393+E395+E397+E399</f>
        <v>0</v>
      </c>
      <c r="F401" s="26">
        <f>+F327+F329+F331+F349</f>
        <v>13606415</v>
      </c>
      <c r="G401" s="26">
        <f>+G391+G393+G395+G397+G399</f>
        <v>0</v>
      </c>
      <c r="H401" s="24">
        <f t="shared" si="60"/>
        <v>0</v>
      </c>
      <c r="I401" s="24">
        <f t="shared" si="61"/>
        <v>0</v>
      </c>
      <c r="J401" s="192"/>
      <c r="K401" s="125" t="str">
        <f>IF(SUMIF(M358:M400,M401,K358:K400)=0,"　",SUMIF(M358:M400,M401,K358:K400))</f>
        <v>　</v>
      </c>
      <c r="N401" s="127" t="s">
        <v>450</v>
      </c>
    </row>
    <row r="402" spans="1:14" ht="15" customHeight="1">
      <c r="A402" s="193">
        <v>175</v>
      </c>
      <c r="B402" s="195" t="s">
        <v>420</v>
      </c>
      <c r="C402" s="235" t="s">
        <v>421</v>
      </c>
      <c r="D402" s="211" t="s">
        <v>207</v>
      </c>
      <c r="E402" s="25">
        <v>53568</v>
      </c>
      <c r="F402" s="25">
        <v>35241</v>
      </c>
      <c r="G402" s="25">
        <v>0</v>
      </c>
      <c r="H402" s="21">
        <f t="shared" si="60"/>
        <v>-53568</v>
      </c>
      <c r="I402" s="22">
        <f t="shared" si="61"/>
        <v>-53568</v>
      </c>
      <c r="J402" s="191" t="s">
        <v>35</v>
      </c>
      <c r="K402" s="124"/>
      <c r="L402" s="12" t="s">
        <v>36</v>
      </c>
      <c r="N402" s="127" t="s">
        <v>449</v>
      </c>
    </row>
    <row r="403" spans="1:14" ht="15" customHeight="1">
      <c r="A403" s="194"/>
      <c r="B403" s="196"/>
      <c r="C403" s="236"/>
      <c r="D403" s="212"/>
      <c r="E403" s="26">
        <v>53568</v>
      </c>
      <c r="F403" s="26">
        <v>35241</v>
      </c>
      <c r="G403" s="26">
        <v>0</v>
      </c>
      <c r="H403" s="24">
        <f t="shared" si="60"/>
        <v>-53568</v>
      </c>
      <c r="I403" s="24">
        <f t="shared" si="61"/>
        <v>-53568</v>
      </c>
      <c r="J403" s="192"/>
      <c r="K403" s="125"/>
      <c r="L403" s="12" t="s">
        <v>37</v>
      </c>
      <c r="N403" s="127" t="s">
        <v>450</v>
      </c>
    </row>
    <row r="404" spans="1:14" ht="15" customHeight="1">
      <c r="A404" s="193">
        <v>176</v>
      </c>
      <c r="B404" s="195" t="s">
        <v>420</v>
      </c>
      <c r="C404" s="235" t="s">
        <v>422</v>
      </c>
      <c r="D404" s="211" t="s">
        <v>207</v>
      </c>
      <c r="E404" s="25">
        <v>35241</v>
      </c>
      <c r="F404" s="25">
        <v>53568</v>
      </c>
      <c r="G404" s="25">
        <v>0</v>
      </c>
      <c r="H404" s="21">
        <f t="shared" si="60"/>
        <v>-35241</v>
      </c>
      <c r="I404" s="22">
        <f t="shared" si="61"/>
        <v>-35241</v>
      </c>
      <c r="J404" s="191" t="s">
        <v>35</v>
      </c>
      <c r="K404" s="124"/>
      <c r="L404" s="12" t="s">
        <v>36</v>
      </c>
      <c r="N404" s="127" t="s">
        <v>449</v>
      </c>
    </row>
    <row r="405" spans="1:14" ht="15" customHeight="1">
      <c r="A405" s="194"/>
      <c r="B405" s="196"/>
      <c r="C405" s="236"/>
      <c r="D405" s="212"/>
      <c r="E405" s="26">
        <v>35241</v>
      </c>
      <c r="F405" s="26">
        <v>53568</v>
      </c>
      <c r="G405" s="26">
        <v>0</v>
      </c>
      <c r="H405" s="24">
        <f t="shared" si="60"/>
        <v>-35241</v>
      </c>
      <c r="I405" s="24">
        <f t="shared" si="61"/>
        <v>-35241</v>
      </c>
      <c r="J405" s="192"/>
      <c r="K405" s="125"/>
      <c r="L405" s="12" t="s">
        <v>37</v>
      </c>
      <c r="N405" s="127" t="s">
        <v>450</v>
      </c>
    </row>
    <row r="406" spans="1:14" ht="15" customHeight="1">
      <c r="A406" s="203" t="s">
        <v>44</v>
      </c>
      <c r="B406" s="204"/>
      <c r="C406" s="204"/>
      <c r="D406" s="205"/>
      <c r="E406" s="21">
        <f>SUMIF($N12:$N405,$N406,E12:E405)</f>
        <v>115152027</v>
      </c>
      <c r="F406" s="21" t="e">
        <f>SUMIF($N12:$N405,$N406,F12:F405)</f>
        <v>#REF!</v>
      </c>
      <c r="G406" s="21">
        <f>SUMIF($N12:$N405,$N406,G12:G405)</f>
        <v>114366084</v>
      </c>
      <c r="H406" s="178">
        <f>+G406-E406</f>
        <v>-785943</v>
      </c>
      <c r="I406" s="178">
        <f>+G406-E406</f>
        <v>-785943</v>
      </c>
      <c r="J406" s="209" t="str">
        <f>IF(K406="　","　","区CM")</f>
        <v>区CM</v>
      </c>
      <c r="K406" s="179">
        <f>IF(SUMIF(M12:M405,M406,K12:K405)=0,"　",SUMIF(M12:M401,M406,K12:K401))</f>
        <v>2548111</v>
      </c>
      <c r="L406" s="12" t="s">
        <v>36</v>
      </c>
      <c r="M406" s="12" t="s">
        <v>39</v>
      </c>
      <c r="N406" s="127" t="s">
        <v>449</v>
      </c>
    </row>
    <row r="407" spans="1:14" ht="15" customHeight="1" thickBot="1">
      <c r="A407" s="206"/>
      <c r="B407" s="207"/>
      <c r="C407" s="207"/>
      <c r="D407" s="208"/>
      <c r="E407" s="30">
        <f>SUMIF($N12:$N405,$N407,E12:E405)</f>
        <v>33666789</v>
      </c>
      <c r="F407" s="30" t="e">
        <f>SUMIF($N12:$N405,$N407,F12:F405)</f>
        <v>#REF!</v>
      </c>
      <c r="G407" s="30">
        <f>SUMIF($N12:$N405,$N407,G12:G405)</f>
        <v>34821422</v>
      </c>
      <c r="H407" s="31">
        <f>+G407-E407</f>
        <v>1154633</v>
      </c>
      <c r="I407" s="31">
        <f>+G407-E407</f>
        <v>1154633</v>
      </c>
      <c r="J407" s="210"/>
      <c r="K407" s="180">
        <f>IF(SUMIF(M12:M405,M407,K12:K405)=0,"　",SUMIF(M12:M401,M407,K12:K401))</f>
        <v>2544111</v>
      </c>
      <c r="L407" s="12" t="s">
        <v>37</v>
      </c>
      <c r="M407" s="12" t="s">
        <v>40</v>
      </c>
      <c r="N407" s="127" t="s">
        <v>450</v>
      </c>
    </row>
    <row r="408" spans="1:14" ht="12.75">
      <c r="A408" s="131"/>
      <c r="B408" s="131"/>
      <c r="C408" s="131"/>
      <c r="D408" s="131"/>
      <c r="E408" s="32"/>
      <c r="F408" s="33"/>
      <c r="G408" s="33"/>
      <c r="H408" s="33"/>
      <c r="I408" s="32"/>
    </row>
    <row r="409" spans="1:14" ht="18" customHeight="1">
      <c r="A409" s="35"/>
      <c r="B409" s="35"/>
      <c r="C409" s="127"/>
      <c r="D409" s="35"/>
      <c r="F409" s="15"/>
      <c r="G409" s="15"/>
      <c r="H409" s="15"/>
    </row>
    <row r="410" spans="1:14" ht="18" customHeight="1">
      <c r="F410" s="15"/>
      <c r="G410" s="15"/>
      <c r="H410" s="15"/>
      <c r="J410" s="34"/>
    </row>
    <row r="411" spans="1:14" ht="18" customHeight="1">
      <c r="A411" s="34"/>
      <c r="D411" s="35"/>
      <c r="F411" s="15"/>
      <c r="G411" s="15"/>
      <c r="H411" s="15"/>
      <c r="J411" s="34"/>
    </row>
    <row r="412" spans="1:14" ht="18" customHeight="1">
      <c r="F412" s="15"/>
      <c r="G412" s="15"/>
      <c r="H412" s="15"/>
      <c r="J412" s="34"/>
    </row>
    <row r="413" spans="1:14" ht="18" customHeight="1">
      <c r="F413" s="15"/>
      <c r="G413" s="15"/>
      <c r="H413" s="15"/>
      <c r="J413" s="34"/>
    </row>
  </sheetData>
  <mergeCells count="926">
    <mergeCell ref="A402:A403"/>
    <mergeCell ref="B402:B403"/>
    <mergeCell ref="C402:C403"/>
    <mergeCell ref="D402:D403"/>
    <mergeCell ref="J402:J403"/>
    <mergeCell ref="A404:A405"/>
    <mergeCell ref="B404:B405"/>
    <mergeCell ref="C404:C405"/>
    <mergeCell ref="D404:D405"/>
    <mergeCell ref="J404:J405"/>
    <mergeCell ref="A146:A147"/>
    <mergeCell ref="B146:B147"/>
    <mergeCell ref="C146:C147"/>
    <mergeCell ref="D146:D147"/>
    <mergeCell ref="J146:J147"/>
    <mergeCell ref="A398:A399"/>
    <mergeCell ref="B398:B399"/>
    <mergeCell ref="C398:C399"/>
    <mergeCell ref="D398:D399"/>
    <mergeCell ref="J398:J399"/>
    <mergeCell ref="A390:A391"/>
    <mergeCell ref="B390:B391"/>
    <mergeCell ref="C390:C391"/>
    <mergeCell ref="D390:D391"/>
    <mergeCell ref="J390:J391"/>
    <mergeCell ref="A392:A393"/>
    <mergeCell ref="B392:B393"/>
    <mergeCell ref="C392:C393"/>
    <mergeCell ref="D392:D393"/>
    <mergeCell ref="J392:J393"/>
    <mergeCell ref="A386:A387"/>
    <mergeCell ref="B386:B387"/>
    <mergeCell ref="C386:C387"/>
    <mergeCell ref="D386:D387"/>
    <mergeCell ref="A400:D401"/>
    <mergeCell ref="J400:J401"/>
    <mergeCell ref="A394:A395"/>
    <mergeCell ref="B394:B395"/>
    <mergeCell ref="C394:C395"/>
    <mergeCell ref="D394:D395"/>
    <mergeCell ref="J394:J395"/>
    <mergeCell ref="A396:A397"/>
    <mergeCell ref="B396:B397"/>
    <mergeCell ref="C396:C397"/>
    <mergeCell ref="D396:D397"/>
    <mergeCell ref="J396:J397"/>
    <mergeCell ref="J386:J387"/>
    <mergeCell ref="A388:D389"/>
    <mergeCell ref="J388:J389"/>
    <mergeCell ref="A380:D381"/>
    <mergeCell ref="J380:J381"/>
    <mergeCell ref="A382:A383"/>
    <mergeCell ref="B382:B383"/>
    <mergeCell ref="C382:C383"/>
    <mergeCell ref="D382:D383"/>
    <mergeCell ref="J382:J383"/>
    <mergeCell ref="A384:D385"/>
    <mergeCell ref="J384:J385"/>
    <mergeCell ref="A374:A375"/>
    <mergeCell ref="B374:B375"/>
    <mergeCell ref="C374:C375"/>
    <mergeCell ref="D374:D375"/>
    <mergeCell ref="J374:J375"/>
    <mergeCell ref="A376:D377"/>
    <mergeCell ref="J376:J377"/>
    <mergeCell ref="A378:A379"/>
    <mergeCell ref="B378:B379"/>
    <mergeCell ref="C378:C379"/>
    <mergeCell ref="D378:D379"/>
    <mergeCell ref="J378:J379"/>
    <mergeCell ref="A368:D369"/>
    <mergeCell ref="J368:J369"/>
    <mergeCell ref="A370:A371"/>
    <mergeCell ref="B370:B371"/>
    <mergeCell ref="C370:C371"/>
    <mergeCell ref="D370:D371"/>
    <mergeCell ref="J370:J371"/>
    <mergeCell ref="A372:D373"/>
    <mergeCell ref="J372:J373"/>
    <mergeCell ref="A362:A363"/>
    <mergeCell ref="B362:B363"/>
    <mergeCell ref="C362:C363"/>
    <mergeCell ref="D362:D363"/>
    <mergeCell ref="J362:J363"/>
    <mergeCell ref="A364:D365"/>
    <mergeCell ref="J364:J365"/>
    <mergeCell ref="A366:A367"/>
    <mergeCell ref="B366:B367"/>
    <mergeCell ref="C366:C367"/>
    <mergeCell ref="D366:D367"/>
    <mergeCell ref="J366:J367"/>
    <mergeCell ref="A358:A359"/>
    <mergeCell ref="B358:B359"/>
    <mergeCell ref="C358:C359"/>
    <mergeCell ref="D358:D359"/>
    <mergeCell ref="J358:J359"/>
    <mergeCell ref="A360:A361"/>
    <mergeCell ref="B360:B361"/>
    <mergeCell ref="C360:C361"/>
    <mergeCell ref="D360:D361"/>
    <mergeCell ref="J360:J361"/>
    <mergeCell ref="A356:D357"/>
    <mergeCell ref="J356:J357"/>
    <mergeCell ref="A352:A353"/>
    <mergeCell ref="B352:B353"/>
    <mergeCell ref="C352:C353"/>
    <mergeCell ref="D352:D353"/>
    <mergeCell ref="J352:J353"/>
    <mergeCell ref="A354:A355"/>
    <mergeCell ref="B354:B355"/>
    <mergeCell ref="C354:C355"/>
    <mergeCell ref="D354:D355"/>
    <mergeCell ref="J354:J355"/>
    <mergeCell ref="A346:A347"/>
    <mergeCell ref="B346:B347"/>
    <mergeCell ref="C346:C347"/>
    <mergeCell ref="D346:D347"/>
    <mergeCell ref="J346:J347"/>
    <mergeCell ref="A348:D349"/>
    <mergeCell ref="J348:J349"/>
    <mergeCell ref="A350:A351"/>
    <mergeCell ref="B350:B351"/>
    <mergeCell ref="C350:C351"/>
    <mergeCell ref="D350:D351"/>
    <mergeCell ref="J350:J351"/>
    <mergeCell ref="A342:A343"/>
    <mergeCell ref="B342:B343"/>
    <mergeCell ref="C342:C343"/>
    <mergeCell ref="D342:D343"/>
    <mergeCell ref="J342:J343"/>
    <mergeCell ref="A344:A345"/>
    <mergeCell ref="B344:B345"/>
    <mergeCell ref="C344:C345"/>
    <mergeCell ref="D344:D345"/>
    <mergeCell ref="J344:J345"/>
    <mergeCell ref="A338:A339"/>
    <mergeCell ref="B338:B339"/>
    <mergeCell ref="C338:C339"/>
    <mergeCell ref="D338:D339"/>
    <mergeCell ref="J338:J339"/>
    <mergeCell ref="A340:A341"/>
    <mergeCell ref="B340:B341"/>
    <mergeCell ref="C340:C341"/>
    <mergeCell ref="D340:D341"/>
    <mergeCell ref="J340:J341"/>
    <mergeCell ref="A334:A335"/>
    <mergeCell ref="B334:B335"/>
    <mergeCell ref="C334:C335"/>
    <mergeCell ref="D334:D335"/>
    <mergeCell ref="J334:J335"/>
    <mergeCell ref="A336:D337"/>
    <mergeCell ref="J336:J337"/>
    <mergeCell ref="A332:A333"/>
    <mergeCell ref="B332:B333"/>
    <mergeCell ref="C332:C333"/>
    <mergeCell ref="D332:D333"/>
    <mergeCell ref="J332:J333"/>
    <mergeCell ref="A326:A327"/>
    <mergeCell ref="B326:B327"/>
    <mergeCell ref="C326:C327"/>
    <mergeCell ref="D326:D327"/>
    <mergeCell ref="J326:J327"/>
    <mergeCell ref="A328:D329"/>
    <mergeCell ref="J328:J329"/>
    <mergeCell ref="A330:A331"/>
    <mergeCell ref="B330:B331"/>
    <mergeCell ref="C330:C331"/>
    <mergeCell ref="D330:D331"/>
    <mergeCell ref="J330:J331"/>
    <mergeCell ref="A320:A321"/>
    <mergeCell ref="B320:B321"/>
    <mergeCell ref="C320:C321"/>
    <mergeCell ref="D320:D321"/>
    <mergeCell ref="J320:J321"/>
    <mergeCell ref="A322:D323"/>
    <mergeCell ref="J322:J323"/>
    <mergeCell ref="A324:A325"/>
    <mergeCell ref="B324:B325"/>
    <mergeCell ref="C324:C325"/>
    <mergeCell ref="D324:D325"/>
    <mergeCell ref="J324:J325"/>
    <mergeCell ref="A316:A317"/>
    <mergeCell ref="B316:B317"/>
    <mergeCell ref="C316:C317"/>
    <mergeCell ref="D316:D317"/>
    <mergeCell ref="J316:J317"/>
    <mergeCell ref="A318:A319"/>
    <mergeCell ref="B318:B319"/>
    <mergeCell ref="C318:C319"/>
    <mergeCell ref="D318:D319"/>
    <mergeCell ref="J318:J319"/>
    <mergeCell ref="J304:J305"/>
    <mergeCell ref="A214:A215"/>
    <mergeCell ref="B214:B215"/>
    <mergeCell ref="C214:C215"/>
    <mergeCell ref="D214:D215"/>
    <mergeCell ref="J214:J215"/>
    <mergeCell ref="A216:A217"/>
    <mergeCell ref="B216:B217"/>
    <mergeCell ref="C216:C217"/>
    <mergeCell ref="D216:D217"/>
    <mergeCell ref="J216:J217"/>
    <mergeCell ref="C228:C229"/>
    <mergeCell ref="D228:D229"/>
    <mergeCell ref="J228:J229"/>
    <mergeCell ref="A230:A231"/>
    <mergeCell ref="B230:B231"/>
    <mergeCell ref="A226:A227"/>
    <mergeCell ref="B226:B227"/>
    <mergeCell ref="C226:C227"/>
    <mergeCell ref="D226:D227"/>
    <mergeCell ref="J226:J227"/>
    <mergeCell ref="C230:C231"/>
    <mergeCell ref="D230:D231"/>
    <mergeCell ref="J230:J231"/>
    <mergeCell ref="A310:A311"/>
    <mergeCell ref="B310:B311"/>
    <mergeCell ref="C310:C311"/>
    <mergeCell ref="D310:D311"/>
    <mergeCell ref="J310:J311"/>
    <mergeCell ref="A312:D313"/>
    <mergeCell ref="J312:J313"/>
    <mergeCell ref="A314:A315"/>
    <mergeCell ref="B314:B315"/>
    <mergeCell ref="C314:C315"/>
    <mergeCell ref="D314:D315"/>
    <mergeCell ref="J314:J315"/>
    <mergeCell ref="D22:D23"/>
    <mergeCell ref="A14:D15"/>
    <mergeCell ref="J14:J15"/>
    <mergeCell ref="A16:A17"/>
    <mergeCell ref="B16:B17"/>
    <mergeCell ref="C16:C17"/>
    <mergeCell ref="D16:D17"/>
    <mergeCell ref="J16:J17"/>
    <mergeCell ref="C10:C11"/>
    <mergeCell ref="D10:D11"/>
    <mergeCell ref="J10:K11"/>
    <mergeCell ref="A12:A13"/>
    <mergeCell ref="B12:B13"/>
    <mergeCell ref="C12:C13"/>
    <mergeCell ref="D12:D13"/>
    <mergeCell ref="J12:J13"/>
    <mergeCell ref="A18:A19"/>
    <mergeCell ref="B18:B19"/>
    <mergeCell ref="C18:C19"/>
    <mergeCell ref="D18:D19"/>
    <mergeCell ref="J18:J19"/>
    <mergeCell ref="A20:A21"/>
    <mergeCell ref="B20:B21"/>
    <mergeCell ref="C20:C21"/>
    <mergeCell ref="D20:D21"/>
    <mergeCell ref="J20:J21"/>
    <mergeCell ref="A82:A83"/>
    <mergeCell ref="B82:B83"/>
    <mergeCell ref="C82:C83"/>
    <mergeCell ref="D82:D83"/>
    <mergeCell ref="J82:J83"/>
    <mergeCell ref="A84:A85"/>
    <mergeCell ref="B84:B85"/>
    <mergeCell ref="C84:C85"/>
    <mergeCell ref="D84:D85"/>
    <mergeCell ref="J84:J85"/>
    <mergeCell ref="C22:C23"/>
    <mergeCell ref="B28:B29"/>
    <mergeCell ref="C28:C29"/>
    <mergeCell ref="D28:D29"/>
    <mergeCell ref="J28:J29"/>
    <mergeCell ref="A30:A31"/>
    <mergeCell ref="B30:B31"/>
    <mergeCell ref="C30:C31"/>
    <mergeCell ref="D30:D31"/>
    <mergeCell ref="J30:J31"/>
    <mergeCell ref="A32:A33"/>
    <mergeCell ref="B32:B33"/>
    <mergeCell ref="A86:A87"/>
    <mergeCell ref="B86:B87"/>
    <mergeCell ref="C86:C87"/>
    <mergeCell ref="D86:D87"/>
    <mergeCell ref="J86:J87"/>
    <mergeCell ref="A88:A89"/>
    <mergeCell ref="B88:B89"/>
    <mergeCell ref="C88:C89"/>
    <mergeCell ref="D88:D89"/>
    <mergeCell ref="J88:J89"/>
    <mergeCell ref="A90:A91"/>
    <mergeCell ref="B90:B91"/>
    <mergeCell ref="C90:C91"/>
    <mergeCell ref="D90:D91"/>
    <mergeCell ref="J90:J91"/>
    <mergeCell ref="A92:A93"/>
    <mergeCell ref="B92:B93"/>
    <mergeCell ref="C92:C93"/>
    <mergeCell ref="D92:D93"/>
    <mergeCell ref="J92:J93"/>
    <mergeCell ref="J94:J95"/>
    <mergeCell ref="A96:A97"/>
    <mergeCell ref="B96:B97"/>
    <mergeCell ref="C96:C97"/>
    <mergeCell ref="D96:D97"/>
    <mergeCell ref="J96:J97"/>
    <mergeCell ref="A98:A99"/>
    <mergeCell ref="B98:B99"/>
    <mergeCell ref="C98:C99"/>
    <mergeCell ref="D98:D99"/>
    <mergeCell ref="J98:J99"/>
    <mergeCell ref="E9:G9"/>
    <mergeCell ref="A212:A213"/>
    <mergeCell ref="B212:B213"/>
    <mergeCell ref="C212:C213"/>
    <mergeCell ref="A106:A107"/>
    <mergeCell ref="B106:B107"/>
    <mergeCell ref="C106:C107"/>
    <mergeCell ref="D106:D107"/>
    <mergeCell ref="J106:J107"/>
    <mergeCell ref="A108:A109"/>
    <mergeCell ref="B108:B109"/>
    <mergeCell ref="C108:C109"/>
    <mergeCell ref="D108:D109"/>
    <mergeCell ref="J108:J109"/>
    <mergeCell ref="A102:A103"/>
    <mergeCell ref="B102:B103"/>
    <mergeCell ref="C102:C103"/>
    <mergeCell ref="A22:A23"/>
    <mergeCell ref="B22:B23"/>
    <mergeCell ref="A100:A101"/>
    <mergeCell ref="B100:B101"/>
    <mergeCell ref="C100:C101"/>
    <mergeCell ref="D100:D101"/>
    <mergeCell ref="J22:J23"/>
    <mergeCell ref="A24:A25"/>
    <mergeCell ref="B24:B25"/>
    <mergeCell ref="C24:C25"/>
    <mergeCell ref="D24:D25"/>
    <mergeCell ref="J24:J25"/>
    <mergeCell ref="A26:A27"/>
    <mergeCell ref="B26:B27"/>
    <mergeCell ref="C26:C27"/>
    <mergeCell ref="D26:D27"/>
    <mergeCell ref="J26:J27"/>
    <mergeCell ref="C36:C37"/>
    <mergeCell ref="D36:D37"/>
    <mergeCell ref="J36:J37"/>
    <mergeCell ref="A28:A29"/>
    <mergeCell ref="C32:C33"/>
    <mergeCell ref="D32:D33"/>
    <mergeCell ref="J32:J33"/>
    <mergeCell ref="A38:A39"/>
    <mergeCell ref="A34:A35"/>
    <mergeCell ref="B34:B35"/>
    <mergeCell ref="C34:C35"/>
    <mergeCell ref="D34:D35"/>
    <mergeCell ref="J34:J35"/>
    <mergeCell ref="A36:A37"/>
    <mergeCell ref="B36:B37"/>
    <mergeCell ref="A42:A43"/>
    <mergeCell ref="B42:B43"/>
    <mergeCell ref="C42:C43"/>
    <mergeCell ref="D42:D43"/>
    <mergeCell ref="J42:J43"/>
    <mergeCell ref="B38:B39"/>
    <mergeCell ref="C38:C39"/>
    <mergeCell ref="D38:D39"/>
    <mergeCell ref="J38:J39"/>
    <mergeCell ref="A40:A41"/>
    <mergeCell ref="B40:B41"/>
    <mergeCell ref="C40:C41"/>
    <mergeCell ref="D40:D41"/>
    <mergeCell ref="J40:J41"/>
    <mergeCell ref="A44:A45"/>
    <mergeCell ref="B44:B45"/>
    <mergeCell ref="C44:C45"/>
    <mergeCell ref="D44:D45"/>
    <mergeCell ref="J44:J45"/>
    <mergeCell ref="A46:A47"/>
    <mergeCell ref="B46:B47"/>
    <mergeCell ref="C46:C47"/>
    <mergeCell ref="D46:D47"/>
    <mergeCell ref="J46:J47"/>
    <mergeCell ref="A52:A53"/>
    <mergeCell ref="B52:B53"/>
    <mergeCell ref="C52:C53"/>
    <mergeCell ref="D52:D53"/>
    <mergeCell ref="J52:J53"/>
    <mergeCell ref="A48:A49"/>
    <mergeCell ref="B48:B49"/>
    <mergeCell ref="C48:C49"/>
    <mergeCell ref="D48:D49"/>
    <mergeCell ref="J48:J49"/>
    <mergeCell ref="A50:A51"/>
    <mergeCell ref="B50:B51"/>
    <mergeCell ref="C50:C51"/>
    <mergeCell ref="D50:D51"/>
    <mergeCell ref="J50:J51"/>
    <mergeCell ref="A54:A55"/>
    <mergeCell ref="B54:B55"/>
    <mergeCell ref="C54:C55"/>
    <mergeCell ref="D54:D55"/>
    <mergeCell ref="J54:J55"/>
    <mergeCell ref="A56:A57"/>
    <mergeCell ref="B56:B57"/>
    <mergeCell ref="C56:C57"/>
    <mergeCell ref="D56:D57"/>
    <mergeCell ref="J56:J57"/>
    <mergeCell ref="A62:A63"/>
    <mergeCell ref="B62:B63"/>
    <mergeCell ref="C62:C63"/>
    <mergeCell ref="D62:D63"/>
    <mergeCell ref="J62:J63"/>
    <mergeCell ref="A64:A65"/>
    <mergeCell ref="B64:B65"/>
    <mergeCell ref="C64:C65"/>
    <mergeCell ref="D64:D65"/>
    <mergeCell ref="J64:J65"/>
    <mergeCell ref="A58:A59"/>
    <mergeCell ref="B58:B59"/>
    <mergeCell ref="C58:C59"/>
    <mergeCell ref="D58:D59"/>
    <mergeCell ref="J58:J59"/>
    <mergeCell ref="A60:A61"/>
    <mergeCell ref="B60:B61"/>
    <mergeCell ref="C60:C61"/>
    <mergeCell ref="D60:D61"/>
    <mergeCell ref="J60:J61"/>
    <mergeCell ref="A66:A67"/>
    <mergeCell ref="B66:B67"/>
    <mergeCell ref="C66:C67"/>
    <mergeCell ref="D66:D67"/>
    <mergeCell ref="J66:J67"/>
    <mergeCell ref="A68:D69"/>
    <mergeCell ref="J68:J69"/>
    <mergeCell ref="A76:A77"/>
    <mergeCell ref="B76:B77"/>
    <mergeCell ref="C76:C77"/>
    <mergeCell ref="D76:D77"/>
    <mergeCell ref="J76:J77"/>
    <mergeCell ref="A70:A71"/>
    <mergeCell ref="B70:B71"/>
    <mergeCell ref="C70:C71"/>
    <mergeCell ref="D70:D71"/>
    <mergeCell ref="J70:J71"/>
    <mergeCell ref="A72:D73"/>
    <mergeCell ref="J72:J73"/>
    <mergeCell ref="A74:A75"/>
    <mergeCell ref="B74:B75"/>
    <mergeCell ref="C74:C75"/>
    <mergeCell ref="D74:D75"/>
    <mergeCell ref="J74:J75"/>
    <mergeCell ref="A78:A79"/>
    <mergeCell ref="B78:B79"/>
    <mergeCell ref="C78:C79"/>
    <mergeCell ref="D78:D79"/>
    <mergeCell ref="J78:J79"/>
    <mergeCell ref="A80:A81"/>
    <mergeCell ref="B80:B81"/>
    <mergeCell ref="C80:C81"/>
    <mergeCell ref="D80:D81"/>
    <mergeCell ref="J80:J81"/>
    <mergeCell ref="J100:J101"/>
    <mergeCell ref="A94:A95"/>
    <mergeCell ref="B94:B95"/>
    <mergeCell ref="C94:C95"/>
    <mergeCell ref="D94:D95"/>
    <mergeCell ref="A114:A115"/>
    <mergeCell ref="B114:B115"/>
    <mergeCell ref="C114:C115"/>
    <mergeCell ref="D114:D115"/>
    <mergeCell ref="J114:J115"/>
    <mergeCell ref="A110:D111"/>
    <mergeCell ref="J110:J111"/>
    <mergeCell ref="A112:A113"/>
    <mergeCell ref="B112:B113"/>
    <mergeCell ref="C112:C113"/>
    <mergeCell ref="D112:D113"/>
    <mergeCell ref="J112:J113"/>
    <mergeCell ref="D102:D103"/>
    <mergeCell ref="J102:J103"/>
    <mergeCell ref="A104:A105"/>
    <mergeCell ref="B104:B105"/>
    <mergeCell ref="C104:C105"/>
    <mergeCell ref="D104:D105"/>
    <mergeCell ref="J104:J105"/>
    <mergeCell ref="A116:A117"/>
    <mergeCell ref="B116:B117"/>
    <mergeCell ref="C116:C117"/>
    <mergeCell ref="D116:D117"/>
    <mergeCell ref="J116:J117"/>
    <mergeCell ref="A118:A119"/>
    <mergeCell ref="B118:B119"/>
    <mergeCell ref="C118:C119"/>
    <mergeCell ref="D118:D119"/>
    <mergeCell ref="J118:J119"/>
    <mergeCell ref="A120:A121"/>
    <mergeCell ref="B120:B121"/>
    <mergeCell ref="C120:C121"/>
    <mergeCell ref="D120:D121"/>
    <mergeCell ref="J120:J121"/>
    <mergeCell ref="A122:A123"/>
    <mergeCell ref="B122:B123"/>
    <mergeCell ref="C122:C123"/>
    <mergeCell ref="D122:D123"/>
    <mergeCell ref="J122:J123"/>
    <mergeCell ref="A128:A129"/>
    <mergeCell ref="B128:B129"/>
    <mergeCell ref="C128:C129"/>
    <mergeCell ref="D128:D129"/>
    <mergeCell ref="J128:J129"/>
    <mergeCell ref="A124:A125"/>
    <mergeCell ref="B124:B125"/>
    <mergeCell ref="C124:C125"/>
    <mergeCell ref="D124:D125"/>
    <mergeCell ref="J124:J125"/>
    <mergeCell ref="A126:A127"/>
    <mergeCell ref="B126:B127"/>
    <mergeCell ref="C126:C127"/>
    <mergeCell ref="D126:D127"/>
    <mergeCell ref="J126:J127"/>
    <mergeCell ref="A130:A131"/>
    <mergeCell ref="B130:B131"/>
    <mergeCell ref="C130:C131"/>
    <mergeCell ref="D130:D131"/>
    <mergeCell ref="J130:J131"/>
    <mergeCell ref="A132:A133"/>
    <mergeCell ref="B132:B133"/>
    <mergeCell ref="C132:C133"/>
    <mergeCell ref="D132:D133"/>
    <mergeCell ref="J132:J133"/>
    <mergeCell ref="A134:A135"/>
    <mergeCell ref="B134:B135"/>
    <mergeCell ref="C134:C135"/>
    <mergeCell ref="D134:D135"/>
    <mergeCell ref="J134:J135"/>
    <mergeCell ref="A136:A137"/>
    <mergeCell ref="B136:B137"/>
    <mergeCell ref="C136:C137"/>
    <mergeCell ref="D136:D137"/>
    <mergeCell ref="J136:J137"/>
    <mergeCell ref="A138:A139"/>
    <mergeCell ref="B138:B139"/>
    <mergeCell ref="C138:C139"/>
    <mergeCell ref="D138:D139"/>
    <mergeCell ref="J138:J139"/>
    <mergeCell ref="A140:A141"/>
    <mergeCell ref="B140:B141"/>
    <mergeCell ref="C140:C141"/>
    <mergeCell ref="D140:D141"/>
    <mergeCell ref="J140:J141"/>
    <mergeCell ref="A142:A143"/>
    <mergeCell ref="B142:B143"/>
    <mergeCell ref="C142:C143"/>
    <mergeCell ref="D142:D143"/>
    <mergeCell ref="J142:J143"/>
    <mergeCell ref="A144:A145"/>
    <mergeCell ref="B144:B145"/>
    <mergeCell ref="C144:C145"/>
    <mergeCell ref="D144:D145"/>
    <mergeCell ref="J144:J145"/>
    <mergeCell ref="A174:D175"/>
    <mergeCell ref="J174:J175"/>
    <mergeCell ref="A148:A149"/>
    <mergeCell ref="B148:B149"/>
    <mergeCell ref="C148:C149"/>
    <mergeCell ref="D148:D149"/>
    <mergeCell ref="J148:J149"/>
    <mergeCell ref="A150:A151"/>
    <mergeCell ref="B150:B151"/>
    <mergeCell ref="C150:C151"/>
    <mergeCell ref="D150:D151"/>
    <mergeCell ref="J150:J151"/>
    <mergeCell ref="A152:A153"/>
    <mergeCell ref="B152:B153"/>
    <mergeCell ref="C152:C153"/>
    <mergeCell ref="D152:D153"/>
    <mergeCell ref="J152:J153"/>
    <mergeCell ref="A154:A155"/>
    <mergeCell ref="B154:B155"/>
    <mergeCell ref="C154:C155"/>
    <mergeCell ref="D154:D155"/>
    <mergeCell ref="J154:J155"/>
    <mergeCell ref="A156:A157"/>
    <mergeCell ref="B156:B157"/>
    <mergeCell ref="C156:C157"/>
    <mergeCell ref="D156:D157"/>
    <mergeCell ref="J156:J157"/>
    <mergeCell ref="A158:A159"/>
    <mergeCell ref="B158:B159"/>
    <mergeCell ref="C158:C159"/>
    <mergeCell ref="D158:D159"/>
    <mergeCell ref="J158:J159"/>
    <mergeCell ref="A160:A161"/>
    <mergeCell ref="B160:B161"/>
    <mergeCell ref="C160:C161"/>
    <mergeCell ref="D160:D161"/>
    <mergeCell ref="J160:J161"/>
    <mergeCell ref="A162:A163"/>
    <mergeCell ref="B162:B163"/>
    <mergeCell ref="C162:C163"/>
    <mergeCell ref="D162:D163"/>
    <mergeCell ref="J162:J163"/>
    <mergeCell ref="A164:A165"/>
    <mergeCell ref="B164:B165"/>
    <mergeCell ref="C164:C165"/>
    <mergeCell ref="D164:D165"/>
    <mergeCell ref="J164:J165"/>
    <mergeCell ref="A166:A167"/>
    <mergeCell ref="B166:B167"/>
    <mergeCell ref="C166:C167"/>
    <mergeCell ref="D166:D167"/>
    <mergeCell ref="J166:J167"/>
    <mergeCell ref="A168:A169"/>
    <mergeCell ref="B168:B169"/>
    <mergeCell ref="C168:C169"/>
    <mergeCell ref="D168:D169"/>
    <mergeCell ref="J168:J169"/>
    <mergeCell ref="A170:A171"/>
    <mergeCell ref="B170:B171"/>
    <mergeCell ref="C170:C171"/>
    <mergeCell ref="D170:D171"/>
    <mergeCell ref="J170:J171"/>
    <mergeCell ref="A172:A173"/>
    <mergeCell ref="B172:B173"/>
    <mergeCell ref="C172:C173"/>
    <mergeCell ref="D172:D173"/>
    <mergeCell ref="J172:J173"/>
    <mergeCell ref="A176:A177"/>
    <mergeCell ref="B176:B177"/>
    <mergeCell ref="C176:C177"/>
    <mergeCell ref="D176:D177"/>
    <mergeCell ref="J176:J177"/>
    <mergeCell ref="A178:A179"/>
    <mergeCell ref="B178:B179"/>
    <mergeCell ref="C178:C179"/>
    <mergeCell ref="D178:D179"/>
    <mergeCell ref="J178:J179"/>
    <mergeCell ref="A180:A181"/>
    <mergeCell ref="B180:B181"/>
    <mergeCell ref="C180:C181"/>
    <mergeCell ref="D180:D181"/>
    <mergeCell ref="J180:J181"/>
    <mergeCell ref="A182:A183"/>
    <mergeCell ref="B182:B183"/>
    <mergeCell ref="C182:C183"/>
    <mergeCell ref="D182:D183"/>
    <mergeCell ref="J182:J183"/>
    <mergeCell ref="A184:A185"/>
    <mergeCell ref="B184:B185"/>
    <mergeCell ref="C184:C185"/>
    <mergeCell ref="D184:D185"/>
    <mergeCell ref="J184:J185"/>
    <mergeCell ref="A186:A187"/>
    <mergeCell ref="B186:B187"/>
    <mergeCell ref="C186:C187"/>
    <mergeCell ref="D186:D187"/>
    <mergeCell ref="J186:J187"/>
    <mergeCell ref="A192:A193"/>
    <mergeCell ref="B192:B193"/>
    <mergeCell ref="C192:C193"/>
    <mergeCell ref="D192:D193"/>
    <mergeCell ref="J192:J193"/>
    <mergeCell ref="A188:A189"/>
    <mergeCell ref="B188:B189"/>
    <mergeCell ref="C188:C189"/>
    <mergeCell ref="D188:D189"/>
    <mergeCell ref="J188:J189"/>
    <mergeCell ref="A190:A191"/>
    <mergeCell ref="B190:B191"/>
    <mergeCell ref="C190:C191"/>
    <mergeCell ref="D190:D191"/>
    <mergeCell ref="J190:J191"/>
    <mergeCell ref="A194:A195"/>
    <mergeCell ref="B194:B195"/>
    <mergeCell ref="C194:C195"/>
    <mergeCell ref="D194:D195"/>
    <mergeCell ref="J194:J195"/>
    <mergeCell ref="A196:A197"/>
    <mergeCell ref="B196:B197"/>
    <mergeCell ref="C196:C197"/>
    <mergeCell ref="D196:D197"/>
    <mergeCell ref="J196:J197"/>
    <mergeCell ref="A198:A199"/>
    <mergeCell ref="B198:B199"/>
    <mergeCell ref="C198:C199"/>
    <mergeCell ref="D198:D199"/>
    <mergeCell ref="J198:J199"/>
    <mergeCell ref="A200:A201"/>
    <mergeCell ref="B200:B201"/>
    <mergeCell ref="C200:C201"/>
    <mergeCell ref="D200:D201"/>
    <mergeCell ref="J200:J201"/>
    <mergeCell ref="A202:A203"/>
    <mergeCell ref="B202:B203"/>
    <mergeCell ref="C202:C203"/>
    <mergeCell ref="D202:D203"/>
    <mergeCell ref="J202:J203"/>
    <mergeCell ref="A228:A229"/>
    <mergeCell ref="B228:B229"/>
    <mergeCell ref="A204:A205"/>
    <mergeCell ref="B204:B205"/>
    <mergeCell ref="C204:C205"/>
    <mergeCell ref="D204:D205"/>
    <mergeCell ref="J204:J205"/>
    <mergeCell ref="A206:A207"/>
    <mergeCell ref="B206:B207"/>
    <mergeCell ref="C206:C207"/>
    <mergeCell ref="D206:D207"/>
    <mergeCell ref="J206:J207"/>
    <mergeCell ref="A218:D219"/>
    <mergeCell ref="J218:J219"/>
    <mergeCell ref="D212:D213"/>
    <mergeCell ref="J212:J213"/>
    <mergeCell ref="A210:A211"/>
    <mergeCell ref="B210:B211"/>
    <mergeCell ref="C210:C211"/>
    <mergeCell ref="D210:D211"/>
    <mergeCell ref="J210:J211"/>
    <mergeCell ref="A208:A209"/>
    <mergeCell ref="B208:B209"/>
    <mergeCell ref="C208:C209"/>
    <mergeCell ref="A224:A225"/>
    <mergeCell ref="B224:B225"/>
    <mergeCell ref="C224:C225"/>
    <mergeCell ref="D224:D225"/>
    <mergeCell ref="J224:J225"/>
    <mergeCell ref="D208:D209"/>
    <mergeCell ref="A220:A221"/>
    <mergeCell ref="B220:B221"/>
    <mergeCell ref="C220:C221"/>
    <mergeCell ref="D220:D221"/>
    <mergeCell ref="J220:J221"/>
    <mergeCell ref="A222:A223"/>
    <mergeCell ref="B222:B223"/>
    <mergeCell ref="C222:C223"/>
    <mergeCell ref="D222:D223"/>
    <mergeCell ref="J222:J223"/>
    <mergeCell ref="A232:A233"/>
    <mergeCell ref="B232:B233"/>
    <mergeCell ref="C232:C233"/>
    <mergeCell ref="D232:D233"/>
    <mergeCell ref="J232:J233"/>
    <mergeCell ref="A406:D407"/>
    <mergeCell ref="J406:J407"/>
    <mergeCell ref="A306:A307"/>
    <mergeCell ref="B306:B307"/>
    <mergeCell ref="C306:C307"/>
    <mergeCell ref="D306:D307"/>
    <mergeCell ref="J306:J307"/>
    <mergeCell ref="A308:A309"/>
    <mergeCell ref="B308:B309"/>
    <mergeCell ref="C308:C309"/>
    <mergeCell ref="D308:D309"/>
    <mergeCell ref="J308:J309"/>
    <mergeCell ref="A304:A305"/>
    <mergeCell ref="B304:B305"/>
    <mergeCell ref="C304:C305"/>
    <mergeCell ref="D304:D305"/>
    <mergeCell ref="A234:A235"/>
    <mergeCell ref="B234:B235"/>
    <mergeCell ref="C234:C235"/>
    <mergeCell ref="D234:D235"/>
    <mergeCell ref="J234:J235"/>
    <mergeCell ref="A236:A237"/>
    <mergeCell ref="B236:B237"/>
    <mergeCell ref="C236:C237"/>
    <mergeCell ref="D236:D237"/>
    <mergeCell ref="J236:J237"/>
    <mergeCell ref="A238:A239"/>
    <mergeCell ref="B238:B239"/>
    <mergeCell ref="C238:C239"/>
    <mergeCell ref="D238:D239"/>
    <mergeCell ref="J238:J239"/>
    <mergeCell ref="A240:A241"/>
    <mergeCell ref="B240:B241"/>
    <mergeCell ref="C240:C241"/>
    <mergeCell ref="D240:D241"/>
    <mergeCell ref="J240:J241"/>
    <mergeCell ref="A242:A243"/>
    <mergeCell ref="B242:B243"/>
    <mergeCell ref="C242:C243"/>
    <mergeCell ref="D242:D243"/>
    <mergeCell ref="J242:J243"/>
    <mergeCell ref="A244:A245"/>
    <mergeCell ref="B244:B245"/>
    <mergeCell ref="C244:C245"/>
    <mergeCell ref="D244:D245"/>
    <mergeCell ref="J244:J245"/>
    <mergeCell ref="A246:A247"/>
    <mergeCell ref="B246:B247"/>
    <mergeCell ref="C246:C247"/>
    <mergeCell ref="D246:D247"/>
    <mergeCell ref="J246:J247"/>
    <mergeCell ref="A248:A249"/>
    <mergeCell ref="B248:B249"/>
    <mergeCell ref="C248:C249"/>
    <mergeCell ref="D248:D249"/>
    <mergeCell ref="J248:J249"/>
    <mergeCell ref="A250:A251"/>
    <mergeCell ref="B250:B251"/>
    <mergeCell ref="C250:C251"/>
    <mergeCell ref="D250:D251"/>
    <mergeCell ref="J250:J251"/>
    <mergeCell ref="A252:A253"/>
    <mergeCell ref="B252:B253"/>
    <mergeCell ref="C252:C253"/>
    <mergeCell ref="D252:D253"/>
    <mergeCell ref="J252:J253"/>
    <mergeCell ref="A254:A255"/>
    <mergeCell ref="B254:B255"/>
    <mergeCell ref="C254:C255"/>
    <mergeCell ref="D254:D255"/>
    <mergeCell ref="A256:A257"/>
    <mergeCell ref="B256:B257"/>
    <mergeCell ref="C256:C257"/>
    <mergeCell ref="D256:D257"/>
    <mergeCell ref="J256:J257"/>
    <mergeCell ref="A258:A259"/>
    <mergeCell ref="B258:B259"/>
    <mergeCell ref="C258:C259"/>
    <mergeCell ref="D258:D259"/>
    <mergeCell ref="J258:J259"/>
    <mergeCell ref="A260:A261"/>
    <mergeCell ref="B260:B261"/>
    <mergeCell ref="C260:C261"/>
    <mergeCell ref="D260:D261"/>
    <mergeCell ref="J260:J261"/>
    <mergeCell ref="A262:A263"/>
    <mergeCell ref="B262:B263"/>
    <mergeCell ref="C262:C263"/>
    <mergeCell ref="D262:D263"/>
    <mergeCell ref="J262:J263"/>
    <mergeCell ref="A264:A265"/>
    <mergeCell ref="B264:B265"/>
    <mergeCell ref="C264:C265"/>
    <mergeCell ref="D264:D265"/>
    <mergeCell ref="J264:J265"/>
    <mergeCell ref="A266:A267"/>
    <mergeCell ref="B266:B267"/>
    <mergeCell ref="C266:C267"/>
    <mergeCell ref="D266:D267"/>
    <mergeCell ref="J266:J267"/>
    <mergeCell ref="A268:A269"/>
    <mergeCell ref="B268:B269"/>
    <mergeCell ref="C268:C269"/>
    <mergeCell ref="D268:D269"/>
    <mergeCell ref="J268:J269"/>
    <mergeCell ref="A270:A271"/>
    <mergeCell ref="B270:B271"/>
    <mergeCell ref="C270:C271"/>
    <mergeCell ref="D270:D271"/>
    <mergeCell ref="J270:J271"/>
    <mergeCell ref="A272:A273"/>
    <mergeCell ref="B272:B273"/>
    <mergeCell ref="C272:C273"/>
    <mergeCell ref="D272:D273"/>
    <mergeCell ref="J272:J273"/>
    <mergeCell ref="A274:A275"/>
    <mergeCell ref="B274:B275"/>
    <mergeCell ref="C274:C275"/>
    <mergeCell ref="D274:D275"/>
    <mergeCell ref="J274:J275"/>
    <mergeCell ref="A276:A277"/>
    <mergeCell ref="B276:B277"/>
    <mergeCell ref="C276:C277"/>
    <mergeCell ref="D276:D277"/>
    <mergeCell ref="J276:J277"/>
    <mergeCell ref="A278:A279"/>
    <mergeCell ref="B278:B279"/>
    <mergeCell ref="C278:C279"/>
    <mergeCell ref="D278:D279"/>
    <mergeCell ref="J278:J279"/>
    <mergeCell ref="A280:A281"/>
    <mergeCell ref="B280:B281"/>
    <mergeCell ref="C280:C281"/>
    <mergeCell ref="D280:D281"/>
    <mergeCell ref="J280:J281"/>
    <mergeCell ref="A282:A283"/>
    <mergeCell ref="B282:B283"/>
    <mergeCell ref="C282:C283"/>
    <mergeCell ref="D282:D283"/>
    <mergeCell ref="J282:J283"/>
    <mergeCell ref="A292:A293"/>
    <mergeCell ref="B292:B293"/>
    <mergeCell ref="C292:C293"/>
    <mergeCell ref="D292:D293"/>
    <mergeCell ref="J292:J293"/>
    <mergeCell ref="A294:A295"/>
    <mergeCell ref="B294:B295"/>
    <mergeCell ref="A284:A285"/>
    <mergeCell ref="B284:B285"/>
    <mergeCell ref="C284:C285"/>
    <mergeCell ref="D284:D285"/>
    <mergeCell ref="J284:J285"/>
    <mergeCell ref="A286:A287"/>
    <mergeCell ref="B286:B287"/>
    <mergeCell ref="C286:C287"/>
    <mergeCell ref="D286:D287"/>
    <mergeCell ref="J286:J287"/>
    <mergeCell ref="A288:A289"/>
    <mergeCell ref="B288:B289"/>
    <mergeCell ref="C288:C289"/>
    <mergeCell ref="D288:D289"/>
    <mergeCell ref="J288:J289"/>
    <mergeCell ref="A290:A291"/>
    <mergeCell ref="B290:B291"/>
    <mergeCell ref="C290:C291"/>
    <mergeCell ref="D290:D291"/>
    <mergeCell ref="J290:J291"/>
    <mergeCell ref="C294:C295"/>
    <mergeCell ref="D294:D295"/>
    <mergeCell ref="J294:J295"/>
    <mergeCell ref="C300:C301"/>
    <mergeCell ref="D300:D301"/>
    <mergeCell ref="J300:J301"/>
    <mergeCell ref="A302:D303"/>
    <mergeCell ref="J302:J303"/>
    <mergeCell ref="A298:A299"/>
    <mergeCell ref="B298:B299"/>
    <mergeCell ref="C298:C299"/>
    <mergeCell ref="D298:D299"/>
    <mergeCell ref="J298:J299"/>
    <mergeCell ref="A296:A297"/>
    <mergeCell ref="B296:B297"/>
    <mergeCell ref="C296:C297"/>
    <mergeCell ref="D296:D297"/>
    <mergeCell ref="J296:J297"/>
    <mergeCell ref="A300:A301"/>
    <mergeCell ref="B300:B301"/>
  </mergeCells>
  <phoneticPr fontId="3"/>
  <conditionalFormatting sqref="K218">
    <cfRule type="cellIs" dxfId="2" priority="3" stopIfTrue="1" operator="equal">
      <formula>0</formula>
    </cfRule>
  </conditionalFormatting>
  <conditionalFormatting sqref="K406">
    <cfRule type="cellIs" dxfId="1" priority="2" stopIfTrue="1" operator="equal">
      <formula>0</formula>
    </cfRule>
  </conditionalFormatting>
  <conditionalFormatting sqref="K407">
    <cfRule type="cellIs" dxfId="0" priority="1" stopIfTrue="1" operator="equal">
      <formula>0</formula>
    </cfRule>
  </conditionalFormatting>
  <dataValidations count="3">
    <dataValidation type="list" allowBlank="1" showInputMessage="1" showErrorMessage="1" sqref="J12:J13 J74:J107 J146:J171 J70:J71 J304:J311 J314:J321 J324:J327 J330:J335 J338:J347 J350:J355 J358:J363 J366:J367 J370:J371 J374:J375 J378:J379 J382:J383 J386:J387 J176:J205 J390:J405 J220:J251 J16:J67 J112:J143 J260:J301">
      <formula1>"　　,区ＣＭ"</formula1>
    </dataValidation>
    <dataValidation type="list" allowBlank="1" showInputMessage="1" showErrorMessage="1" sqref="G11">
      <formula1>"調 整 ③,予 算 案 ②,予 算 ②"</formula1>
    </dataValidation>
    <dataValidation type="list" allowBlank="1" showInputMessage="1" showErrorMessage="1" sqref="I11">
      <formula1>"（③ - ①）,（② - ①）"</formula1>
    </dataValidation>
  </dataValidations>
  <hyperlinks>
    <hyperlink ref="C16:C17" r:id="rId1" display="経済戦略局一般事務費"/>
    <hyperlink ref="C18:C19" r:id="rId2" display="局施策企画調整事務"/>
    <hyperlink ref="C20:C21" r:id="rId3" display="企業等誘致・集積推進事業"/>
    <hyperlink ref="C22:C23" r:id="rId4" display="企業立地促進助成事業"/>
    <hyperlink ref="C24:C25" r:id="rId5" display="国際戦略総合特区における税優遇インセンティブの実施"/>
    <hyperlink ref="C26:C27" r:id="rId6" display="立地推進担当事務費"/>
    <hyperlink ref="C28:C29" r:id="rId7" display="局所管施設の点検保全業務"/>
    <hyperlink ref="C30:C31" r:id="rId8" display="グローバルイノベーション創出支援事業"/>
    <hyperlink ref="C32:C33" r:id="rId9" display="大学と連携した人材育成中核拠点機能の運営"/>
    <hyperlink ref="C34:C35" r:id="rId10" display="イノベーション創出事務費"/>
    <hyperlink ref="C36:C37" r:id="rId11" display="ビジネスパートナー都市等交流事業"/>
    <hyperlink ref="C38:C39" r:id="rId12" display="関西領事団等との連携"/>
    <hyperlink ref="C40:C41" r:id="rId13" display="海外事務所の運営"/>
    <hyperlink ref="C42:C43" r:id="rId14" display="外国人留学生との連携拡大及び起業支援"/>
    <hyperlink ref="C44:C45" r:id="rId15" display="姉妹都市交流推進事業補助"/>
    <hyperlink ref="C46:C47" r:id="rId16" display="姉妹都市ネットワークを活用した経済交流の推進"/>
    <hyperlink ref="C48:C49" r:id="rId17" display="国際化施策推進にかかる外国語対応体制の充実・強化"/>
    <hyperlink ref="C50:C51" r:id="rId18" display="大阪国際交流センター事業交付金"/>
    <hyperlink ref="C52:C53" r:id="rId19" display="大阪国際交流センター改修等工事"/>
    <hyperlink ref="C54:C55" r:id="rId20" display="（一財）自治体国際化協会分担金"/>
    <hyperlink ref="C56:C57" r:id="rId21" display="国際交流企画費"/>
    <hyperlink ref="C70:C71" r:id="rId22" display="2025日本万国博覧会大阪誘致推進事業"/>
    <hyperlink ref="C74:C75" r:id="rId23" display="大阪観光局事業"/>
    <hyperlink ref="C76:C77" r:id="rId24" display="水と光のまちづくり推進事業"/>
    <hyperlink ref="C78:C79" r:id="rId25" display="大阪・光の饗宴事業"/>
    <hyperlink ref="C80:C81" r:id="rId26" display="御堂筋活性化事業"/>
    <hyperlink ref="C82:C83" r:id="rId27" display="大阪城エリア観光拠点化事業"/>
    <hyperlink ref="C84:C85" r:id="rId28" display="食を活用した観光魅力開発事業"/>
    <hyperlink ref="C86:C87" r:id="rId29" display="天王寺公園・動物園の魅力向上事業"/>
    <hyperlink ref="C88:C89" r:id="rId30" display="観光案内表示板の整備"/>
    <hyperlink ref="C90:C91" r:id="rId31" display="大阪・梅田駅周辺サイン整備事業"/>
    <hyperlink ref="C92:C93" r:id="rId32" display="観光魅力向上のための歴史・文化的まちなみ創出事業"/>
    <hyperlink ref="C94:C95" r:id="rId33" display="外国人等観光客受入環境整備事業"/>
    <hyperlink ref="C96:C97" r:id="rId34" display="観光バス乗降場の利便性向上事業"/>
    <hyperlink ref="C98:C99" r:id="rId35" display="大阪市版ＴＩＤモデル創出事業"/>
    <hyperlink ref="C100:C101" r:id="rId36" display="｢三都物語｣コーディネート事業"/>
    <hyperlink ref="C102:C103" r:id="rId37" display="阪神堺三都市外客誘致実行委員会事業"/>
    <hyperlink ref="C104:C105" r:id="rId38" display="関西国際空港内広域観光案内推進事業"/>
    <hyperlink ref="C106:C107" r:id="rId39" display="観光戦略推進事務費"/>
    <hyperlink ref="C112:C113" r:id="rId40" display="大阪アーツカウンシル等による文化行政の推進"/>
    <hyperlink ref="C114:C115" r:id="rId41" display="大阪クラシックの開催"/>
    <hyperlink ref="C116:C117" r:id="rId42" display="大阪アジアン映画祭の開催"/>
    <hyperlink ref="C118:C119" r:id="rId43" display="咲くやこの花賞事業"/>
    <hyperlink ref="C120:C121" r:id="rId44" display="文楽を中心とした古典芸能振興事業"/>
    <hyperlink ref="C122:C123" r:id="rId45" display="現代芸術振興事業"/>
    <hyperlink ref="C124:C125" r:id="rId46" display="芸術・文化団体サポート事業"/>
    <hyperlink ref="C126:C127" r:id="rId47" display="文化創造拠点ネットワークの形成"/>
    <hyperlink ref="C128:C129" r:id="rId48" display="創造を楽しむ元気な地域づくりの推進"/>
    <hyperlink ref="C130:C131" r:id="rId49" display="大阪文化祭賞・大阪文化賞事業"/>
    <hyperlink ref="C132:C133" r:id="rId50" display="三好達治賞事業"/>
    <hyperlink ref="C134:C135" r:id="rId51" display="織田作之助賞事業"/>
    <hyperlink ref="C136:C137" r:id="rId52" display="大阪市芸術活動振興事業助成"/>
    <hyperlink ref="C138:C139" r:id="rId53" display="第一級の芸術にふれる機会の充実"/>
    <hyperlink ref="C140:C141" r:id="rId54" display="文学碑維持管理"/>
    <hyperlink ref="C142:C143" r:id="rId55" display="区と連携した芸術文化青少年育成事業"/>
    <hyperlink ref="C144:C145" r:id="rId56" display="伝統芸能を活用した大阪の魅力開発促進事業"/>
    <hyperlink ref="C146:C147" r:id="rId57" display="大阪市中央公会堂開館100周年記念事業"/>
    <hyperlink ref="C148:C149" r:id="rId58" display="（一財）地域創造に対する分担金"/>
    <hyperlink ref="C150:C151" r:id="rId59" display="文化遺産の保存整備等"/>
    <hyperlink ref="C152:C153" r:id="rId60" display="博物館施設指定管理代行料等"/>
    <hyperlink ref="C154:C155" r:id="rId61" display="大阪市立美術館の魅力向上"/>
    <hyperlink ref="C156:C157" r:id="rId62" display="博物館施設改修等事業"/>
    <hyperlink ref="C158:C159" r:id="rId63" display="科学館の吊り天井脱落対策事業"/>
    <hyperlink ref="C160:C161" r:id="rId64" display="博物館施設の地方独立行政法人化"/>
    <hyperlink ref="C162:C163" r:id="rId65" display="収蔵作品展の開催及び美術資料の収集等"/>
    <hyperlink ref="C164:C165" r:id="rId66" display="新しい美術館の整備事業"/>
    <hyperlink ref="C176:C177" r:id="rId67" display="トップアスリートとの交流事業"/>
    <hyperlink ref="C178:C179" r:id="rId68" display="スポーツ施設を活用したスポーツチャレンジ事業"/>
    <hyperlink ref="C180:C181" r:id="rId69" display="市長杯各種大会の開催"/>
    <hyperlink ref="C182:C183" r:id="rId70" display="スポーツ教室事業等"/>
    <hyperlink ref="C184:C185" r:id="rId71" display="ウオーキング事業"/>
    <hyperlink ref="C186:C187" r:id="rId72" display="オーパス・スポーツ施設情報システム運用管理"/>
    <hyperlink ref="C188:C189" r:id="rId73" display="スポーツ施設指定管理運営費"/>
    <hyperlink ref="C190:C191" r:id="rId74" display="学校体育施設開放事業"/>
    <hyperlink ref="C192:C193" r:id="rId75" display="スポーツ施設等の補修等"/>
    <hyperlink ref="C194:C195" r:id="rId76" display="スポーツ施設吊り天井脱落対策事業"/>
    <hyperlink ref="C196:C197" r:id="rId77" display="大阪城トライアスロン大会等と連携した東京オリンピック・パラリンピック機運醸成推進事業"/>
    <hyperlink ref="C198:C199" r:id="rId78" display="ワールドマスターズゲームズ2021関西"/>
    <hyperlink ref="C200:C201" r:id="rId79" display="スポーツ競技大会の開催"/>
    <hyperlink ref="C202:C203" r:id="rId80" display="第８回大阪マラソンの開催"/>
    <hyperlink ref="C204:C205" r:id="rId81" display="大阪マラソン魅力向上事業"/>
    <hyperlink ref="C206:C207" r:id="rId82" display="競技力向上事業"/>
    <hyperlink ref="C208:C209" r:id="rId83" display="http://www.city.osaka.lg.jp/keizaisenryaku/cmsfiles/contents/0000426/426917/94_maesishima-sports-shinko.xlsx"/>
    <hyperlink ref="C210:C211" r:id="rId84" display="ホストタウン関係交流事業"/>
    <hyperlink ref="C212:C213" r:id="rId85" display="スポーツ推進委員の採解及び活動支援業務"/>
    <hyperlink ref="C214:C215" r:id="rId86" display="総合型スポーツクラブの設立及び活動に対する支援"/>
    <hyperlink ref="C216:C217" r:id="rId87" display="スタジアム・アリーナ改革検討調査"/>
    <hyperlink ref="C220:C221" r:id="rId88" display="産業振興・中小企業支援施策の企画推進サポート事業"/>
    <hyperlink ref="C222:C223" r:id="rId89" display="イノベーション人材の育成・流動化促進事業"/>
    <hyperlink ref="C224:C225" r:id="rId90" display="大阪トップランナー育成事業"/>
    <hyperlink ref="C226:C227" r:id="rId91" display="クリエイティブ産業創出・育成支援事業"/>
    <hyperlink ref="C228:C229" r:id="rId92" display="ソフト産業プラザ事業"/>
    <hyperlink ref="C230:C231" r:id="rId93" display="ＩｏＴ・ＲＴ関連ビジネス創出事業"/>
    <hyperlink ref="C232:C233" r:id="rId94" display="大阪デザイン振興プラザ事業"/>
    <hyperlink ref="C234:C235" r:id="rId95" display="ＡＴＣエイジレスセンター事業"/>
    <hyperlink ref="C236:C237" r:id="rId96" display="ＡＴＣグリーンエコプラザ事業"/>
    <hyperlink ref="C238:C239" r:id="rId97" display="ＡＴＣ輸入住宅促進センター事業"/>
    <hyperlink ref="C240:C241" r:id="rId98" display="ＡＴＣ公共的空間整備助成"/>
    <hyperlink ref="C242:C243" r:id="rId99" display="新規展示会誘致助成事業"/>
    <hyperlink ref="C244:C245" r:id="rId100" display="インテックス大阪補修等工事"/>
    <hyperlink ref="C246:C247" r:id="rId101" display="貿易振興事業"/>
    <hyperlink ref="C248:C249" r:id="rId102" display="貿易振興対策事務"/>
    <hyperlink ref="C250:C251" r:id="rId103" display="商業魅力向上事業"/>
    <hyperlink ref="C252:C253" r:id="rId104" display="あきない伝道師による商店街強化事業"/>
    <hyperlink ref="C254:C255" r:id="rId105" display="商店街若手にぎわい拠点創出実証事業"/>
    <hyperlink ref="C256:C257" r:id="rId106" display="地域商業活性化推進事業"/>
    <hyperlink ref="C258:C259" r:id="rId107" display="産業振興施設等管理"/>
    <hyperlink ref="C260:C261" r:id="rId108" display="工業施設管理"/>
    <hyperlink ref="C262:C263" r:id="rId109" display="小売市場施設管理"/>
    <hyperlink ref="C264:C265" r:id="rId110" display="商業施設等管理"/>
    <hyperlink ref="C266:C267" r:id="rId111" display="大規模小売店舗立地法関係事務"/>
    <hyperlink ref="C268:C269" r:id="rId112" display="都市農業振興事業"/>
    <hyperlink ref="C270:C271" r:id="rId113" display="米穀生産対策"/>
    <hyperlink ref="C272:C273" r:id="rId114" display="水源対策事業"/>
    <hyperlink ref="C274:C275" r:id="rId115" display="農地法等関連事務"/>
    <hyperlink ref="C276:C277" r:id="rId116" display="大阪テクノマスター事業"/>
    <hyperlink ref="C278:C279" r:id="rId117" display="産業振興対策事務"/>
    <hyperlink ref="C280:C281" r:id="rId118" display="大阪産業創造館施設管理運営"/>
    <hyperlink ref="C282:C283" r:id="rId119" display="創業・新事業創出・経営革新支援事業"/>
    <hyperlink ref="C284:C285" r:id="rId120" display="大阪産業創造館の設備改修"/>
    <hyperlink ref="C286:C287" r:id="rId121" display="小規模事業者等支援委託事業"/>
    <hyperlink ref="C288:C289" r:id="rId122" display="企業支援事務費"/>
    <hyperlink ref="C290:C291" r:id="rId123" display="計量検査所費"/>
    <hyperlink ref="C304:C305" r:id="rId124" display="中小企業融資基金繰出金"/>
    <hyperlink ref="C306:C307" r:id="rId125" display="信用保証協会補助（代位弁済補助）"/>
    <hyperlink ref="C308:C309" r:id="rId126" display="セーフティネット保証の認定等にかかる嘱託職員の配置"/>
    <hyperlink ref="C310:C311" r:id="rId127" display="金融事務"/>
    <hyperlink ref="C314:C315" r:id="rId128" display="産業技術研究所運営費交付金"/>
    <hyperlink ref="C316:C317" r:id="rId129" display="産業技術研究所共同研究コーディネート事業"/>
    <hyperlink ref="C318:C319" r:id="rId130" display="産業技術研究所施設改修"/>
    <hyperlink ref="C320:C321" r:id="rId131" display="地方独立行政法人大阪産業技術研究所評価委員会"/>
    <hyperlink ref="C324:C325" r:id="rId132" display="大学管理一般事務経費"/>
    <hyperlink ref="C330:C331" r:id="rId133" display="市立大学運営費交付金"/>
    <hyperlink ref="C332:C333" r:id="rId134" display="市立大学との連携強化に向けたスタートアップ支援事業"/>
    <hyperlink ref="C334:C335" r:id="rId135" display="府立・市立大学法人統合準備関連事業"/>
    <hyperlink ref="C338:C339" r:id="rId136" display="市立大学運営費交付金"/>
    <hyperlink ref="C340:C341" r:id="rId137" display="市立大学貸付金"/>
    <hyperlink ref="C342:C343" r:id="rId138" display="市立大学理系学舎整備事業"/>
    <hyperlink ref="C344:C345" r:id="rId139" display="市立大学学舎耐震補強・外壁改修整備"/>
    <hyperlink ref="C346:C347" r:id="rId140" display="市立大学ＰＣＢ廃棄物処理"/>
    <hyperlink ref="C350:C351" r:id="rId141" display="市場における業者の指導監督等に要する経費"/>
    <hyperlink ref="C352:C353" r:id="rId142" display="市場の建設改良に要する経費（企業債元利償還金）"/>
    <hyperlink ref="C354:C355" r:id="rId143" display="集荷対策等に要する経費"/>
    <hyperlink ref="C358:C359" r:id="rId144" display="市場の建設改良に要する経費（企業債利息）"/>
    <hyperlink ref="C360:C361" r:id="rId145" display="市場における業者の指導監督等に要する経費"/>
    <hyperlink ref="C362:C363" r:id="rId146" display="基礎年金拠出金に係る公的負担に要する経費"/>
    <hyperlink ref="C366:C367" r:id="rId147" display="市場の建設改良に要する経費（企業債元金償還金）"/>
    <hyperlink ref="C370:C371" r:id="rId148" display="国際交流振興基金積立金"/>
    <hyperlink ref="C374:C375" r:id="rId149" display="文化集客振興基金積立金"/>
    <hyperlink ref="C378:C379" r:id="rId150" display="東洋陶磁美術振興基金積立金"/>
    <hyperlink ref="C382:C383" r:id="rId151" display="スポーツ振興基金積立金"/>
    <hyperlink ref="C386:C387" r:id="rId152" display="産業経済振興基金積立金"/>
    <hyperlink ref="C390:C391" r:id="rId153" display="国際交流振興基金積立金"/>
    <hyperlink ref="C392:C393" r:id="rId154" display="文化集客振興基金積立金"/>
    <hyperlink ref="C394:C395" r:id="rId155" display="東洋陶磁美術振興基金積立金"/>
    <hyperlink ref="C396:C397" r:id="rId156" display="スポーツ振興基金積立金"/>
    <hyperlink ref="C398:C399" r:id="rId157" display="産業経済振興基金積立金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71" orientation="portrait" cellComments="asDisplayed" r:id="rId158"/>
  <rowBreaks count="6" manualBreakCount="6">
    <brk id="69" max="10" man="1"/>
    <brk id="133" max="16383" man="1"/>
    <brk id="195" max="16383" man="1"/>
    <brk id="255" max="16383" man="1"/>
    <brk id="317" max="16383" man="1"/>
    <brk id="3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7" customWidth="1"/>
    <col min="116" max="116" width="9" style="37"/>
    <col min="117" max="117" width="11.5" style="54" bestFit="1" customWidth="1"/>
    <col min="118" max="16384" width="9" style="37"/>
  </cols>
  <sheetData>
    <row r="1" spans="1:117" ht="14.25">
      <c r="A1" s="36" t="s">
        <v>178</v>
      </c>
      <c r="AW1" s="276"/>
      <c r="AX1" s="276"/>
      <c r="AY1" s="276"/>
      <c r="AZ1" s="276"/>
      <c r="BA1" s="276"/>
      <c r="BB1" s="276"/>
      <c r="BC1" s="276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179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147"/>
    </row>
    <row r="6" spans="1:117" ht="15" thickBot="1">
      <c r="A6" s="287" t="s">
        <v>0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  <c r="L6" s="290"/>
      <c r="M6" s="290"/>
      <c r="N6" s="290"/>
      <c r="O6" s="291"/>
      <c r="P6" s="287" t="s">
        <v>1</v>
      </c>
      <c r="Q6" s="288"/>
      <c r="R6" s="288"/>
      <c r="S6" s="288"/>
      <c r="T6" s="288"/>
      <c r="U6" s="289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3"/>
      <c r="DM6" s="147"/>
    </row>
    <row r="7" spans="1:117" ht="14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0"/>
      <c r="Q7" s="40"/>
      <c r="R7" s="40"/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DM7" s="147"/>
    </row>
    <row r="8" spans="1:117" ht="14.25">
      <c r="A8" s="43"/>
      <c r="B8" s="44" t="s">
        <v>45</v>
      </c>
      <c r="C8" s="4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5"/>
      <c r="Q8" s="45"/>
      <c r="R8" s="45"/>
      <c r="S8" s="45"/>
      <c r="T8" s="45"/>
      <c r="U8" s="45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DM8" s="147"/>
    </row>
    <row r="9" spans="1:117" ht="15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5"/>
      <c r="Q9" s="45"/>
      <c r="R9" s="45"/>
      <c r="S9" s="45"/>
      <c r="T9" s="45"/>
      <c r="U9" s="4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DM9" s="147"/>
    </row>
    <row r="10" spans="1:117" ht="14.25">
      <c r="A10" s="45"/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0"/>
      <c r="Q10" s="40"/>
      <c r="R10" s="40"/>
      <c r="S10" s="40"/>
      <c r="T10" s="40"/>
      <c r="U10" s="4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8"/>
    </row>
    <row r="11" spans="1:117">
      <c r="A11" s="45"/>
      <c r="B11" s="294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6"/>
    </row>
    <row r="12" spans="1:117" ht="13.5">
      <c r="A12" s="45"/>
      <c r="B12" s="294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6"/>
      <c r="BG12" s="108"/>
    </row>
    <row r="13" spans="1:117">
      <c r="A13" s="45"/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6"/>
    </row>
    <row r="14" spans="1:117">
      <c r="A14" s="45"/>
      <c r="B14" s="294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6"/>
    </row>
    <row r="15" spans="1:117">
      <c r="A15" s="45"/>
      <c r="B15" s="294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6"/>
    </row>
    <row r="16" spans="1:117">
      <c r="A16" s="45"/>
      <c r="B16" s="294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6"/>
    </row>
    <row r="17" spans="1:255">
      <c r="A17" s="45"/>
      <c r="B17" s="294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6"/>
    </row>
    <row r="18" spans="1:255">
      <c r="A18" s="45"/>
      <c r="B18" s="294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6"/>
    </row>
    <row r="19" spans="1:255">
      <c r="A19" s="45"/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6"/>
    </row>
    <row r="20" spans="1:255">
      <c r="A20" s="45"/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6"/>
    </row>
    <row r="21" spans="1:255" ht="15" thickBot="1">
      <c r="A21" s="49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2"/>
    </row>
    <row r="22" spans="1:25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</row>
    <row r="23" spans="1:25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255" ht="14.25">
      <c r="B24" s="44" t="s">
        <v>46</v>
      </c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46"/>
      <c r="O24" s="46"/>
      <c r="P24" s="45"/>
      <c r="Q24" s="45"/>
      <c r="R24" s="45"/>
      <c r="S24" s="45"/>
      <c r="T24" s="45"/>
      <c r="U24" s="45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255" ht="15" thickBo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  <c r="P25" s="45"/>
      <c r="Q25" s="45"/>
      <c r="R25" s="45"/>
      <c r="S25" s="45"/>
      <c r="T25" s="45"/>
      <c r="U25" s="45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 t="s">
        <v>3</v>
      </c>
      <c r="AW25" s="44"/>
      <c r="AX25" s="44"/>
      <c r="AY25" s="44"/>
      <c r="AZ25" s="44"/>
      <c r="BA25" s="44"/>
      <c r="BB25" s="44"/>
    </row>
    <row r="26" spans="1:255" s="109" customFormat="1" ht="13.5" customHeight="1">
      <c r="A26" s="45"/>
      <c r="B26" s="277" t="s">
        <v>30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9"/>
      <c r="AE26" s="283" t="s">
        <v>180</v>
      </c>
      <c r="AF26" s="278"/>
      <c r="AG26" s="278"/>
      <c r="AH26" s="278"/>
      <c r="AI26" s="278"/>
      <c r="AJ26" s="278"/>
      <c r="AK26" s="278"/>
      <c r="AL26" s="278"/>
      <c r="AM26" s="279"/>
      <c r="AN26" s="283" t="s">
        <v>193</v>
      </c>
      <c r="AO26" s="278"/>
      <c r="AP26" s="278"/>
      <c r="AQ26" s="278"/>
      <c r="AR26" s="278"/>
      <c r="AS26" s="278"/>
      <c r="AT26" s="278"/>
      <c r="AU26" s="278"/>
      <c r="AV26" s="279"/>
      <c r="AW26" s="283" t="s">
        <v>47</v>
      </c>
      <c r="AX26" s="278"/>
      <c r="AY26" s="278"/>
      <c r="AZ26" s="278"/>
      <c r="BA26" s="278"/>
      <c r="BB26" s="285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54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</row>
    <row r="27" spans="1:255" s="109" customFormat="1" ht="13.5">
      <c r="A27" s="45"/>
      <c r="B27" s="280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2"/>
      <c r="AE27" s="284"/>
      <c r="AF27" s="281"/>
      <c r="AG27" s="281"/>
      <c r="AH27" s="281"/>
      <c r="AI27" s="281"/>
      <c r="AJ27" s="281"/>
      <c r="AK27" s="281"/>
      <c r="AL27" s="281"/>
      <c r="AM27" s="282"/>
      <c r="AN27" s="284"/>
      <c r="AO27" s="281"/>
      <c r="AP27" s="281"/>
      <c r="AQ27" s="281"/>
      <c r="AR27" s="281"/>
      <c r="AS27" s="281"/>
      <c r="AT27" s="281"/>
      <c r="AU27" s="281"/>
      <c r="AV27" s="282"/>
      <c r="AW27" s="284"/>
      <c r="AX27" s="281"/>
      <c r="AY27" s="281"/>
      <c r="AZ27" s="281"/>
      <c r="BA27" s="281"/>
      <c r="BB27" s="286"/>
      <c r="BC27" s="37"/>
      <c r="BD27" s="37"/>
      <c r="BE27" s="37"/>
      <c r="BF27" s="113" t="s">
        <v>196</v>
      </c>
      <c r="BG27" s="148" t="s">
        <v>195</v>
      </c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54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</row>
    <row r="28" spans="1:255" s="109" customFormat="1" ht="18.75" customHeight="1">
      <c r="A28" s="45"/>
      <c r="B28" s="55" t="s">
        <v>137</v>
      </c>
      <c r="C28" s="56" t="s">
        <v>48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57"/>
      <c r="AB28" s="57"/>
      <c r="AC28" s="57"/>
      <c r="AD28" s="57"/>
      <c r="AE28" s="257">
        <v>1300</v>
      </c>
      <c r="AF28" s="262"/>
      <c r="AG28" s="262"/>
      <c r="AH28" s="262"/>
      <c r="AI28" s="262"/>
      <c r="AJ28" s="262"/>
      <c r="AK28" s="262"/>
      <c r="AL28" s="262"/>
      <c r="AM28" s="272"/>
      <c r="AN28" s="257">
        <v>3000</v>
      </c>
      <c r="AO28" s="262"/>
      <c r="AP28" s="262"/>
      <c r="AQ28" s="262"/>
      <c r="AR28" s="262"/>
      <c r="AS28" s="262"/>
      <c r="AT28" s="262"/>
      <c r="AU28" s="262"/>
      <c r="AV28" s="272"/>
      <c r="AW28" s="257"/>
      <c r="AX28" s="262"/>
      <c r="AY28" s="262"/>
      <c r="AZ28" s="262"/>
      <c r="BA28" s="262"/>
      <c r="BB28" s="263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54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</row>
    <row r="29" spans="1:255" s="109" customFormat="1" ht="18.75" customHeight="1">
      <c r="A29" s="45"/>
      <c r="B29" s="58" t="s">
        <v>137</v>
      </c>
      <c r="C29" s="59" t="s">
        <v>49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60"/>
      <c r="AB29" s="60"/>
      <c r="AC29" s="60"/>
      <c r="AD29" s="60"/>
      <c r="AE29" s="257">
        <v>2000</v>
      </c>
      <c r="AF29" s="258"/>
      <c r="AG29" s="258"/>
      <c r="AH29" s="258"/>
      <c r="AI29" s="258"/>
      <c r="AJ29" s="258"/>
      <c r="AK29" s="258"/>
      <c r="AL29" s="258"/>
      <c r="AM29" s="259"/>
      <c r="AN29" s="257">
        <v>2500</v>
      </c>
      <c r="AO29" s="262"/>
      <c r="AP29" s="262"/>
      <c r="AQ29" s="262"/>
      <c r="AR29" s="262"/>
      <c r="AS29" s="262"/>
      <c r="AT29" s="262"/>
      <c r="AU29" s="262"/>
      <c r="AV29" s="272"/>
      <c r="AW29" s="257"/>
      <c r="AX29" s="262"/>
      <c r="AY29" s="262"/>
      <c r="AZ29" s="262"/>
      <c r="BA29" s="262"/>
      <c r="BB29" s="263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54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</row>
    <row r="30" spans="1:255" s="109" customFormat="1" ht="18.75" customHeight="1">
      <c r="A30" s="45"/>
      <c r="B30" s="58" t="s">
        <v>137</v>
      </c>
      <c r="C30" s="59" t="s">
        <v>50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257">
        <v>500</v>
      </c>
      <c r="AF30" s="258"/>
      <c r="AG30" s="258"/>
      <c r="AH30" s="258"/>
      <c r="AI30" s="258"/>
      <c r="AJ30" s="258"/>
      <c r="AK30" s="258"/>
      <c r="AL30" s="258"/>
      <c r="AM30" s="259"/>
      <c r="AN30" s="257">
        <v>1000</v>
      </c>
      <c r="AO30" s="262"/>
      <c r="AP30" s="262"/>
      <c r="AQ30" s="262"/>
      <c r="AR30" s="262"/>
      <c r="AS30" s="262"/>
      <c r="AT30" s="262"/>
      <c r="AU30" s="262"/>
      <c r="AV30" s="272"/>
      <c r="AW30" s="257"/>
      <c r="AX30" s="262"/>
      <c r="AY30" s="262"/>
      <c r="AZ30" s="262"/>
      <c r="BA30" s="262"/>
      <c r="BB30" s="263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54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</row>
    <row r="31" spans="1:255" s="109" customFormat="1" ht="18.75" customHeight="1">
      <c r="A31" s="45"/>
      <c r="B31" s="58" t="s">
        <v>137</v>
      </c>
      <c r="C31" s="59" t="s">
        <v>51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60"/>
      <c r="AB31" s="60"/>
      <c r="AC31" s="60"/>
      <c r="AD31" s="60"/>
      <c r="AE31" s="257">
        <v>0</v>
      </c>
      <c r="AF31" s="258"/>
      <c r="AG31" s="258"/>
      <c r="AH31" s="258"/>
      <c r="AI31" s="258"/>
      <c r="AJ31" s="258"/>
      <c r="AK31" s="258"/>
      <c r="AL31" s="258"/>
      <c r="AM31" s="259"/>
      <c r="AN31" s="257">
        <v>1000</v>
      </c>
      <c r="AO31" s="262"/>
      <c r="AP31" s="262"/>
      <c r="AQ31" s="262"/>
      <c r="AR31" s="262"/>
      <c r="AS31" s="262"/>
      <c r="AT31" s="262"/>
      <c r="AU31" s="262"/>
      <c r="AV31" s="272"/>
      <c r="AW31" s="257"/>
      <c r="AX31" s="262"/>
      <c r="AY31" s="262"/>
      <c r="AZ31" s="262"/>
      <c r="BA31" s="262"/>
      <c r="BB31" s="263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54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  <row r="32" spans="1:255" s="109" customFormat="1" ht="18.75" customHeight="1">
      <c r="A32" s="45"/>
      <c r="B32" s="61" t="s">
        <v>137</v>
      </c>
      <c r="C32" s="62" t="s">
        <v>52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3"/>
      <c r="AB32" s="63"/>
      <c r="AC32" s="63"/>
      <c r="AD32" s="63"/>
      <c r="AE32" s="257">
        <v>1000</v>
      </c>
      <c r="AF32" s="258"/>
      <c r="AG32" s="258"/>
      <c r="AH32" s="258"/>
      <c r="AI32" s="258"/>
      <c r="AJ32" s="258"/>
      <c r="AK32" s="258"/>
      <c r="AL32" s="258"/>
      <c r="AM32" s="259"/>
      <c r="AN32" s="257">
        <v>2000</v>
      </c>
      <c r="AO32" s="262"/>
      <c r="AP32" s="262"/>
      <c r="AQ32" s="262"/>
      <c r="AR32" s="262"/>
      <c r="AS32" s="262"/>
      <c r="AT32" s="262"/>
      <c r="AU32" s="262"/>
      <c r="AV32" s="272"/>
      <c r="AW32" s="273" t="s">
        <v>53</v>
      </c>
      <c r="AX32" s="274"/>
      <c r="AY32" s="274"/>
      <c r="AZ32" s="274"/>
      <c r="BA32" s="274"/>
      <c r="BB32" s="275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54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</row>
    <row r="33" spans="1:255" s="109" customFormat="1" ht="18.75" customHeight="1">
      <c r="A33" s="45"/>
      <c r="B33" s="58" t="s">
        <v>137</v>
      </c>
      <c r="C33" s="59" t="s">
        <v>54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60"/>
      <c r="AB33" s="60"/>
      <c r="AC33" s="60"/>
      <c r="AD33" s="60"/>
      <c r="AE33" s="257">
        <v>200</v>
      </c>
      <c r="AF33" s="258"/>
      <c r="AG33" s="258"/>
      <c r="AH33" s="258"/>
      <c r="AI33" s="258"/>
      <c r="AJ33" s="258"/>
      <c r="AK33" s="258"/>
      <c r="AL33" s="258"/>
      <c r="AM33" s="259"/>
      <c r="AN33" s="257">
        <v>500</v>
      </c>
      <c r="AO33" s="262"/>
      <c r="AP33" s="262"/>
      <c r="AQ33" s="262"/>
      <c r="AR33" s="262"/>
      <c r="AS33" s="262"/>
      <c r="AT33" s="262"/>
      <c r="AU33" s="262"/>
      <c r="AV33" s="272"/>
      <c r="AW33" s="257"/>
      <c r="AX33" s="262"/>
      <c r="AY33" s="262"/>
      <c r="AZ33" s="262"/>
      <c r="BA33" s="262"/>
      <c r="BB33" s="263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54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</row>
    <row r="34" spans="1:255" s="109" customFormat="1" ht="18.75" customHeight="1">
      <c r="A34" s="45"/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257"/>
      <c r="AF34" s="258"/>
      <c r="AG34" s="258"/>
      <c r="AH34" s="258"/>
      <c r="AI34" s="258"/>
      <c r="AJ34" s="258"/>
      <c r="AK34" s="258"/>
      <c r="AL34" s="258"/>
      <c r="AM34" s="259"/>
      <c r="AN34" s="257"/>
      <c r="AO34" s="260"/>
      <c r="AP34" s="260"/>
      <c r="AQ34" s="260"/>
      <c r="AR34" s="260"/>
      <c r="AS34" s="260"/>
      <c r="AT34" s="260"/>
      <c r="AU34" s="260"/>
      <c r="AV34" s="261"/>
      <c r="AW34" s="257"/>
      <c r="AX34" s="262"/>
      <c r="AY34" s="262"/>
      <c r="AZ34" s="262"/>
      <c r="BA34" s="262"/>
      <c r="BB34" s="263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54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</row>
    <row r="35" spans="1:255" s="109" customFormat="1" ht="18.75" customHeight="1" thickBot="1">
      <c r="A35" s="45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264"/>
      <c r="AF35" s="265"/>
      <c r="AG35" s="265"/>
      <c r="AH35" s="265"/>
      <c r="AI35" s="265"/>
      <c r="AJ35" s="265"/>
      <c r="AK35" s="265"/>
      <c r="AL35" s="265"/>
      <c r="AM35" s="266"/>
      <c r="AN35" s="264"/>
      <c r="AO35" s="267"/>
      <c r="AP35" s="267"/>
      <c r="AQ35" s="267"/>
      <c r="AR35" s="267"/>
      <c r="AS35" s="267"/>
      <c r="AT35" s="267"/>
      <c r="AU35" s="267"/>
      <c r="AV35" s="268"/>
      <c r="AW35" s="269"/>
      <c r="AX35" s="270"/>
      <c r="AY35" s="270"/>
      <c r="AZ35" s="270"/>
      <c r="BA35" s="270"/>
      <c r="BB35" s="271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54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s="109" customFormat="1" ht="18.75" customHeight="1" thickTop="1" thickBot="1">
      <c r="A36" s="49"/>
      <c r="B36" s="250" t="s">
        <v>55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2"/>
      <c r="AE36" s="253">
        <f>SUM(AE28:AM35)</f>
        <v>5000</v>
      </c>
      <c r="AF36" s="254"/>
      <c r="AG36" s="254"/>
      <c r="AH36" s="254"/>
      <c r="AI36" s="254"/>
      <c r="AJ36" s="254"/>
      <c r="AK36" s="254"/>
      <c r="AL36" s="254"/>
      <c r="AM36" s="255"/>
      <c r="AN36" s="253">
        <f>SUM(AN28:AW35)</f>
        <v>10000</v>
      </c>
      <c r="AO36" s="254"/>
      <c r="AP36" s="254"/>
      <c r="AQ36" s="254"/>
      <c r="AR36" s="254"/>
      <c r="AS36" s="254"/>
      <c r="AT36" s="254"/>
      <c r="AU36" s="254"/>
      <c r="AV36" s="255"/>
      <c r="AW36" s="253"/>
      <c r="AX36" s="254"/>
      <c r="AY36" s="254"/>
      <c r="AZ36" s="254"/>
      <c r="BA36" s="254"/>
      <c r="BB36" s="256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54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</row>
    <row r="37" spans="1:255" ht="13.5">
      <c r="B37" s="54"/>
      <c r="C37" s="54"/>
      <c r="D37" s="5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1:25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  <row r="39" spans="1:255">
      <c r="B39" s="54"/>
      <c r="C39" s="54"/>
      <c r="D39" s="54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</row>
    <row r="40" spans="1:255">
      <c r="B40" s="54"/>
      <c r="C40" s="54"/>
      <c r="D40" s="54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</row>
    <row r="41" spans="1:255" ht="13.5">
      <c r="B41" s="54"/>
      <c r="C41" s="54"/>
      <c r="D41" s="5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255" ht="13.5">
      <c r="B42" s="54"/>
      <c r="C42" s="54"/>
      <c r="D42" s="54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pans="1:255" ht="13.5">
      <c r="B43" s="54"/>
      <c r="C43" s="54"/>
      <c r="D43" s="54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</row>
    <row r="44" spans="1:25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</row>
    <row r="45" spans="1:255">
      <c r="B45" s="54"/>
      <c r="C45" s="54"/>
      <c r="D45" s="54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255">
      <c r="B46" s="54"/>
      <c r="C46" s="54"/>
      <c r="D46" s="5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255" ht="13.5">
      <c r="B47" s="54"/>
      <c r="C47" s="54"/>
      <c r="D47" s="54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</row>
    <row r="48" spans="1:255" ht="13.5"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0" customWidth="1"/>
    <col min="2" max="2" width="9.375" style="70" customWidth="1"/>
    <col min="3" max="3" width="17.5" style="70" customWidth="1"/>
    <col min="4" max="4" width="8.25" style="70" customWidth="1"/>
    <col min="5" max="5" width="12.5" style="70" hidden="1" customWidth="1" collapsed="1"/>
    <col min="6" max="6" width="8.125" style="71" customWidth="1"/>
    <col min="7" max="7" width="7" style="70" customWidth="1" outlineLevel="1"/>
    <col min="8" max="8" width="7" style="71" customWidth="1"/>
    <col min="9" max="9" width="7" style="70" customWidth="1" outlineLevel="1"/>
    <col min="10" max="10" width="7" style="71" customWidth="1"/>
    <col min="11" max="11" width="7" style="70" customWidth="1" outlineLevel="1"/>
    <col min="12" max="12" width="7" style="71" customWidth="1"/>
    <col min="13" max="13" width="7" style="70" customWidth="1" outlineLevel="1"/>
    <col min="14" max="14" width="7" style="71" customWidth="1"/>
    <col min="15" max="15" width="7" style="70" customWidth="1" outlineLevel="1"/>
    <col min="16" max="16" width="7" style="71" customWidth="1"/>
    <col min="17" max="17" width="7" style="70" customWidth="1" outlineLevel="1"/>
    <col min="18" max="18" width="7" style="71" customWidth="1"/>
    <col min="19" max="19" width="7" style="70" customWidth="1" outlineLevel="1"/>
    <col min="20" max="20" width="7" style="71" customWidth="1"/>
    <col min="21" max="21" width="7" style="70" customWidth="1" outlineLevel="1"/>
    <col min="22" max="22" width="7" style="71" customWidth="1"/>
    <col min="23" max="23" width="7" style="70" customWidth="1" outlineLevel="1"/>
    <col min="24" max="24" width="7" style="71" customWidth="1"/>
    <col min="25" max="25" width="7" style="70" customWidth="1" outlineLevel="1"/>
    <col min="26" max="26" width="7" style="71" customWidth="1"/>
    <col min="27" max="27" width="7" style="70" customWidth="1" outlineLevel="1"/>
    <col min="28" max="28" width="7" style="71" customWidth="1"/>
    <col min="29" max="30" width="7" style="70" customWidth="1" outlineLevel="1"/>
    <col min="31" max="254" width="8.625" style="72" customWidth="1"/>
    <col min="255" max="16384" width="8.625" style="72"/>
  </cols>
  <sheetData>
    <row r="1" spans="1:31" ht="18" customHeight="1">
      <c r="A1" s="9" t="s">
        <v>56</v>
      </c>
      <c r="AC1" s="323" t="s">
        <v>57</v>
      </c>
      <c r="AD1" s="323"/>
    </row>
    <row r="2" spans="1:31" ht="12.75" customHeight="1"/>
    <row r="3" spans="1:31" ht="27" customHeight="1" thickBot="1">
      <c r="A3" s="72"/>
      <c r="B3" s="72"/>
      <c r="D3" s="237"/>
      <c r="E3" s="237"/>
      <c r="F3" s="32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25" t="s">
        <v>138</v>
      </c>
      <c r="AA3" s="326"/>
      <c r="AB3" s="326"/>
      <c r="AC3" s="16"/>
      <c r="AD3" s="16" t="s">
        <v>32</v>
      </c>
    </row>
    <row r="4" spans="1:31" ht="15" customHeight="1">
      <c r="A4" s="73" t="s">
        <v>33</v>
      </c>
      <c r="B4" s="327" t="s">
        <v>58</v>
      </c>
      <c r="C4" s="327" t="s">
        <v>139</v>
      </c>
      <c r="D4" s="329" t="s">
        <v>59</v>
      </c>
      <c r="E4" s="74" t="s">
        <v>140</v>
      </c>
      <c r="F4" s="75"/>
      <c r="G4" s="76"/>
      <c r="H4" s="76"/>
      <c r="I4" s="76" t="s">
        <v>60</v>
      </c>
      <c r="J4" s="76"/>
      <c r="K4" s="76"/>
      <c r="L4" s="76"/>
      <c r="M4" s="76"/>
      <c r="N4" s="76"/>
      <c r="O4" s="76"/>
      <c r="P4" s="76"/>
      <c r="Q4" s="76" t="s">
        <v>61</v>
      </c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1" ht="15" customHeight="1">
      <c r="A5" s="78" t="s">
        <v>141</v>
      </c>
      <c r="B5" s="328"/>
      <c r="C5" s="328"/>
      <c r="D5" s="330"/>
      <c r="E5" s="79" t="s">
        <v>62</v>
      </c>
      <c r="F5" s="80" t="s">
        <v>63</v>
      </c>
      <c r="G5" s="80" t="s">
        <v>64</v>
      </c>
      <c r="H5" s="80" t="s">
        <v>65</v>
      </c>
      <c r="I5" s="80" t="s">
        <v>66</v>
      </c>
      <c r="J5" s="80" t="s">
        <v>67</v>
      </c>
      <c r="K5" s="80" t="s">
        <v>68</v>
      </c>
      <c r="L5" s="80" t="s">
        <v>69</v>
      </c>
      <c r="M5" s="80" t="s">
        <v>70</v>
      </c>
      <c r="N5" s="80" t="s">
        <v>71</v>
      </c>
      <c r="O5" s="80" t="s">
        <v>72</v>
      </c>
      <c r="P5" s="80" t="s">
        <v>73</v>
      </c>
      <c r="Q5" s="80" t="s">
        <v>74</v>
      </c>
      <c r="R5" s="80" t="s">
        <v>75</v>
      </c>
      <c r="S5" s="80" t="s">
        <v>76</v>
      </c>
      <c r="T5" s="80" t="s">
        <v>77</v>
      </c>
      <c r="U5" s="80" t="s">
        <v>78</v>
      </c>
      <c r="V5" s="80" t="s">
        <v>79</v>
      </c>
      <c r="W5" s="80" t="s">
        <v>80</v>
      </c>
      <c r="X5" s="80" t="s">
        <v>81</v>
      </c>
      <c r="Y5" s="80" t="s">
        <v>82</v>
      </c>
      <c r="Z5" s="80" t="s">
        <v>83</v>
      </c>
      <c r="AA5" s="80" t="s">
        <v>84</v>
      </c>
      <c r="AB5" s="80" t="s">
        <v>85</v>
      </c>
      <c r="AC5" s="80" t="s">
        <v>86</v>
      </c>
      <c r="AD5" s="81" t="s">
        <v>87</v>
      </c>
    </row>
    <row r="6" spans="1:31" ht="15" customHeight="1">
      <c r="A6" s="303">
        <v>1</v>
      </c>
      <c r="B6" s="315" t="s">
        <v>2</v>
      </c>
      <c r="C6" s="307" t="s">
        <v>88</v>
      </c>
      <c r="D6" s="309" t="s">
        <v>89</v>
      </c>
      <c r="E6" s="82">
        <v>25000</v>
      </c>
      <c r="F6" s="82">
        <f>SUM(G6:AD6)</f>
        <v>15000</v>
      </c>
      <c r="G6" s="82">
        <v>15000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72" t="s">
        <v>36</v>
      </c>
    </row>
    <row r="7" spans="1:31" ht="15" customHeight="1">
      <c r="A7" s="304"/>
      <c r="B7" s="316"/>
      <c r="C7" s="308"/>
      <c r="D7" s="310"/>
      <c r="E7" s="84">
        <v>25000</v>
      </c>
      <c r="F7" s="84">
        <f t="shared" ref="F7:F13" si="0">SUM(G7:AD7)</f>
        <v>15000</v>
      </c>
      <c r="G7" s="85">
        <v>15000</v>
      </c>
      <c r="H7" s="84"/>
      <c r="I7" s="85"/>
      <c r="J7" s="84"/>
      <c r="K7" s="85"/>
      <c r="L7" s="84"/>
      <c r="M7" s="85"/>
      <c r="N7" s="84"/>
      <c r="O7" s="85"/>
      <c r="P7" s="84"/>
      <c r="Q7" s="85"/>
      <c r="R7" s="84"/>
      <c r="S7" s="85"/>
      <c r="T7" s="84"/>
      <c r="U7" s="85"/>
      <c r="V7" s="84"/>
      <c r="W7" s="85"/>
      <c r="X7" s="84"/>
      <c r="Y7" s="85"/>
      <c r="Z7" s="84"/>
      <c r="AA7" s="85"/>
      <c r="AB7" s="84"/>
      <c r="AC7" s="85"/>
      <c r="AD7" s="86"/>
      <c r="AE7" s="72" t="s">
        <v>37</v>
      </c>
    </row>
    <row r="8" spans="1:31" ht="15" customHeight="1">
      <c r="A8" s="303">
        <v>2</v>
      </c>
      <c r="B8" s="315" t="s">
        <v>2</v>
      </c>
      <c r="C8" s="307" t="s">
        <v>41</v>
      </c>
      <c r="D8" s="309" t="s">
        <v>89</v>
      </c>
      <c r="E8" s="87">
        <v>5000</v>
      </c>
      <c r="F8" s="87">
        <f t="shared" si="0"/>
        <v>1000</v>
      </c>
      <c r="G8" s="82">
        <v>1000</v>
      </c>
      <c r="H8" s="87"/>
      <c r="I8" s="82"/>
      <c r="J8" s="87"/>
      <c r="K8" s="82"/>
      <c r="L8" s="87"/>
      <c r="M8" s="82"/>
      <c r="N8" s="87"/>
      <c r="O8" s="82"/>
      <c r="P8" s="87"/>
      <c r="Q8" s="82"/>
      <c r="R8" s="87"/>
      <c r="S8" s="82"/>
      <c r="T8" s="87"/>
      <c r="U8" s="82"/>
      <c r="V8" s="87"/>
      <c r="W8" s="82"/>
      <c r="X8" s="87"/>
      <c r="Y8" s="82"/>
      <c r="Z8" s="87"/>
      <c r="AA8" s="82"/>
      <c r="AB8" s="87"/>
      <c r="AC8" s="82"/>
      <c r="AD8" s="83"/>
      <c r="AE8" s="72" t="s">
        <v>36</v>
      </c>
    </row>
    <row r="9" spans="1:31" ht="15" customHeight="1">
      <c r="A9" s="304"/>
      <c r="B9" s="316"/>
      <c r="C9" s="308"/>
      <c r="D9" s="310"/>
      <c r="E9" s="84">
        <v>0</v>
      </c>
      <c r="F9" s="84">
        <f t="shared" si="0"/>
        <v>1000</v>
      </c>
      <c r="G9" s="85">
        <v>1000</v>
      </c>
      <c r="H9" s="84"/>
      <c r="I9" s="85"/>
      <c r="J9" s="84"/>
      <c r="K9" s="85"/>
      <c r="L9" s="84"/>
      <c r="M9" s="85"/>
      <c r="N9" s="84"/>
      <c r="O9" s="85"/>
      <c r="P9" s="84"/>
      <c r="Q9" s="85"/>
      <c r="R9" s="84"/>
      <c r="S9" s="85"/>
      <c r="T9" s="84"/>
      <c r="U9" s="85"/>
      <c r="V9" s="84"/>
      <c r="W9" s="85"/>
      <c r="X9" s="84"/>
      <c r="Y9" s="85"/>
      <c r="Z9" s="84"/>
      <c r="AA9" s="85"/>
      <c r="AB9" s="84"/>
      <c r="AC9" s="85"/>
      <c r="AD9" s="86"/>
      <c r="AE9" s="72" t="s">
        <v>37</v>
      </c>
    </row>
    <row r="10" spans="1:31" ht="22.5" customHeight="1">
      <c r="A10" s="303">
        <v>3</v>
      </c>
      <c r="B10" s="315" t="s">
        <v>2</v>
      </c>
      <c r="C10" s="307" t="s">
        <v>90</v>
      </c>
      <c r="D10" s="309" t="s">
        <v>89</v>
      </c>
      <c r="E10" s="87">
        <v>5000</v>
      </c>
      <c r="F10" s="87">
        <f t="shared" si="0"/>
        <v>0</v>
      </c>
      <c r="G10" s="82">
        <v>0</v>
      </c>
      <c r="H10" s="87"/>
      <c r="I10" s="82"/>
      <c r="J10" s="87"/>
      <c r="K10" s="82"/>
      <c r="L10" s="87"/>
      <c r="M10" s="82"/>
      <c r="N10" s="87"/>
      <c r="O10" s="82"/>
      <c r="P10" s="87"/>
      <c r="Q10" s="82"/>
      <c r="R10" s="87"/>
      <c r="S10" s="82"/>
      <c r="T10" s="87"/>
      <c r="U10" s="82"/>
      <c r="V10" s="87"/>
      <c r="W10" s="82"/>
      <c r="X10" s="87"/>
      <c r="Y10" s="82"/>
      <c r="Z10" s="87"/>
      <c r="AA10" s="82"/>
      <c r="AB10" s="87"/>
      <c r="AC10" s="82"/>
      <c r="AD10" s="83"/>
      <c r="AE10" s="72" t="s">
        <v>36</v>
      </c>
    </row>
    <row r="11" spans="1:31" ht="22.5" customHeight="1">
      <c r="A11" s="304"/>
      <c r="B11" s="316"/>
      <c r="C11" s="308"/>
      <c r="D11" s="310"/>
      <c r="E11" s="84">
        <v>5000</v>
      </c>
      <c r="F11" s="84">
        <f t="shared" si="0"/>
        <v>0</v>
      </c>
      <c r="G11" s="85">
        <v>0</v>
      </c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4"/>
      <c r="U11" s="85"/>
      <c r="V11" s="84"/>
      <c r="W11" s="85"/>
      <c r="X11" s="84"/>
      <c r="Y11" s="85"/>
      <c r="Z11" s="84"/>
      <c r="AA11" s="85"/>
      <c r="AB11" s="84"/>
      <c r="AC11" s="85"/>
      <c r="AD11" s="86"/>
      <c r="AE11" s="72" t="s">
        <v>37</v>
      </c>
    </row>
    <row r="12" spans="1:31" ht="15" customHeight="1">
      <c r="A12" s="303">
        <v>4</v>
      </c>
      <c r="B12" s="315" t="s">
        <v>91</v>
      </c>
      <c r="C12" s="314" t="s">
        <v>43</v>
      </c>
      <c r="D12" s="309" t="s">
        <v>89</v>
      </c>
      <c r="E12" s="88">
        <v>30000</v>
      </c>
      <c r="F12" s="88">
        <f t="shared" si="0"/>
        <v>7500</v>
      </c>
      <c r="G12" s="82">
        <v>7500</v>
      </c>
      <c r="H12" s="88"/>
      <c r="I12" s="82"/>
      <c r="J12" s="88"/>
      <c r="K12" s="82"/>
      <c r="L12" s="88"/>
      <c r="M12" s="82"/>
      <c r="N12" s="88"/>
      <c r="O12" s="82"/>
      <c r="P12" s="88"/>
      <c r="Q12" s="82"/>
      <c r="R12" s="88"/>
      <c r="S12" s="82"/>
      <c r="T12" s="88"/>
      <c r="U12" s="82"/>
      <c r="V12" s="88"/>
      <c r="W12" s="82"/>
      <c r="X12" s="88"/>
      <c r="Y12" s="82"/>
      <c r="Z12" s="88"/>
      <c r="AA12" s="82"/>
      <c r="AB12" s="88"/>
      <c r="AC12" s="82"/>
      <c r="AD12" s="83"/>
      <c r="AE12" s="72" t="s">
        <v>36</v>
      </c>
    </row>
    <row r="13" spans="1:31" ht="15" customHeight="1">
      <c r="A13" s="304"/>
      <c r="B13" s="316"/>
      <c r="C13" s="314"/>
      <c r="D13" s="310"/>
      <c r="E13" s="89">
        <v>30000</v>
      </c>
      <c r="F13" s="89">
        <f t="shared" si="0"/>
        <v>0</v>
      </c>
      <c r="G13" s="85">
        <v>0</v>
      </c>
      <c r="H13" s="89"/>
      <c r="I13" s="85"/>
      <c r="J13" s="89"/>
      <c r="K13" s="85"/>
      <c r="L13" s="89"/>
      <c r="M13" s="85"/>
      <c r="N13" s="89"/>
      <c r="O13" s="85"/>
      <c r="P13" s="89"/>
      <c r="Q13" s="85"/>
      <c r="R13" s="89"/>
      <c r="S13" s="85"/>
      <c r="T13" s="89"/>
      <c r="U13" s="85"/>
      <c r="V13" s="89"/>
      <c r="W13" s="85"/>
      <c r="X13" s="89"/>
      <c r="Y13" s="85"/>
      <c r="Z13" s="89"/>
      <c r="AA13" s="85"/>
      <c r="AB13" s="89"/>
      <c r="AC13" s="85"/>
      <c r="AD13" s="86"/>
      <c r="AE13" s="72" t="s">
        <v>37</v>
      </c>
    </row>
    <row r="14" spans="1:31" ht="15" customHeight="1">
      <c r="A14" s="317" t="s">
        <v>92</v>
      </c>
      <c r="B14" s="318"/>
      <c r="C14" s="318"/>
      <c r="D14" s="319"/>
      <c r="E14" s="87">
        <f>+E6+E8+E10+E12</f>
        <v>65000</v>
      </c>
      <c r="F14" s="87">
        <f>+F6+F8+F10+F12</f>
        <v>23500</v>
      </c>
      <c r="G14" s="87">
        <f t="shared" ref="G14:AD15" si="1">+G6+G8+G10+G12</f>
        <v>23500</v>
      </c>
      <c r="H14" s="87">
        <f t="shared" si="1"/>
        <v>0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>
        <f t="shared" si="1"/>
        <v>0</v>
      </c>
      <c r="P14" s="87">
        <f t="shared" si="1"/>
        <v>0</v>
      </c>
      <c r="Q14" s="87">
        <f t="shared" si="1"/>
        <v>0</v>
      </c>
      <c r="R14" s="87">
        <f t="shared" si="1"/>
        <v>0</v>
      </c>
      <c r="S14" s="87">
        <f t="shared" si="1"/>
        <v>0</v>
      </c>
      <c r="T14" s="87">
        <f t="shared" si="1"/>
        <v>0</v>
      </c>
      <c r="U14" s="87">
        <f t="shared" si="1"/>
        <v>0</v>
      </c>
      <c r="V14" s="87">
        <f t="shared" si="1"/>
        <v>0</v>
      </c>
      <c r="W14" s="87">
        <f t="shared" si="1"/>
        <v>0</v>
      </c>
      <c r="X14" s="87">
        <f t="shared" si="1"/>
        <v>0</v>
      </c>
      <c r="Y14" s="87">
        <f t="shared" si="1"/>
        <v>0</v>
      </c>
      <c r="Z14" s="87">
        <f t="shared" si="1"/>
        <v>0</v>
      </c>
      <c r="AA14" s="87">
        <f t="shared" si="1"/>
        <v>0</v>
      </c>
      <c r="AB14" s="87">
        <f t="shared" si="1"/>
        <v>0</v>
      </c>
      <c r="AC14" s="87">
        <f t="shared" si="1"/>
        <v>0</v>
      </c>
      <c r="AD14" s="90">
        <f t="shared" si="1"/>
        <v>0</v>
      </c>
    </row>
    <row r="15" spans="1:31" ht="15" customHeight="1">
      <c r="A15" s="320"/>
      <c r="B15" s="321"/>
      <c r="C15" s="321"/>
      <c r="D15" s="322"/>
      <c r="E15" s="84">
        <f>+E7+E9+E11+E13</f>
        <v>60000</v>
      </c>
      <c r="F15" s="84">
        <f>+F7+F9+F11+F13</f>
        <v>16000</v>
      </c>
      <c r="G15" s="84">
        <f t="shared" si="1"/>
        <v>16000</v>
      </c>
      <c r="H15" s="84">
        <f t="shared" si="1"/>
        <v>0</v>
      </c>
      <c r="I15" s="84">
        <f t="shared" si="1"/>
        <v>0</v>
      </c>
      <c r="J15" s="84">
        <f t="shared" si="1"/>
        <v>0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0</v>
      </c>
      <c r="U15" s="84">
        <f t="shared" si="1"/>
        <v>0</v>
      </c>
      <c r="V15" s="84">
        <f t="shared" si="1"/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0</v>
      </c>
      <c r="AC15" s="84">
        <f t="shared" si="1"/>
        <v>0</v>
      </c>
      <c r="AD15" s="91">
        <f t="shared" si="1"/>
        <v>0</v>
      </c>
    </row>
    <row r="16" spans="1:31" ht="15" customHeight="1">
      <c r="A16" s="303">
        <v>5</v>
      </c>
      <c r="B16" s="315" t="s">
        <v>2</v>
      </c>
      <c r="C16" s="307" t="s">
        <v>93</v>
      </c>
      <c r="D16" s="309" t="s">
        <v>94</v>
      </c>
      <c r="E16" s="87"/>
      <c r="F16" s="82">
        <f>SUM(G16:AD16)</f>
        <v>100000</v>
      </c>
      <c r="G16" s="82">
        <v>100000</v>
      </c>
      <c r="H16" s="87"/>
      <c r="I16" s="82"/>
      <c r="J16" s="87"/>
      <c r="K16" s="82"/>
      <c r="L16" s="87"/>
      <c r="M16" s="82"/>
      <c r="N16" s="87"/>
      <c r="O16" s="82"/>
      <c r="P16" s="87"/>
      <c r="Q16" s="82"/>
      <c r="R16" s="87"/>
      <c r="S16" s="82"/>
      <c r="T16" s="87"/>
      <c r="U16" s="82"/>
      <c r="V16" s="87"/>
      <c r="W16" s="82"/>
      <c r="X16" s="87"/>
      <c r="Y16" s="82"/>
      <c r="Z16" s="87"/>
      <c r="AA16" s="82"/>
      <c r="AB16" s="87"/>
      <c r="AC16" s="82"/>
      <c r="AD16" s="83"/>
      <c r="AE16" s="72" t="s">
        <v>36</v>
      </c>
    </row>
    <row r="17" spans="1:31" ht="15" customHeight="1">
      <c r="A17" s="304"/>
      <c r="B17" s="316"/>
      <c r="C17" s="308"/>
      <c r="D17" s="310"/>
      <c r="E17" s="84"/>
      <c r="F17" s="84">
        <f t="shared" ref="F17:F23" si="2">SUM(G17:AD17)</f>
        <v>20000</v>
      </c>
      <c r="G17" s="85">
        <v>20000</v>
      </c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84"/>
      <c r="AA17" s="85"/>
      <c r="AB17" s="84"/>
      <c r="AC17" s="85"/>
      <c r="AD17" s="86"/>
      <c r="AE17" s="72" t="s">
        <v>37</v>
      </c>
    </row>
    <row r="18" spans="1:31" ht="15" customHeight="1">
      <c r="A18" s="303">
        <v>6</v>
      </c>
      <c r="B18" s="315" t="s">
        <v>2</v>
      </c>
      <c r="C18" s="307" t="s">
        <v>95</v>
      </c>
      <c r="D18" s="309" t="s">
        <v>94</v>
      </c>
      <c r="E18" s="87"/>
      <c r="F18" s="87">
        <f t="shared" si="2"/>
        <v>0</v>
      </c>
      <c r="G18" s="82">
        <v>0</v>
      </c>
      <c r="H18" s="87"/>
      <c r="I18" s="82"/>
      <c r="J18" s="87"/>
      <c r="K18" s="82"/>
      <c r="L18" s="87"/>
      <c r="M18" s="82"/>
      <c r="N18" s="87"/>
      <c r="O18" s="82"/>
      <c r="P18" s="87"/>
      <c r="Q18" s="82"/>
      <c r="R18" s="87"/>
      <c r="S18" s="82"/>
      <c r="T18" s="87"/>
      <c r="U18" s="82"/>
      <c r="V18" s="87"/>
      <c r="W18" s="82"/>
      <c r="X18" s="87"/>
      <c r="Y18" s="82"/>
      <c r="Z18" s="87"/>
      <c r="AA18" s="82"/>
      <c r="AB18" s="87"/>
      <c r="AC18" s="82"/>
      <c r="AD18" s="83"/>
      <c r="AE18" s="72" t="s">
        <v>36</v>
      </c>
    </row>
    <row r="19" spans="1:31" ht="15" customHeight="1">
      <c r="A19" s="304"/>
      <c r="B19" s="316"/>
      <c r="C19" s="308"/>
      <c r="D19" s="310"/>
      <c r="E19" s="84"/>
      <c r="F19" s="84">
        <f t="shared" si="2"/>
        <v>0</v>
      </c>
      <c r="G19" s="85">
        <v>0</v>
      </c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4"/>
      <c r="S19" s="85"/>
      <c r="T19" s="84"/>
      <c r="U19" s="85"/>
      <c r="V19" s="84"/>
      <c r="W19" s="85"/>
      <c r="X19" s="84"/>
      <c r="Y19" s="85"/>
      <c r="Z19" s="84"/>
      <c r="AA19" s="85"/>
      <c r="AB19" s="84"/>
      <c r="AC19" s="85"/>
      <c r="AD19" s="86"/>
      <c r="AE19" s="72" t="s">
        <v>37</v>
      </c>
    </row>
    <row r="20" spans="1:31" ht="15" customHeight="1">
      <c r="A20" s="303">
        <v>7</v>
      </c>
      <c r="B20" s="315" t="s">
        <v>2</v>
      </c>
      <c r="C20" s="307" t="s">
        <v>96</v>
      </c>
      <c r="D20" s="309" t="s">
        <v>94</v>
      </c>
      <c r="E20" s="87"/>
      <c r="F20" s="87">
        <f t="shared" si="2"/>
        <v>2500</v>
      </c>
      <c r="G20" s="82">
        <v>2500</v>
      </c>
      <c r="H20" s="87"/>
      <c r="I20" s="82"/>
      <c r="J20" s="87"/>
      <c r="K20" s="82"/>
      <c r="L20" s="87"/>
      <c r="M20" s="82"/>
      <c r="N20" s="87"/>
      <c r="O20" s="82"/>
      <c r="P20" s="87"/>
      <c r="Q20" s="82"/>
      <c r="R20" s="87"/>
      <c r="S20" s="82"/>
      <c r="T20" s="87"/>
      <c r="U20" s="82"/>
      <c r="V20" s="87"/>
      <c r="W20" s="82"/>
      <c r="X20" s="87"/>
      <c r="Y20" s="82"/>
      <c r="Z20" s="87"/>
      <c r="AA20" s="82"/>
      <c r="AB20" s="87"/>
      <c r="AC20" s="82"/>
      <c r="AD20" s="83"/>
      <c r="AE20" s="72" t="s">
        <v>36</v>
      </c>
    </row>
    <row r="21" spans="1:31" ht="15" customHeight="1">
      <c r="A21" s="304"/>
      <c r="B21" s="316"/>
      <c r="C21" s="308"/>
      <c r="D21" s="310"/>
      <c r="E21" s="84"/>
      <c r="F21" s="84">
        <f t="shared" si="2"/>
        <v>2500</v>
      </c>
      <c r="G21" s="85">
        <v>2500</v>
      </c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6"/>
      <c r="AE21" s="72" t="s">
        <v>37</v>
      </c>
    </row>
    <row r="22" spans="1:31" ht="15" customHeight="1">
      <c r="A22" s="303">
        <v>8</v>
      </c>
      <c r="B22" s="315" t="s">
        <v>2</v>
      </c>
      <c r="C22" s="307" t="s">
        <v>97</v>
      </c>
      <c r="D22" s="309" t="s">
        <v>94</v>
      </c>
      <c r="E22" s="87"/>
      <c r="F22" s="88">
        <f t="shared" si="2"/>
        <v>10000</v>
      </c>
      <c r="G22" s="82">
        <v>10000</v>
      </c>
      <c r="H22" s="87"/>
      <c r="I22" s="82"/>
      <c r="J22" s="87"/>
      <c r="K22" s="82"/>
      <c r="L22" s="87"/>
      <c r="M22" s="82"/>
      <c r="N22" s="87"/>
      <c r="O22" s="82"/>
      <c r="P22" s="87"/>
      <c r="Q22" s="82"/>
      <c r="R22" s="87"/>
      <c r="S22" s="82"/>
      <c r="T22" s="87"/>
      <c r="U22" s="82"/>
      <c r="V22" s="87"/>
      <c r="W22" s="82"/>
      <c r="X22" s="87"/>
      <c r="Y22" s="82"/>
      <c r="Z22" s="87"/>
      <c r="AA22" s="82"/>
      <c r="AB22" s="87"/>
      <c r="AC22" s="82"/>
      <c r="AD22" s="83"/>
      <c r="AE22" s="72" t="s">
        <v>36</v>
      </c>
    </row>
    <row r="23" spans="1:31" ht="15" customHeight="1">
      <c r="A23" s="304"/>
      <c r="B23" s="316"/>
      <c r="C23" s="308"/>
      <c r="D23" s="310"/>
      <c r="E23" s="84"/>
      <c r="F23" s="89">
        <f t="shared" si="2"/>
        <v>1000</v>
      </c>
      <c r="G23" s="85">
        <v>1000</v>
      </c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4"/>
      <c r="S23" s="85"/>
      <c r="T23" s="84"/>
      <c r="U23" s="85"/>
      <c r="V23" s="84"/>
      <c r="W23" s="85"/>
      <c r="X23" s="84"/>
      <c r="Y23" s="85"/>
      <c r="Z23" s="84"/>
      <c r="AA23" s="85"/>
      <c r="AB23" s="84"/>
      <c r="AC23" s="85"/>
      <c r="AD23" s="86"/>
      <c r="AE23" s="72" t="s">
        <v>37</v>
      </c>
    </row>
    <row r="24" spans="1:31" ht="15" customHeight="1">
      <c r="A24" s="317" t="s">
        <v>98</v>
      </c>
      <c r="B24" s="318"/>
      <c r="C24" s="318"/>
      <c r="D24" s="319"/>
      <c r="E24" s="87">
        <f>+E16+E18+E20+E22</f>
        <v>0</v>
      </c>
      <c r="F24" s="87">
        <f>+F16+F18+F20+F22</f>
        <v>112500</v>
      </c>
      <c r="G24" s="87">
        <f t="shared" ref="G24:AD25" si="3">+G16+G18+G20+G22</f>
        <v>112500</v>
      </c>
      <c r="H24" s="87">
        <f t="shared" si="3"/>
        <v>0</v>
      </c>
      <c r="I24" s="87">
        <f t="shared" si="3"/>
        <v>0</v>
      </c>
      <c r="J24" s="87">
        <f t="shared" si="3"/>
        <v>0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90">
        <f t="shared" si="3"/>
        <v>0</v>
      </c>
    </row>
    <row r="25" spans="1:31" ht="15" customHeight="1">
      <c r="A25" s="320"/>
      <c r="B25" s="321"/>
      <c r="C25" s="321"/>
      <c r="D25" s="322"/>
      <c r="E25" s="84">
        <f>+E17+E19+E21+E23</f>
        <v>0</v>
      </c>
      <c r="F25" s="84">
        <f>+F17+F19+F21+F23</f>
        <v>23500</v>
      </c>
      <c r="G25" s="84">
        <f t="shared" si="3"/>
        <v>23500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  <c r="L25" s="84">
        <f t="shared" si="3"/>
        <v>0</v>
      </c>
      <c r="M25" s="84">
        <f t="shared" si="3"/>
        <v>0</v>
      </c>
      <c r="N25" s="84">
        <f t="shared" si="3"/>
        <v>0</v>
      </c>
      <c r="O25" s="84">
        <f t="shared" si="3"/>
        <v>0</v>
      </c>
      <c r="P25" s="84">
        <f t="shared" si="3"/>
        <v>0</v>
      </c>
      <c r="Q25" s="84">
        <f t="shared" si="3"/>
        <v>0</v>
      </c>
      <c r="R25" s="84">
        <f t="shared" si="3"/>
        <v>0</v>
      </c>
      <c r="S25" s="84">
        <f t="shared" si="3"/>
        <v>0</v>
      </c>
      <c r="T25" s="84">
        <f t="shared" si="3"/>
        <v>0</v>
      </c>
      <c r="U25" s="84">
        <f t="shared" si="3"/>
        <v>0</v>
      </c>
      <c r="V25" s="84">
        <f t="shared" si="3"/>
        <v>0</v>
      </c>
      <c r="W25" s="84">
        <f t="shared" si="3"/>
        <v>0</v>
      </c>
      <c r="X25" s="84">
        <f t="shared" si="3"/>
        <v>0</v>
      </c>
      <c r="Y25" s="84">
        <f t="shared" si="3"/>
        <v>0</v>
      </c>
      <c r="Z25" s="84">
        <f t="shared" si="3"/>
        <v>0</v>
      </c>
      <c r="AA25" s="84">
        <f t="shared" si="3"/>
        <v>0</v>
      </c>
      <c r="AB25" s="84">
        <f t="shared" si="3"/>
        <v>0</v>
      </c>
      <c r="AC25" s="84">
        <f t="shared" si="3"/>
        <v>0</v>
      </c>
      <c r="AD25" s="91">
        <f t="shared" si="3"/>
        <v>0</v>
      </c>
    </row>
    <row r="26" spans="1:31" ht="15" customHeight="1">
      <c r="A26" s="303">
        <v>9</v>
      </c>
      <c r="B26" s="315"/>
      <c r="C26" s="307"/>
      <c r="D26" s="309"/>
      <c r="E26" s="87"/>
      <c r="F26" s="82">
        <f>SUM(G26:AD26)</f>
        <v>0</v>
      </c>
      <c r="G26" s="82"/>
      <c r="H26" s="87"/>
      <c r="I26" s="82"/>
      <c r="J26" s="87"/>
      <c r="K26" s="82"/>
      <c r="L26" s="87"/>
      <c r="M26" s="82"/>
      <c r="N26" s="87"/>
      <c r="O26" s="82"/>
      <c r="P26" s="87"/>
      <c r="Q26" s="82"/>
      <c r="R26" s="87"/>
      <c r="S26" s="82"/>
      <c r="T26" s="87"/>
      <c r="U26" s="82"/>
      <c r="V26" s="87"/>
      <c r="W26" s="82"/>
      <c r="X26" s="87"/>
      <c r="Y26" s="82"/>
      <c r="Z26" s="87"/>
      <c r="AA26" s="82"/>
      <c r="AB26" s="87"/>
      <c r="AC26" s="82"/>
      <c r="AD26" s="83"/>
      <c r="AE26" s="72" t="s">
        <v>36</v>
      </c>
    </row>
    <row r="27" spans="1:31" ht="15" customHeight="1">
      <c r="A27" s="304"/>
      <c r="B27" s="316"/>
      <c r="C27" s="308"/>
      <c r="D27" s="310"/>
      <c r="E27" s="84"/>
      <c r="F27" s="84">
        <f t="shared" ref="F27:F55" si="4">SUM(G27:AD27)</f>
        <v>0</v>
      </c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6"/>
      <c r="AE27" s="72" t="s">
        <v>37</v>
      </c>
    </row>
    <row r="28" spans="1:31" ht="15" customHeight="1">
      <c r="A28" s="303">
        <v>10</v>
      </c>
      <c r="B28" s="315"/>
      <c r="C28" s="307"/>
      <c r="D28" s="309"/>
      <c r="E28" s="87"/>
      <c r="F28" s="87">
        <f t="shared" si="4"/>
        <v>0</v>
      </c>
      <c r="G28" s="82"/>
      <c r="H28" s="87"/>
      <c r="I28" s="82"/>
      <c r="J28" s="87"/>
      <c r="K28" s="82"/>
      <c r="L28" s="87"/>
      <c r="M28" s="82"/>
      <c r="N28" s="87"/>
      <c r="O28" s="82"/>
      <c r="P28" s="87"/>
      <c r="Q28" s="82"/>
      <c r="R28" s="87"/>
      <c r="S28" s="82"/>
      <c r="T28" s="87"/>
      <c r="U28" s="82"/>
      <c r="V28" s="87"/>
      <c r="W28" s="82"/>
      <c r="X28" s="87"/>
      <c r="Y28" s="82"/>
      <c r="Z28" s="87"/>
      <c r="AA28" s="82"/>
      <c r="AB28" s="87"/>
      <c r="AC28" s="82"/>
      <c r="AD28" s="83"/>
      <c r="AE28" s="72" t="s">
        <v>36</v>
      </c>
    </row>
    <row r="29" spans="1:31" ht="15" customHeight="1">
      <c r="A29" s="304"/>
      <c r="B29" s="316"/>
      <c r="C29" s="308"/>
      <c r="D29" s="310"/>
      <c r="E29" s="84"/>
      <c r="F29" s="84">
        <f t="shared" si="4"/>
        <v>0</v>
      </c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/>
      <c r="S29" s="85"/>
      <c r="T29" s="84"/>
      <c r="U29" s="85"/>
      <c r="V29" s="84"/>
      <c r="W29" s="85"/>
      <c r="X29" s="84"/>
      <c r="Y29" s="85"/>
      <c r="Z29" s="84"/>
      <c r="AA29" s="85"/>
      <c r="AB29" s="84"/>
      <c r="AC29" s="85"/>
      <c r="AD29" s="86"/>
      <c r="AE29" s="72" t="s">
        <v>37</v>
      </c>
    </row>
    <row r="30" spans="1:31" ht="15" customHeight="1">
      <c r="A30" s="303">
        <v>11</v>
      </c>
      <c r="B30" s="315"/>
      <c r="C30" s="314"/>
      <c r="D30" s="309"/>
      <c r="E30" s="88"/>
      <c r="F30" s="87">
        <f t="shared" si="4"/>
        <v>0</v>
      </c>
      <c r="G30" s="82"/>
      <c r="H30" s="88"/>
      <c r="I30" s="82"/>
      <c r="J30" s="88"/>
      <c r="K30" s="82"/>
      <c r="L30" s="88"/>
      <c r="M30" s="82"/>
      <c r="N30" s="88"/>
      <c r="O30" s="82"/>
      <c r="P30" s="88"/>
      <c r="Q30" s="82"/>
      <c r="R30" s="88"/>
      <c r="S30" s="82"/>
      <c r="T30" s="88"/>
      <c r="U30" s="82"/>
      <c r="V30" s="88"/>
      <c r="W30" s="82"/>
      <c r="X30" s="88"/>
      <c r="Y30" s="82"/>
      <c r="Z30" s="88"/>
      <c r="AA30" s="82"/>
      <c r="AB30" s="88"/>
      <c r="AC30" s="82"/>
      <c r="AD30" s="83"/>
      <c r="AE30" s="72" t="s">
        <v>36</v>
      </c>
    </row>
    <row r="31" spans="1:31" ht="15" customHeight="1">
      <c r="A31" s="304"/>
      <c r="B31" s="316"/>
      <c r="C31" s="314"/>
      <c r="D31" s="310"/>
      <c r="E31" s="89"/>
      <c r="F31" s="84">
        <f t="shared" si="4"/>
        <v>0</v>
      </c>
      <c r="G31" s="85"/>
      <c r="H31" s="89"/>
      <c r="I31" s="85"/>
      <c r="J31" s="89"/>
      <c r="K31" s="85"/>
      <c r="L31" s="89"/>
      <c r="M31" s="85"/>
      <c r="N31" s="89"/>
      <c r="O31" s="85"/>
      <c r="P31" s="89"/>
      <c r="Q31" s="85"/>
      <c r="R31" s="89"/>
      <c r="S31" s="85"/>
      <c r="T31" s="89"/>
      <c r="U31" s="85"/>
      <c r="V31" s="89"/>
      <c r="W31" s="85"/>
      <c r="X31" s="89"/>
      <c r="Y31" s="85"/>
      <c r="Z31" s="89"/>
      <c r="AA31" s="85"/>
      <c r="AB31" s="89"/>
      <c r="AC31" s="85"/>
      <c r="AD31" s="86"/>
      <c r="AE31" s="72" t="s">
        <v>37</v>
      </c>
    </row>
    <row r="32" spans="1:31" ht="15" customHeight="1">
      <c r="A32" s="303">
        <v>12</v>
      </c>
      <c r="B32" s="315"/>
      <c r="C32" s="307"/>
      <c r="D32" s="309"/>
      <c r="E32" s="87"/>
      <c r="F32" s="88">
        <f t="shared" si="4"/>
        <v>0</v>
      </c>
      <c r="G32" s="82"/>
      <c r="H32" s="87"/>
      <c r="I32" s="82"/>
      <c r="J32" s="87"/>
      <c r="K32" s="82"/>
      <c r="L32" s="87"/>
      <c r="M32" s="82"/>
      <c r="N32" s="87"/>
      <c r="O32" s="82"/>
      <c r="P32" s="87"/>
      <c r="Q32" s="82"/>
      <c r="R32" s="87"/>
      <c r="S32" s="82"/>
      <c r="T32" s="87"/>
      <c r="U32" s="82"/>
      <c r="V32" s="87"/>
      <c r="W32" s="82"/>
      <c r="X32" s="87"/>
      <c r="Y32" s="82"/>
      <c r="Z32" s="87"/>
      <c r="AA32" s="82"/>
      <c r="AB32" s="87"/>
      <c r="AC32" s="82"/>
      <c r="AD32" s="83"/>
      <c r="AE32" s="72" t="s">
        <v>36</v>
      </c>
    </row>
    <row r="33" spans="1:31" ht="15" customHeight="1">
      <c r="A33" s="304"/>
      <c r="B33" s="316"/>
      <c r="C33" s="308"/>
      <c r="D33" s="310"/>
      <c r="E33" s="84"/>
      <c r="F33" s="89">
        <f t="shared" si="4"/>
        <v>0</v>
      </c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6"/>
      <c r="AE33" s="72" t="s">
        <v>37</v>
      </c>
    </row>
    <row r="34" spans="1:31" ht="15" customHeight="1">
      <c r="A34" s="303">
        <v>13</v>
      </c>
      <c r="B34" s="315"/>
      <c r="C34" s="307"/>
      <c r="D34" s="309"/>
      <c r="E34" s="87"/>
      <c r="F34" s="87">
        <f t="shared" si="4"/>
        <v>0</v>
      </c>
      <c r="G34" s="82"/>
      <c r="H34" s="87"/>
      <c r="I34" s="82"/>
      <c r="J34" s="87"/>
      <c r="K34" s="82"/>
      <c r="L34" s="87"/>
      <c r="M34" s="82"/>
      <c r="N34" s="87"/>
      <c r="O34" s="82"/>
      <c r="P34" s="87"/>
      <c r="Q34" s="82"/>
      <c r="R34" s="87"/>
      <c r="S34" s="82"/>
      <c r="T34" s="87"/>
      <c r="U34" s="82"/>
      <c r="V34" s="87"/>
      <c r="W34" s="82"/>
      <c r="X34" s="87"/>
      <c r="Y34" s="82"/>
      <c r="Z34" s="87"/>
      <c r="AA34" s="82"/>
      <c r="AB34" s="87"/>
      <c r="AC34" s="82"/>
      <c r="AD34" s="83"/>
      <c r="AE34" s="72" t="s">
        <v>36</v>
      </c>
    </row>
    <row r="35" spans="1:31" ht="15" customHeight="1">
      <c r="A35" s="304"/>
      <c r="B35" s="316"/>
      <c r="C35" s="308"/>
      <c r="D35" s="310"/>
      <c r="E35" s="84"/>
      <c r="F35" s="84">
        <f t="shared" si="4"/>
        <v>0</v>
      </c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4"/>
      <c r="S35" s="85"/>
      <c r="T35" s="84"/>
      <c r="U35" s="85"/>
      <c r="V35" s="84"/>
      <c r="W35" s="85"/>
      <c r="X35" s="84"/>
      <c r="Y35" s="85"/>
      <c r="Z35" s="84"/>
      <c r="AA35" s="85"/>
      <c r="AB35" s="84"/>
      <c r="AC35" s="85"/>
      <c r="AD35" s="86"/>
      <c r="AE35" s="72" t="s">
        <v>37</v>
      </c>
    </row>
    <row r="36" spans="1:31" ht="15" customHeight="1">
      <c r="A36" s="303">
        <v>14</v>
      </c>
      <c r="B36" s="315"/>
      <c r="C36" s="307"/>
      <c r="D36" s="309"/>
      <c r="E36" s="87"/>
      <c r="F36" s="87">
        <f t="shared" si="4"/>
        <v>0</v>
      </c>
      <c r="G36" s="82"/>
      <c r="H36" s="87"/>
      <c r="I36" s="82"/>
      <c r="J36" s="87"/>
      <c r="K36" s="82"/>
      <c r="L36" s="87"/>
      <c r="M36" s="82"/>
      <c r="N36" s="87"/>
      <c r="O36" s="82"/>
      <c r="P36" s="87"/>
      <c r="Q36" s="82"/>
      <c r="R36" s="87"/>
      <c r="S36" s="82"/>
      <c r="T36" s="87"/>
      <c r="U36" s="82"/>
      <c r="V36" s="87"/>
      <c r="W36" s="82"/>
      <c r="X36" s="87"/>
      <c r="Y36" s="82"/>
      <c r="Z36" s="87"/>
      <c r="AA36" s="82"/>
      <c r="AB36" s="87"/>
      <c r="AC36" s="82"/>
      <c r="AD36" s="83"/>
      <c r="AE36" s="72" t="s">
        <v>36</v>
      </c>
    </row>
    <row r="37" spans="1:31" ht="15" customHeight="1">
      <c r="A37" s="304"/>
      <c r="B37" s="316"/>
      <c r="C37" s="308"/>
      <c r="D37" s="310"/>
      <c r="E37" s="84"/>
      <c r="F37" s="84">
        <f t="shared" si="4"/>
        <v>0</v>
      </c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4"/>
      <c r="S37" s="85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6"/>
      <c r="AE37" s="72" t="s">
        <v>37</v>
      </c>
    </row>
    <row r="38" spans="1:31" ht="15" customHeight="1">
      <c r="A38" s="303">
        <v>15</v>
      </c>
      <c r="B38" s="315"/>
      <c r="C38" s="307"/>
      <c r="D38" s="309"/>
      <c r="E38" s="87"/>
      <c r="F38" s="87">
        <f t="shared" si="4"/>
        <v>0</v>
      </c>
      <c r="G38" s="82"/>
      <c r="H38" s="87"/>
      <c r="I38" s="82"/>
      <c r="J38" s="87"/>
      <c r="K38" s="82"/>
      <c r="L38" s="87"/>
      <c r="M38" s="82"/>
      <c r="N38" s="87"/>
      <c r="O38" s="82"/>
      <c r="P38" s="87"/>
      <c r="Q38" s="82"/>
      <c r="R38" s="87"/>
      <c r="S38" s="82"/>
      <c r="T38" s="87"/>
      <c r="U38" s="82"/>
      <c r="V38" s="87"/>
      <c r="W38" s="82"/>
      <c r="X38" s="87"/>
      <c r="Y38" s="82"/>
      <c r="Z38" s="87"/>
      <c r="AA38" s="82"/>
      <c r="AB38" s="87"/>
      <c r="AC38" s="82"/>
      <c r="AD38" s="83"/>
      <c r="AE38" s="72" t="s">
        <v>36</v>
      </c>
    </row>
    <row r="39" spans="1:31" ht="15" customHeight="1">
      <c r="A39" s="304"/>
      <c r="B39" s="316"/>
      <c r="C39" s="308"/>
      <c r="D39" s="310"/>
      <c r="E39" s="84"/>
      <c r="F39" s="84">
        <f t="shared" si="4"/>
        <v>0</v>
      </c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6"/>
      <c r="AE39" s="72" t="s">
        <v>37</v>
      </c>
    </row>
    <row r="40" spans="1:31" ht="15" customHeight="1">
      <c r="A40" s="303">
        <v>16</v>
      </c>
      <c r="B40" s="315"/>
      <c r="C40" s="307"/>
      <c r="D40" s="309"/>
      <c r="E40" s="87"/>
      <c r="F40" s="87">
        <f t="shared" si="4"/>
        <v>0</v>
      </c>
      <c r="G40" s="82"/>
      <c r="H40" s="87"/>
      <c r="I40" s="82"/>
      <c r="J40" s="87"/>
      <c r="K40" s="82"/>
      <c r="L40" s="87"/>
      <c r="M40" s="82"/>
      <c r="N40" s="87"/>
      <c r="O40" s="82"/>
      <c r="P40" s="87"/>
      <c r="Q40" s="82"/>
      <c r="R40" s="87"/>
      <c r="S40" s="82"/>
      <c r="T40" s="87"/>
      <c r="U40" s="82"/>
      <c r="V40" s="87"/>
      <c r="W40" s="82"/>
      <c r="X40" s="87"/>
      <c r="Y40" s="82"/>
      <c r="Z40" s="87"/>
      <c r="AA40" s="82"/>
      <c r="AB40" s="87"/>
      <c r="AC40" s="82"/>
      <c r="AD40" s="83"/>
      <c r="AE40" s="72" t="s">
        <v>36</v>
      </c>
    </row>
    <row r="41" spans="1:31" ht="15" customHeight="1">
      <c r="A41" s="304"/>
      <c r="B41" s="316"/>
      <c r="C41" s="308"/>
      <c r="D41" s="310"/>
      <c r="E41" s="84"/>
      <c r="F41" s="84">
        <f t="shared" si="4"/>
        <v>0</v>
      </c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6"/>
      <c r="AE41" s="72" t="s">
        <v>37</v>
      </c>
    </row>
    <row r="42" spans="1:31" ht="15" customHeight="1">
      <c r="A42" s="303">
        <v>17</v>
      </c>
      <c r="B42" s="315"/>
      <c r="C42" s="307"/>
      <c r="D42" s="309"/>
      <c r="E42" s="87"/>
      <c r="F42" s="87">
        <f t="shared" si="4"/>
        <v>0</v>
      </c>
      <c r="G42" s="82"/>
      <c r="H42" s="87"/>
      <c r="I42" s="82"/>
      <c r="J42" s="87"/>
      <c r="K42" s="82"/>
      <c r="L42" s="87"/>
      <c r="M42" s="82"/>
      <c r="N42" s="87"/>
      <c r="O42" s="82"/>
      <c r="P42" s="87"/>
      <c r="Q42" s="82"/>
      <c r="R42" s="87"/>
      <c r="S42" s="82"/>
      <c r="T42" s="87"/>
      <c r="U42" s="82"/>
      <c r="V42" s="87"/>
      <c r="W42" s="82"/>
      <c r="X42" s="87"/>
      <c r="Y42" s="82"/>
      <c r="Z42" s="87"/>
      <c r="AA42" s="82"/>
      <c r="AB42" s="87"/>
      <c r="AC42" s="82"/>
      <c r="AD42" s="83"/>
      <c r="AE42" s="72" t="s">
        <v>36</v>
      </c>
    </row>
    <row r="43" spans="1:31" ht="15" customHeight="1">
      <c r="A43" s="304"/>
      <c r="B43" s="316"/>
      <c r="C43" s="308"/>
      <c r="D43" s="310"/>
      <c r="E43" s="84"/>
      <c r="F43" s="84">
        <f t="shared" si="4"/>
        <v>0</v>
      </c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4"/>
      <c r="S43" s="85"/>
      <c r="T43" s="84"/>
      <c r="U43" s="85"/>
      <c r="V43" s="84"/>
      <c r="W43" s="85"/>
      <c r="X43" s="84"/>
      <c r="Y43" s="85"/>
      <c r="Z43" s="84"/>
      <c r="AA43" s="85"/>
      <c r="AB43" s="84"/>
      <c r="AC43" s="85"/>
      <c r="AD43" s="86"/>
      <c r="AE43" s="72" t="s">
        <v>37</v>
      </c>
    </row>
    <row r="44" spans="1:31" ht="15" customHeight="1">
      <c r="A44" s="303">
        <v>18</v>
      </c>
      <c r="B44" s="315"/>
      <c r="C44" s="307"/>
      <c r="D44" s="309"/>
      <c r="E44" s="87"/>
      <c r="F44" s="87">
        <f t="shared" si="4"/>
        <v>0</v>
      </c>
      <c r="G44" s="82"/>
      <c r="H44" s="87"/>
      <c r="I44" s="82"/>
      <c r="J44" s="87"/>
      <c r="K44" s="82"/>
      <c r="L44" s="87"/>
      <c r="M44" s="82"/>
      <c r="N44" s="87"/>
      <c r="O44" s="82"/>
      <c r="P44" s="87"/>
      <c r="Q44" s="82"/>
      <c r="R44" s="87"/>
      <c r="S44" s="82"/>
      <c r="T44" s="87"/>
      <c r="U44" s="82"/>
      <c r="V44" s="87"/>
      <c r="W44" s="82"/>
      <c r="X44" s="87"/>
      <c r="Y44" s="82"/>
      <c r="Z44" s="87"/>
      <c r="AA44" s="82"/>
      <c r="AB44" s="87"/>
      <c r="AC44" s="82"/>
      <c r="AD44" s="83"/>
      <c r="AE44" s="72" t="s">
        <v>36</v>
      </c>
    </row>
    <row r="45" spans="1:31" ht="15" customHeight="1">
      <c r="A45" s="304"/>
      <c r="B45" s="316"/>
      <c r="C45" s="308"/>
      <c r="D45" s="310"/>
      <c r="E45" s="84"/>
      <c r="F45" s="84">
        <f t="shared" si="4"/>
        <v>0</v>
      </c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6"/>
      <c r="AE45" s="72" t="s">
        <v>37</v>
      </c>
    </row>
    <row r="46" spans="1:31" ht="15" customHeight="1">
      <c r="A46" s="303">
        <v>19</v>
      </c>
      <c r="B46" s="315"/>
      <c r="C46" s="307"/>
      <c r="D46" s="309"/>
      <c r="E46" s="87"/>
      <c r="F46" s="87">
        <f t="shared" si="4"/>
        <v>0</v>
      </c>
      <c r="G46" s="82"/>
      <c r="H46" s="87"/>
      <c r="I46" s="82"/>
      <c r="J46" s="87"/>
      <c r="K46" s="82"/>
      <c r="L46" s="87"/>
      <c r="M46" s="82"/>
      <c r="N46" s="87"/>
      <c r="O46" s="82"/>
      <c r="P46" s="87"/>
      <c r="Q46" s="82"/>
      <c r="R46" s="87"/>
      <c r="S46" s="82"/>
      <c r="T46" s="87"/>
      <c r="U46" s="82"/>
      <c r="V46" s="87"/>
      <c r="W46" s="82"/>
      <c r="X46" s="87"/>
      <c r="Y46" s="82"/>
      <c r="Z46" s="87"/>
      <c r="AA46" s="82"/>
      <c r="AB46" s="87"/>
      <c r="AC46" s="82"/>
      <c r="AD46" s="83"/>
      <c r="AE46" s="72" t="s">
        <v>36</v>
      </c>
    </row>
    <row r="47" spans="1:31" ht="15" customHeight="1">
      <c r="A47" s="304"/>
      <c r="B47" s="316"/>
      <c r="C47" s="308"/>
      <c r="D47" s="310"/>
      <c r="E47" s="84"/>
      <c r="F47" s="84">
        <f t="shared" si="4"/>
        <v>0</v>
      </c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4"/>
      <c r="S47" s="85"/>
      <c r="T47" s="84"/>
      <c r="U47" s="85"/>
      <c r="V47" s="84"/>
      <c r="W47" s="85"/>
      <c r="X47" s="84"/>
      <c r="Y47" s="85"/>
      <c r="Z47" s="84"/>
      <c r="AA47" s="85"/>
      <c r="AB47" s="84"/>
      <c r="AC47" s="85"/>
      <c r="AD47" s="86"/>
      <c r="AE47" s="72" t="s">
        <v>37</v>
      </c>
    </row>
    <row r="48" spans="1:31" ht="15" customHeight="1">
      <c r="A48" s="303">
        <v>20</v>
      </c>
      <c r="B48" s="315"/>
      <c r="C48" s="307"/>
      <c r="D48" s="309"/>
      <c r="E48" s="87"/>
      <c r="F48" s="87">
        <f t="shared" si="4"/>
        <v>0</v>
      </c>
      <c r="G48" s="82"/>
      <c r="H48" s="87"/>
      <c r="I48" s="82"/>
      <c r="J48" s="87"/>
      <c r="K48" s="82"/>
      <c r="L48" s="87"/>
      <c r="M48" s="82"/>
      <c r="N48" s="87"/>
      <c r="O48" s="82"/>
      <c r="P48" s="87"/>
      <c r="Q48" s="82"/>
      <c r="R48" s="87"/>
      <c r="S48" s="82"/>
      <c r="T48" s="87"/>
      <c r="U48" s="82"/>
      <c r="V48" s="87"/>
      <c r="W48" s="82"/>
      <c r="X48" s="87"/>
      <c r="Y48" s="82"/>
      <c r="Z48" s="87"/>
      <c r="AA48" s="82"/>
      <c r="AB48" s="87"/>
      <c r="AC48" s="82"/>
      <c r="AD48" s="83"/>
      <c r="AE48" s="72" t="s">
        <v>36</v>
      </c>
    </row>
    <row r="49" spans="1:31" ht="15" customHeight="1">
      <c r="A49" s="304"/>
      <c r="B49" s="316"/>
      <c r="C49" s="308"/>
      <c r="D49" s="310"/>
      <c r="E49" s="84"/>
      <c r="F49" s="84">
        <f t="shared" si="4"/>
        <v>0</v>
      </c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6"/>
      <c r="AE49" s="72" t="s">
        <v>37</v>
      </c>
    </row>
    <row r="50" spans="1:31" ht="15" customHeight="1">
      <c r="A50" s="303">
        <v>21</v>
      </c>
      <c r="B50" s="315"/>
      <c r="C50" s="307"/>
      <c r="D50" s="309"/>
      <c r="E50" s="87"/>
      <c r="F50" s="87">
        <f t="shared" si="4"/>
        <v>0</v>
      </c>
      <c r="G50" s="82"/>
      <c r="H50" s="87"/>
      <c r="I50" s="82"/>
      <c r="J50" s="87"/>
      <c r="K50" s="82"/>
      <c r="L50" s="87"/>
      <c r="M50" s="82"/>
      <c r="N50" s="87"/>
      <c r="O50" s="82"/>
      <c r="P50" s="87"/>
      <c r="Q50" s="82"/>
      <c r="R50" s="87"/>
      <c r="S50" s="82"/>
      <c r="T50" s="87"/>
      <c r="U50" s="82"/>
      <c r="V50" s="87"/>
      <c r="W50" s="82"/>
      <c r="X50" s="87"/>
      <c r="Y50" s="82"/>
      <c r="Z50" s="87"/>
      <c r="AA50" s="82"/>
      <c r="AB50" s="87"/>
      <c r="AC50" s="82"/>
      <c r="AD50" s="83"/>
      <c r="AE50" s="72" t="s">
        <v>36</v>
      </c>
    </row>
    <row r="51" spans="1:31" ht="15" customHeight="1">
      <c r="A51" s="304"/>
      <c r="B51" s="316"/>
      <c r="C51" s="308"/>
      <c r="D51" s="310"/>
      <c r="E51" s="84"/>
      <c r="F51" s="84">
        <f t="shared" si="4"/>
        <v>0</v>
      </c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  <c r="W51" s="85"/>
      <c r="X51" s="84"/>
      <c r="Y51" s="85"/>
      <c r="Z51" s="84"/>
      <c r="AA51" s="85"/>
      <c r="AB51" s="84"/>
      <c r="AC51" s="85"/>
      <c r="AD51" s="86"/>
      <c r="AE51" s="72" t="s">
        <v>37</v>
      </c>
    </row>
    <row r="52" spans="1:31" ht="15" customHeight="1">
      <c r="A52" s="303">
        <v>22</v>
      </c>
      <c r="B52" s="315"/>
      <c r="C52" s="307"/>
      <c r="D52" s="309"/>
      <c r="E52" s="87"/>
      <c r="F52" s="87">
        <f t="shared" si="4"/>
        <v>0</v>
      </c>
      <c r="G52" s="82"/>
      <c r="H52" s="87"/>
      <c r="I52" s="82"/>
      <c r="J52" s="87"/>
      <c r="K52" s="82"/>
      <c r="L52" s="87"/>
      <c r="M52" s="82"/>
      <c r="N52" s="87"/>
      <c r="O52" s="82"/>
      <c r="P52" s="87"/>
      <c r="Q52" s="82"/>
      <c r="R52" s="87"/>
      <c r="S52" s="82"/>
      <c r="T52" s="87"/>
      <c r="U52" s="82"/>
      <c r="V52" s="87"/>
      <c r="W52" s="82"/>
      <c r="X52" s="87"/>
      <c r="Y52" s="82"/>
      <c r="Z52" s="87"/>
      <c r="AA52" s="82"/>
      <c r="AB52" s="87"/>
      <c r="AC52" s="82"/>
      <c r="AD52" s="83"/>
      <c r="AE52" s="72" t="s">
        <v>36</v>
      </c>
    </row>
    <row r="53" spans="1:31" ht="15" customHeight="1">
      <c r="A53" s="304"/>
      <c r="B53" s="316"/>
      <c r="C53" s="308"/>
      <c r="D53" s="310"/>
      <c r="E53" s="84"/>
      <c r="F53" s="84">
        <f t="shared" si="4"/>
        <v>0</v>
      </c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4"/>
      <c r="S53" s="85"/>
      <c r="T53" s="84"/>
      <c r="U53" s="85"/>
      <c r="V53" s="84"/>
      <c r="W53" s="85"/>
      <c r="X53" s="84"/>
      <c r="Y53" s="85"/>
      <c r="Z53" s="84"/>
      <c r="AA53" s="85"/>
      <c r="AB53" s="84"/>
      <c r="AC53" s="85"/>
      <c r="AD53" s="86"/>
      <c r="AE53" s="72" t="s">
        <v>37</v>
      </c>
    </row>
    <row r="54" spans="1:31" ht="15" customHeight="1">
      <c r="A54" s="303">
        <v>23</v>
      </c>
      <c r="B54" s="315"/>
      <c r="C54" s="307"/>
      <c r="D54" s="309"/>
      <c r="E54" s="87"/>
      <c r="F54" s="87">
        <f t="shared" si="4"/>
        <v>0</v>
      </c>
      <c r="G54" s="82"/>
      <c r="H54" s="87"/>
      <c r="I54" s="82"/>
      <c r="J54" s="87"/>
      <c r="K54" s="82"/>
      <c r="L54" s="87"/>
      <c r="M54" s="82"/>
      <c r="N54" s="87"/>
      <c r="O54" s="82"/>
      <c r="P54" s="87"/>
      <c r="Q54" s="82"/>
      <c r="R54" s="87"/>
      <c r="S54" s="82"/>
      <c r="T54" s="87"/>
      <c r="U54" s="82"/>
      <c r="V54" s="87"/>
      <c r="W54" s="82"/>
      <c r="X54" s="87"/>
      <c r="Y54" s="82"/>
      <c r="Z54" s="87"/>
      <c r="AA54" s="82"/>
      <c r="AB54" s="87"/>
      <c r="AC54" s="82"/>
      <c r="AD54" s="83"/>
      <c r="AE54" s="72" t="s">
        <v>36</v>
      </c>
    </row>
    <row r="55" spans="1:31" ht="15" customHeight="1">
      <c r="A55" s="304"/>
      <c r="B55" s="316"/>
      <c r="C55" s="308"/>
      <c r="D55" s="310"/>
      <c r="E55" s="84"/>
      <c r="F55" s="84">
        <f t="shared" si="4"/>
        <v>0</v>
      </c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4"/>
      <c r="S55" s="85"/>
      <c r="T55" s="84"/>
      <c r="U55" s="85"/>
      <c r="V55" s="84"/>
      <c r="W55" s="85"/>
      <c r="X55" s="84"/>
      <c r="Y55" s="85"/>
      <c r="Z55" s="84"/>
      <c r="AA55" s="85"/>
      <c r="AB55" s="84"/>
      <c r="AC55" s="85"/>
      <c r="AD55" s="86"/>
      <c r="AE55" s="72" t="s">
        <v>37</v>
      </c>
    </row>
    <row r="56" spans="1:31" ht="15" hidden="1" customHeight="1">
      <c r="A56" s="303">
        <v>35</v>
      </c>
      <c r="B56" s="305"/>
      <c r="C56" s="307"/>
      <c r="D56" s="309"/>
      <c r="E56" s="87"/>
      <c r="F56" s="87"/>
      <c r="G56" s="82">
        <f t="shared" ref="G56:G77" si="5">+F56-E56</f>
        <v>0</v>
      </c>
      <c r="H56" s="87"/>
      <c r="I56" s="82">
        <f t="shared" ref="I56:I77" si="6">+H56-G56</f>
        <v>0</v>
      </c>
      <c r="J56" s="87"/>
      <c r="K56" s="82">
        <f t="shared" ref="K56:K77" si="7">+J56-I56</f>
        <v>0</v>
      </c>
      <c r="L56" s="87"/>
      <c r="M56" s="82">
        <f t="shared" ref="M56:M77" si="8">+L56-K56</f>
        <v>0</v>
      </c>
      <c r="N56" s="87"/>
      <c r="O56" s="82">
        <f t="shared" ref="O56:O77" si="9">+N56-M56</f>
        <v>0</v>
      </c>
      <c r="P56" s="87"/>
      <c r="Q56" s="82">
        <f t="shared" ref="Q56:Q77" si="10">+P56-O56</f>
        <v>0</v>
      </c>
      <c r="R56" s="87"/>
      <c r="S56" s="82">
        <f t="shared" ref="S56:S77" si="11">+R56-Q56</f>
        <v>0</v>
      </c>
      <c r="T56" s="87"/>
      <c r="U56" s="82">
        <f t="shared" ref="U56:U77" si="12">+T56-S56</f>
        <v>0</v>
      </c>
      <c r="V56" s="87"/>
      <c r="W56" s="82">
        <f t="shared" ref="W56:W77" si="13">+V56-U56</f>
        <v>0</v>
      </c>
      <c r="X56" s="87"/>
      <c r="Y56" s="82">
        <f t="shared" ref="Y56:Y77" si="14">+X56-W56</f>
        <v>0</v>
      </c>
      <c r="Z56" s="87"/>
      <c r="AA56" s="82">
        <f t="shared" ref="AA56:AA77" si="15">+Z56-Y56</f>
        <v>0</v>
      </c>
      <c r="AB56" s="87"/>
      <c r="AC56" s="82">
        <f t="shared" ref="AC56:AD77" si="16">+AA56-Z56</f>
        <v>0</v>
      </c>
      <c r="AD56" s="83">
        <f t="shared" si="16"/>
        <v>0</v>
      </c>
      <c r="AE56" s="72" t="s">
        <v>36</v>
      </c>
    </row>
    <row r="57" spans="1:31" ht="15" hidden="1" customHeight="1">
      <c r="A57" s="304"/>
      <c r="B57" s="306"/>
      <c r="C57" s="308"/>
      <c r="D57" s="310"/>
      <c r="E57" s="84"/>
      <c r="F57" s="84"/>
      <c r="G57" s="85">
        <f t="shared" si="5"/>
        <v>0</v>
      </c>
      <c r="H57" s="84"/>
      <c r="I57" s="85">
        <f t="shared" si="6"/>
        <v>0</v>
      </c>
      <c r="J57" s="84"/>
      <c r="K57" s="85">
        <f t="shared" si="7"/>
        <v>0</v>
      </c>
      <c r="L57" s="84"/>
      <c r="M57" s="85">
        <f t="shared" si="8"/>
        <v>0</v>
      </c>
      <c r="N57" s="84"/>
      <c r="O57" s="85">
        <f t="shared" si="9"/>
        <v>0</v>
      </c>
      <c r="P57" s="84"/>
      <c r="Q57" s="85">
        <f t="shared" si="10"/>
        <v>0</v>
      </c>
      <c r="R57" s="84"/>
      <c r="S57" s="85">
        <f t="shared" si="11"/>
        <v>0</v>
      </c>
      <c r="T57" s="84"/>
      <c r="U57" s="85">
        <f t="shared" si="12"/>
        <v>0</v>
      </c>
      <c r="V57" s="84"/>
      <c r="W57" s="85">
        <f t="shared" si="13"/>
        <v>0</v>
      </c>
      <c r="X57" s="84"/>
      <c r="Y57" s="85">
        <f t="shared" si="14"/>
        <v>0</v>
      </c>
      <c r="Z57" s="84"/>
      <c r="AA57" s="85">
        <f t="shared" si="15"/>
        <v>0</v>
      </c>
      <c r="AB57" s="84"/>
      <c r="AC57" s="85">
        <f t="shared" si="16"/>
        <v>0</v>
      </c>
      <c r="AD57" s="86">
        <f t="shared" si="16"/>
        <v>0</v>
      </c>
      <c r="AE57" s="72" t="s">
        <v>37</v>
      </c>
    </row>
    <row r="58" spans="1:31" ht="15" hidden="1" customHeight="1">
      <c r="A58" s="303">
        <v>36</v>
      </c>
      <c r="B58" s="305"/>
      <c r="C58" s="314"/>
      <c r="D58" s="309"/>
      <c r="E58" s="88"/>
      <c r="F58" s="88"/>
      <c r="G58" s="82">
        <f t="shared" si="5"/>
        <v>0</v>
      </c>
      <c r="H58" s="88"/>
      <c r="I58" s="82">
        <f t="shared" si="6"/>
        <v>0</v>
      </c>
      <c r="J58" s="88"/>
      <c r="K58" s="82">
        <f t="shared" si="7"/>
        <v>0</v>
      </c>
      <c r="L58" s="88"/>
      <c r="M58" s="82">
        <f t="shared" si="8"/>
        <v>0</v>
      </c>
      <c r="N58" s="88"/>
      <c r="O58" s="82">
        <f t="shared" si="9"/>
        <v>0</v>
      </c>
      <c r="P58" s="88"/>
      <c r="Q58" s="82">
        <f t="shared" si="10"/>
        <v>0</v>
      </c>
      <c r="R58" s="88"/>
      <c r="S58" s="82">
        <f t="shared" si="11"/>
        <v>0</v>
      </c>
      <c r="T58" s="88"/>
      <c r="U58" s="82">
        <f t="shared" si="12"/>
        <v>0</v>
      </c>
      <c r="V58" s="88"/>
      <c r="W58" s="82">
        <f t="shared" si="13"/>
        <v>0</v>
      </c>
      <c r="X58" s="88"/>
      <c r="Y58" s="82">
        <f t="shared" si="14"/>
        <v>0</v>
      </c>
      <c r="Z58" s="88"/>
      <c r="AA58" s="82">
        <f t="shared" si="15"/>
        <v>0</v>
      </c>
      <c r="AB58" s="88"/>
      <c r="AC58" s="82">
        <f t="shared" si="16"/>
        <v>0</v>
      </c>
      <c r="AD58" s="83">
        <f t="shared" si="16"/>
        <v>0</v>
      </c>
      <c r="AE58" s="72" t="s">
        <v>36</v>
      </c>
    </row>
    <row r="59" spans="1:31" ht="15" hidden="1" customHeight="1">
      <c r="A59" s="304"/>
      <c r="B59" s="306"/>
      <c r="C59" s="314"/>
      <c r="D59" s="310"/>
      <c r="E59" s="89"/>
      <c r="F59" s="89"/>
      <c r="G59" s="85">
        <f t="shared" si="5"/>
        <v>0</v>
      </c>
      <c r="H59" s="89"/>
      <c r="I59" s="85">
        <f t="shared" si="6"/>
        <v>0</v>
      </c>
      <c r="J59" s="89"/>
      <c r="K59" s="85">
        <f t="shared" si="7"/>
        <v>0</v>
      </c>
      <c r="L59" s="89"/>
      <c r="M59" s="85">
        <f t="shared" si="8"/>
        <v>0</v>
      </c>
      <c r="N59" s="89"/>
      <c r="O59" s="85">
        <f t="shared" si="9"/>
        <v>0</v>
      </c>
      <c r="P59" s="89"/>
      <c r="Q59" s="85">
        <f t="shared" si="10"/>
        <v>0</v>
      </c>
      <c r="R59" s="89"/>
      <c r="S59" s="85">
        <f t="shared" si="11"/>
        <v>0</v>
      </c>
      <c r="T59" s="89"/>
      <c r="U59" s="85">
        <f t="shared" si="12"/>
        <v>0</v>
      </c>
      <c r="V59" s="89"/>
      <c r="W59" s="85">
        <f t="shared" si="13"/>
        <v>0</v>
      </c>
      <c r="X59" s="89"/>
      <c r="Y59" s="85">
        <f t="shared" si="14"/>
        <v>0</v>
      </c>
      <c r="Z59" s="89"/>
      <c r="AA59" s="85">
        <f t="shared" si="15"/>
        <v>0</v>
      </c>
      <c r="AB59" s="89"/>
      <c r="AC59" s="85">
        <f t="shared" si="16"/>
        <v>0</v>
      </c>
      <c r="AD59" s="86">
        <f t="shared" si="16"/>
        <v>0</v>
      </c>
      <c r="AE59" s="72" t="s">
        <v>37</v>
      </c>
    </row>
    <row r="60" spans="1:31" ht="15" hidden="1" customHeight="1">
      <c r="A60" s="303">
        <v>37</v>
      </c>
      <c r="B60" s="305"/>
      <c r="C60" s="307"/>
      <c r="D60" s="309"/>
      <c r="E60" s="87"/>
      <c r="F60" s="87"/>
      <c r="G60" s="82">
        <f t="shared" si="5"/>
        <v>0</v>
      </c>
      <c r="H60" s="87"/>
      <c r="I60" s="82">
        <f t="shared" si="6"/>
        <v>0</v>
      </c>
      <c r="J60" s="87"/>
      <c r="K60" s="82">
        <f t="shared" si="7"/>
        <v>0</v>
      </c>
      <c r="L60" s="87"/>
      <c r="M60" s="82">
        <f t="shared" si="8"/>
        <v>0</v>
      </c>
      <c r="N60" s="87"/>
      <c r="O60" s="82">
        <f t="shared" si="9"/>
        <v>0</v>
      </c>
      <c r="P60" s="87"/>
      <c r="Q60" s="82">
        <f t="shared" si="10"/>
        <v>0</v>
      </c>
      <c r="R60" s="87"/>
      <c r="S60" s="82">
        <f t="shared" si="11"/>
        <v>0</v>
      </c>
      <c r="T60" s="87"/>
      <c r="U60" s="82">
        <f t="shared" si="12"/>
        <v>0</v>
      </c>
      <c r="V60" s="87"/>
      <c r="W60" s="82">
        <f t="shared" si="13"/>
        <v>0</v>
      </c>
      <c r="X60" s="87"/>
      <c r="Y60" s="82">
        <f t="shared" si="14"/>
        <v>0</v>
      </c>
      <c r="Z60" s="87"/>
      <c r="AA60" s="82">
        <f t="shared" si="15"/>
        <v>0</v>
      </c>
      <c r="AB60" s="87"/>
      <c r="AC60" s="82">
        <f t="shared" si="16"/>
        <v>0</v>
      </c>
      <c r="AD60" s="83">
        <f t="shared" si="16"/>
        <v>0</v>
      </c>
      <c r="AE60" s="72" t="s">
        <v>36</v>
      </c>
    </row>
    <row r="61" spans="1:31" ht="15" hidden="1" customHeight="1">
      <c r="A61" s="304"/>
      <c r="B61" s="306"/>
      <c r="C61" s="308"/>
      <c r="D61" s="310"/>
      <c r="E61" s="84"/>
      <c r="F61" s="84"/>
      <c r="G61" s="85">
        <f t="shared" si="5"/>
        <v>0</v>
      </c>
      <c r="H61" s="84"/>
      <c r="I61" s="85">
        <f t="shared" si="6"/>
        <v>0</v>
      </c>
      <c r="J61" s="84"/>
      <c r="K61" s="85">
        <f t="shared" si="7"/>
        <v>0</v>
      </c>
      <c r="L61" s="84"/>
      <c r="M61" s="85">
        <f t="shared" si="8"/>
        <v>0</v>
      </c>
      <c r="N61" s="84"/>
      <c r="O61" s="85">
        <f t="shared" si="9"/>
        <v>0</v>
      </c>
      <c r="P61" s="84"/>
      <c r="Q61" s="85">
        <f t="shared" si="10"/>
        <v>0</v>
      </c>
      <c r="R61" s="84"/>
      <c r="S61" s="85">
        <f t="shared" si="11"/>
        <v>0</v>
      </c>
      <c r="T61" s="84"/>
      <c r="U61" s="85">
        <f t="shared" si="12"/>
        <v>0</v>
      </c>
      <c r="V61" s="84"/>
      <c r="W61" s="85">
        <f t="shared" si="13"/>
        <v>0</v>
      </c>
      <c r="X61" s="84"/>
      <c r="Y61" s="85">
        <f t="shared" si="14"/>
        <v>0</v>
      </c>
      <c r="Z61" s="84"/>
      <c r="AA61" s="85">
        <f t="shared" si="15"/>
        <v>0</v>
      </c>
      <c r="AB61" s="84"/>
      <c r="AC61" s="85">
        <f t="shared" si="16"/>
        <v>0</v>
      </c>
      <c r="AD61" s="86">
        <f t="shared" si="16"/>
        <v>0</v>
      </c>
      <c r="AE61" s="72" t="s">
        <v>37</v>
      </c>
    </row>
    <row r="62" spans="1:31" ht="15" hidden="1" customHeight="1">
      <c r="A62" s="303">
        <v>38</v>
      </c>
      <c r="B62" s="305"/>
      <c r="C62" s="307"/>
      <c r="D62" s="309"/>
      <c r="E62" s="87"/>
      <c r="F62" s="87"/>
      <c r="G62" s="82">
        <f t="shared" si="5"/>
        <v>0</v>
      </c>
      <c r="H62" s="87"/>
      <c r="I62" s="82">
        <f t="shared" si="6"/>
        <v>0</v>
      </c>
      <c r="J62" s="87"/>
      <c r="K62" s="82">
        <f t="shared" si="7"/>
        <v>0</v>
      </c>
      <c r="L62" s="87"/>
      <c r="M62" s="82">
        <f t="shared" si="8"/>
        <v>0</v>
      </c>
      <c r="N62" s="87"/>
      <c r="O62" s="82">
        <f t="shared" si="9"/>
        <v>0</v>
      </c>
      <c r="P62" s="87"/>
      <c r="Q62" s="82">
        <f t="shared" si="10"/>
        <v>0</v>
      </c>
      <c r="R62" s="87"/>
      <c r="S62" s="82">
        <f t="shared" si="11"/>
        <v>0</v>
      </c>
      <c r="T62" s="87"/>
      <c r="U62" s="82">
        <f t="shared" si="12"/>
        <v>0</v>
      </c>
      <c r="V62" s="87"/>
      <c r="W62" s="82">
        <f t="shared" si="13"/>
        <v>0</v>
      </c>
      <c r="X62" s="87"/>
      <c r="Y62" s="82">
        <f t="shared" si="14"/>
        <v>0</v>
      </c>
      <c r="Z62" s="87"/>
      <c r="AA62" s="82">
        <f t="shared" si="15"/>
        <v>0</v>
      </c>
      <c r="AB62" s="87"/>
      <c r="AC62" s="82">
        <f t="shared" si="16"/>
        <v>0</v>
      </c>
      <c r="AD62" s="83">
        <f t="shared" si="16"/>
        <v>0</v>
      </c>
      <c r="AE62" s="72" t="s">
        <v>36</v>
      </c>
    </row>
    <row r="63" spans="1:31" ht="15" hidden="1" customHeight="1">
      <c r="A63" s="304"/>
      <c r="B63" s="306"/>
      <c r="C63" s="308"/>
      <c r="D63" s="310"/>
      <c r="E63" s="84"/>
      <c r="F63" s="84"/>
      <c r="G63" s="85">
        <f t="shared" si="5"/>
        <v>0</v>
      </c>
      <c r="H63" s="84"/>
      <c r="I63" s="85">
        <f t="shared" si="6"/>
        <v>0</v>
      </c>
      <c r="J63" s="84"/>
      <c r="K63" s="85">
        <f t="shared" si="7"/>
        <v>0</v>
      </c>
      <c r="L63" s="84"/>
      <c r="M63" s="85">
        <f t="shared" si="8"/>
        <v>0</v>
      </c>
      <c r="N63" s="84"/>
      <c r="O63" s="85">
        <f t="shared" si="9"/>
        <v>0</v>
      </c>
      <c r="P63" s="84"/>
      <c r="Q63" s="85">
        <f t="shared" si="10"/>
        <v>0</v>
      </c>
      <c r="R63" s="84"/>
      <c r="S63" s="85">
        <f t="shared" si="11"/>
        <v>0</v>
      </c>
      <c r="T63" s="84"/>
      <c r="U63" s="85">
        <f t="shared" si="12"/>
        <v>0</v>
      </c>
      <c r="V63" s="84"/>
      <c r="W63" s="85">
        <f t="shared" si="13"/>
        <v>0</v>
      </c>
      <c r="X63" s="84"/>
      <c r="Y63" s="85">
        <f t="shared" si="14"/>
        <v>0</v>
      </c>
      <c r="Z63" s="84"/>
      <c r="AA63" s="85">
        <f t="shared" si="15"/>
        <v>0</v>
      </c>
      <c r="AB63" s="84"/>
      <c r="AC63" s="85">
        <f t="shared" si="16"/>
        <v>0</v>
      </c>
      <c r="AD63" s="86">
        <f t="shared" si="16"/>
        <v>0</v>
      </c>
      <c r="AE63" s="72" t="s">
        <v>37</v>
      </c>
    </row>
    <row r="64" spans="1:31" ht="15" hidden="1" customHeight="1">
      <c r="A64" s="303">
        <v>39</v>
      </c>
      <c r="B64" s="305"/>
      <c r="C64" s="307"/>
      <c r="D64" s="309"/>
      <c r="E64" s="87"/>
      <c r="F64" s="87"/>
      <c r="G64" s="82">
        <f t="shared" si="5"/>
        <v>0</v>
      </c>
      <c r="H64" s="87"/>
      <c r="I64" s="82">
        <f t="shared" si="6"/>
        <v>0</v>
      </c>
      <c r="J64" s="87"/>
      <c r="K64" s="82">
        <f t="shared" si="7"/>
        <v>0</v>
      </c>
      <c r="L64" s="87"/>
      <c r="M64" s="82">
        <f t="shared" si="8"/>
        <v>0</v>
      </c>
      <c r="N64" s="87"/>
      <c r="O64" s="82">
        <f t="shared" si="9"/>
        <v>0</v>
      </c>
      <c r="P64" s="87"/>
      <c r="Q64" s="82">
        <f t="shared" si="10"/>
        <v>0</v>
      </c>
      <c r="R64" s="87"/>
      <c r="S64" s="82">
        <f t="shared" si="11"/>
        <v>0</v>
      </c>
      <c r="T64" s="87"/>
      <c r="U64" s="82">
        <f t="shared" si="12"/>
        <v>0</v>
      </c>
      <c r="V64" s="87"/>
      <c r="W64" s="82">
        <f t="shared" si="13"/>
        <v>0</v>
      </c>
      <c r="X64" s="87"/>
      <c r="Y64" s="82">
        <f t="shared" si="14"/>
        <v>0</v>
      </c>
      <c r="Z64" s="87"/>
      <c r="AA64" s="82">
        <f t="shared" si="15"/>
        <v>0</v>
      </c>
      <c r="AB64" s="87"/>
      <c r="AC64" s="82">
        <f t="shared" si="16"/>
        <v>0</v>
      </c>
      <c r="AD64" s="83">
        <f t="shared" si="16"/>
        <v>0</v>
      </c>
      <c r="AE64" s="72" t="s">
        <v>36</v>
      </c>
    </row>
    <row r="65" spans="1:31" ht="15" hidden="1" customHeight="1">
      <c r="A65" s="304"/>
      <c r="B65" s="306"/>
      <c r="C65" s="308"/>
      <c r="D65" s="310"/>
      <c r="E65" s="84"/>
      <c r="F65" s="84"/>
      <c r="G65" s="85">
        <f t="shared" si="5"/>
        <v>0</v>
      </c>
      <c r="H65" s="84"/>
      <c r="I65" s="85">
        <f t="shared" si="6"/>
        <v>0</v>
      </c>
      <c r="J65" s="84"/>
      <c r="K65" s="85">
        <f t="shared" si="7"/>
        <v>0</v>
      </c>
      <c r="L65" s="84"/>
      <c r="M65" s="85">
        <f t="shared" si="8"/>
        <v>0</v>
      </c>
      <c r="N65" s="84"/>
      <c r="O65" s="85">
        <f t="shared" si="9"/>
        <v>0</v>
      </c>
      <c r="P65" s="84"/>
      <c r="Q65" s="85">
        <f t="shared" si="10"/>
        <v>0</v>
      </c>
      <c r="R65" s="84"/>
      <c r="S65" s="85">
        <f t="shared" si="11"/>
        <v>0</v>
      </c>
      <c r="T65" s="84"/>
      <c r="U65" s="85">
        <f t="shared" si="12"/>
        <v>0</v>
      </c>
      <c r="V65" s="84"/>
      <c r="W65" s="85">
        <f t="shared" si="13"/>
        <v>0</v>
      </c>
      <c r="X65" s="84"/>
      <c r="Y65" s="85">
        <f t="shared" si="14"/>
        <v>0</v>
      </c>
      <c r="Z65" s="84"/>
      <c r="AA65" s="85">
        <f t="shared" si="15"/>
        <v>0</v>
      </c>
      <c r="AB65" s="84"/>
      <c r="AC65" s="85">
        <f t="shared" si="16"/>
        <v>0</v>
      </c>
      <c r="AD65" s="86">
        <f t="shared" si="16"/>
        <v>0</v>
      </c>
      <c r="AE65" s="72" t="s">
        <v>37</v>
      </c>
    </row>
    <row r="66" spans="1:31" ht="15" hidden="1" customHeight="1">
      <c r="A66" s="303">
        <v>40</v>
      </c>
      <c r="B66" s="305"/>
      <c r="C66" s="307"/>
      <c r="D66" s="309"/>
      <c r="E66" s="87"/>
      <c r="F66" s="87"/>
      <c r="G66" s="82">
        <f t="shared" si="5"/>
        <v>0</v>
      </c>
      <c r="H66" s="87"/>
      <c r="I66" s="82">
        <f t="shared" si="6"/>
        <v>0</v>
      </c>
      <c r="J66" s="87"/>
      <c r="K66" s="82">
        <f t="shared" si="7"/>
        <v>0</v>
      </c>
      <c r="L66" s="87"/>
      <c r="M66" s="82">
        <f t="shared" si="8"/>
        <v>0</v>
      </c>
      <c r="N66" s="87"/>
      <c r="O66" s="82">
        <f t="shared" si="9"/>
        <v>0</v>
      </c>
      <c r="P66" s="87"/>
      <c r="Q66" s="82">
        <f t="shared" si="10"/>
        <v>0</v>
      </c>
      <c r="R66" s="87"/>
      <c r="S66" s="82">
        <f t="shared" si="11"/>
        <v>0</v>
      </c>
      <c r="T66" s="87"/>
      <c r="U66" s="82">
        <f t="shared" si="12"/>
        <v>0</v>
      </c>
      <c r="V66" s="87"/>
      <c r="W66" s="82">
        <f t="shared" si="13"/>
        <v>0</v>
      </c>
      <c r="X66" s="87"/>
      <c r="Y66" s="82">
        <f t="shared" si="14"/>
        <v>0</v>
      </c>
      <c r="Z66" s="87"/>
      <c r="AA66" s="82">
        <f t="shared" si="15"/>
        <v>0</v>
      </c>
      <c r="AB66" s="87"/>
      <c r="AC66" s="82">
        <f t="shared" si="16"/>
        <v>0</v>
      </c>
      <c r="AD66" s="83">
        <f t="shared" si="16"/>
        <v>0</v>
      </c>
      <c r="AE66" s="72" t="s">
        <v>36</v>
      </c>
    </row>
    <row r="67" spans="1:31" ht="15" hidden="1" customHeight="1">
      <c r="A67" s="304"/>
      <c r="B67" s="306"/>
      <c r="C67" s="308"/>
      <c r="D67" s="310"/>
      <c r="E67" s="84"/>
      <c r="F67" s="84"/>
      <c r="G67" s="85">
        <f t="shared" si="5"/>
        <v>0</v>
      </c>
      <c r="H67" s="84"/>
      <c r="I67" s="85">
        <f t="shared" si="6"/>
        <v>0</v>
      </c>
      <c r="J67" s="84"/>
      <c r="K67" s="85">
        <f t="shared" si="7"/>
        <v>0</v>
      </c>
      <c r="L67" s="84"/>
      <c r="M67" s="85">
        <f t="shared" si="8"/>
        <v>0</v>
      </c>
      <c r="N67" s="84"/>
      <c r="O67" s="85">
        <f t="shared" si="9"/>
        <v>0</v>
      </c>
      <c r="P67" s="84"/>
      <c r="Q67" s="85">
        <f t="shared" si="10"/>
        <v>0</v>
      </c>
      <c r="R67" s="84"/>
      <c r="S67" s="85">
        <f t="shared" si="11"/>
        <v>0</v>
      </c>
      <c r="T67" s="84"/>
      <c r="U67" s="85">
        <f t="shared" si="12"/>
        <v>0</v>
      </c>
      <c r="V67" s="84"/>
      <c r="W67" s="85">
        <f t="shared" si="13"/>
        <v>0</v>
      </c>
      <c r="X67" s="84"/>
      <c r="Y67" s="85">
        <f t="shared" si="14"/>
        <v>0</v>
      </c>
      <c r="Z67" s="84"/>
      <c r="AA67" s="85">
        <f t="shared" si="15"/>
        <v>0</v>
      </c>
      <c r="AB67" s="84"/>
      <c r="AC67" s="85">
        <f t="shared" si="16"/>
        <v>0</v>
      </c>
      <c r="AD67" s="86">
        <f t="shared" si="16"/>
        <v>0</v>
      </c>
      <c r="AE67" s="72" t="s">
        <v>37</v>
      </c>
    </row>
    <row r="68" spans="1:31" ht="15" hidden="1" customHeight="1">
      <c r="A68" s="303">
        <v>41</v>
      </c>
      <c r="B68" s="305"/>
      <c r="C68" s="307"/>
      <c r="D68" s="309"/>
      <c r="E68" s="87"/>
      <c r="F68" s="87"/>
      <c r="G68" s="82">
        <f t="shared" si="5"/>
        <v>0</v>
      </c>
      <c r="H68" s="87"/>
      <c r="I68" s="82">
        <f t="shared" si="6"/>
        <v>0</v>
      </c>
      <c r="J68" s="87"/>
      <c r="K68" s="82">
        <f t="shared" si="7"/>
        <v>0</v>
      </c>
      <c r="L68" s="87"/>
      <c r="M68" s="82">
        <f t="shared" si="8"/>
        <v>0</v>
      </c>
      <c r="N68" s="87"/>
      <c r="O68" s="82">
        <f t="shared" si="9"/>
        <v>0</v>
      </c>
      <c r="P68" s="87"/>
      <c r="Q68" s="82">
        <f t="shared" si="10"/>
        <v>0</v>
      </c>
      <c r="R68" s="87"/>
      <c r="S68" s="82">
        <f t="shared" si="11"/>
        <v>0</v>
      </c>
      <c r="T68" s="87"/>
      <c r="U68" s="82">
        <f t="shared" si="12"/>
        <v>0</v>
      </c>
      <c r="V68" s="87"/>
      <c r="W68" s="82">
        <f t="shared" si="13"/>
        <v>0</v>
      </c>
      <c r="X68" s="87"/>
      <c r="Y68" s="82">
        <f t="shared" si="14"/>
        <v>0</v>
      </c>
      <c r="Z68" s="87"/>
      <c r="AA68" s="82">
        <f t="shared" si="15"/>
        <v>0</v>
      </c>
      <c r="AB68" s="87"/>
      <c r="AC68" s="82">
        <f t="shared" si="16"/>
        <v>0</v>
      </c>
      <c r="AD68" s="83">
        <f t="shared" si="16"/>
        <v>0</v>
      </c>
      <c r="AE68" s="72" t="s">
        <v>36</v>
      </c>
    </row>
    <row r="69" spans="1:31" ht="15" hidden="1" customHeight="1">
      <c r="A69" s="304"/>
      <c r="B69" s="306"/>
      <c r="C69" s="308"/>
      <c r="D69" s="310"/>
      <c r="E69" s="84"/>
      <c r="F69" s="84"/>
      <c r="G69" s="85">
        <f t="shared" si="5"/>
        <v>0</v>
      </c>
      <c r="H69" s="84"/>
      <c r="I69" s="85">
        <f t="shared" si="6"/>
        <v>0</v>
      </c>
      <c r="J69" s="84"/>
      <c r="K69" s="85">
        <f t="shared" si="7"/>
        <v>0</v>
      </c>
      <c r="L69" s="84"/>
      <c r="M69" s="85">
        <f t="shared" si="8"/>
        <v>0</v>
      </c>
      <c r="N69" s="84"/>
      <c r="O69" s="85">
        <f t="shared" si="9"/>
        <v>0</v>
      </c>
      <c r="P69" s="84"/>
      <c r="Q69" s="85">
        <f t="shared" si="10"/>
        <v>0</v>
      </c>
      <c r="R69" s="84"/>
      <c r="S69" s="85">
        <f t="shared" si="11"/>
        <v>0</v>
      </c>
      <c r="T69" s="84"/>
      <c r="U69" s="85">
        <f t="shared" si="12"/>
        <v>0</v>
      </c>
      <c r="V69" s="84"/>
      <c r="W69" s="85">
        <f t="shared" si="13"/>
        <v>0</v>
      </c>
      <c r="X69" s="84"/>
      <c r="Y69" s="85">
        <f t="shared" si="14"/>
        <v>0</v>
      </c>
      <c r="Z69" s="84"/>
      <c r="AA69" s="85">
        <f t="shared" si="15"/>
        <v>0</v>
      </c>
      <c r="AB69" s="84"/>
      <c r="AC69" s="85">
        <f t="shared" si="16"/>
        <v>0</v>
      </c>
      <c r="AD69" s="86">
        <f t="shared" si="16"/>
        <v>0</v>
      </c>
      <c r="AE69" s="72" t="s">
        <v>37</v>
      </c>
    </row>
    <row r="70" spans="1:31" ht="15" hidden="1" customHeight="1">
      <c r="A70" s="303">
        <v>42</v>
      </c>
      <c r="B70" s="305"/>
      <c r="C70" s="307"/>
      <c r="D70" s="309"/>
      <c r="E70" s="87"/>
      <c r="F70" s="87"/>
      <c r="G70" s="82">
        <f t="shared" si="5"/>
        <v>0</v>
      </c>
      <c r="H70" s="87"/>
      <c r="I70" s="82">
        <f t="shared" si="6"/>
        <v>0</v>
      </c>
      <c r="J70" s="87"/>
      <c r="K70" s="82">
        <f t="shared" si="7"/>
        <v>0</v>
      </c>
      <c r="L70" s="87"/>
      <c r="M70" s="82">
        <f t="shared" si="8"/>
        <v>0</v>
      </c>
      <c r="N70" s="87"/>
      <c r="O70" s="82">
        <f t="shared" si="9"/>
        <v>0</v>
      </c>
      <c r="P70" s="87"/>
      <c r="Q70" s="82">
        <f t="shared" si="10"/>
        <v>0</v>
      </c>
      <c r="R70" s="87"/>
      <c r="S70" s="82">
        <f t="shared" si="11"/>
        <v>0</v>
      </c>
      <c r="T70" s="87"/>
      <c r="U70" s="82">
        <f t="shared" si="12"/>
        <v>0</v>
      </c>
      <c r="V70" s="87"/>
      <c r="W70" s="82">
        <f t="shared" si="13"/>
        <v>0</v>
      </c>
      <c r="X70" s="87"/>
      <c r="Y70" s="82">
        <f t="shared" si="14"/>
        <v>0</v>
      </c>
      <c r="Z70" s="87"/>
      <c r="AA70" s="82">
        <f t="shared" si="15"/>
        <v>0</v>
      </c>
      <c r="AB70" s="87"/>
      <c r="AC70" s="82">
        <f t="shared" si="16"/>
        <v>0</v>
      </c>
      <c r="AD70" s="83">
        <f t="shared" si="16"/>
        <v>0</v>
      </c>
      <c r="AE70" s="72" t="s">
        <v>36</v>
      </c>
    </row>
    <row r="71" spans="1:31" ht="15" hidden="1" customHeight="1">
      <c r="A71" s="304"/>
      <c r="B71" s="306"/>
      <c r="C71" s="308"/>
      <c r="D71" s="310"/>
      <c r="E71" s="84"/>
      <c r="F71" s="84"/>
      <c r="G71" s="85">
        <f t="shared" si="5"/>
        <v>0</v>
      </c>
      <c r="H71" s="84"/>
      <c r="I71" s="85">
        <f t="shared" si="6"/>
        <v>0</v>
      </c>
      <c r="J71" s="84"/>
      <c r="K71" s="85">
        <f t="shared" si="7"/>
        <v>0</v>
      </c>
      <c r="L71" s="84"/>
      <c r="M71" s="85">
        <f t="shared" si="8"/>
        <v>0</v>
      </c>
      <c r="N71" s="84"/>
      <c r="O71" s="85">
        <f t="shared" si="9"/>
        <v>0</v>
      </c>
      <c r="P71" s="84"/>
      <c r="Q71" s="85">
        <f t="shared" si="10"/>
        <v>0</v>
      </c>
      <c r="R71" s="84"/>
      <c r="S71" s="85">
        <f t="shared" si="11"/>
        <v>0</v>
      </c>
      <c r="T71" s="84"/>
      <c r="U71" s="85">
        <f t="shared" si="12"/>
        <v>0</v>
      </c>
      <c r="V71" s="84"/>
      <c r="W71" s="85">
        <f t="shared" si="13"/>
        <v>0</v>
      </c>
      <c r="X71" s="84"/>
      <c r="Y71" s="85">
        <f t="shared" si="14"/>
        <v>0</v>
      </c>
      <c r="Z71" s="84"/>
      <c r="AA71" s="85">
        <f t="shared" si="15"/>
        <v>0</v>
      </c>
      <c r="AB71" s="84"/>
      <c r="AC71" s="85">
        <f t="shared" si="16"/>
        <v>0</v>
      </c>
      <c r="AD71" s="86">
        <f t="shared" si="16"/>
        <v>0</v>
      </c>
      <c r="AE71" s="72" t="s">
        <v>37</v>
      </c>
    </row>
    <row r="72" spans="1:31" ht="15" hidden="1" customHeight="1">
      <c r="A72" s="303">
        <v>43</v>
      </c>
      <c r="B72" s="305"/>
      <c r="C72" s="314"/>
      <c r="D72" s="309"/>
      <c r="E72" s="88"/>
      <c r="F72" s="88"/>
      <c r="G72" s="82">
        <f t="shared" si="5"/>
        <v>0</v>
      </c>
      <c r="H72" s="88"/>
      <c r="I72" s="82">
        <f t="shared" si="6"/>
        <v>0</v>
      </c>
      <c r="J72" s="88"/>
      <c r="K72" s="82">
        <f t="shared" si="7"/>
        <v>0</v>
      </c>
      <c r="L72" s="88"/>
      <c r="M72" s="82">
        <f t="shared" si="8"/>
        <v>0</v>
      </c>
      <c r="N72" s="88"/>
      <c r="O72" s="82">
        <f t="shared" si="9"/>
        <v>0</v>
      </c>
      <c r="P72" s="88"/>
      <c r="Q72" s="82">
        <f t="shared" si="10"/>
        <v>0</v>
      </c>
      <c r="R72" s="88"/>
      <c r="S72" s="82">
        <f t="shared" si="11"/>
        <v>0</v>
      </c>
      <c r="T72" s="88"/>
      <c r="U72" s="82">
        <f t="shared" si="12"/>
        <v>0</v>
      </c>
      <c r="V72" s="88"/>
      <c r="W72" s="82">
        <f t="shared" si="13"/>
        <v>0</v>
      </c>
      <c r="X72" s="88"/>
      <c r="Y72" s="82">
        <f t="shared" si="14"/>
        <v>0</v>
      </c>
      <c r="Z72" s="88"/>
      <c r="AA72" s="82">
        <f t="shared" si="15"/>
        <v>0</v>
      </c>
      <c r="AB72" s="88"/>
      <c r="AC72" s="82">
        <f t="shared" si="16"/>
        <v>0</v>
      </c>
      <c r="AD72" s="83">
        <f t="shared" si="16"/>
        <v>0</v>
      </c>
      <c r="AE72" s="72" t="s">
        <v>36</v>
      </c>
    </row>
    <row r="73" spans="1:31" ht="15" hidden="1" customHeight="1">
      <c r="A73" s="304"/>
      <c r="B73" s="306"/>
      <c r="C73" s="314"/>
      <c r="D73" s="310"/>
      <c r="E73" s="89"/>
      <c r="F73" s="89"/>
      <c r="G73" s="85">
        <f t="shared" si="5"/>
        <v>0</v>
      </c>
      <c r="H73" s="89"/>
      <c r="I73" s="85">
        <f t="shared" si="6"/>
        <v>0</v>
      </c>
      <c r="J73" s="89"/>
      <c r="K73" s="85">
        <f t="shared" si="7"/>
        <v>0</v>
      </c>
      <c r="L73" s="89"/>
      <c r="M73" s="85">
        <f t="shared" si="8"/>
        <v>0</v>
      </c>
      <c r="N73" s="89"/>
      <c r="O73" s="85">
        <f t="shared" si="9"/>
        <v>0</v>
      </c>
      <c r="P73" s="89"/>
      <c r="Q73" s="85">
        <f t="shared" si="10"/>
        <v>0</v>
      </c>
      <c r="R73" s="89"/>
      <c r="S73" s="85">
        <f t="shared" si="11"/>
        <v>0</v>
      </c>
      <c r="T73" s="89"/>
      <c r="U73" s="85">
        <f t="shared" si="12"/>
        <v>0</v>
      </c>
      <c r="V73" s="89"/>
      <c r="W73" s="85">
        <f t="shared" si="13"/>
        <v>0</v>
      </c>
      <c r="X73" s="89"/>
      <c r="Y73" s="85">
        <f t="shared" si="14"/>
        <v>0</v>
      </c>
      <c r="Z73" s="89"/>
      <c r="AA73" s="85">
        <f t="shared" si="15"/>
        <v>0</v>
      </c>
      <c r="AB73" s="89"/>
      <c r="AC73" s="85">
        <f t="shared" si="16"/>
        <v>0</v>
      </c>
      <c r="AD73" s="86">
        <f t="shared" si="16"/>
        <v>0</v>
      </c>
      <c r="AE73" s="72" t="s">
        <v>37</v>
      </c>
    </row>
    <row r="74" spans="1:31" ht="15" hidden="1" customHeight="1">
      <c r="A74" s="303">
        <v>44</v>
      </c>
      <c r="B74" s="305"/>
      <c r="C74" s="307"/>
      <c r="D74" s="309"/>
      <c r="E74" s="87"/>
      <c r="F74" s="87"/>
      <c r="G74" s="82">
        <f t="shared" si="5"/>
        <v>0</v>
      </c>
      <c r="H74" s="87"/>
      <c r="I74" s="82">
        <f t="shared" si="6"/>
        <v>0</v>
      </c>
      <c r="J74" s="87"/>
      <c r="K74" s="82">
        <f t="shared" si="7"/>
        <v>0</v>
      </c>
      <c r="L74" s="87"/>
      <c r="M74" s="82">
        <f t="shared" si="8"/>
        <v>0</v>
      </c>
      <c r="N74" s="87"/>
      <c r="O74" s="82">
        <f t="shared" si="9"/>
        <v>0</v>
      </c>
      <c r="P74" s="87"/>
      <c r="Q74" s="82">
        <f t="shared" si="10"/>
        <v>0</v>
      </c>
      <c r="R74" s="87"/>
      <c r="S74" s="82">
        <f t="shared" si="11"/>
        <v>0</v>
      </c>
      <c r="T74" s="87"/>
      <c r="U74" s="82">
        <f t="shared" si="12"/>
        <v>0</v>
      </c>
      <c r="V74" s="87"/>
      <c r="W74" s="82">
        <f t="shared" si="13"/>
        <v>0</v>
      </c>
      <c r="X74" s="87"/>
      <c r="Y74" s="82">
        <f t="shared" si="14"/>
        <v>0</v>
      </c>
      <c r="Z74" s="87"/>
      <c r="AA74" s="82">
        <f t="shared" si="15"/>
        <v>0</v>
      </c>
      <c r="AB74" s="87"/>
      <c r="AC74" s="82">
        <f t="shared" si="16"/>
        <v>0</v>
      </c>
      <c r="AD74" s="83">
        <f t="shared" si="16"/>
        <v>0</v>
      </c>
      <c r="AE74" s="72" t="s">
        <v>36</v>
      </c>
    </row>
    <row r="75" spans="1:31" ht="15" hidden="1" customHeight="1">
      <c r="A75" s="304"/>
      <c r="B75" s="306"/>
      <c r="C75" s="308"/>
      <c r="D75" s="310"/>
      <c r="E75" s="84"/>
      <c r="F75" s="84"/>
      <c r="G75" s="85">
        <f t="shared" si="5"/>
        <v>0</v>
      </c>
      <c r="H75" s="84"/>
      <c r="I75" s="85">
        <f t="shared" si="6"/>
        <v>0</v>
      </c>
      <c r="J75" s="84"/>
      <c r="K75" s="85">
        <f t="shared" si="7"/>
        <v>0</v>
      </c>
      <c r="L75" s="84"/>
      <c r="M75" s="85">
        <f t="shared" si="8"/>
        <v>0</v>
      </c>
      <c r="N75" s="84"/>
      <c r="O75" s="85">
        <f t="shared" si="9"/>
        <v>0</v>
      </c>
      <c r="P75" s="84"/>
      <c r="Q75" s="85">
        <f t="shared" si="10"/>
        <v>0</v>
      </c>
      <c r="R75" s="84"/>
      <c r="S75" s="85">
        <f t="shared" si="11"/>
        <v>0</v>
      </c>
      <c r="T75" s="84"/>
      <c r="U75" s="85">
        <f t="shared" si="12"/>
        <v>0</v>
      </c>
      <c r="V75" s="84"/>
      <c r="W75" s="85">
        <f t="shared" si="13"/>
        <v>0</v>
      </c>
      <c r="X75" s="84"/>
      <c r="Y75" s="85">
        <f t="shared" si="14"/>
        <v>0</v>
      </c>
      <c r="Z75" s="84"/>
      <c r="AA75" s="85">
        <f t="shared" si="15"/>
        <v>0</v>
      </c>
      <c r="AB75" s="84"/>
      <c r="AC75" s="85">
        <f t="shared" si="16"/>
        <v>0</v>
      </c>
      <c r="AD75" s="86">
        <f t="shared" si="16"/>
        <v>0</v>
      </c>
      <c r="AE75" s="72" t="s">
        <v>37</v>
      </c>
    </row>
    <row r="76" spans="1:31" ht="15" hidden="1" customHeight="1">
      <c r="A76" s="303">
        <v>45</v>
      </c>
      <c r="B76" s="305"/>
      <c r="C76" s="307"/>
      <c r="D76" s="309"/>
      <c r="E76" s="87"/>
      <c r="F76" s="87"/>
      <c r="G76" s="82">
        <f t="shared" si="5"/>
        <v>0</v>
      </c>
      <c r="H76" s="87"/>
      <c r="I76" s="82">
        <f t="shared" si="6"/>
        <v>0</v>
      </c>
      <c r="J76" s="87"/>
      <c r="K76" s="82">
        <f t="shared" si="7"/>
        <v>0</v>
      </c>
      <c r="L76" s="87"/>
      <c r="M76" s="82">
        <f t="shared" si="8"/>
        <v>0</v>
      </c>
      <c r="N76" s="87"/>
      <c r="O76" s="82">
        <f t="shared" si="9"/>
        <v>0</v>
      </c>
      <c r="P76" s="87"/>
      <c r="Q76" s="82">
        <f t="shared" si="10"/>
        <v>0</v>
      </c>
      <c r="R76" s="87"/>
      <c r="S76" s="82">
        <f t="shared" si="11"/>
        <v>0</v>
      </c>
      <c r="T76" s="87"/>
      <c r="U76" s="82">
        <f t="shared" si="12"/>
        <v>0</v>
      </c>
      <c r="V76" s="87"/>
      <c r="W76" s="82">
        <f t="shared" si="13"/>
        <v>0</v>
      </c>
      <c r="X76" s="87"/>
      <c r="Y76" s="82">
        <f t="shared" si="14"/>
        <v>0</v>
      </c>
      <c r="Z76" s="87"/>
      <c r="AA76" s="82">
        <f t="shared" si="15"/>
        <v>0</v>
      </c>
      <c r="AB76" s="87"/>
      <c r="AC76" s="82">
        <f t="shared" si="16"/>
        <v>0</v>
      </c>
      <c r="AD76" s="83">
        <f t="shared" si="16"/>
        <v>0</v>
      </c>
      <c r="AE76" s="72" t="s">
        <v>36</v>
      </c>
    </row>
    <row r="77" spans="1:31" ht="15" hidden="1" customHeight="1">
      <c r="A77" s="304"/>
      <c r="B77" s="306"/>
      <c r="C77" s="308"/>
      <c r="D77" s="310"/>
      <c r="E77" s="84"/>
      <c r="F77" s="84"/>
      <c r="G77" s="85">
        <f t="shared" si="5"/>
        <v>0</v>
      </c>
      <c r="H77" s="84"/>
      <c r="I77" s="85">
        <f t="shared" si="6"/>
        <v>0</v>
      </c>
      <c r="J77" s="84"/>
      <c r="K77" s="85">
        <f t="shared" si="7"/>
        <v>0</v>
      </c>
      <c r="L77" s="84"/>
      <c r="M77" s="85">
        <f t="shared" si="8"/>
        <v>0</v>
      </c>
      <c r="N77" s="84"/>
      <c r="O77" s="85">
        <f t="shared" si="9"/>
        <v>0</v>
      </c>
      <c r="P77" s="84"/>
      <c r="Q77" s="85">
        <f t="shared" si="10"/>
        <v>0</v>
      </c>
      <c r="R77" s="84"/>
      <c r="S77" s="85">
        <f t="shared" si="11"/>
        <v>0</v>
      </c>
      <c r="T77" s="84"/>
      <c r="U77" s="85">
        <f t="shared" si="12"/>
        <v>0</v>
      </c>
      <c r="V77" s="84"/>
      <c r="W77" s="85">
        <f t="shared" si="13"/>
        <v>0</v>
      </c>
      <c r="X77" s="84"/>
      <c r="Y77" s="85">
        <f t="shared" si="14"/>
        <v>0</v>
      </c>
      <c r="Z77" s="84"/>
      <c r="AA77" s="85">
        <f t="shared" si="15"/>
        <v>0</v>
      </c>
      <c r="AB77" s="84"/>
      <c r="AC77" s="85">
        <f t="shared" si="16"/>
        <v>0</v>
      </c>
      <c r="AD77" s="86">
        <f t="shared" si="16"/>
        <v>0</v>
      </c>
      <c r="AE77" s="72" t="s">
        <v>37</v>
      </c>
    </row>
    <row r="78" spans="1:31" ht="15" hidden="1" customHeight="1">
      <c r="A78" s="303">
        <v>46</v>
      </c>
      <c r="B78" s="305"/>
      <c r="C78" s="307"/>
      <c r="D78" s="309"/>
      <c r="E78" s="87"/>
      <c r="F78" s="87"/>
      <c r="G78" s="82">
        <f>+F78-E78</f>
        <v>0</v>
      </c>
      <c r="H78" s="87"/>
      <c r="I78" s="82">
        <f>+H78-G78</f>
        <v>0</v>
      </c>
      <c r="J78" s="87"/>
      <c r="K78" s="82">
        <f>+J78-I78</f>
        <v>0</v>
      </c>
      <c r="L78" s="87"/>
      <c r="M78" s="82">
        <f>+L78-K78</f>
        <v>0</v>
      </c>
      <c r="N78" s="87"/>
      <c r="O78" s="82">
        <f>+N78-M78</f>
        <v>0</v>
      </c>
      <c r="P78" s="87"/>
      <c r="Q78" s="82">
        <f>+P78-O78</f>
        <v>0</v>
      </c>
      <c r="R78" s="87"/>
      <c r="S78" s="82">
        <f>+R78-Q78</f>
        <v>0</v>
      </c>
      <c r="T78" s="87"/>
      <c r="U78" s="82">
        <f>+T78-S78</f>
        <v>0</v>
      </c>
      <c r="V78" s="87"/>
      <c r="W78" s="82">
        <f>+V78-U78</f>
        <v>0</v>
      </c>
      <c r="X78" s="87"/>
      <c r="Y78" s="82">
        <f>+X78-W78</f>
        <v>0</v>
      </c>
      <c r="Z78" s="87"/>
      <c r="AA78" s="82">
        <f>+Z78-Y78</f>
        <v>0</v>
      </c>
      <c r="AB78" s="87"/>
      <c r="AC78" s="82">
        <f>+AA78-Z78</f>
        <v>0</v>
      </c>
      <c r="AD78" s="83">
        <f>+AB78-AA78</f>
        <v>0</v>
      </c>
      <c r="AE78" s="72" t="s">
        <v>36</v>
      </c>
    </row>
    <row r="79" spans="1:31" ht="15" hidden="1" customHeight="1">
      <c r="A79" s="304"/>
      <c r="B79" s="306"/>
      <c r="C79" s="308"/>
      <c r="D79" s="310"/>
      <c r="E79" s="84"/>
      <c r="F79" s="84"/>
      <c r="G79" s="85">
        <f>+F79-E79</f>
        <v>0</v>
      </c>
      <c r="H79" s="84"/>
      <c r="I79" s="85">
        <f>+H79-G79</f>
        <v>0</v>
      </c>
      <c r="J79" s="84"/>
      <c r="K79" s="85">
        <f>+J79-I79</f>
        <v>0</v>
      </c>
      <c r="L79" s="84"/>
      <c r="M79" s="85">
        <f>+L79-K79</f>
        <v>0</v>
      </c>
      <c r="N79" s="84"/>
      <c r="O79" s="85">
        <f>+N79-M79</f>
        <v>0</v>
      </c>
      <c r="P79" s="84"/>
      <c r="Q79" s="85">
        <f>+P79-O79</f>
        <v>0</v>
      </c>
      <c r="R79" s="84"/>
      <c r="S79" s="85">
        <f>+R79-Q79</f>
        <v>0</v>
      </c>
      <c r="T79" s="84"/>
      <c r="U79" s="85">
        <f>+T79-S79</f>
        <v>0</v>
      </c>
      <c r="V79" s="84"/>
      <c r="W79" s="85">
        <f>+V79-U79</f>
        <v>0</v>
      </c>
      <c r="X79" s="84"/>
      <c r="Y79" s="85">
        <f>+X79-W79</f>
        <v>0</v>
      </c>
      <c r="Z79" s="84"/>
      <c r="AA79" s="85">
        <f>+Z79-Y79</f>
        <v>0</v>
      </c>
      <c r="AB79" s="84"/>
      <c r="AC79" s="85">
        <f>+AA79-Z79</f>
        <v>0</v>
      </c>
      <c r="AD79" s="86">
        <f>+AB79-AA79</f>
        <v>0</v>
      </c>
      <c r="AE79" s="72" t="s">
        <v>37</v>
      </c>
    </row>
    <row r="80" spans="1:31" ht="15" customHeight="1">
      <c r="A80" s="311" t="s">
        <v>99</v>
      </c>
      <c r="B80" s="312"/>
      <c r="C80" s="312"/>
      <c r="D80" s="313"/>
      <c r="E80" s="87">
        <f t="shared" ref="E80:AD80" si="17">+SUMIF($AE6:$AE69,$AE80,E6:E69)</f>
        <v>65000</v>
      </c>
      <c r="F80" s="87">
        <f t="shared" si="17"/>
        <v>136000</v>
      </c>
      <c r="G80" s="87">
        <f t="shared" si="17"/>
        <v>136000</v>
      </c>
      <c r="H80" s="87">
        <f t="shared" si="17"/>
        <v>0</v>
      </c>
      <c r="I80" s="87">
        <f t="shared" si="17"/>
        <v>0</v>
      </c>
      <c r="J80" s="87">
        <f t="shared" si="17"/>
        <v>0</v>
      </c>
      <c r="K80" s="87">
        <f t="shared" si="17"/>
        <v>0</v>
      </c>
      <c r="L80" s="87">
        <f t="shared" si="17"/>
        <v>0</v>
      </c>
      <c r="M80" s="87">
        <f t="shared" si="17"/>
        <v>0</v>
      </c>
      <c r="N80" s="87">
        <f t="shared" si="17"/>
        <v>0</v>
      </c>
      <c r="O80" s="87">
        <f t="shared" si="17"/>
        <v>0</v>
      </c>
      <c r="P80" s="87">
        <f t="shared" si="17"/>
        <v>0</v>
      </c>
      <c r="Q80" s="87">
        <f t="shared" si="17"/>
        <v>0</v>
      </c>
      <c r="R80" s="87">
        <f t="shared" si="17"/>
        <v>0</v>
      </c>
      <c r="S80" s="87">
        <f t="shared" si="17"/>
        <v>0</v>
      </c>
      <c r="T80" s="87">
        <f t="shared" si="17"/>
        <v>0</v>
      </c>
      <c r="U80" s="87">
        <f t="shared" si="17"/>
        <v>0</v>
      </c>
      <c r="V80" s="87">
        <f t="shared" si="17"/>
        <v>0</v>
      </c>
      <c r="W80" s="87">
        <f t="shared" si="17"/>
        <v>0</v>
      </c>
      <c r="X80" s="87">
        <f t="shared" si="17"/>
        <v>0</v>
      </c>
      <c r="Y80" s="87">
        <f t="shared" si="17"/>
        <v>0</v>
      </c>
      <c r="Z80" s="87">
        <f t="shared" si="17"/>
        <v>0</v>
      </c>
      <c r="AA80" s="87">
        <f t="shared" si="17"/>
        <v>0</v>
      </c>
      <c r="AB80" s="87">
        <f t="shared" si="17"/>
        <v>0</v>
      </c>
      <c r="AC80" s="87">
        <f t="shared" si="17"/>
        <v>0</v>
      </c>
      <c r="AD80" s="90">
        <f t="shared" si="17"/>
        <v>0</v>
      </c>
      <c r="AE80" s="72" t="s">
        <v>36</v>
      </c>
    </row>
    <row r="81" spans="1:31" ht="15" customHeight="1" thickBot="1">
      <c r="A81" s="300"/>
      <c r="B81" s="301"/>
      <c r="C81" s="301"/>
      <c r="D81" s="302"/>
      <c r="E81" s="92">
        <f t="shared" ref="E81:AD81" si="18">+SUMIF($AE7:$AE80,$AE81,E7:E80)</f>
        <v>60000</v>
      </c>
      <c r="F81" s="92">
        <f t="shared" si="18"/>
        <v>39500</v>
      </c>
      <c r="G81" s="92">
        <f t="shared" si="18"/>
        <v>39500</v>
      </c>
      <c r="H81" s="92">
        <f t="shared" si="18"/>
        <v>0</v>
      </c>
      <c r="I81" s="92">
        <f t="shared" si="18"/>
        <v>0</v>
      </c>
      <c r="J81" s="92">
        <f t="shared" si="18"/>
        <v>0</v>
      </c>
      <c r="K81" s="92">
        <f t="shared" si="18"/>
        <v>0</v>
      </c>
      <c r="L81" s="92">
        <f t="shared" si="18"/>
        <v>0</v>
      </c>
      <c r="M81" s="92">
        <f t="shared" si="18"/>
        <v>0</v>
      </c>
      <c r="N81" s="92">
        <f t="shared" si="18"/>
        <v>0</v>
      </c>
      <c r="O81" s="92">
        <f t="shared" si="18"/>
        <v>0</v>
      </c>
      <c r="P81" s="92">
        <f t="shared" si="18"/>
        <v>0</v>
      </c>
      <c r="Q81" s="92">
        <f t="shared" si="18"/>
        <v>0</v>
      </c>
      <c r="R81" s="92">
        <f t="shared" si="18"/>
        <v>0</v>
      </c>
      <c r="S81" s="92">
        <f t="shared" si="18"/>
        <v>0</v>
      </c>
      <c r="T81" s="92">
        <f t="shared" si="18"/>
        <v>0</v>
      </c>
      <c r="U81" s="92">
        <f t="shared" si="18"/>
        <v>0</v>
      </c>
      <c r="V81" s="92">
        <f t="shared" si="18"/>
        <v>0</v>
      </c>
      <c r="W81" s="92">
        <f t="shared" si="18"/>
        <v>0</v>
      </c>
      <c r="X81" s="92">
        <f t="shared" si="18"/>
        <v>0</v>
      </c>
      <c r="Y81" s="92">
        <f t="shared" si="18"/>
        <v>0</v>
      </c>
      <c r="Z81" s="92">
        <f t="shared" si="18"/>
        <v>0</v>
      </c>
      <c r="AA81" s="92">
        <f t="shared" si="18"/>
        <v>0</v>
      </c>
      <c r="AB81" s="92">
        <f t="shared" si="18"/>
        <v>0</v>
      </c>
      <c r="AC81" s="92">
        <f t="shared" si="18"/>
        <v>0</v>
      </c>
      <c r="AD81" s="93">
        <f t="shared" si="18"/>
        <v>0</v>
      </c>
      <c r="AE81" s="72" t="s">
        <v>37</v>
      </c>
    </row>
    <row r="82" spans="1:31" ht="10.5" customHeight="1" thickBot="1">
      <c r="A82" s="94"/>
      <c r="B82" s="94"/>
      <c r="C82" s="94"/>
      <c r="D82" s="94"/>
      <c r="E82" s="94"/>
      <c r="F82" s="95"/>
      <c r="G82" s="94"/>
      <c r="H82" s="95"/>
      <c r="I82" s="94"/>
      <c r="J82" s="95"/>
      <c r="K82" s="94"/>
      <c r="L82" s="95"/>
      <c r="M82" s="94"/>
      <c r="N82" s="95"/>
      <c r="O82" s="94"/>
      <c r="P82" s="95"/>
      <c r="Q82" s="94"/>
      <c r="R82" s="95"/>
      <c r="S82" s="94"/>
      <c r="T82" s="95"/>
      <c r="U82" s="94"/>
      <c r="V82" s="95"/>
      <c r="W82" s="94"/>
      <c r="X82" s="95"/>
      <c r="Y82" s="94"/>
      <c r="Z82" s="95"/>
      <c r="AA82" s="94"/>
      <c r="AB82" s="95"/>
      <c r="AC82" s="94"/>
      <c r="AD82" s="94"/>
    </row>
    <row r="83" spans="1:31" ht="15" customHeight="1">
      <c r="A83" s="297" t="s">
        <v>100</v>
      </c>
      <c r="B83" s="298"/>
      <c r="C83" s="298"/>
      <c r="D83" s="299"/>
      <c r="E83" s="96">
        <f>+SUMIF($AE9:$AE72,$AE83,E9:E72)</f>
        <v>35000</v>
      </c>
      <c r="F83" s="96">
        <f>SUM(G83:AD83)</f>
        <v>312415</v>
      </c>
      <c r="G83" s="96">
        <v>312415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7">
        <v>0</v>
      </c>
      <c r="AE83" s="72" t="s">
        <v>36</v>
      </c>
    </row>
    <row r="84" spans="1:31" ht="15" customHeight="1" thickBot="1">
      <c r="A84" s="300"/>
      <c r="B84" s="301"/>
      <c r="C84" s="301"/>
      <c r="D84" s="302"/>
      <c r="E84" s="92">
        <f>+SUMIF($AE10:$AE83,$AE84,E10:E83)</f>
        <v>95000</v>
      </c>
      <c r="F84" s="92">
        <f>SUM(G84:AD84)</f>
        <v>270414</v>
      </c>
      <c r="G84" s="92">
        <v>270414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3">
        <v>0</v>
      </c>
      <c r="AE84" s="72" t="s">
        <v>37</v>
      </c>
    </row>
    <row r="85" spans="1:31" ht="10.5" customHeight="1" thickBot="1">
      <c r="A85" s="94"/>
      <c r="B85" s="94"/>
      <c r="C85" s="94"/>
      <c r="D85" s="94"/>
      <c r="E85" s="94"/>
      <c r="F85" s="95"/>
      <c r="G85" s="94"/>
      <c r="H85" s="95"/>
      <c r="I85" s="94"/>
      <c r="J85" s="95"/>
      <c r="K85" s="94"/>
      <c r="L85" s="95"/>
      <c r="M85" s="94"/>
      <c r="N85" s="95"/>
      <c r="O85" s="94"/>
      <c r="P85" s="95"/>
      <c r="Q85" s="94"/>
      <c r="R85" s="95"/>
      <c r="S85" s="94"/>
      <c r="T85" s="95"/>
      <c r="U85" s="94"/>
      <c r="V85" s="95"/>
      <c r="W85" s="94"/>
      <c r="X85" s="95"/>
      <c r="Y85" s="94"/>
      <c r="Z85" s="95"/>
      <c r="AA85" s="94"/>
      <c r="AB85" s="95"/>
      <c r="AC85" s="94"/>
      <c r="AD85" s="94"/>
    </row>
    <row r="86" spans="1:31" ht="15" customHeight="1">
      <c r="A86" s="297" t="s">
        <v>101</v>
      </c>
      <c r="B86" s="298"/>
      <c r="C86" s="298"/>
      <c r="D86" s="299"/>
      <c r="E86" s="96">
        <f>+SUMIF($AE12:$AE75,$AE86,E12:E75)</f>
        <v>30000</v>
      </c>
      <c r="F86" s="96">
        <f>+F80+F83</f>
        <v>448415</v>
      </c>
      <c r="G86" s="96">
        <f t="shared" ref="G86:AD87" si="19">+G80+G83</f>
        <v>448415</v>
      </c>
      <c r="H86" s="96">
        <f t="shared" si="19"/>
        <v>0</v>
      </c>
      <c r="I86" s="96">
        <f t="shared" si="19"/>
        <v>0</v>
      </c>
      <c r="J86" s="96">
        <f t="shared" si="19"/>
        <v>0</v>
      </c>
      <c r="K86" s="96">
        <f t="shared" si="19"/>
        <v>0</v>
      </c>
      <c r="L86" s="96">
        <f t="shared" si="19"/>
        <v>0</v>
      </c>
      <c r="M86" s="96">
        <f t="shared" si="19"/>
        <v>0</v>
      </c>
      <c r="N86" s="96">
        <f t="shared" si="19"/>
        <v>0</v>
      </c>
      <c r="O86" s="96">
        <f t="shared" si="19"/>
        <v>0</v>
      </c>
      <c r="P86" s="96">
        <f t="shared" si="19"/>
        <v>0</v>
      </c>
      <c r="Q86" s="96">
        <f t="shared" si="19"/>
        <v>0</v>
      </c>
      <c r="R86" s="96">
        <f t="shared" si="19"/>
        <v>0</v>
      </c>
      <c r="S86" s="96">
        <f t="shared" si="19"/>
        <v>0</v>
      </c>
      <c r="T86" s="96">
        <f t="shared" si="19"/>
        <v>0</v>
      </c>
      <c r="U86" s="96">
        <f t="shared" si="19"/>
        <v>0</v>
      </c>
      <c r="V86" s="96">
        <f t="shared" si="19"/>
        <v>0</v>
      </c>
      <c r="W86" s="96">
        <f t="shared" si="19"/>
        <v>0</v>
      </c>
      <c r="X86" s="96">
        <f t="shared" si="19"/>
        <v>0</v>
      </c>
      <c r="Y86" s="96">
        <f t="shared" si="19"/>
        <v>0</v>
      </c>
      <c r="Z86" s="96">
        <f t="shared" si="19"/>
        <v>0</v>
      </c>
      <c r="AA86" s="96">
        <f t="shared" si="19"/>
        <v>0</v>
      </c>
      <c r="AB86" s="96">
        <f t="shared" si="19"/>
        <v>0</v>
      </c>
      <c r="AC86" s="96">
        <f t="shared" si="19"/>
        <v>0</v>
      </c>
      <c r="AD86" s="97">
        <f t="shared" si="19"/>
        <v>0</v>
      </c>
      <c r="AE86" s="72" t="s">
        <v>36</v>
      </c>
    </row>
    <row r="87" spans="1:31" ht="15" customHeight="1" thickBot="1">
      <c r="A87" s="300"/>
      <c r="B87" s="301"/>
      <c r="C87" s="301"/>
      <c r="D87" s="302"/>
      <c r="E87" s="92">
        <f>+SUMIF($AE13:$AE86,$AE87,E13:E86)</f>
        <v>185000</v>
      </c>
      <c r="F87" s="92">
        <f>+F81+F84</f>
        <v>309914</v>
      </c>
      <c r="G87" s="92">
        <f t="shared" si="19"/>
        <v>309914</v>
      </c>
      <c r="H87" s="92">
        <f t="shared" si="19"/>
        <v>0</v>
      </c>
      <c r="I87" s="92">
        <f t="shared" si="19"/>
        <v>0</v>
      </c>
      <c r="J87" s="92">
        <f t="shared" si="19"/>
        <v>0</v>
      </c>
      <c r="K87" s="92">
        <f t="shared" si="19"/>
        <v>0</v>
      </c>
      <c r="L87" s="92">
        <f t="shared" si="19"/>
        <v>0</v>
      </c>
      <c r="M87" s="92">
        <f t="shared" si="19"/>
        <v>0</v>
      </c>
      <c r="N87" s="92">
        <f t="shared" si="19"/>
        <v>0</v>
      </c>
      <c r="O87" s="92">
        <f t="shared" si="19"/>
        <v>0</v>
      </c>
      <c r="P87" s="92">
        <f t="shared" si="19"/>
        <v>0</v>
      </c>
      <c r="Q87" s="92">
        <f t="shared" si="19"/>
        <v>0</v>
      </c>
      <c r="R87" s="92">
        <f t="shared" si="19"/>
        <v>0</v>
      </c>
      <c r="S87" s="92">
        <f t="shared" si="19"/>
        <v>0</v>
      </c>
      <c r="T87" s="92">
        <f t="shared" si="19"/>
        <v>0</v>
      </c>
      <c r="U87" s="92">
        <f t="shared" si="19"/>
        <v>0</v>
      </c>
      <c r="V87" s="92">
        <f t="shared" si="19"/>
        <v>0</v>
      </c>
      <c r="W87" s="92">
        <f t="shared" si="19"/>
        <v>0</v>
      </c>
      <c r="X87" s="92">
        <f t="shared" si="19"/>
        <v>0</v>
      </c>
      <c r="Y87" s="92">
        <f t="shared" si="19"/>
        <v>0</v>
      </c>
      <c r="Z87" s="92">
        <f t="shared" si="19"/>
        <v>0</v>
      </c>
      <c r="AA87" s="92">
        <f t="shared" si="19"/>
        <v>0</v>
      </c>
      <c r="AB87" s="92">
        <f t="shared" si="19"/>
        <v>0</v>
      </c>
      <c r="AC87" s="92">
        <f t="shared" si="19"/>
        <v>0</v>
      </c>
      <c r="AD87" s="93">
        <f t="shared" si="19"/>
        <v>0</v>
      </c>
      <c r="AE87" s="72" t="s">
        <v>37</v>
      </c>
    </row>
    <row r="88" spans="1:31" ht="18" customHeight="1">
      <c r="A88" s="70" t="s">
        <v>102</v>
      </c>
      <c r="F88" s="16"/>
      <c r="H88" s="16"/>
      <c r="J88" s="16"/>
      <c r="L88" s="16"/>
      <c r="N88" s="16"/>
      <c r="P88" s="98" t="s">
        <v>103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0" customWidth="1"/>
    <col min="2" max="2" width="3.875" style="110" customWidth="1"/>
    <col min="3" max="7" width="9" style="110"/>
    <col min="8" max="8" width="4" style="110" customWidth="1"/>
    <col min="9" max="10" width="9" style="110"/>
    <col min="11" max="11" width="14.25" style="110" customWidth="1"/>
    <col min="12" max="16384" width="9" style="110"/>
  </cols>
  <sheetData>
    <row r="1" spans="1:11" ht="25.5" customHeight="1">
      <c r="A1" s="99" t="s">
        <v>104</v>
      </c>
      <c r="K1" s="168"/>
    </row>
    <row r="3" spans="1:11" ht="24.75" customHeight="1">
      <c r="A3" s="99" t="s">
        <v>105</v>
      </c>
    </row>
    <row r="5" spans="1:11">
      <c r="A5" s="110" t="s">
        <v>106</v>
      </c>
    </row>
    <row r="6" spans="1:11">
      <c r="A6" s="100" t="s">
        <v>142</v>
      </c>
      <c r="B6" s="100" t="s">
        <v>143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>
      <c r="B7" s="100"/>
    </row>
    <row r="9" spans="1:11">
      <c r="A9" s="110" t="s">
        <v>107</v>
      </c>
    </row>
    <row r="11" spans="1:11">
      <c r="A11" s="100" t="s">
        <v>144</v>
      </c>
      <c r="B11" s="100" t="s">
        <v>145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>
      <c r="A12" s="100"/>
      <c r="B12" s="110" t="s">
        <v>108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 t="s">
        <v>146</v>
      </c>
      <c r="B14" s="100" t="s">
        <v>109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A16" s="101" t="s">
        <v>147</v>
      </c>
      <c r="B16" s="101" t="s">
        <v>110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 t="s">
        <v>111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 t="s">
        <v>112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101"/>
      <c r="B19" s="101" t="s">
        <v>148</v>
      </c>
      <c r="C19" s="101"/>
      <c r="D19" s="101"/>
      <c r="E19" s="101"/>
      <c r="F19" s="101"/>
      <c r="G19" s="102"/>
      <c r="H19" s="101"/>
      <c r="I19" s="103"/>
      <c r="J19" s="103"/>
      <c r="K19" s="104"/>
    </row>
    <row r="20" spans="1:11">
      <c r="A20" s="111"/>
      <c r="B20" s="111"/>
      <c r="C20" s="111"/>
      <c r="D20" s="111"/>
      <c r="E20" s="111"/>
      <c r="F20" s="111"/>
      <c r="G20" s="112"/>
      <c r="H20" s="111"/>
      <c r="I20" s="113"/>
      <c r="J20" s="113"/>
      <c r="K20" s="114"/>
    </row>
    <row r="21" spans="1:11">
      <c r="A21" s="111"/>
      <c r="B21" s="111"/>
      <c r="C21" s="111"/>
      <c r="D21" s="111"/>
      <c r="E21" s="111"/>
      <c r="F21" s="111"/>
      <c r="G21" s="112"/>
      <c r="H21" s="111"/>
      <c r="I21" s="113"/>
      <c r="J21" s="113"/>
      <c r="K21" s="114"/>
    </row>
    <row r="22" spans="1:11">
      <c r="A22" s="111"/>
      <c r="B22" s="111"/>
      <c r="C22" s="111"/>
      <c r="D22" s="111"/>
      <c r="E22" s="111"/>
      <c r="F22" s="111"/>
      <c r="G22" s="112"/>
      <c r="H22" s="111"/>
      <c r="I22" s="113"/>
      <c r="J22" s="113"/>
      <c r="K22" s="114"/>
    </row>
    <row r="23" spans="1:11">
      <c r="A23" s="111"/>
      <c r="B23" s="111"/>
      <c r="C23" s="111"/>
      <c r="D23" s="111"/>
      <c r="E23" s="111"/>
      <c r="F23" s="111"/>
      <c r="G23" s="112"/>
      <c r="H23" s="111"/>
      <c r="I23" s="113"/>
      <c r="J23" s="113"/>
      <c r="K23" s="114"/>
    </row>
    <row r="24" spans="1:11">
      <c r="A24" s="111"/>
      <c r="B24" s="111"/>
      <c r="C24" s="111"/>
      <c r="D24" s="111"/>
      <c r="E24" s="111"/>
      <c r="F24" s="111"/>
      <c r="G24" s="112"/>
      <c r="H24" s="111"/>
      <c r="I24" s="113"/>
      <c r="J24" s="113"/>
      <c r="K24" s="114"/>
    </row>
    <row r="25" spans="1:11">
      <c r="A25" s="111"/>
      <c r="B25" s="111"/>
      <c r="C25" s="111"/>
      <c r="D25" s="111"/>
      <c r="E25" s="111"/>
      <c r="F25" s="111"/>
      <c r="G25" s="112"/>
      <c r="H25" s="111"/>
      <c r="I25" s="115"/>
      <c r="J25" s="115"/>
      <c r="K25" s="116"/>
    </row>
    <row r="26" spans="1:11">
      <c r="A26" s="111"/>
      <c r="B26" s="111"/>
      <c r="C26" s="111"/>
      <c r="D26" s="111"/>
      <c r="E26" s="111"/>
      <c r="F26" s="111"/>
      <c r="G26" s="112"/>
      <c r="H26" s="111"/>
      <c r="I26" s="115"/>
      <c r="J26" s="115"/>
      <c r="K26" s="116"/>
    </row>
    <row r="27" spans="1:11">
      <c r="A27" s="111"/>
      <c r="B27" s="111"/>
      <c r="C27" s="111"/>
      <c r="D27" s="111"/>
      <c r="E27" s="111"/>
      <c r="F27" s="111"/>
      <c r="G27" s="112"/>
      <c r="H27" s="111"/>
      <c r="I27" s="115"/>
      <c r="J27" s="115"/>
      <c r="K27" s="116"/>
    </row>
    <row r="28" spans="1:11">
      <c r="A28" s="111"/>
      <c r="B28" s="111"/>
      <c r="C28" s="111"/>
      <c r="D28" s="111"/>
      <c r="E28" s="111"/>
      <c r="F28" s="111"/>
      <c r="G28" s="112"/>
      <c r="H28" s="111"/>
      <c r="I28" s="115"/>
      <c r="J28" s="115"/>
      <c r="K28" s="116"/>
    </row>
    <row r="29" spans="1:11">
      <c r="A29" s="111"/>
      <c r="B29" s="111"/>
      <c r="C29" s="111"/>
      <c r="D29" s="111"/>
      <c r="E29" s="111"/>
      <c r="F29" s="111"/>
      <c r="G29" s="112"/>
      <c r="H29" s="111"/>
      <c r="I29" s="115"/>
      <c r="J29" s="115"/>
      <c r="K29" s="116"/>
    </row>
    <row r="30" spans="1:11">
      <c r="A30" s="111"/>
      <c r="B30" s="111"/>
      <c r="C30" s="111"/>
      <c r="D30" s="111"/>
      <c r="E30" s="111"/>
      <c r="F30" s="111"/>
      <c r="G30" s="112"/>
      <c r="H30" s="111"/>
      <c r="I30" s="115"/>
      <c r="J30" s="115"/>
      <c r="K30" s="116"/>
    </row>
    <row r="31" spans="1:11">
      <c r="A31" s="111"/>
      <c r="B31" s="111"/>
      <c r="C31" s="111"/>
      <c r="D31" s="111"/>
      <c r="E31" s="111"/>
      <c r="F31" s="111"/>
      <c r="G31" s="112"/>
      <c r="H31" s="111"/>
      <c r="I31" s="115"/>
      <c r="J31" s="115"/>
      <c r="K31" s="116"/>
    </row>
    <row r="32" spans="1:11">
      <c r="A32" s="111"/>
      <c r="B32" s="111"/>
      <c r="C32" s="111"/>
      <c r="D32" s="111"/>
      <c r="E32" s="111"/>
      <c r="F32" s="111"/>
      <c r="G32" s="112"/>
      <c r="H32" s="111"/>
      <c r="I32" s="115"/>
      <c r="J32" s="115"/>
      <c r="K32" s="116"/>
    </row>
    <row r="33" spans="1:11">
      <c r="A33" s="111"/>
      <c r="B33" s="111"/>
      <c r="C33" s="111"/>
      <c r="D33" s="111"/>
      <c r="E33" s="111"/>
      <c r="F33" s="111"/>
      <c r="G33" s="112"/>
      <c r="H33" s="111"/>
      <c r="I33" s="115"/>
      <c r="J33" s="115"/>
      <c r="K33" s="116"/>
    </row>
    <row r="34" spans="1:11">
      <c r="G34" s="117"/>
      <c r="I34" s="118"/>
      <c r="J34" s="118"/>
      <c r="K34" s="119"/>
    </row>
    <row r="35" spans="1:11" s="111" customFormat="1">
      <c r="A35" s="101" t="s">
        <v>149</v>
      </c>
      <c r="B35" s="101" t="s">
        <v>113</v>
      </c>
      <c r="G35" s="112"/>
      <c r="I35" s="115"/>
      <c r="J35" s="115"/>
      <c r="K35" s="116"/>
    </row>
    <row r="36" spans="1:11" s="111" customFormat="1">
      <c r="B36" s="101" t="s">
        <v>114</v>
      </c>
      <c r="G36" s="112"/>
      <c r="I36" s="115"/>
      <c r="J36" s="115"/>
      <c r="K36" s="116"/>
    </row>
    <row r="37" spans="1:11" s="111" customFormat="1">
      <c r="B37" s="101"/>
      <c r="G37" s="112"/>
      <c r="I37" s="115"/>
      <c r="J37" s="115"/>
      <c r="K37" s="116"/>
    </row>
    <row r="38" spans="1:11">
      <c r="A38" s="100" t="s">
        <v>150</v>
      </c>
      <c r="B38" s="100" t="s">
        <v>115</v>
      </c>
      <c r="C38" s="100"/>
      <c r="D38" s="100"/>
      <c r="E38" s="100"/>
      <c r="F38" s="100"/>
      <c r="G38" s="105"/>
      <c r="H38" s="100"/>
      <c r="I38" s="106"/>
      <c r="J38" s="106"/>
      <c r="K38" s="107"/>
    </row>
    <row r="39" spans="1:11">
      <c r="A39" s="100"/>
      <c r="B39" s="100"/>
      <c r="C39" s="100"/>
      <c r="D39" s="100"/>
      <c r="E39" s="100"/>
      <c r="F39" s="100"/>
      <c r="G39" s="105"/>
      <c r="H39" s="100"/>
      <c r="I39" s="106"/>
      <c r="J39" s="106"/>
      <c r="K39" s="107"/>
    </row>
    <row r="40" spans="1:11">
      <c r="A40" s="101" t="s">
        <v>151</v>
      </c>
      <c r="B40" s="100" t="s">
        <v>116</v>
      </c>
      <c r="C40" s="100"/>
      <c r="D40" s="100"/>
      <c r="E40" s="100"/>
      <c r="F40" s="100"/>
      <c r="G40" s="100"/>
      <c r="H40" s="100"/>
      <c r="I40" s="100"/>
      <c r="J40" s="100"/>
      <c r="K40" s="107"/>
    </row>
    <row r="41" spans="1:11">
      <c r="A41" s="100"/>
      <c r="B41" s="100" t="s">
        <v>152</v>
      </c>
      <c r="C41" s="100"/>
      <c r="D41" s="100"/>
      <c r="E41" s="100"/>
      <c r="F41" s="100"/>
      <c r="G41" s="100"/>
      <c r="H41" s="100"/>
      <c r="I41" s="100"/>
      <c r="J41" s="100"/>
      <c r="K41" s="107"/>
    </row>
    <row r="42" spans="1:11">
      <c r="A42" s="100"/>
      <c r="B42" s="100" t="s">
        <v>153</v>
      </c>
      <c r="C42" s="100"/>
      <c r="D42" s="100"/>
      <c r="E42" s="100"/>
      <c r="F42" s="100"/>
      <c r="G42" s="100"/>
      <c r="H42" s="100"/>
      <c r="I42" s="100"/>
      <c r="J42" s="100"/>
      <c r="K42" s="107"/>
    </row>
    <row r="43" spans="1:11">
      <c r="A43" s="100"/>
      <c r="B43" s="100"/>
      <c r="C43" s="100"/>
      <c r="D43" s="100"/>
      <c r="E43" s="100"/>
      <c r="F43" s="100"/>
      <c r="G43" s="105"/>
      <c r="H43" s="100"/>
      <c r="I43" s="106"/>
      <c r="J43" s="106"/>
      <c r="K43" s="107"/>
    </row>
    <row r="44" spans="1:11">
      <c r="A44" s="100" t="s">
        <v>154</v>
      </c>
      <c r="B44" s="101" t="s">
        <v>155</v>
      </c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>
      <c r="A45" s="100"/>
      <c r="B45" s="101" t="s">
        <v>156</v>
      </c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>
      <c r="A46" s="101"/>
      <c r="B46" s="101" t="s">
        <v>157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>
      <c r="A48" s="100" t="s">
        <v>158</v>
      </c>
      <c r="B48" s="100" t="s">
        <v>117</v>
      </c>
      <c r="C48" s="100"/>
      <c r="D48" s="100"/>
      <c r="E48" s="100"/>
      <c r="F48" s="100"/>
      <c r="G48" s="100"/>
      <c r="H48" s="100"/>
      <c r="I48" s="100"/>
      <c r="J48" s="100"/>
      <c r="K48" s="107"/>
    </row>
    <row r="49" spans="1:11">
      <c r="A49" s="100"/>
      <c r="B49" s="100" t="s">
        <v>118</v>
      </c>
      <c r="C49" s="100"/>
      <c r="D49" s="100"/>
      <c r="E49" s="100"/>
      <c r="F49" s="100"/>
      <c r="G49" s="100"/>
      <c r="H49" s="100"/>
      <c r="I49" s="100"/>
      <c r="J49" s="100"/>
      <c r="K49" s="107"/>
    </row>
    <row r="50" spans="1:11">
      <c r="A50" s="100"/>
      <c r="B50" s="100" t="s">
        <v>119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>
      <c r="A52" s="100" t="s">
        <v>159</v>
      </c>
      <c r="B52" s="100" t="s">
        <v>160</v>
      </c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>
      <c r="A54" s="100" t="s">
        <v>161</v>
      </c>
      <c r="B54" s="100" t="s">
        <v>120</v>
      </c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>
      <c r="G55" s="117"/>
      <c r="I55" s="118"/>
      <c r="J55" s="118"/>
      <c r="K55" s="119"/>
    </row>
    <row r="57" spans="1:11">
      <c r="A57" s="110" t="s">
        <v>121</v>
      </c>
    </row>
    <row r="58" spans="1:11">
      <c r="A58" s="100" t="s">
        <v>162</v>
      </c>
      <c r="B58" s="100" t="s">
        <v>122</v>
      </c>
      <c r="C58" s="100"/>
      <c r="D58" s="100"/>
    </row>
    <row r="59" spans="1:11">
      <c r="B59" s="110" t="s">
        <v>123</v>
      </c>
    </row>
    <row r="61" spans="1:11">
      <c r="A61" s="110" t="s">
        <v>124</v>
      </c>
    </row>
    <row r="62" spans="1:11">
      <c r="A62" s="100" t="s">
        <v>163</v>
      </c>
      <c r="B62" s="100" t="s">
        <v>122</v>
      </c>
    </row>
    <row r="63" spans="1:11">
      <c r="B63" s="100" t="s">
        <v>125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2" customWidth="1"/>
    <col min="17" max="26" width="6.125" style="13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164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165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126</v>
      </c>
      <c r="E7" s="5" t="s">
        <v>11</v>
      </c>
      <c r="F7" s="5"/>
      <c r="G7" s="5"/>
      <c r="H7" s="5"/>
      <c r="I7" s="5"/>
      <c r="J7" s="5"/>
      <c r="P7" s="132" t="s">
        <v>23</v>
      </c>
      <c r="Q7" s="133" t="s">
        <v>127</v>
      </c>
      <c r="R7" s="134"/>
      <c r="S7" s="134"/>
      <c r="T7" s="134"/>
      <c r="U7" s="134"/>
      <c r="V7" s="134"/>
      <c r="W7" s="134"/>
      <c r="X7" s="134"/>
      <c r="Y7" s="134"/>
      <c r="Z7" s="134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6" t="s">
        <v>189</v>
      </c>
      <c r="R8" s="137"/>
      <c r="S8" s="137"/>
      <c r="T8" s="137"/>
      <c r="U8" s="137"/>
      <c r="V8" s="137"/>
      <c r="W8" s="137"/>
      <c r="X8" s="137"/>
      <c r="Y8" s="137"/>
      <c r="Z8" s="13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8" t="s">
        <v>190</v>
      </c>
      <c r="R9" s="139"/>
      <c r="S9" s="139"/>
      <c r="T9" s="139"/>
      <c r="U9" s="139"/>
      <c r="V9" s="139"/>
      <c r="W9" s="139"/>
      <c r="X9" s="139"/>
      <c r="Y9" s="139"/>
      <c r="Z9" s="139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1" t="s">
        <v>24</v>
      </c>
      <c r="Q11" s="141" t="s">
        <v>128</v>
      </c>
      <c r="R11" s="141" t="s">
        <v>129</v>
      </c>
      <c r="S11" s="141" t="s">
        <v>130</v>
      </c>
      <c r="T11" s="141" t="s">
        <v>131</v>
      </c>
      <c r="U11" s="339" t="s">
        <v>184</v>
      </c>
      <c r="V11" s="340"/>
      <c r="W11" s="141" t="s">
        <v>185</v>
      </c>
      <c r="X11" s="141" t="s">
        <v>186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132</v>
      </c>
      <c r="I12" s="5" t="s">
        <v>16</v>
      </c>
      <c r="J12" s="5"/>
      <c r="P12" s="141" t="s">
        <v>198</v>
      </c>
      <c r="Q12" s="155">
        <v>3.13</v>
      </c>
      <c r="R12" s="155">
        <v>11.88</v>
      </c>
      <c r="S12" s="155">
        <v>23.13</v>
      </c>
      <c r="T12" s="155">
        <v>16.88</v>
      </c>
      <c r="U12" s="337">
        <v>11.88</v>
      </c>
      <c r="V12" s="338"/>
      <c r="W12" s="155">
        <v>5.63</v>
      </c>
      <c r="X12" s="155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1" t="s">
        <v>25</v>
      </c>
      <c r="Q13" s="141">
        <v>30</v>
      </c>
      <c r="R13" s="141">
        <v>100</v>
      </c>
      <c r="S13" s="141">
        <v>190</v>
      </c>
      <c r="T13" s="141">
        <v>140</v>
      </c>
      <c r="U13" s="339">
        <v>100</v>
      </c>
      <c r="V13" s="340"/>
      <c r="W13" s="141">
        <v>50</v>
      </c>
      <c r="X13" s="141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133</v>
      </c>
      <c r="E15" s="5"/>
      <c r="F15" s="5"/>
      <c r="G15" s="5"/>
      <c r="H15" s="4"/>
      <c r="I15" s="5"/>
      <c r="J15" s="5"/>
      <c r="P15" s="141" t="s">
        <v>181</v>
      </c>
      <c r="Q15" s="141">
        <v>5</v>
      </c>
      <c r="R15" s="141">
        <v>6</v>
      </c>
      <c r="S15" s="141">
        <v>7</v>
      </c>
      <c r="T15" s="141">
        <v>8</v>
      </c>
      <c r="U15" s="149">
        <v>9</v>
      </c>
      <c r="V15" s="157" t="s">
        <v>202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1" t="s">
        <v>201</v>
      </c>
      <c r="Q16" s="154">
        <v>18</v>
      </c>
      <c r="R16" s="154">
        <v>15</v>
      </c>
      <c r="S16" s="154">
        <v>18</v>
      </c>
      <c r="T16" s="154">
        <v>10.5</v>
      </c>
      <c r="U16" s="156">
        <v>27</v>
      </c>
      <c r="V16" s="158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1" t="s">
        <v>25</v>
      </c>
      <c r="Q17" s="141">
        <v>24</v>
      </c>
      <c r="R17" s="141">
        <v>20</v>
      </c>
      <c r="S17" s="141">
        <v>24</v>
      </c>
      <c r="T17" s="141">
        <v>14</v>
      </c>
      <c r="U17" s="149">
        <v>36</v>
      </c>
      <c r="V17" s="159">
        <v>20</v>
      </c>
    </row>
    <row r="18" spans="2:27">
      <c r="B18" s="5"/>
      <c r="C18" s="5"/>
      <c r="D18" s="5" t="s">
        <v>20</v>
      </c>
      <c r="E18" s="5"/>
      <c r="F18" s="5"/>
      <c r="G18" s="5"/>
      <c r="H18" s="342" t="s">
        <v>132</v>
      </c>
      <c r="I18" s="343" t="s">
        <v>21</v>
      </c>
      <c r="J18" s="343"/>
      <c r="K18" s="343"/>
      <c r="P18" s="137"/>
      <c r="Q18" s="142"/>
      <c r="R18" s="142"/>
      <c r="S18" s="143"/>
      <c r="T18" s="143"/>
    </row>
    <row r="19" spans="2:27" ht="14.25" thickBot="1">
      <c r="B19" s="5"/>
      <c r="C19" s="5"/>
      <c r="D19" s="5" t="s">
        <v>22</v>
      </c>
      <c r="E19" s="5"/>
      <c r="F19" s="5"/>
      <c r="G19" s="5"/>
      <c r="H19" s="342"/>
      <c r="I19" s="343"/>
      <c r="J19" s="343"/>
      <c r="K19" s="343"/>
      <c r="R19" s="341" t="s">
        <v>26</v>
      </c>
      <c r="S19" s="341"/>
    </row>
    <row r="20" spans="2:27" ht="15">
      <c r="B20" s="5"/>
      <c r="C20" s="5"/>
      <c r="D20" s="6" t="s">
        <v>135</v>
      </c>
      <c r="E20" s="5"/>
      <c r="F20" s="5"/>
      <c r="G20" s="5"/>
      <c r="H20" s="4"/>
      <c r="I20" s="5"/>
      <c r="J20" s="5"/>
      <c r="R20" s="144"/>
      <c r="S20" s="135"/>
      <c r="V20" s="160" t="s">
        <v>187</v>
      </c>
      <c r="W20" s="161"/>
      <c r="X20" s="161"/>
      <c r="Y20" s="161"/>
      <c r="Z20" s="161"/>
      <c r="AA20" s="162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8" t="s">
        <v>28</v>
      </c>
      <c r="R21" s="332" t="s">
        <v>183</v>
      </c>
      <c r="S21" s="333"/>
      <c r="T21" s="118" t="s">
        <v>27</v>
      </c>
      <c r="V21" s="163" t="s">
        <v>199</v>
      </c>
      <c r="W21" s="137"/>
      <c r="X21" s="137"/>
      <c r="Y21" s="137"/>
      <c r="Z21" s="137"/>
      <c r="AA21" s="164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5" t="s">
        <v>134</v>
      </c>
      <c r="T22" s="146" t="s">
        <v>134</v>
      </c>
      <c r="V22" s="165" t="s">
        <v>200</v>
      </c>
      <c r="W22" s="166"/>
      <c r="X22" s="166"/>
      <c r="Y22" s="166"/>
      <c r="Z22" s="166"/>
      <c r="AA22" s="167"/>
    </row>
    <row r="23" spans="2:27">
      <c r="R23" s="334" t="s">
        <v>194</v>
      </c>
      <c r="S23" s="335"/>
    </row>
    <row r="24" spans="2:27">
      <c r="R24" s="336"/>
      <c r="S24" s="335"/>
      <c r="V24" s="144" t="s">
        <v>188</v>
      </c>
      <c r="W24" s="134"/>
      <c r="X24" s="134"/>
      <c r="Y24" s="134"/>
      <c r="Z24" s="135"/>
    </row>
    <row r="25" spans="2:27">
      <c r="R25" s="138"/>
      <c r="S25" s="140"/>
      <c r="V25" s="138" t="s">
        <v>182</v>
      </c>
      <c r="W25" s="139"/>
      <c r="X25" s="139"/>
      <c r="Y25" s="139"/>
      <c r="Z25" s="140"/>
    </row>
    <row r="26" spans="2:27">
      <c r="R26" s="331" t="s">
        <v>29</v>
      </c>
      <c r="S26" s="331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2018-02-14T06:13:22Z</cp:lastPrinted>
  <dcterms:created xsi:type="dcterms:W3CDTF">1997-01-08T22:48:59Z</dcterms:created>
  <dcterms:modified xsi:type="dcterms:W3CDTF">2018-04-02T08:33:07Z</dcterms:modified>
</cp:coreProperties>
</file>