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defaultThemeVersion="124226"/>
  <xr:revisionPtr revIDLastSave="0" documentId="13_ncr:1_{F8E88859-980D-4291-9B41-8B66B3DED19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6.4" sheetId="1" r:id="rId1"/>
    <sheet name="R6.5" sheetId="2" r:id="rId2"/>
    <sheet name="R6.6" sheetId="3" r:id="rId3"/>
    <sheet name="R6.7" sheetId="4" r:id="rId4"/>
    <sheet name="R6.8" sheetId="5" r:id="rId5"/>
    <sheet name="R6.9" sheetId="6" r:id="rId6"/>
    <sheet name="R6.10" sheetId="7" r:id="rId7"/>
    <sheet name="R6.11" sheetId="8" r:id="rId8"/>
    <sheet name="R6.12" sheetId="9" r:id="rId9"/>
    <sheet name="R7.1" sheetId="10" r:id="rId10"/>
    <sheet name="R7.2" sheetId="11" r:id="rId11"/>
    <sheet name="R7.3" sheetId="12" r:id="rId12"/>
  </sheets>
  <definedNames>
    <definedName name="_xlnm.Print_Area" localSheetId="6">'R6.10'!$A$1:$AZ$143</definedName>
    <definedName name="_xlnm.Print_Area" localSheetId="7">'R6.11'!$A$1:$AZ$143</definedName>
    <definedName name="_xlnm.Print_Area" localSheetId="8">'R6.12'!$A$1:$AZ$143</definedName>
    <definedName name="_xlnm.Print_Area" localSheetId="0">'R6.4'!$A$1:$AZ$143</definedName>
    <definedName name="_xlnm.Print_Area" localSheetId="1">'R6.5'!$A$1:$AZ$143</definedName>
    <definedName name="_xlnm.Print_Area" localSheetId="2">'R6.6'!$A$1:$AZ$143</definedName>
    <definedName name="_xlnm.Print_Area" localSheetId="3">'R6.7'!$A$1:$AZ$143</definedName>
    <definedName name="_xlnm.Print_Area" localSheetId="4">'R6.8'!$A$1:$AZ$143</definedName>
    <definedName name="_xlnm.Print_Area" localSheetId="5">'R6.9'!$A$1:$AZ$143</definedName>
    <definedName name="_xlnm.Print_Area" localSheetId="9">'R7.1'!$A$1:$AZ$143</definedName>
    <definedName name="_xlnm.Print_Area" localSheetId="10">'R7.2'!$A$1:$AZ$143</definedName>
    <definedName name="_xlnm.Print_Area" localSheetId="11">'R7.3'!$A$1:$AZ$143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13" i="12" l="1"/>
  <c r="AN13" i="12"/>
  <c r="AT13" i="12"/>
  <c r="AI14" i="12"/>
  <c r="AN14" i="12"/>
  <c r="AT14" i="12"/>
  <c r="AI15" i="12"/>
  <c r="AN15" i="12"/>
  <c r="AT15" i="12"/>
  <c r="AI16" i="12"/>
  <c r="AN16" i="12"/>
  <c r="AT16" i="12"/>
  <c r="AI17" i="12"/>
  <c r="AN17" i="12"/>
  <c r="AT17" i="12"/>
  <c r="AI18" i="12"/>
  <c r="AN18" i="12"/>
  <c r="AT18" i="12"/>
  <c r="M19" i="12"/>
  <c r="R19" i="12"/>
  <c r="X19" i="12"/>
  <c r="AC19" i="12"/>
  <c r="AI19" i="12"/>
  <c r="AN19" i="12"/>
  <c r="AT19" i="12"/>
  <c r="AI20" i="12"/>
  <c r="AN20" i="12"/>
  <c r="AT20" i="12"/>
  <c r="AI21" i="12"/>
  <c r="AN21" i="12"/>
  <c r="AT21" i="12"/>
  <c r="AI22" i="12"/>
  <c r="AN22" i="12"/>
  <c r="AT22" i="12"/>
  <c r="AI23" i="12"/>
  <c r="AN23" i="12"/>
  <c r="AT23" i="12"/>
  <c r="AI24" i="12"/>
  <c r="AN24" i="12"/>
  <c r="AT24" i="12"/>
  <c r="AI25" i="12"/>
  <c r="AN25" i="12"/>
  <c r="AT25" i="12"/>
  <c r="M26" i="12"/>
  <c r="R26" i="12"/>
  <c r="X26" i="12"/>
  <c r="AC26" i="12"/>
  <c r="AI26" i="12"/>
  <c r="AN26" i="12"/>
  <c r="AT26" i="12"/>
  <c r="AI27" i="12"/>
  <c r="AN27" i="12"/>
  <c r="AT27" i="12"/>
  <c r="AI28" i="12"/>
  <c r="AN28" i="12"/>
  <c r="AT28" i="12"/>
  <c r="AI29" i="12"/>
  <c r="AN29" i="12"/>
  <c r="AT29" i="12"/>
  <c r="AI30" i="12"/>
  <c r="AN30" i="12"/>
  <c r="AT30" i="12"/>
  <c r="AI31" i="12"/>
  <c r="AN31" i="12"/>
  <c r="AT31" i="12"/>
  <c r="AI32" i="12"/>
  <c r="AN32" i="12"/>
  <c r="AT32" i="12"/>
  <c r="M33" i="12"/>
  <c r="R33" i="12"/>
  <c r="X33" i="12"/>
  <c r="AC33" i="12"/>
  <c r="AI33" i="12"/>
  <c r="AN33" i="12"/>
  <c r="AT33" i="12"/>
  <c r="AI34" i="12"/>
  <c r="AN34" i="12"/>
  <c r="AT34" i="12"/>
  <c r="AI35" i="12"/>
  <c r="AN35" i="12"/>
  <c r="AT35" i="12"/>
  <c r="AI36" i="12"/>
  <c r="AN36" i="12"/>
  <c r="AT36" i="12"/>
  <c r="AI37" i="12"/>
  <c r="AN37" i="12"/>
  <c r="AT37" i="12"/>
  <c r="AI38" i="12"/>
  <c r="AN38" i="12"/>
  <c r="AT38" i="12"/>
  <c r="AI39" i="12"/>
  <c r="AN39" i="12"/>
  <c r="AT39" i="12"/>
  <c r="M40" i="12"/>
  <c r="R40" i="12"/>
  <c r="X40" i="12"/>
  <c r="AC40" i="12"/>
  <c r="AI40" i="12"/>
  <c r="AN40" i="12"/>
  <c r="AT40" i="12"/>
  <c r="AI41" i="12"/>
  <c r="AN41" i="12"/>
  <c r="AT41" i="12"/>
  <c r="AI42" i="12"/>
  <c r="AN42" i="12"/>
  <c r="AT42" i="12"/>
  <c r="AI43" i="12"/>
  <c r="AN43" i="12"/>
  <c r="AT43" i="12"/>
  <c r="AI44" i="12"/>
  <c r="AN44" i="12"/>
  <c r="AT44" i="12"/>
  <c r="AI45" i="12"/>
  <c r="AN45" i="12"/>
  <c r="AT45" i="12"/>
  <c r="AI46" i="12"/>
  <c r="AN46" i="12"/>
  <c r="AT46" i="12"/>
  <c r="M47" i="12"/>
  <c r="R47" i="12"/>
  <c r="X47" i="12"/>
  <c r="AC47" i="12"/>
  <c r="AI47" i="12"/>
  <c r="AN47" i="12"/>
  <c r="AT47" i="12"/>
  <c r="AI48" i="12"/>
  <c r="AN48" i="12"/>
  <c r="AT48" i="12"/>
  <c r="AI49" i="12"/>
  <c r="AN49" i="12"/>
  <c r="AT49" i="12"/>
  <c r="AI50" i="12"/>
  <c r="AN50" i="12"/>
  <c r="AT50" i="12"/>
  <c r="AI51" i="12"/>
  <c r="AN51" i="12"/>
  <c r="AT51" i="12"/>
  <c r="AI52" i="12"/>
  <c r="AN52" i="12"/>
  <c r="AT52" i="12"/>
  <c r="AI53" i="12"/>
  <c r="AN53" i="12"/>
  <c r="AT53" i="12"/>
  <c r="M54" i="12"/>
  <c r="R54" i="12"/>
  <c r="X54" i="12"/>
  <c r="AC54" i="12"/>
  <c r="AI54" i="12"/>
  <c r="AN54" i="12"/>
  <c r="AT54" i="12"/>
  <c r="AI55" i="12"/>
  <c r="AN55" i="12"/>
  <c r="AT55" i="12"/>
  <c r="AI56" i="12"/>
  <c r="AN56" i="12"/>
  <c r="AT56" i="12"/>
  <c r="AI57" i="12"/>
  <c r="AN57" i="12"/>
  <c r="AT57" i="12"/>
  <c r="AI58" i="12"/>
  <c r="AN58" i="12"/>
  <c r="AT58" i="12"/>
  <c r="AI59" i="12"/>
  <c r="AN59" i="12"/>
  <c r="AT59" i="12"/>
  <c r="AI60" i="12"/>
  <c r="AN60" i="12"/>
  <c r="AT60" i="12"/>
  <c r="M61" i="12"/>
  <c r="R61" i="12"/>
  <c r="X61" i="12"/>
  <c r="AC61" i="12"/>
  <c r="AI61" i="12"/>
  <c r="AN61" i="12"/>
  <c r="AT61" i="12"/>
  <c r="M62" i="12"/>
  <c r="R62" i="12"/>
  <c r="X62" i="12"/>
  <c r="AC62" i="12"/>
  <c r="AI62" i="12"/>
  <c r="AN62" i="12"/>
  <c r="M63" i="12"/>
  <c r="R63" i="12"/>
  <c r="X63" i="12"/>
  <c r="AC63" i="12"/>
  <c r="AI63" i="12"/>
  <c r="AN63" i="12"/>
  <c r="M64" i="12"/>
  <c r="R64" i="12"/>
  <c r="X64" i="12"/>
  <c r="AC64" i="12"/>
  <c r="AI64" i="12"/>
  <c r="AN64" i="12"/>
  <c r="M65" i="12"/>
  <c r="R65" i="12"/>
  <c r="X65" i="12"/>
  <c r="AC65" i="12"/>
  <c r="AI65" i="12"/>
  <c r="AN65" i="12"/>
  <c r="E66" i="12"/>
  <c r="M66" i="12"/>
  <c r="R66" i="12"/>
  <c r="X66" i="12"/>
  <c r="AC66" i="12"/>
  <c r="AI66" i="12"/>
  <c r="AN66" i="12"/>
  <c r="M67" i="12"/>
  <c r="R67" i="12"/>
  <c r="X67" i="12"/>
  <c r="AC67" i="12"/>
  <c r="AI67" i="12"/>
  <c r="AN67" i="12"/>
  <c r="B68" i="12"/>
  <c r="M68" i="12"/>
  <c r="R68" i="12"/>
  <c r="X68" i="12"/>
  <c r="AC68" i="12"/>
  <c r="AI68" i="12"/>
  <c r="AN68" i="12"/>
  <c r="AT68" i="12"/>
  <c r="I69" i="12"/>
  <c r="AI69" i="12"/>
  <c r="AN69" i="12"/>
  <c r="AT69" i="12"/>
  <c r="I70" i="12"/>
  <c r="AI70" i="12"/>
  <c r="AN70" i="12"/>
  <c r="AT70" i="12"/>
  <c r="I71" i="12"/>
  <c r="AI71" i="12"/>
  <c r="AN71" i="12"/>
  <c r="AT71" i="12"/>
  <c r="I72" i="12"/>
  <c r="AI72" i="12"/>
  <c r="AN72" i="12"/>
  <c r="AT72" i="12"/>
  <c r="I73" i="12"/>
  <c r="AI73" i="12"/>
  <c r="AN73" i="12"/>
  <c r="AT73" i="12"/>
  <c r="I74" i="12"/>
  <c r="AI74" i="12"/>
  <c r="AN74" i="12"/>
  <c r="AT74" i="12"/>
  <c r="M75" i="12"/>
  <c r="R75" i="12"/>
  <c r="X75" i="12"/>
  <c r="AC75" i="12"/>
  <c r="AI75" i="12"/>
  <c r="AN75" i="12"/>
  <c r="AT75" i="12"/>
  <c r="I76" i="12"/>
  <c r="AI76" i="12"/>
  <c r="AN76" i="12"/>
  <c r="AT76" i="12"/>
  <c r="I77" i="12"/>
  <c r="AI77" i="12"/>
  <c r="AN77" i="12"/>
  <c r="AT77" i="12"/>
  <c r="I78" i="12"/>
  <c r="AI78" i="12"/>
  <c r="AN78" i="12"/>
  <c r="AT78" i="12"/>
  <c r="I79" i="12"/>
  <c r="AI79" i="12"/>
  <c r="AN79" i="12"/>
  <c r="AT79" i="12"/>
  <c r="I80" i="12"/>
  <c r="AI80" i="12"/>
  <c r="AN80" i="12"/>
  <c r="AT80" i="12"/>
  <c r="I81" i="12"/>
  <c r="AI81" i="12"/>
  <c r="AN81" i="12"/>
  <c r="AT81" i="12"/>
  <c r="M82" i="12"/>
  <c r="R82" i="12"/>
  <c r="X82" i="12"/>
  <c r="AC82" i="12"/>
  <c r="AI82" i="12"/>
  <c r="AN82" i="12"/>
  <c r="AT82" i="12"/>
  <c r="I83" i="12"/>
  <c r="AI83" i="12"/>
  <c r="AN83" i="12"/>
  <c r="AT83" i="12"/>
  <c r="I84" i="12"/>
  <c r="AI84" i="12"/>
  <c r="AN84" i="12"/>
  <c r="AT84" i="12"/>
  <c r="I85" i="12"/>
  <c r="AI85" i="12"/>
  <c r="AN85" i="12"/>
  <c r="AT85" i="12"/>
  <c r="I86" i="12"/>
  <c r="AI86" i="12"/>
  <c r="AN86" i="12"/>
  <c r="AT86" i="12"/>
  <c r="I87" i="12"/>
  <c r="AI87" i="12"/>
  <c r="AN87" i="12"/>
  <c r="AT87" i="12"/>
  <c r="I88" i="12"/>
  <c r="AI88" i="12"/>
  <c r="AN88" i="12"/>
  <c r="AT88" i="12"/>
  <c r="M89" i="12"/>
  <c r="R89" i="12"/>
  <c r="X89" i="12"/>
  <c r="AC89" i="12"/>
  <c r="AI89" i="12"/>
  <c r="AN89" i="12"/>
  <c r="AT89" i="12"/>
  <c r="I90" i="12"/>
  <c r="AI90" i="12"/>
  <c r="AN90" i="12"/>
  <c r="AT90" i="12"/>
  <c r="I91" i="12"/>
  <c r="AI91" i="12"/>
  <c r="AN91" i="12"/>
  <c r="AT91" i="12"/>
  <c r="I92" i="12"/>
  <c r="AI92" i="12"/>
  <c r="AN92" i="12"/>
  <c r="AT92" i="12"/>
  <c r="I93" i="12"/>
  <c r="AI93" i="12"/>
  <c r="AN93" i="12"/>
  <c r="AT93" i="12"/>
  <c r="I94" i="12"/>
  <c r="AI94" i="12"/>
  <c r="AN94" i="12"/>
  <c r="AT94" i="12"/>
  <c r="I95" i="12"/>
  <c r="AI95" i="12"/>
  <c r="AN95" i="12"/>
  <c r="AT95" i="12"/>
  <c r="M96" i="12"/>
  <c r="R96" i="12"/>
  <c r="X96" i="12"/>
  <c r="AC96" i="12"/>
  <c r="AI96" i="12"/>
  <c r="AN96" i="12"/>
  <c r="AT96" i="12"/>
  <c r="I97" i="12"/>
  <c r="AI97" i="12"/>
  <c r="AN97" i="12"/>
  <c r="AT97" i="12"/>
  <c r="I98" i="12"/>
  <c r="AI98" i="12"/>
  <c r="AN98" i="12"/>
  <c r="AT98" i="12"/>
  <c r="I99" i="12"/>
  <c r="AI99" i="12"/>
  <c r="AN99" i="12"/>
  <c r="AT99" i="12"/>
  <c r="I100" i="12"/>
  <c r="AI100" i="12"/>
  <c r="AN100" i="12"/>
  <c r="AT100" i="12"/>
  <c r="I101" i="12"/>
  <c r="AI101" i="12"/>
  <c r="AN101" i="12"/>
  <c r="AT101" i="12"/>
  <c r="I102" i="12"/>
  <c r="AI102" i="12"/>
  <c r="AN102" i="12"/>
  <c r="AT102" i="12"/>
  <c r="M103" i="12"/>
  <c r="R103" i="12"/>
  <c r="X103" i="12"/>
  <c r="AC103" i="12"/>
  <c r="AI103" i="12"/>
  <c r="AN103" i="12"/>
  <c r="AT103" i="12"/>
  <c r="I104" i="12"/>
  <c r="AI104" i="12"/>
  <c r="AN104" i="12"/>
  <c r="AT104" i="12"/>
  <c r="I105" i="12"/>
  <c r="AI105" i="12"/>
  <c r="AN105" i="12"/>
  <c r="AT105" i="12"/>
  <c r="I106" i="12"/>
  <c r="AI106" i="12"/>
  <c r="AN106" i="12"/>
  <c r="AT106" i="12"/>
  <c r="I107" i="12"/>
  <c r="AI107" i="12"/>
  <c r="AN107" i="12"/>
  <c r="AT107" i="12"/>
  <c r="I108" i="12"/>
  <c r="AI108" i="12"/>
  <c r="AN108" i="12"/>
  <c r="AT108" i="12"/>
  <c r="I109" i="12"/>
  <c r="AI109" i="12"/>
  <c r="AN109" i="12"/>
  <c r="AT109" i="12"/>
  <c r="M110" i="12"/>
  <c r="R110" i="12"/>
  <c r="X110" i="12"/>
  <c r="AC110" i="12"/>
  <c r="AI110" i="12"/>
  <c r="AN110" i="12"/>
  <c r="AT110" i="12"/>
  <c r="I111" i="12"/>
  <c r="AI111" i="12"/>
  <c r="AN111" i="12"/>
  <c r="AT111" i="12"/>
  <c r="I112" i="12"/>
  <c r="AI112" i="12"/>
  <c r="AN112" i="12"/>
  <c r="AT112" i="12"/>
  <c r="I113" i="12"/>
  <c r="AI113" i="12"/>
  <c r="AN113" i="12"/>
  <c r="AT113" i="12"/>
  <c r="I114" i="12"/>
  <c r="AI114" i="12"/>
  <c r="AN114" i="12"/>
  <c r="AT114" i="12"/>
  <c r="I115" i="12"/>
  <c r="AI115" i="12"/>
  <c r="AN115" i="12"/>
  <c r="AT115" i="12"/>
  <c r="I116" i="12"/>
  <c r="AI116" i="12"/>
  <c r="AN116" i="12"/>
  <c r="AT116" i="12"/>
  <c r="M117" i="12"/>
  <c r="R117" i="12"/>
  <c r="X117" i="12"/>
  <c r="AC117" i="12"/>
  <c r="AI117" i="12"/>
  <c r="AN117" i="12"/>
  <c r="AT117" i="12"/>
  <c r="I118" i="12"/>
  <c r="M118" i="12"/>
  <c r="R118" i="12"/>
  <c r="X118" i="12"/>
  <c r="AC118" i="12"/>
  <c r="AI118" i="12"/>
  <c r="AN118" i="12"/>
  <c r="I119" i="12"/>
  <c r="M119" i="12"/>
  <c r="R119" i="12"/>
  <c r="X119" i="12"/>
  <c r="AC119" i="12"/>
  <c r="AI119" i="12"/>
  <c r="AN119" i="12"/>
  <c r="I120" i="12"/>
  <c r="M120" i="12"/>
  <c r="R120" i="12"/>
  <c r="X120" i="12"/>
  <c r="AC120" i="12"/>
  <c r="AI120" i="12"/>
  <c r="AN120" i="12"/>
  <c r="I121" i="12"/>
  <c r="M121" i="12"/>
  <c r="R121" i="12"/>
  <c r="X121" i="12"/>
  <c r="AC121" i="12"/>
  <c r="AI121" i="12"/>
  <c r="AN121" i="12"/>
  <c r="E122" i="12"/>
  <c r="I122" i="12"/>
  <c r="M122" i="12"/>
  <c r="R122" i="12"/>
  <c r="X122" i="12"/>
  <c r="AC122" i="12"/>
  <c r="AI122" i="12"/>
  <c r="AN122" i="12"/>
  <c r="I123" i="12"/>
  <c r="M123" i="12"/>
  <c r="R123" i="12"/>
  <c r="X123" i="12"/>
  <c r="AC123" i="12"/>
  <c r="AI123" i="12"/>
  <c r="AN123" i="12"/>
  <c r="E124" i="12"/>
  <c r="M124" i="12"/>
  <c r="R124" i="12"/>
  <c r="X124" i="12"/>
  <c r="AC124" i="12"/>
  <c r="AI124" i="12"/>
  <c r="AN124" i="12"/>
  <c r="AT124" i="12"/>
  <c r="AE128" i="12"/>
  <c r="AI128" i="12"/>
  <c r="AE129" i="12"/>
  <c r="AI129" i="12"/>
  <c r="AE130" i="12"/>
  <c r="AI130" i="12"/>
  <c r="AE131" i="12"/>
  <c r="AI131" i="12"/>
  <c r="AE132" i="12"/>
  <c r="AI132" i="12"/>
  <c r="AE133" i="12"/>
  <c r="AI133" i="12"/>
  <c r="AE134" i="12"/>
  <c r="AI134" i="12"/>
  <c r="I135" i="12"/>
  <c r="M135" i="12"/>
  <c r="T135" i="12"/>
  <c r="X135" i="12"/>
  <c r="AE135" i="12"/>
  <c r="AI135" i="12"/>
  <c r="AP135" i="12"/>
  <c r="AT135" i="12"/>
  <c r="AE137" i="12"/>
  <c r="AI137" i="12"/>
  <c r="AT122" i="12" l="1"/>
  <c r="AT123" i="12"/>
  <c r="AT118" i="12"/>
  <c r="AT119" i="12"/>
  <c r="AT120" i="12"/>
  <c r="AT121" i="12"/>
  <c r="AT66" i="12"/>
  <c r="AT67" i="12"/>
  <c r="AT62" i="12"/>
  <c r="AT63" i="12"/>
  <c r="AT64" i="12"/>
  <c r="AT65" i="12"/>
  <c r="AI13" i="11"/>
  <c r="AN13" i="11"/>
  <c r="AT13" i="11"/>
  <c r="AI14" i="11"/>
  <c r="AN14" i="11"/>
  <c r="AT14" i="11"/>
  <c r="AI15" i="11"/>
  <c r="AN15" i="11"/>
  <c r="AT15" i="11"/>
  <c r="AI16" i="11"/>
  <c r="AN16" i="11"/>
  <c r="AT16" i="11"/>
  <c r="AI17" i="11"/>
  <c r="AN17" i="11"/>
  <c r="AT17" i="11"/>
  <c r="AI18" i="11"/>
  <c r="AN18" i="11"/>
  <c r="AT18" i="11"/>
  <c r="M19" i="11"/>
  <c r="R19" i="11"/>
  <c r="X19" i="11"/>
  <c r="AC19" i="11"/>
  <c r="AI19" i="11"/>
  <c r="AN19" i="11"/>
  <c r="AT19" i="11"/>
  <c r="AI20" i="11"/>
  <c r="AN20" i="11"/>
  <c r="AT20" i="11"/>
  <c r="AI21" i="11"/>
  <c r="AN21" i="11"/>
  <c r="AT21" i="11"/>
  <c r="AI22" i="11"/>
  <c r="AN22" i="11"/>
  <c r="AT22" i="11"/>
  <c r="AI23" i="11"/>
  <c r="AN23" i="11"/>
  <c r="AT23" i="11"/>
  <c r="AI24" i="11"/>
  <c r="AN24" i="11"/>
  <c r="AT24" i="11"/>
  <c r="AI25" i="11"/>
  <c r="AN25" i="11"/>
  <c r="AT25" i="11"/>
  <c r="M26" i="11"/>
  <c r="R26" i="11"/>
  <c r="X26" i="11"/>
  <c r="AC26" i="11"/>
  <c r="AI26" i="11"/>
  <c r="AN26" i="11"/>
  <c r="AT26" i="11"/>
  <c r="AI27" i="11"/>
  <c r="AN27" i="11"/>
  <c r="AT27" i="11"/>
  <c r="AI28" i="11"/>
  <c r="AN28" i="11"/>
  <c r="AT28" i="11"/>
  <c r="AI29" i="11"/>
  <c r="AN29" i="11"/>
  <c r="AT29" i="11"/>
  <c r="AI30" i="11"/>
  <c r="AN30" i="11"/>
  <c r="AT30" i="11"/>
  <c r="AI31" i="11"/>
  <c r="AN31" i="11"/>
  <c r="AT31" i="11"/>
  <c r="AI32" i="11"/>
  <c r="AN32" i="11"/>
  <c r="AT32" i="11"/>
  <c r="M33" i="11"/>
  <c r="R33" i="11"/>
  <c r="X33" i="11"/>
  <c r="AC33" i="11"/>
  <c r="AI33" i="11"/>
  <c r="AN33" i="11"/>
  <c r="AT33" i="11"/>
  <c r="AI34" i="11"/>
  <c r="AN34" i="11"/>
  <c r="AT34" i="11"/>
  <c r="AI35" i="11"/>
  <c r="AN35" i="11"/>
  <c r="AT35" i="11"/>
  <c r="AI36" i="11"/>
  <c r="AN36" i="11"/>
  <c r="AT36" i="11"/>
  <c r="AI37" i="11"/>
  <c r="AN37" i="11"/>
  <c r="AT37" i="11"/>
  <c r="AI38" i="11"/>
  <c r="AN38" i="11"/>
  <c r="AT38" i="11"/>
  <c r="AI39" i="11"/>
  <c r="AN39" i="11"/>
  <c r="AT39" i="11"/>
  <c r="M40" i="11"/>
  <c r="R40" i="11"/>
  <c r="X40" i="11"/>
  <c r="AC40" i="11"/>
  <c r="AI40" i="11"/>
  <c r="AN40" i="11"/>
  <c r="AT40" i="11"/>
  <c r="AI41" i="11"/>
  <c r="AN41" i="11"/>
  <c r="AT41" i="11"/>
  <c r="AI42" i="11"/>
  <c r="AN42" i="11"/>
  <c r="AT42" i="11"/>
  <c r="AI43" i="11"/>
  <c r="AN43" i="11"/>
  <c r="AT43" i="11"/>
  <c r="AI44" i="11"/>
  <c r="AN44" i="11"/>
  <c r="AT44" i="11"/>
  <c r="AI45" i="11"/>
  <c r="AN45" i="11"/>
  <c r="AT45" i="11"/>
  <c r="AI46" i="11"/>
  <c r="AN46" i="11"/>
  <c r="AT46" i="11"/>
  <c r="M47" i="11"/>
  <c r="R47" i="11"/>
  <c r="X47" i="11"/>
  <c r="AC47" i="11"/>
  <c r="AI47" i="11"/>
  <c r="AN47" i="11"/>
  <c r="AT47" i="11"/>
  <c r="AI48" i="11"/>
  <c r="AN48" i="11"/>
  <c r="AT48" i="11"/>
  <c r="AI49" i="11"/>
  <c r="AN49" i="11"/>
  <c r="AT49" i="11"/>
  <c r="AI50" i="11"/>
  <c r="AN50" i="11"/>
  <c r="AT50" i="11"/>
  <c r="AI51" i="11"/>
  <c r="AN51" i="11"/>
  <c r="AT51" i="11"/>
  <c r="AI52" i="11"/>
  <c r="AN52" i="11"/>
  <c r="AT52" i="11"/>
  <c r="AI53" i="11"/>
  <c r="AN53" i="11"/>
  <c r="AT53" i="11"/>
  <c r="M54" i="11"/>
  <c r="R54" i="11"/>
  <c r="X54" i="11"/>
  <c r="AC54" i="11"/>
  <c r="AI54" i="11"/>
  <c r="AN54" i="11"/>
  <c r="AT54" i="11"/>
  <c r="AI55" i="11"/>
  <c r="AN55" i="11"/>
  <c r="AT55" i="11"/>
  <c r="AI56" i="11"/>
  <c r="AN56" i="11"/>
  <c r="AT56" i="11"/>
  <c r="AI57" i="11"/>
  <c r="AN57" i="11"/>
  <c r="AT57" i="11"/>
  <c r="AI58" i="11"/>
  <c r="AN58" i="11"/>
  <c r="AT58" i="11"/>
  <c r="AI59" i="11"/>
  <c r="AN59" i="11"/>
  <c r="AT59" i="11"/>
  <c r="AI60" i="11"/>
  <c r="AN60" i="11"/>
  <c r="AT60" i="11"/>
  <c r="M61" i="11"/>
  <c r="R61" i="11"/>
  <c r="X61" i="11"/>
  <c r="AC61" i="11"/>
  <c r="AI61" i="11"/>
  <c r="AN61" i="11"/>
  <c r="AT61" i="11"/>
  <c r="M62" i="11"/>
  <c r="R62" i="11"/>
  <c r="X62" i="11"/>
  <c r="AC62" i="11"/>
  <c r="AI62" i="11"/>
  <c r="AN62" i="11"/>
  <c r="M63" i="11"/>
  <c r="R63" i="11"/>
  <c r="X63" i="11"/>
  <c r="AC63" i="11"/>
  <c r="AI63" i="11"/>
  <c r="AN63" i="11"/>
  <c r="M64" i="11"/>
  <c r="R64" i="11"/>
  <c r="X64" i="11"/>
  <c r="AC64" i="11"/>
  <c r="AI64" i="11"/>
  <c r="AN64" i="11"/>
  <c r="M65" i="11"/>
  <c r="R65" i="11"/>
  <c r="X65" i="11"/>
  <c r="AC65" i="11"/>
  <c r="AI65" i="11"/>
  <c r="AN65" i="11"/>
  <c r="E66" i="11"/>
  <c r="M66" i="11"/>
  <c r="R66" i="11"/>
  <c r="X66" i="11"/>
  <c r="AC66" i="11"/>
  <c r="AI66" i="11"/>
  <c r="AN66" i="11"/>
  <c r="M67" i="11"/>
  <c r="R67" i="11"/>
  <c r="X67" i="11"/>
  <c r="AC67" i="11"/>
  <c r="AI67" i="11"/>
  <c r="AN67" i="11"/>
  <c r="B68" i="11"/>
  <c r="M68" i="11"/>
  <c r="R68" i="11"/>
  <c r="X68" i="11"/>
  <c r="AC68" i="11"/>
  <c r="AI68" i="11"/>
  <c r="AN68" i="11"/>
  <c r="AT68" i="11"/>
  <c r="I69" i="11"/>
  <c r="AI69" i="11"/>
  <c r="AN69" i="11"/>
  <c r="AT69" i="11"/>
  <c r="I70" i="11"/>
  <c r="AI70" i="11"/>
  <c r="AN70" i="11"/>
  <c r="AT70" i="11"/>
  <c r="I71" i="11"/>
  <c r="AI71" i="11"/>
  <c r="AN71" i="11"/>
  <c r="AT71" i="11"/>
  <c r="I72" i="11"/>
  <c r="AI72" i="11"/>
  <c r="AN72" i="11"/>
  <c r="AT72" i="11"/>
  <c r="I73" i="11"/>
  <c r="AI73" i="11"/>
  <c r="AN73" i="11"/>
  <c r="AT73" i="11"/>
  <c r="I74" i="11"/>
  <c r="AI74" i="11"/>
  <c r="AN74" i="11"/>
  <c r="AT74" i="11"/>
  <c r="M75" i="11"/>
  <c r="R75" i="11"/>
  <c r="X75" i="11"/>
  <c r="AC75" i="11"/>
  <c r="AI75" i="11"/>
  <c r="AN75" i="11"/>
  <c r="AT75" i="11"/>
  <c r="I76" i="11"/>
  <c r="AI76" i="11"/>
  <c r="AN76" i="11"/>
  <c r="AT76" i="11"/>
  <c r="I77" i="11"/>
  <c r="AI77" i="11"/>
  <c r="AN77" i="11"/>
  <c r="AT77" i="11"/>
  <c r="I78" i="11"/>
  <c r="AI78" i="11"/>
  <c r="AN78" i="11"/>
  <c r="AT78" i="11"/>
  <c r="I79" i="11"/>
  <c r="AI79" i="11"/>
  <c r="AN79" i="11"/>
  <c r="AT79" i="11"/>
  <c r="I80" i="11"/>
  <c r="AI80" i="11"/>
  <c r="AN80" i="11"/>
  <c r="AT80" i="11"/>
  <c r="I81" i="11"/>
  <c r="AI81" i="11"/>
  <c r="AN81" i="11"/>
  <c r="AT81" i="11"/>
  <c r="M82" i="11"/>
  <c r="R82" i="11"/>
  <c r="X82" i="11"/>
  <c r="AC82" i="11"/>
  <c r="AI82" i="11"/>
  <c r="AN82" i="11"/>
  <c r="AT82" i="11"/>
  <c r="I83" i="11"/>
  <c r="AI83" i="11"/>
  <c r="AN83" i="11"/>
  <c r="AT83" i="11"/>
  <c r="I84" i="11"/>
  <c r="AI84" i="11"/>
  <c r="AN84" i="11"/>
  <c r="AT84" i="11"/>
  <c r="I85" i="11"/>
  <c r="AI85" i="11"/>
  <c r="AN85" i="11"/>
  <c r="AT85" i="11"/>
  <c r="I86" i="11"/>
  <c r="AI86" i="11"/>
  <c r="AN86" i="11"/>
  <c r="AT86" i="11"/>
  <c r="I87" i="11"/>
  <c r="AI87" i="11"/>
  <c r="AN87" i="11"/>
  <c r="AT87" i="11"/>
  <c r="I88" i="11"/>
  <c r="AI88" i="11"/>
  <c r="AN88" i="11"/>
  <c r="AT88" i="11"/>
  <c r="M89" i="11"/>
  <c r="R89" i="11"/>
  <c r="X89" i="11"/>
  <c r="AC89" i="11"/>
  <c r="AI89" i="11"/>
  <c r="AN89" i="11"/>
  <c r="AT89" i="11"/>
  <c r="I90" i="11"/>
  <c r="AI90" i="11"/>
  <c r="AN90" i="11"/>
  <c r="AT90" i="11"/>
  <c r="I91" i="11"/>
  <c r="AI91" i="11"/>
  <c r="AN91" i="11"/>
  <c r="AT91" i="11"/>
  <c r="I92" i="11"/>
  <c r="AI92" i="11"/>
  <c r="AN92" i="11"/>
  <c r="AT92" i="11"/>
  <c r="I93" i="11"/>
  <c r="AI93" i="11"/>
  <c r="AN93" i="11"/>
  <c r="AT93" i="11"/>
  <c r="I94" i="11"/>
  <c r="AI94" i="11"/>
  <c r="AN94" i="11"/>
  <c r="AT94" i="11"/>
  <c r="I95" i="11"/>
  <c r="AI95" i="11"/>
  <c r="AN95" i="11"/>
  <c r="AT95" i="11"/>
  <c r="M96" i="11"/>
  <c r="R96" i="11"/>
  <c r="X96" i="11"/>
  <c r="AC96" i="11"/>
  <c r="AI96" i="11"/>
  <c r="AN96" i="11"/>
  <c r="AT96" i="11"/>
  <c r="I97" i="11"/>
  <c r="AI97" i="11"/>
  <c r="AN97" i="11"/>
  <c r="AT97" i="11"/>
  <c r="I98" i="11"/>
  <c r="AI98" i="11"/>
  <c r="AN98" i="11"/>
  <c r="AT98" i="11"/>
  <c r="I99" i="11"/>
  <c r="AI99" i="11"/>
  <c r="AN99" i="11"/>
  <c r="AT99" i="11"/>
  <c r="I100" i="11"/>
  <c r="AI100" i="11"/>
  <c r="AN100" i="11"/>
  <c r="AT100" i="11"/>
  <c r="I101" i="11"/>
  <c r="AI101" i="11"/>
  <c r="AN101" i="11"/>
  <c r="AT101" i="11"/>
  <c r="I102" i="11"/>
  <c r="AI102" i="11"/>
  <c r="AN102" i="11"/>
  <c r="AT102" i="11"/>
  <c r="M103" i="11"/>
  <c r="R103" i="11"/>
  <c r="X103" i="11"/>
  <c r="AC103" i="11"/>
  <c r="AI103" i="11"/>
  <c r="AN103" i="11"/>
  <c r="AT103" i="11"/>
  <c r="I104" i="11"/>
  <c r="AI104" i="11"/>
  <c r="AN104" i="11"/>
  <c r="AT104" i="11"/>
  <c r="I105" i="11"/>
  <c r="AI105" i="11"/>
  <c r="AN105" i="11"/>
  <c r="AT105" i="11"/>
  <c r="I106" i="11"/>
  <c r="AI106" i="11"/>
  <c r="AN106" i="11"/>
  <c r="AT106" i="11"/>
  <c r="I107" i="11"/>
  <c r="AI107" i="11"/>
  <c r="AN107" i="11"/>
  <c r="AT107" i="11"/>
  <c r="I108" i="11"/>
  <c r="AI108" i="11"/>
  <c r="AN108" i="11"/>
  <c r="AT108" i="11"/>
  <c r="I109" i="11"/>
  <c r="AI109" i="11"/>
  <c r="AN109" i="11"/>
  <c r="AT109" i="11"/>
  <c r="M110" i="11"/>
  <c r="R110" i="11"/>
  <c r="X110" i="11"/>
  <c r="AC110" i="11"/>
  <c r="AI110" i="11"/>
  <c r="AN110" i="11"/>
  <c r="AT110" i="11"/>
  <c r="I111" i="11"/>
  <c r="AI111" i="11"/>
  <c r="AN111" i="11"/>
  <c r="AT111" i="11"/>
  <c r="I112" i="11"/>
  <c r="AI112" i="11"/>
  <c r="AN112" i="11"/>
  <c r="AT112" i="11"/>
  <c r="I113" i="11"/>
  <c r="AI113" i="11"/>
  <c r="AN113" i="11"/>
  <c r="AT113" i="11"/>
  <c r="I114" i="11"/>
  <c r="AI114" i="11"/>
  <c r="AN114" i="11"/>
  <c r="AT114" i="11"/>
  <c r="I115" i="11"/>
  <c r="AI115" i="11"/>
  <c r="AN115" i="11"/>
  <c r="AT115" i="11"/>
  <c r="I116" i="11"/>
  <c r="AI116" i="11"/>
  <c r="AN116" i="11"/>
  <c r="AT116" i="11"/>
  <c r="M117" i="11"/>
  <c r="R117" i="11"/>
  <c r="X117" i="11"/>
  <c r="AC117" i="11"/>
  <c r="AI117" i="11"/>
  <c r="AN117" i="11"/>
  <c r="AT117" i="11"/>
  <c r="I118" i="11"/>
  <c r="M118" i="11"/>
  <c r="R118" i="11"/>
  <c r="X118" i="11"/>
  <c r="AC118" i="11"/>
  <c r="AI118" i="11"/>
  <c r="AN118" i="11"/>
  <c r="I119" i="11"/>
  <c r="M119" i="11"/>
  <c r="R119" i="11"/>
  <c r="X119" i="11"/>
  <c r="AC119" i="11"/>
  <c r="AI119" i="11"/>
  <c r="AN119" i="11"/>
  <c r="I120" i="11"/>
  <c r="M120" i="11"/>
  <c r="R120" i="11"/>
  <c r="X120" i="11"/>
  <c r="AC120" i="11"/>
  <c r="AI120" i="11"/>
  <c r="AN120" i="11"/>
  <c r="I121" i="11"/>
  <c r="M121" i="11"/>
  <c r="R121" i="11"/>
  <c r="X121" i="11"/>
  <c r="AC121" i="11"/>
  <c r="AI121" i="11"/>
  <c r="AN121" i="11"/>
  <c r="E122" i="11"/>
  <c r="I122" i="11"/>
  <c r="M122" i="11"/>
  <c r="R122" i="11"/>
  <c r="X122" i="11"/>
  <c r="AC122" i="11"/>
  <c r="AI122" i="11"/>
  <c r="AN122" i="11"/>
  <c r="I123" i="11"/>
  <c r="M123" i="11"/>
  <c r="R123" i="11"/>
  <c r="X123" i="11"/>
  <c r="AC123" i="11"/>
  <c r="AI123" i="11"/>
  <c r="AN123" i="11"/>
  <c r="E124" i="11"/>
  <c r="M124" i="11"/>
  <c r="R124" i="11"/>
  <c r="X124" i="11"/>
  <c r="AC124" i="11"/>
  <c r="AI124" i="11"/>
  <c r="AN124" i="11"/>
  <c r="AT124" i="11"/>
  <c r="AE128" i="11"/>
  <c r="AI128" i="11"/>
  <c r="AE129" i="11"/>
  <c r="AI129" i="11"/>
  <c r="AE130" i="11"/>
  <c r="AI130" i="11"/>
  <c r="AE131" i="11"/>
  <c r="AI131" i="11"/>
  <c r="AE132" i="11"/>
  <c r="AI132" i="11"/>
  <c r="AE133" i="11"/>
  <c r="AI133" i="11"/>
  <c r="AE134" i="11"/>
  <c r="AI134" i="11"/>
  <c r="I135" i="11"/>
  <c r="M135" i="11"/>
  <c r="T135" i="11"/>
  <c r="X135" i="11"/>
  <c r="AE135" i="11"/>
  <c r="AI135" i="11"/>
  <c r="AP135" i="11"/>
  <c r="AT135" i="11"/>
  <c r="AE137" i="11"/>
  <c r="AI137" i="11"/>
  <c r="AT122" i="11" l="1"/>
  <c r="AT123" i="11"/>
  <c r="AT118" i="11"/>
  <c r="AT119" i="11"/>
  <c r="AT120" i="11"/>
  <c r="AT121" i="11"/>
  <c r="AT66" i="11"/>
  <c r="AT67" i="11"/>
  <c r="AT62" i="11"/>
  <c r="AT63" i="11"/>
  <c r="AT64" i="11"/>
  <c r="AT65" i="11"/>
  <c r="AI13" i="10"/>
  <c r="AN13" i="10"/>
  <c r="AT13" i="10"/>
  <c r="AI14" i="10"/>
  <c r="AN14" i="10"/>
  <c r="AT14" i="10"/>
  <c r="AI15" i="10"/>
  <c r="AN15" i="10"/>
  <c r="AT15" i="10"/>
  <c r="AI16" i="10"/>
  <c r="AN16" i="10"/>
  <c r="AT16" i="10"/>
  <c r="AI17" i="10"/>
  <c r="AN17" i="10"/>
  <c r="AT17" i="10"/>
  <c r="AI18" i="10"/>
  <c r="AN18" i="10"/>
  <c r="AT18" i="10"/>
  <c r="M19" i="10"/>
  <c r="R19" i="10"/>
  <c r="X19" i="10"/>
  <c r="AC19" i="10"/>
  <c r="AI19" i="10"/>
  <c r="AN19" i="10"/>
  <c r="AT19" i="10"/>
  <c r="AI20" i="10"/>
  <c r="AN20" i="10"/>
  <c r="AT20" i="10"/>
  <c r="AI21" i="10"/>
  <c r="AN21" i="10"/>
  <c r="AT21" i="10"/>
  <c r="AI22" i="10"/>
  <c r="AN22" i="10"/>
  <c r="AT22" i="10"/>
  <c r="AI23" i="10"/>
  <c r="AN23" i="10"/>
  <c r="AT23" i="10"/>
  <c r="AI24" i="10"/>
  <c r="AN24" i="10"/>
  <c r="AT24" i="10"/>
  <c r="AI25" i="10"/>
  <c r="AN25" i="10"/>
  <c r="AT25" i="10"/>
  <c r="M26" i="10"/>
  <c r="R26" i="10"/>
  <c r="X26" i="10"/>
  <c r="AC26" i="10"/>
  <c r="AI26" i="10"/>
  <c r="AN26" i="10"/>
  <c r="AT26" i="10"/>
  <c r="AI27" i="10"/>
  <c r="AN27" i="10"/>
  <c r="AT27" i="10"/>
  <c r="AI28" i="10"/>
  <c r="AN28" i="10"/>
  <c r="AT28" i="10"/>
  <c r="AI29" i="10"/>
  <c r="AN29" i="10"/>
  <c r="AT29" i="10"/>
  <c r="AI30" i="10"/>
  <c r="AN30" i="10"/>
  <c r="AT30" i="10"/>
  <c r="AI31" i="10"/>
  <c r="AN31" i="10"/>
  <c r="AT31" i="10"/>
  <c r="AI32" i="10"/>
  <c r="AN32" i="10"/>
  <c r="AT32" i="10"/>
  <c r="M33" i="10"/>
  <c r="R33" i="10"/>
  <c r="X33" i="10"/>
  <c r="AC33" i="10"/>
  <c r="AI33" i="10"/>
  <c r="AN33" i="10"/>
  <c r="AT33" i="10"/>
  <c r="AI34" i="10"/>
  <c r="AN34" i="10"/>
  <c r="AT34" i="10"/>
  <c r="AI35" i="10"/>
  <c r="AN35" i="10"/>
  <c r="AT35" i="10"/>
  <c r="AI36" i="10"/>
  <c r="AN36" i="10"/>
  <c r="AT36" i="10"/>
  <c r="AI37" i="10"/>
  <c r="AN37" i="10"/>
  <c r="AT37" i="10"/>
  <c r="AI38" i="10"/>
  <c r="AN38" i="10"/>
  <c r="AT38" i="10"/>
  <c r="AI39" i="10"/>
  <c r="AN39" i="10"/>
  <c r="AT39" i="10"/>
  <c r="M40" i="10"/>
  <c r="R40" i="10"/>
  <c r="X40" i="10"/>
  <c r="AC40" i="10"/>
  <c r="AI40" i="10"/>
  <c r="AN40" i="10"/>
  <c r="AT40" i="10"/>
  <c r="AI41" i="10"/>
  <c r="AN41" i="10"/>
  <c r="AT41" i="10"/>
  <c r="AI42" i="10"/>
  <c r="AN42" i="10"/>
  <c r="AT42" i="10"/>
  <c r="AI43" i="10"/>
  <c r="AN43" i="10"/>
  <c r="AT43" i="10"/>
  <c r="AI44" i="10"/>
  <c r="AN44" i="10"/>
  <c r="AT44" i="10"/>
  <c r="AI45" i="10"/>
  <c r="AN45" i="10"/>
  <c r="AT45" i="10"/>
  <c r="AI46" i="10"/>
  <c r="AN46" i="10"/>
  <c r="AT46" i="10"/>
  <c r="M47" i="10"/>
  <c r="R47" i="10"/>
  <c r="X47" i="10"/>
  <c r="AC47" i="10"/>
  <c r="AI47" i="10"/>
  <c r="AN47" i="10"/>
  <c r="AT47" i="10"/>
  <c r="AI48" i="10"/>
  <c r="AN48" i="10"/>
  <c r="AT48" i="10"/>
  <c r="AI49" i="10"/>
  <c r="AN49" i="10"/>
  <c r="AT49" i="10"/>
  <c r="AI50" i="10"/>
  <c r="AN50" i="10"/>
  <c r="AT50" i="10"/>
  <c r="AI51" i="10"/>
  <c r="AN51" i="10"/>
  <c r="AT51" i="10"/>
  <c r="AI52" i="10"/>
  <c r="AN52" i="10"/>
  <c r="AT52" i="10"/>
  <c r="AI53" i="10"/>
  <c r="AN53" i="10"/>
  <c r="AT53" i="10"/>
  <c r="M54" i="10"/>
  <c r="R54" i="10"/>
  <c r="X54" i="10"/>
  <c r="AC54" i="10"/>
  <c r="AI54" i="10"/>
  <c r="AN54" i="10"/>
  <c r="AT54" i="10"/>
  <c r="AI55" i="10"/>
  <c r="AN55" i="10"/>
  <c r="AT55" i="10"/>
  <c r="AI56" i="10"/>
  <c r="AN56" i="10"/>
  <c r="AT56" i="10"/>
  <c r="AI57" i="10"/>
  <c r="AN57" i="10"/>
  <c r="AT57" i="10"/>
  <c r="AI58" i="10"/>
  <c r="AN58" i="10"/>
  <c r="AT58" i="10"/>
  <c r="AI59" i="10"/>
  <c r="AN59" i="10"/>
  <c r="AT59" i="10"/>
  <c r="AI60" i="10"/>
  <c r="AN60" i="10"/>
  <c r="AT60" i="10"/>
  <c r="M61" i="10"/>
  <c r="R61" i="10"/>
  <c r="X61" i="10"/>
  <c r="AC61" i="10"/>
  <c r="AI61" i="10"/>
  <c r="AN61" i="10"/>
  <c r="AT61" i="10"/>
  <c r="M62" i="10"/>
  <c r="R62" i="10"/>
  <c r="X62" i="10"/>
  <c r="AC62" i="10"/>
  <c r="AI62" i="10"/>
  <c r="AN62" i="10"/>
  <c r="M63" i="10"/>
  <c r="R63" i="10"/>
  <c r="X63" i="10"/>
  <c r="AC63" i="10"/>
  <c r="AI63" i="10"/>
  <c r="AN63" i="10"/>
  <c r="M64" i="10"/>
  <c r="R64" i="10"/>
  <c r="X64" i="10"/>
  <c r="AC64" i="10"/>
  <c r="AI64" i="10"/>
  <c r="AN64" i="10"/>
  <c r="M65" i="10"/>
  <c r="R65" i="10"/>
  <c r="X65" i="10"/>
  <c r="AC65" i="10"/>
  <c r="AI65" i="10"/>
  <c r="AN65" i="10"/>
  <c r="E66" i="10"/>
  <c r="M66" i="10"/>
  <c r="R66" i="10"/>
  <c r="X66" i="10"/>
  <c r="AC66" i="10"/>
  <c r="AI66" i="10"/>
  <c r="AN66" i="10"/>
  <c r="M67" i="10"/>
  <c r="R67" i="10"/>
  <c r="X67" i="10"/>
  <c r="AC67" i="10"/>
  <c r="AI67" i="10"/>
  <c r="AN67" i="10"/>
  <c r="B68" i="10"/>
  <c r="M68" i="10"/>
  <c r="R68" i="10"/>
  <c r="X68" i="10"/>
  <c r="AC68" i="10"/>
  <c r="AI68" i="10"/>
  <c r="AN68" i="10"/>
  <c r="AT68" i="10"/>
  <c r="I69" i="10"/>
  <c r="AI69" i="10"/>
  <c r="AN69" i="10"/>
  <c r="AT69" i="10"/>
  <c r="I70" i="10"/>
  <c r="AI70" i="10"/>
  <c r="AN70" i="10"/>
  <c r="AT70" i="10"/>
  <c r="I71" i="10"/>
  <c r="AI71" i="10"/>
  <c r="AN71" i="10"/>
  <c r="AT71" i="10"/>
  <c r="I72" i="10"/>
  <c r="AI72" i="10"/>
  <c r="AN72" i="10"/>
  <c r="AT72" i="10"/>
  <c r="I73" i="10"/>
  <c r="AI73" i="10"/>
  <c r="AN73" i="10"/>
  <c r="AT73" i="10"/>
  <c r="I74" i="10"/>
  <c r="AI74" i="10"/>
  <c r="AN74" i="10"/>
  <c r="AT74" i="10"/>
  <c r="M75" i="10"/>
  <c r="R75" i="10"/>
  <c r="X75" i="10"/>
  <c r="AC75" i="10"/>
  <c r="AI75" i="10"/>
  <c r="AN75" i="10"/>
  <c r="AT75" i="10"/>
  <c r="I76" i="10"/>
  <c r="AI76" i="10"/>
  <c r="AN76" i="10"/>
  <c r="AT76" i="10"/>
  <c r="I77" i="10"/>
  <c r="AI77" i="10"/>
  <c r="AN77" i="10"/>
  <c r="AT77" i="10"/>
  <c r="I78" i="10"/>
  <c r="AI78" i="10"/>
  <c r="AN78" i="10"/>
  <c r="AT78" i="10"/>
  <c r="I79" i="10"/>
  <c r="AI79" i="10"/>
  <c r="AN79" i="10"/>
  <c r="AT79" i="10"/>
  <c r="I80" i="10"/>
  <c r="AI80" i="10"/>
  <c r="AN80" i="10"/>
  <c r="AT80" i="10"/>
  <c r="I81" i="10"/>
  <c r="AI81" i="10"/>
  <c r="AN81" i="10"/>
  <c r="AT81" i="10"/>
  <c r="M82" i="10"/>
  <c r="R82" i="10"/>
  <c r="X82" i="10"/>
  <c r="AC82" i="10"/>
  <c r="AI82" i="10"/>
  <c r="AN82" i="10"/>
  <c r="AT82" i="10"/>
  <c r="I83" i="10"/>
  <c r="AI83" i="10"/>
  <c r="AN83" i="10"/>
  <c r="AT83" i="10"/>
  <c r="I84" i="10"/>
  <c r="AI84" i="10"/>
  <c r="AN84" i="10"/>
  <c r="AT84" i="10"/>
  <c r="I85" i="10"/>
  <c r="AI85" i="10"/>
  <c r="AN85" i="10"/>
  <c r="AT85" i="10"/>
  <c r="I86" i="10"/>
  <c r="AI86" i="10"/>
  <c r="AN86" i="10"/>
  <c r="AT86" i="10"/>
  <c r="I87" i="10"/>
  <c r="AI87" i="10"/>
  <c r="AN87" i="10"/>
  <c r="AT87" i="10"/>
  <c r="I88" i="10"/>
  <c r="AI88" i="10"/>
  <c r="AN88" i="10"/>
  <c r="AT88" i="10"/>
  <c r="M89" i="10"/>
  <c r="R89" i="10"/>
  <c r="X89" i="10"/>
  <c r="AC89" i="10"/>
  <c r="AI89" i="10"/>
  <c r="AN89" i="10"/>
  <c r="AT89" i="10"/>
  <c r="I90" i="10"/>
  <c r="AI90" i="10"/>
  <c r="AN90" i="10"/>
  <c r="AT90" i="10"/>
  <c r="I91" i="10"/>
  <c r="AI91" i="10"/>
  <c r="AN91" i="10"/>
  <c r="AT91" i="10"/>
  <c r="I92" i="10"/>
  <c r="AI92" i="10"/>
  <c r="AN92" i="10"/>
  <c r="AT92" i="10"/>
  <c r="I93" i="10"/>
  <c r="AI93" i="10"/>
  <c r="AN93" i="10"/>
  <c r="AT93" i="10"/>
  <c r="I94" i="10"/>
  <c r="AI94" i="10"/>
  <c r="AN94" i="10"/>
  <c r="AT94" i="10"/>
  <c r="I95" i="10"/>
  <c r="AI95" i="10"/>
  <c r="AN95" i="10"/>
  <c r="AT95" i="10"/>
  <c r="M96" i="10"/>
  <c r="R96" i="10"/>
  <c r="X96" i="10"/>
  <c r="AC96" i="10"/>
  <c r="AI96" i="10"/>
  <c r="AN96" i="10"/>
  <c r="AT96" i="10"/>
  <c r="I97" i="10"/>
  <c r="AI97" i="10"/>
  <c r="AN97" i="10"/>
  <c r="AT97" i="10"/>
  <c r="I98" i="10"/>
  <c r="AI98" i="10"/>
  <c r="AN98" i="10"/>
  <c r="AT98" i="10"/>
  <c r="I99" i="10"/>
  <c r="AI99" i="10"/>
  <c r="AN99" i="10"/>
  <c r="AT99" i="10"/>
  <c r="I100" i="10"/>
  <c r="AI100" i="10"/>
  <c r="AN100" i="10"/>
  <c r="AT100" i="10"/>
  <c r="I101" i="10"/>
  <c r="AI101" i="10"/>
  <c r="AN101" i="10"/>
  <c r="AT101" i="10"/>
  <c r="I102" i="10"/>
  <c r="AI102" i="10"/>
  <c r="AN102" i="10"/>
  <c r="AT102" i="10"/>
  <c r="M103" i="10"/>
  <c r="R103" i="10"/>
  <c r="X103" i="10"/>
  <c r="AC103" i="10"/>
  <c r="AI103" i="10"/>
  <c r="AN103" i="10"/>
  <c r="AT103" i="10"/>
  <c r="I104" i="10"/>
  <c r="AI104" i="10"/>
  <c r="AN104" i="10"/>
  <c r="AT104" i="10"/>
  <c r="I105" i="10"/>
  <c r="AI105" i="10"/>
  <c r="AN105" i="10"/>
  <c r="AT105" i="10"/>
  <c r="I106" i="10"/>
  <c r="AI106" i="10"/>
  <c r="AN106" i="10"/>
  <c r="AT106" i="10"/>
  <c r="I107" i="10"/>
  <c r="AI107" i="10"/>
  <c r="AN107" i="10"/>
  <c r="AT107" i="10"/>
  <c r="I108" i="10"/>
  <c r="AI108" i="10"/>
  <c r="AN108" i="10"/>
  <c r="AT108" i="10"/>
  <c r="I109" i="10"/>
  <c r="AI109" i="10"/>
  <c r="AN109" i="10"/>
  <c r="AT109" i="10"/>
  <c r="M110" i="10"/>
  <c r="R110" i="10"/>
  <c r="X110" i="10"/>
  <c r="AC110" i="10"/>
  <c r="AI110" i="10"/>
  <c r="AN110" i="10"/>
  <c r="AT110" i="10"/>
  <c r="I111" i="10"/>
  <c r="AI111" i="10"/>
  <c r="AN111" i="10"/>
  <c r="AT111" i="10"/>
  <c r="I112" i="10"/>
  <c r="AI112" i="10"/>
  <c r="AN112" i="10"/>
  <c r="AT112" i="10"/>
  <c r="I113" i="10"/>
  <c r="AI113" i="10"/>
  <c r="AN113" i="10"/>
  <c r="AT113" i="10"/>
  <c r="I114" i="10"/>
  <c r="AI114" i="10"/>
  <c r="AN114" i="10"/>
  <c r="AT114" i="10"/>
  <c r="I115" i="10"/>
  <c r="AI115" i="10"/>
  <c r="AN115" i="10"/>
  <c r="AT115" i="10"/>
  <c r="I116" i="10"/>
  <c r="AI116" i="10"/>
  <c r="AN116" i="10"/>
  <c r="AT116" i="10"/>
  <c r="M117" i="10"/>
  <c r="R117" i="10"/>
  <c r="X117" i="10"/>
  <c r="AC117" i="10"/>
  <c r="AI117" i="10"/>
  <c r="AN117" i="10"/>
  <c r="AT117" i="10"/>
  <c r="I118" i="10"/>
  <c r="M118" i="10"/>
  <c r="R118" i="10"/>
  <c r="X118" i="10"/>
  <c r="AC118" i="10"/>
  <c r="AI118" i="10"/>
  <c r="AN118" i="10"/>
  <c r="I119" i="10"/>
  <c r="M119" i="10"/>
  <c r="R119" i="10"/>
  <c r="X119" i="10"/>
  <c r="AC119" i="10"/>
  <c r="AI119" i="10"/>
  <c r="AN119" i="10"/>
  <c r="I120" i="10"/>
  <c r="M120" i="10"/>
  <c r="R120" i="10"/>
  <c r="X120" i="10"/>
  <c r="AC120" i="10"/>
  <c r="AI120" i="10"/>
  <c r="AN120" i="10"/>
  <c r="I121" i="10"/>
  <c r="M121" i="10"/>
  <c r="R121" i="10"/>
  <c r="X121" i="10"/>
  <c r="AC121" i="10"/>
  <c r="AI121" i="10"/>
  <c r="AN121" i="10"/>
  <c r="E122" i="10"/>
  <c r="I122" i="10"/>
  <c r="M122" i="10"/>
  <c r="R122" i="10"/>
  <c r="X122" i="10"/>
  <c r="AC122" i="10"/>
  <c r="AI122" i="10"/>
  <c r="AN122" i="10"/>
  <c r="I123" i="10"/>
  <c r="M123" i="10"/>
  <c r="R123" i="10"/>
  <c r="X123" i="10"/>
  <c r="AC123" i="10"/>
  <c r="AI123" i="10"/>
  <c r="AN123" i="10"/>
  <c r="E124" i="10"/>
  <c r="M124" i="10"/>
  <c r="R124" i="10"/>
  <c r="X124" i="10"/>
  <c r="AC124" i="10"/>
  <c r="AI124" i="10"/>
  <c r="AN124" i="10"/>
  <c r="AT124" i="10"/>
  <c r="AE128" i="10"/>
  <c r="AI128" i="10"/>
  <c r="AE129" i="10"/>
  <c r="AI129" i="10"/>
  <c r="AE130" i="10"/>
  <c r="AI130" i="10"/>
  <c r="AE131" i="10"/>
  <c r="AI131" i="10"/>
  <c r="AE132" i="10"/>
  <c r="AI132" i="10"/>
  <c r="AE133" i="10"/>
  <c r="AI133" i="10"/>
  <c r="AE134" i="10"/>
  <c r="AI134" i="10"/>
  <c r="I135" i="10"/>
  <c r="M135" i="10"/>
  <c r="T135" i="10"/>
  <c r="X135" i="10"/>
  <c r="AE135" i="10"/>
  <c r="AI135" i="10"/>
  <c r="AP135" i="10"/>
  <c r="AT135" i="10"/>
  <c r="AE137" i="10"/>
  <c r="AI137" i="10"/>
  <c r="AT122" i="10" l="1"/>
  <c r="AT123" i="10"/>
  <c r="AT118" i="10"/>
  <c r="AT119" i="10"/>
  <c r="AT120" i="10"/>
  <c r="AT121" i="10"/>
  <c r="AT66" i="10"/>
  <c r="AT67" i="10"/>
  <c r="AT62" i="10"/>
  <c r="AT63" i="10"/>
  <c r="AT64" i="10"/>
  <c r="AT65" i="10"/>
  <c r="AI13" i="9"/>
  <c r="AN13" i="9"/>
  <c r="AT13" i="9"/>
  <c r="AI14" i="9"/>
  <c r="AN14" i="9"/>
  <c r="AT14" i="9"/>
  <c r="AI15" i="9"/>
  <c r="AN15" i="9"/>
  <c r="AT15" i="9"/>
  <c r="AI16" i="9"/>
  <c r="AN16" i="9"/>
  <c r="AT16" i="9"/>
  <c r="AI17" i="9"/>
  <c r="AN17" i="9"/>
  <c r="AT17" i="9"/>
  <c r="AI18" i="9"/>
  <c r="AN18" i="9"/>
  <c r="AT18" i="9"/>
  <c r="M19" i="9"/>
  <c r="R19" i="9"/>
  <c r="X19" i="9"/>
  <c r="AC19" i="9"/>
  <c r="AI19" i="9"/>
  <c r="AN19" i="9"/>
  <c r="AT19" i="9"/>
  <c r="AI20" i="9"/>
  <c r="AN20" i="9"/>
  <c r="AT20" i="9"/>
  <c r="AI21" i="9"/>
  <c r="AN21" i="9"/>
  <c r="AT21" i="9"/>
  <c r="AI22" i="9"/>
  <c r="AN22" i="9"/>
  <c r="AT22" i="9"/>
  <c r="AI23" i="9"/>
  <c r="AN23" i="9"/>
  <c r="AT23" i="9"/>
  <c r="AI24" i="9"/>
  <c r="AN24" i="9"/>
  <c r="AT24" i="9"/>
  <c r="AI25" i="9"/>
  <c r="AN25" i="9"/>
  <c r="AT25" i="9"/>
  <c r="M26" i="9"/>
  <c r="R26" i="9"/>
  <c r="X26" i="9"/>
  <c r="AC26" i="9"/>
  <c r="AI26" i="9"/>
  <c r="AN26" i="9"/>
  <c r="AT26" i="9"/>
  <c r="AI27" i="9"/>
  <c r="AN27" i="9"/>
  <c r="AT27" i="9"/>
  <c r="AI28" i="9"/>
  <c r="AN28" i="9"/>
  <c r="AT28" i="9"/>
  <c r="AI29" i="9"/>
  <c r="AN29" i="9"/>
  <c r="AT29" i="9"/>
  <c r="AI30" i="9"/>
  <c r="AN30" i="9"/>
  <c r="AT30" i="9"/>
  <c r="AI31" i="9"/>
  <c r="AN31" i="9"/>
  <c r="AT31" i="9"/>
  <c r="AI32" i="9"/>
  <c r="AN32" i="9"/>
  <c r="AT32" i="9"/>
  <c r="M33" i="9"/>
  <c r="R33" i="9"/>
  <c r="X33" i="9"/>
  <c r="AC33" i="9"/>
  <c r="AI33" i="9"/>
  <c r="AN33" i="9"/>
  <c r="AT33" i="9"/>
  <c r="AI34" i="9"/>
  <c r="AN34" i="9"/>
  <c r="AT34" i="9"/>
  <c r="AI35" i="9"/>
  <c r="AN35" i="9"/>
  <c r="AT35" i="9"/>
  <c r="AI36" i="9"/>
  <c r="AN36" i="9"/>
  <c r="AT36" i="9"/>
  <c r="AI37" i="9"/>
  <c r="AN37" i="9"/>
  <c r="AT37" i="9"/>
  <c r="AI38" i="9"/>
  <c r="AN38" i="9"/>
  <c r="AT38" i="9"/>
  <c r="AI39" i="9"/>
  <c r="AN39" i="9"/>
  <c r="AT39" i="9"/>
  <c r="M40" i="9"/>
  <c r="R40" i="9"/>
  <c r="X40" i="9"/>
  <c r="AC40" i="9"/>
  <c r="AI40" i="9"/>
  <c r="AN40" i="9"/>
  <c r="AT40" i="9"/>
  <c r="AI41" i="9"/>
  <c r="AN41" i="9"/>
  <c r="AT41" i="9"/>
  <c r="AI42" i="9"/>
  <c r="AN42" i="9"/>
  <c r="AT42" i="9"/>
  <c r="AI43" i="9"/>
  <c r="AN43" i="9"/>
  <c r="AT43" i="9"/>
  <c r="AI44" i="9"/>
  <c r="AN44" i="9"/>
  <c r="AT44" i="9"/>
  <c r="AI45" i="9"/>
  <c r="AN45" i="9"/>
  <c r="AT45" i="9"/>
  <c r="AI46" i="9"/>
  <c r="AN46" i="9"/>
  <c r="AT46" i="9"/>
  <c r="M47" i="9"/>
  <c r="R47" i="9"/>
  <c r="X47" i="9"/>
  <c r="AC47" i="9"/>
  <c r="AI47" i="9"/>
  <c r="AN47" i="9"/>
  <c r="AT47" i="9"/>
  <c r="AI48" i="9"/>
  <c r="AN48" i="9"/>
  <c r="AT48" i="9"/>
  <c r="AI49" i="9"/>
  <c r="AN49" i="9"/>
  <c r="AT49" i="9"/>
  <c r="AI50" i="9"/>
  <c r="AN50" i="9"/>
  <c r="AT50" i="9"/>
  <c r="AI51" i="9"/>
  <c r="AN51" i="9"/>
  <c r="AT51" i="9"/>
  <c r="AI52" i="9"/>
  <c r="AN52" i="9"/>
  <c r="AT52" i="9"/>
  <c r="AI53" i="9"/>
  <c r="AN53" i="9"/>
  <c r="AT53" i="9"/>
  <c r="M54" i="9"/>
  <c r="R54" i="9"/>
  <c r="X54" i="9"/>
  <c r="AC54" i="9"/>
  <c r="AI54" i="9"/>
  <c r="AN54" i="9"/>
  <c r="AT54" i="9"/>
  <c r="AI55" i="9"/>
  <c r="AN55" i="9"/>
  <c r="AT55" i="9"/>
  <c r="AI56" i="9"/>
  <c r="AN56" i="9"/>
  <c r="AT56" i="9"/>
  <c r="AI57" i="9"/>
  <c r="AN57" i="9"/>
  <c r="AT57" i="9"/>
  <c r="AI58" i="9"/>
  <c r="AN58" i="9"/>
  <c r="AT58" i="9"/>
  <c r="AI59" i="9"/>
  <c r="AN59" i="9"/>
  <c r="AT59" i="9"/>
  <c r="AI60" i="9"/>
  <c r="AN60" i="9"/>
  <c r="AT60" i="9"/>
  <c r="M61" i="9"/>
  <c r="R61" i="9"/>
  <c r="X61" i="9"/>
  <c r="AC61" i="9"/>
  <c r="AI61" i="9"/>
  <c r="AN61" i="9"/>
  <c r="AT61" i="9"/>
  <c r="M62" i="9"/>
  <c r="R62" i="9"/>
  <c r="X62" i="9"/>
  <c r="AC62" i="9"/>
  <c r="AI62" i="9"/>
  <c r="AN62" i="9"/>
  <c r="M63" i="9"/>
  <c r="R63" i="9"/>
  <c r="X63" i="9"/>
  <c r="AC63" i="9"/>
  <c r="AI63" i="9"/>
  <c r="AN63" i="9"/>
  <c r="M64" i="9"/>
  <c r="R64" i="9"/>
  <c r="X64" i="9"/>
  <c r="AC64" i="9"/>
  <c r="AI64" i="9"/>
  <c r="AN64" i="9"/>
  <c r="M65" i="9"/>
  <c r="R65" i="9"/>
  <c r="X65" i="9"/>
  <c r="AC65" i="9"/>
  <c r="AI65" i="9"/>
  <c r="AN65" i="9"/>
  <c r="E66" i="9"/>
  <c r="M66" i="9"/>
  <c r="R66" i="9"/>
  <c r="X66" i="9"/>
  <c r="AC66" i="9"/>
  <c r="AI66" i="9"/>
  <c r="AN66" i="9"/>
  <c r="M67" i="9"/>
  <c r="R67" i="9"/>
  <c r="X67" i="9"/>
  <c r="AC67" i="9"/>
  <c r="AI67" i="9"/>
  <c r="AN67" i="9"/>
  <c r="B68" i="9"/>
  <c r="M68" i="9"/>
  <c r="R68" i="9"/>
  <c r="X68" i="9"/>
  <c r="AC68" i="9"/>
  <c r="AI68" i="9"/>
  <c r="AN68" i="9"/>
  <c r="AT68" i="9"/>
  <c r="I69" i="9"/>
  <c r="AI69" i="9"/>
  <c r="AN69" i="9"/>
  <c r="AT69" i="9"/>
  <c r="I70" i="9"/>
  <c r="AI70" i="9"/>
  <c r="AN70" i="9"/>
  <c r="AT70" i="9"/>
  <c r="I71" i="9"/>
  <c r="AI71" i="9"/>
  <c r="AN71" i="9"/>
  <c r="AT71" i="9"/>
  <c r="I72" i="9"/>
  <c r="AI72" i="9"/>
  <c r="AN72" i="9"/>
  <c r="AT72" i="9"/>
  <c r="I73" i="9"/>
  <c r="AI73" i="9"/>
  <c r="AN73" i="9"/>
  <c r="AT73" i="9"/>
  <c r="I74" i="9"/>
  <c r="AI74" i="9"/>
  <c r="AN74" i="9"/>
  <c r="AT74" i="9"/>
  <c r="M75" i="9"/>
  <c r="R75" i="9"/>
  <c r="X75" i="9"/>
  <c r="AC75" i="9"/>
  <c r="AI75" i="9"/>
  <c r="AN75" i="9"/>
  <c r="AT75" i="9"/>
  <c r="I76" i="9"/>
  <c r="AI76" i="9"/>
  <c r="AN76" i="9"/>
  <c r="AT76" i="9"/>
  <c r="I77" i="9"/>
  <c r="AI77" i="9"/>
  <c r="AN77" i="9"/>
  <c r="AT77" i="9"/>
  <c r="I78" i="9"/>
  <c r="AI78" i="9"/>
  <c r="AN78" i="9"/>
  <c r="AT78" i="9"/>
  <c r="I79" i="9"/>
  <c r="AI79" i="9"/>
  <c r="AN79" i="9"/>
  <c r="AT79" i="9"/>
  <c r="I80" i="9"/>
  <c r="AI80" i="9"/>
  <c r="AN80" i="9"/>
  <c r="AT80" i="9"/>
  <c r="I81" i="9"/>
  <c r="AI81" i="9"/>
  <c r="AN81" i="9"/>
  <c r="AT81" i="9"/>
  <c r="M82" i="9"/>
  <c r="R82" i="9"/>
  <c r="X82" i="9"/>
  <c r="AC82" i="9"/>
  <c r="AI82" i="9"/>
  <c r="AN82" i="9"/>
  <c r="AT82" i="9"/>
  <c r="I83" i="9"/>
  <c r="AI83" i="9"/>
  <c r="AN83" i="9"/>
  <c r="AT83" i="9"/>
  <c r="I84" i="9"/>
  <c r="AI84" i="9"/>
  <c r="AN84" i="9"/>
  <c r="AT84" i="9"/>
  <c r="I85" i="9"/>
  <c r="AI85" i="9"/>
  <c r="AN85" i="9"/>
  <c r="AT85" i="9"/>
  <c r="I86" i="9"/>
  <c r="AI86" i="9"/>
  <c r="AN86" i="9"/>
  <c r="AT86" i="9"/>
  <c r="I87" i="9"/>
  <c r="AI87" i="9"/>
  <c r="AN87" i="9"/>
  <c r="AT87" i="9"/>
  <c r="I88" i="9"/>
  <c r="AI88" i="9"/>
  <c r="AN88" i="9"/>
  <c r="AT88" i="9"/>
  <c r="M89" i="9"/>
  <c r="R89" i="9"/>
  <c r="X89" i="9"/>
  <c r="AC89" i="9"/>
  <c r="AI89" i="9"/>
  <c r="AN89" i="9"/>
  <c r="AT89" i="9"/>
  <c r="I90" i="9"/>
  <c r="AI90" i="9"/>
  <c r="AN90" i="9"/>
  <c r="AT90" i="9"/>
  <c r="I91" i="9"/>
  <c r="AI91" i="9"/>
  <c r="AN91" i="9"/>
  <c r="AT91" i="9"/>
  <c r="I92" i="9"/>
  <c r="AI92" i="9"/>
  <c r="AN92" i="9"/>
  <c r="AT92" i="9"/>
  <c r="I93" i="9"/>
  <c r="AI93" i="9"/>
  <c r="AN93" i="9"/>
  <c r="AT93" i="9"/>
  <c r="I94" i="9"/>
  <c r="AI94" i="9"/>
  <c r="AN94" i="9"/>
  <c r="AT94" i="9"/>
  <c r="I95" i="9"/>
  <c r="AI95" i="9"/>
  <c r="AN95" i="9"/>
  <c r="AT95" i="9"/>
  <c r="M96" i="9"/>
  <c r="R96" i="9"/>
  <c r="X96" i="9"/>
  <c r="AC96" i="9"/>
  <c r="AI96" i="9"/>
  <c r="AN96" i="9"/>
  <c r="AT96" i="9"/>
  <c r="I97" i="9"/>
  <c r="AI97" i="9"/>
  <c r="AN97" i="9"/>
  <c r="AT97" i="9"/>
  <c r="I98" i="9"/>
  <c r="AI98" i="9"/>
  <c r="AN98" i="9"/>
  <c r="AT98" i="9"/>
  <c r="I99" i="9"/>
  <c r="AI99" i="9"/>
  <c r="AN99" i="9"/>
  <c r="AT99" i="9"/>
  <c r="I100" i="9"/>
  <c r="AI100" i="9"/>
  <c r="AN100" i="9"/>
  <c r="AT100" i="9"/>
  <c r="I101" i="9"/>
  <c r="AI101" i="9"/>
  <c r="AN101" i="9"/>
  <c r="AT101" i="9"/>
  <c r="I102" i="9"/>
  <c r="AI102" i="9"/>
  <c r="AN102" i="9"/>
  <c r="AT102" i="9"/>
  <c r="M103" i="9"/>
  <c r="R103" i="9"/>
  <c r="X103" i="9"/>
  <c r="AC103" i="9"/>
  <c r="AI103" i="9"/>
  <c r="AN103" i="9"/>
  <c r="AT103" i="9"/>
  <c r="I104" i="9"/>
  <c r="AI104" i="9"/>
  <c r="AN104" i="9"/>
  <c r="AT104" i="9"/>
  <c r="I105" i="9"/>
  <c r="AI105" i="9"/>
  <c r="AN105" i="9"/>
  <c r="AT105" i="9"/>
  <c r="I106" i="9"/>
  <c r="AI106" i="9"/>
  <c r="AN106" i="9"/>
  <c r="AT106" i="9"/>
  <c r="I107" i="9"/>
  <c r="AI107" i="9"/>
  <c r="AN107" i="9"/>
  <c r="AT107" i="9"/>
  <c r="I108" i="9"/>
  <c r="AI108" i="9"/>
  <c r="AN108" i="9"/>
  <c r="AT108" i="9"/>
  <c r="I109" i="9"/>
  <c r="AI109" i="9"/>
  <c r="AN109" i="9"/>
  <c r="AT109" i="9"/>
  <c r="M110" i="9"/>
  <c r="R110" i="9"/>
  <c r="X110" i="9"/>
  <c r="AC110" i="9"/>
  <c r="AI110" i="9"/>
  <c r="AN110" i="9"/>
  <c r="AT110" i="9"/>
  <c r="I111" i="9"/>
  <c r="AI111" i="9"/>
  <c r="AN111" i="9"/>
  <c r="AT111" i="9"/>
  <c r="I112" i="9"/>
  <c r="AI112" i="9"/>
  <c r="AN112" i="9"/>
  <c r="AT112" i="9"/>
  <c r="I113" i="9"/>
  <c r="AI113" i="9"/>
  <c r="AN113" i="9"/>
  <c r="AT113" i="9"/>
  <c r="I114" i="9"/>
  <c r="AI114" i="9"/>
  <c r="AN114" i="9"/>
  <c r="AT114" i="9"/>
  <c r="I115" i="9"/>
  <c r="AI115" i="9"/>
  <c r="AN115" i="9"/>
  <c r="AT115" i="9"/>
  <c r="I116" i="9"/>
  <c r="AI116" i="9"/>
  <c r="AN116" i="9"/>
  <c r="AT116" i="9"/>
  <c r="M117" i="9"/>
  <c r="R117" i="9"/>
  <c r="X117" i="9"/>
  <c r="AC117" i="9"/>
  <c r="AI117" i="9"/>
  <c r="AN117" i="9"/>
  <c r="AT117" i="9"/>
  <c r="I118" i="9"/>
  <c r="M118" i="9"/>
  <c r="R118" i="9"/>
  <c r="X118" i="9"/>
  <c r="AC118" i="9"/>
  <c r="AI118" i="9"/>
  <c r="AN118" i="9"/>
  <c r="I119" i="9"/>
  <c r="M119" i="9"/>
  <c r="R119" i="9"/>
  <c r="X119" i="9"/>
  <c r="AC119" i="9"/>
  <c r="AI119" i="9"/>
  <c r="AN119" i="9"/>
  <c r="I120" i="9"/>
  <c r="M120" i="9"/>
  <c r="R120" i="9"/>
  <c r="X120" i="9"/>
  <c r="AC120" i="9"/>
  <c r="AI120" i="9"/>
  <c r="AN120" i="9"/>
  <c r="I121" i="9"/>
  <c r="M121" i="9"/>
  <c r="R121" i="9"/>
  <c r="X121" i="9"/>
  <c r="AC121" i="9"/>
  <c r="AI121" i="9"/>
  <c r="AN121" i="9"/>
  <c r="E122" i="9"/>
  <c r="I122" i="9"/>
  <c r="M122" i="9"/>
  <c r="R122" i="9"/>
  <c r="X122" i="9"/>
  <c r="AC122" i="9"/>
  <c r="AI122" i="9"/>
  <c r="AN122" i="9"/>
  <c r="I123" i="9"/>
  <c r="M123" i="9"/>
  <c r="R123" i="9"/>
  <c r="X123" i="9"/>
  <c r="AC123" i="9"/>
  <c r="AI123" i="9"/>
  <c r="AN123" i="9"/>
  <c r="E124" i="9"/>
  <c r="M124" i="9"/>
  <c r="R124" i="9"/>
  <c r="X124" i="9"/>
  <c r="AC124" i="9"/>
  <c r="AI124" i="9"/>
  <c r="AN124" i="9"/>
  <c r="AT124" i="9"/>
  <c r="AE128" i="9"/>
  <c r="AI128" i="9"/>
  <c r="AE129" i="9"/>
  <c r="AI129" i="9"/>
  <c r="AE130" i="9"/>
  <c r="AI130" i="9"/>
  <c r="AE131" i="9"/>
  <c r="AI131" i="9"/>
  <c r="AE132" i="9"/>
  <c r="AI132" i="9"/>
  <c r="AE133" i="9"/>
  <c r="AI133" i="9"/>
  <c r="AE134" i="9"/>
  <c r="AI134" i="9"/>
  <c r="I135" i="9"/>
  <c r="M135" i="9"/>
  <c r="T135" i="9"/>
  <c r="X135" i="9"/>
  <c r="AE135" i="9"/>
  <c r="AI135" i="9"/>
  <c r="AP135" i="9"/>
  <c r="AT135" i="9"/>
  <c r="AE137" i="9"/>
  <c r="AI137" i="9"/>
  <c r="AT122" i="9" l="1"/>
  <c r="AT123" i="9"/>
  <c r="AT118" i="9"/>
  <c r="AT119" i="9"/>
  <c r="AT120" i="9"/>
  <c r="AT121" i="9"/>
  <c r="AT66" i="9"/>
  <c r="AT67" i="9"/>
  <c r="AT62" i="9"/>
  <c r="AT63" i="9"/>
  <c r="AT64" i="9"/>
  <c r="AT65" i="9"/>
  <c r="AI13" i="8"/>
  <c r="AN13" i="8"/>
  <c r="AT13" i="8"/>
  <c r="AI14" i="8"/>
  <c r="AN14" i="8"/>
  <c r="AT14" i="8"/>
  <c r="AI15" i="8"/>
  <c r="AN15" i="8"/>
  <c r="AT15" i="8"/>
  <c r="AI16" i="8"/>
  <c r="AN16" i="8"/>
  <c r="AT16" i="8"/>
  <c r="AI17" i="8"/>
  <c r="AN17" i="8"/>
  <c r="AT17" i="8"/>
  <c r="AI18" i="8"/>
  <c r="AN18" i="8"/>
  <c r="AT18" i="8"/>
  <c r="M19" i="8"/>
  <c r="R19" i="8"/>
  <c r="X19" i="8"/>
  <c r="AC19" i="8"/>
  <c r="AI19" i="8"/>
  <c r="AN19" i="8"/>
  <c r="AT19" i="8"/>
  <c r="AI20" i="8"/>
  <c r="AN20" i="8"/>
  <c r="AT20" i="8"/>
  <c r="AI21" i="8"/>
  <c r="AN21" i="8"/>
  <c r="AT21" i="8"/>
  <c r="AI22" i="8"/>
  <c r="AN22" i="8"/>
  <c r="AT22" i="8"/>
  <c r="AI23" i="8"/>
  <c r="AN23" i="8"/>
  <c r="AT23" i="8"/>
  <c r="AI24" i="8"/>
  <c r="AN24" i="8"/>
  <c r="AT24" i="8"/>
  <c r="AI25" i="8"/>
  <c r="AN25" i="8"/>
  <c r="AT25" i="8"/>
  <c r="M26" i="8"/>
  <c r="R26" i="8"/>
  <c r="X26" i="8"/>
  <c r="AC26" i="8"/>
  <c r="AI26" i="8"/>
  <c r="AN26" i="8"/>
  <c r="AT26" i="8"/>
  <c r="AI27" i="8"/>
  <c r="AN27" i="8"/>
  <c r="AT27" i="8"/>
  <c r="AI28" i="8"/>
  <c r="AN28" i="8"/>
  <c r="AT28" i="8"/>
  <c r="AI29" i="8"/>
  <c r="AN29" i="8"/>
  <c r="AT29" i="8"/>
  <c r="AI30" i="8"/>
  <c r="AN30" i="8"/>
  <c r="AT30" i="8"/>
  <c r="AI31" i="8"/>
  <c r="AN31" i="8"/>
  <c r="AT31" i="8"/>
  <c r="AI32" i="8"/>
  <c r="AN32" i="8"/>
  <c r="AT32" i="8"/>
  <c r="M33" i="8"/>
  <c r="R33" i="8"/>
  <c r="X33" i="8"/>
  <c r="AC33" i="8"/>
  <c r="AI33" i="8"/>
  <c r="AN33" i="8"/>
  <c r="AT33" i="8"/>
  <c r="AI34" i="8"/>
  <c r="AN34" i="8"/>
  <c r="AT34" i="8"/>
  <c r="AI35" i="8"/>
  <c r="AN35" i="8"/>
  <c r="AT35" i="8"/>
  <c r="AI36" i="8"/>
  <c r="AN36" i="8"/>
  <c r="AT36" i="8"/>
  <c r="AI37" i="8"/>
  <c r="AN37" i="8"/>
  <c r="AT37" i="8"/>
  <c r="AI38" i="8"/>
  <c r="AN38" i="8"/>
  <c r="AT38" i="8"/>
  <c r="AI39" i="8"/>
  <c r="AN39" i="8"/>
  <c r="AT39" i="8"/>
  <c r="M40" i="8"/>
  <c r="R40" i="8"/>
  <c r="X40" i="8"/>
  <c r="AC40" i="8"/>
  <c r="AI40" i="8"/>
  <c r="AN40" i="8"/>
  <c r="AT40" i="8"/>
  <c r="AI41" i="8"/>
  <c r="AN41" i="8"/>
  <c r="AT41" i="8"/>
  <c r="AI42" i="8"/>
  <c r="AN42" i="8"/>
  <c r="AT42" i="8"/>
  <c r="AI43" i="8"/>
  <c r="AN43" i="8"/>
  <c r="AT43" i="8"/>
  <c r="AI44" i="8"/>
  <c r="AN44" i="8"/>
  <c r="AT44" i="8"/>
  <c r="AI45" i="8"/>
  <c r="AN45" i="8"/>
  <c r="AT45" i="8"/>
  <c r="AI46" i="8"/>
  <c r="AN46" i="8"/>
  <c r="AT46" i="8"/>
  <c r="M47" i="8"/>
  <c r="R47" i="8"/>
  <c r="X47" i="8"/>
  <c r="AC47" i="8"/>
  <c r="AI47" i="8"/>
  <c r="AN47" i="8"/>
  <c r="AT47" i="8"/>
  <c r="AI48" i="8"/>
  <c r="AN48" i="8"/>
  <c r="AT48" i="8"/>
  <c r="AI49" i="8"/>
  <c r="AN49" i="8"/>
  <c r="AT49" i="8"/>
  <c r="AI50" i="8"/>
  <c r="AN50" i="8"/>
  <c r="AT50" i="8"/>
  <c r="AI51" i="8"/>
  <c r="AN51" i="8"/>
  <c r="AT51" i="8"/>
  <c r="AI52" i="8"/>
  <c r="AN52" i="8"/>
  <c r="AT52" i="8"/>
  <c r="AI53" i="8"/>
  <c r="AN53" i="8"/>
  <c r="AT53" i="8"/>
  <c r="M54" i="8"/>
  <c r="R54" i="8"/>
  <c r="X54" i="8"/>
  <c r="AC54" i="8"/>
  <c r="AI54" i="8"/>
  <c r="AN54" i="8"/>
  <c r="AT54" i="8"/>
  <c r="AI55" i="8"/>
  <c r="AN55" i="8"/>
  <c r="AT55" i="8"/>
  <c r="AI56" i="8"/>
  <c r="AN56" i="8"/>
  <c r="AT56" i="8"/>
  <c r="AI57" i="8"/>
  <c r="AN57" i="8"/>
  <c r="AT57" i="8"/>
  <c r="AI58" i="8"/>
  <c r="AN58" i="8"/>
  <c r="AT58" i="8"/>
  <c r="AI59" i="8"/>
  <c r="AN59" i="8"/>
  <c r="AT59" i="8"/>
  <c r="AI60" i="8"/>
  <c r="AN60" i="8"/>
  <c r="AT60" i="8"/>
  <c r="M61" i="8"/>
  <c r="R61" i="8"/>
  <c r="X61" i="8"/>
  <c r="AC61" i="8"/>
  <c r="AI61" i="8"/>
  <c r="AN61" i="8"/>
  <c r="AT61" i="8"/>
  <c r="M62" i="8"/>
  <c r="R62" i="8"/>
  <c r="X62" i="8"/>
  <c r="AC62" i="8"/>
  <c r="AI62" i="8"/>
  <c r="AN62" i="8"/>
  <c r="M63" i="8"/>
  <c r="R63" i="8"/>
  <c r="X63" i="8"/>
  <c r="AC63" i="8"/>
  <c r="AI63" i="8"/>
  <c r="AN63" i="8"/>
  <c r="M64" i="8"/>
  <c r="R64" i="8"/>
  <c r="X64" i="8"/>
  <c r="AC64" i="8"/>
  <c r="AI64" i="8"/>
  <c r="AN64" i="8"/>
  <c r="M65" i="8"/>
  <c r="R65" i="8"/>
  <c r="X65" i="8"/>
  <c r="AC65" i="8"/>
  <c r="AI65" i="8"/>
  <c r="AN65" i="8"/>
  <c r="E66" i="8"/>
  <c r="M66" i="8"/>
  <c r="R66" i="8"/>
  <c r="X66" i="8"/>
  <c r="AC66" i="8"/>
  <c r="AI66" i="8"/>
  <c r="AN66" i="8"/>
  <c r="M67" i="8"/>
  <c r="R67" i="8"/>
  <c r="X67" i="8"/>
  <c r="AC67" i="8"/>
  <c r="AI67" i="8"/>
  <c r="AN67" i="8"/>
  <c r="B68" i="8"/>
  <c r="M68" i="8"/>
  <c r="R68" i="8"/>
  <c r="X68" i="8"/>
  <c r="AC68" i="8"/>
  <c r="AI68" i="8"/>
  <c r="AN68" i="8"/>
  <c r="AT68" i="8"/>
  <c r="I69" i="8"/>
  <c r="AI69" i="8"/>
  <c r="AN69" i="8"/>
  <c r="AT69" i="8"/>
  <c r="I70" i="8"/>
  <c r="AI70" i="8"/>
  <c r="AN70" i="8"/>
  <c r="AT70" i="8"/>
  <c r="I71" i="8"/>
  <c r="AI71" i="8"/>
  <c r="AN71" i="8"/>
  <c r="AT71" i="8"/>
  <c r="I72" i="8"/>
  <c r="AI72" i="8"/>
  <c r="AN72" i="8"/>
  <c r="AT72" i="8"/>
  <c r="I73" i="8"/>
  <c r="AI73" i="8"/>
  <c r="AN73" i="8"/>
  <c r="AT73" i="8"/>
  <c r="I74" i="8"/>
  <c r="AI74" i="8"/>
  <c r="AN74" i="8"/>
  <c r="AT74" i="8"/>
  <c r="M75" i="8"/>
  <c r="R75" i="8"/>
  <c r="X75" i="8"/>
  <c r="AC75" i="8"/>
  <c r="AI75" i="8"/>
  <c r="AN75" i="8"/>
  <c r="AT75" i="8"/>
  <c r="I76" i="8"/>
  <c r="AI76" i="8"/>
  <c r="AN76" i="8"/>
  <c r="AT76" i="8"/>
  <c r="I77" i="8"/>
  <c r="AI77" i="8"/>
  <c r="AN77" i="8"/>
  <c r="AT77" i="8"/>
  <c r="I78" i="8"/>
  <c r="AI78" i="8"/>
  <c r="AN78" i="8"/>
  <c r="AT78" i="8"/>
  <c r="I79" i="8"/>
  <c r="AI79" i="8"/>
  <c r="AN79" i="8"/>
  <c r="AT79" i="8"/>
  <c r="I80" i="8"/>
  <c r="AI80" i="8"/>
  <c r="AN80" i="8"/>
  <c r="AT80" i="8"/>
  <c r="I81" i="8"/>
  <c r="AI81" i="8"/>
  <c r="AN81" i="8"/>
  <c r="AT81" i="8"/>
  <c r="M82" i="8"/>
  <c r="R82" i="8"/>
  <c r="X82" i="8"/>
  <c r="AC82" i="8"/>
  <c r="AI82" i="8"/>
  <c r="AN82" i="8"/>
  <c r="AT82" i="8"/>
  <c r="I83" i="8"/>
  <c r="AI83" i="8"/>
  <c r="AN83" i="8"/>
  <c r="AT83" i="8"/>
  <c r="I84" i="8"/>
  <c r="AI84" i="8"/>
  <c r="AN84" i="8"/>
  <c r="AT84" i="8"/>
  <c r="I85" i="8"/>
  <c r="AI85" i="8"/>
  <c r="AN85" i="8"/>
  <c r="AT85" i="8"/>
  <c r="I86" i="8"/>
  <c r="AI86" i="8"/>
  <c r="AN86" i="8"/>
  <c r="AT86" i="8"/>
  <c r="I87" i="8"/>
  <c r="AI87" i="8"/>
  <c r="AN87" i="8"/>
  <c r="AT87" i="8"/>
  <c r="I88" i="8"/>
  <c r="AI88" i="8"/>
  <c r="AN88" i="8"/>
  <c r="AT88" i="8"/>
  <c r="M89" i="8"/>
  <c r="R89" i="8"/>
  <c r="X89" i="8"/>
  <c r="AC89" i="8"/>
  <c r="AI89" i="8"/>
  <c r="AN89" i="8"/>
  <c r="AT89" i="8"/>
  <c r="I90" i="8"/>
  <c r="AI90" i="8"/>
  <c r="AN90" i="8"/>
  <c r="AT90" i="8"/>
  <c r="I91" i="8"/>
  <c r="AI91" i="8"/>
  <c r="AN91" i="8"/>
  <c r="AT91" i="8"/>
  <c r="I92" i="8"/>
  <c r="AI92" i="8"/>
  <c r="AN92" i="8"/>
  <c r="AT92" i="8"/>
  <c r="I93" i="8"/>
  <c r="AI93" i="8"/>
  <c r="AN93" i="8"/>
  <c r="AT93" i="8"/>
  <c r="I94" i="8"/>
  <c r="AI94" i="8"/>
  <c r="AN94" i="8"/>
  <c r="AT94" i="8"/>
  <c r="I95" i="8"/>
  <c r="AI95" i="8"/>
  <c r="AN95" i="8"/>
  <c r="AT95" i="8"/>
  <c r="M96" i="8"/>
  <c r="R96" i="8"/>
  <c r="X96" i="8"/>
  <c r="AC96" i="8"/>
  <c r="AI96" i="8"/>
  <c r="AN96" i="8"/>
  <c r="AT96" i="8"/>
  <c r="I97" i="8"/>
  <c r="AI97" i="8"/>
  <c r="AN97" i="8"/>
  <c r="AT97" i="8"/>
  <c r="I98" i="8"/>
  <c r="AI98" i="8"/>
  <c r="AN98" i="8"/>
  <c r="AT98" i="8"/>
  <c r="I99" i="8"/>
  <c r="AI99" i="8"/>
  <c r="AN99" i="8"/>
  <c r="AT99" i="8"/>
  <c r="I100" i="8"/>
  <c r="AI100" i="8"/>
  <c r="AN100" i="8"/>
  <c r="AT100" i="8"/>
  <c r="I101" i="8"/>
  <c r="AI101" i="8"/>
  <c r="AN101" i="8"/>
  <c r="AT101" i="8"/>
  <c r="I102" i="8"/>
  <c r="AI102" i="8"/>
  <c r="AN102" i="8"/>
  <c r="AT102" i="8"/>
  <c r="M103" i="8"/>
  <c r="R103" i="8"/>
  <c r="X103" i="8"/>
  <c r="AC103" i="8"/>
  <c r="AI103" i="8"/>
  <c r="AN103" i="8"/>
  <c r="AT103" i="8"/>
  <c r="I104" i="8"/>
  <c r="AI104" i="8"/>
  <c r="AN104" i="8"/>
  <c r="AT104" i="8"/>
  <c r="I105" i="8"/>
  <c r="AI105" i="8"/>
  <c r="AN105" i="8"/>
  <c r="AT105" i="8"/>
  <c r="I106" i="8"/>
  <c r="AI106" i="8"/>
  <c r="AN106" i="8"/>
  <c r="AT106" i="8"/>
  <c r="I107" i="8"/>
  <c r="AI107" i="8"/>
  <c r="AN107" i="8"/>
  <c r="AT107" i="8"/>
  <c r="I108" i="8"/>
  <c r="AI108" i="8"/>
  <c r="AN108" i="8"/>
  <c r="AT108" i="8"/>
  <c r="I109" i="8"/>
  <c r="AI109" i="8"/>
  <c r="AN109" i="8"/>
  <c r="AT109" i="8"/>
  <c r="M110" i="8"/>
  <c r="R110" i="8"/>
  <c r="X110" i="8"/>
  <c r="AC110" i="8"/>
  <c r="AI110" i="8"/>
  <c r="AN110" i="8"/>
  <c r="AT110" i="8"/>
  <c r="I111" i="8"/>
  <c r="AI111" i="8"/>
  <c r="AN111" i="8"/>
  <c r="AT111" i="8"/>
  <c r="I112" i="8"/>
  <c r="AI112" i="8"/>
  <c r="AN112" i="8"/>
  <c r="AT112" i="8"/>
  <c r="I113" i="8"/>
  <c r="AI113" i="8"/>
  <c r="AN113" i="8"/>
  <c r="AT113" i="8"/>
  <c r="I114" i="8"/>
  <c r="AI114" i="8"/>
  <c r="AN114" i="8"/>
  <c r="AT114" i="8"/>
  <c r="I115" i="8"/>
  <c r="AI115" i="8"/>
  <c r="AN115" i="8"/>
  <c r="AT115" i="8"/>
  <c r="I116" i="8"/>
  <c r="AI116" i="8"/>
  <c r="AN116" i="8"/>
  <c r="AT116" i="8"/>
  <c r="M117" i="8"/>
  <c r="R117" i="8"/>
  <c r="X117" i="8"/>
  <c r="AC117" i="8"/>
  <c r="AI117" i="8"/>
  <c r="AN117" i="8"/>
  <c r="AT117" i="8"/>
  <c r="I118" i="8"/>
  <c r="M118" i="8"/>
  <c r="R118" i="8"/>
  <c r="X118" i="8"/>
  <c r="AC118" i="8"/>
  <c r="AI118" i="8"/>
  <c r="AN118" i="8"/>
  <c r="I119" i="8"/>
  <c r="M119" i="8"/>
  <c r="R119" i="8"/>
  <c r="X119" i="8"/>
  <c r="AC119" i="8"/>
  <c r="AI119" i="8"/>
  <c r="AN119" i="8"/>
  <c r="I120" i="8"/>
  <c r="M120" i="8"/>
  <c r="R120" i="8"/>
  <c r="X120" i="8"/>
  <c r="AC120" i="8"/>
  <c r="AI120" i="8"/>
  <c r="AN120" i="8"/>
  <c r="I121" i="8"/>
  <c r="M121" i="8"/>
  <c r="R121" i="8"/>
  <c r="X121" i="8"/>
  <c r="AC121" i="8"/>
  <c r="AI121" i="8"/>
  <c r="AN121" i="8"/>
  <c r="E122" i="8"/>
  <c r="I122" i="8"/>
  <c r="M122" i="8"/>
  <c r="R122" i="8"/>
  <c r="X122" i="8"/>
  <c r="AC122" i="8"/>
  <c r="AI122" i="8"/>
  <c r="AN122" i="8"/>
  <c r="I123" i="8"/>
  <c r="M123" i="8"/>
  <c r="R123" i="8"/>
  <c r="X123" i="8"/>
  <c r="AC123" i="8"/>
  <c r="AI123" i="8"/>
  <c r="AN123" i="8"/>
  <c r="E124" i="8"/>
  <c r="M124" i="8"/>
  <c r="R124" i="8"/>
  <c r="X124" i="8"/>
  <c r="AC124" i="8"/>
  <c r="AI124" i="8"/>
  <c r="AN124" i="8"/>
  <c r="AT124" i="8"/>
  <c r="AE128" i="8"/>
  <c r="AI128" i="8"/>
  <c r="AE129" i="8"/>
  <c r="AI129" i="8"/>
  <c r="AE130" i="8"/>
  <c r="AI130" i="8"/>
  <c r="AE131" i="8"/>
  <c r="AI131" i="8"/>
  <c r="AE132" i="8"/>
  <c r="AI132" i="8"/>
  <c r="AE133" i="8"/>
  <c r="AI133" i="8"/>
  <c r="AE134" i="8"/>
  <c r="AI134" i="8"/>
  <c r="I135" i="8"/>
  <c r="M135" i="8"/>
  <c r="T135" i="8"/>
  <c r="X135" i="8"/>
  <c r="AE135" i="8"/>
  <c r="AI135" i="8"/>
  <c r="AP135" i="8"/>
  <c r="AT135" i="8"/>
  <c r="AE137" i="8"/>
  <c r="AI137" i="8"/>
  <c r="AT122" i="8" l="1"/>
  <c r="AT123" i="8"/>
  <c r="AT118" i="8"/>
  <c r="AT119" i="8"/>
  <c r="AT120" i="8"/>
  <c r="AT121" i="8"/>
  <c r="AT66" i="8"/>
  <c r="AT67" i="8"/>
  <c r="AT62" i="8"/>
  <c r="AT63" i="8"/>
  <c r="AT64" i="8"/>
  <c r="AT65" i="8"/>
  <c r="AI13" i="7"/>
  <c r="AN13" i="7"/>
  <c r="AT13" i="7"/>
  <c r="AI14" i="7"/>
  <c r="AN14" i="7"/>
  <c r="AT14" i="7"/>
  <c r="AI15" i="7"/>
  <c r="AN15" i="7"/>
  <c r="AT15" i="7"/>
  <c r="AI16" i="7"/>
  <c r="AN16" i="7"/>
  <c r="AT16" i="7"/>
  <c r="AI17" i="7"/>
  <c r="AN17" i="7"/>
  <c r="AT17" i="7"/>
  <c r="AI18" i="7"/>
  <c r="AN18" i="7"/>
  <c r="AT18" i="7"/>
  <c r="M19" i="7"/>
  <c r="R19" i="7"/>
  <c r="X19" i="7"/>
  <c r="AC19" i="7"/>
  <c r="AI19" i="7"/>
  <c r="AN19" i="7"/>
  <c r="AT19" i="7"/>
  <c r="AI20" i="7"/>
  <c r="AN20" i="7"/>
  <c r="AT20" i="7"/>
  <c r="AI21" i="7"/>
  <c r="AN21" i="7"/>
  <c r="AT21" i="7"/>
  <c r="AI22" i="7"/>
  <c r="AN22" i="7"/>
  <c r="AT22" i="7"/>
  <c r="AI23" i="7"/>
  <c r="AN23" i="7"/>
  <c r="AT23" i="7"/>
  <c r="AI24" i="7"/>
  <c r="AN24" i="7"/>
  <c r="AT24" i="7"/>
  <c r="AI25" i="7"/>
  <c r="AN25" i="7"/>
  <c r="AT25" i="7"/>
  <c r="M26" i="7"/>
  <c r="R26" i="7"/>
  <c r="X26" i="7"/>
  <c r="AC26" i="7"/>
  <c r="AI26" i="7"/>
  <c r="AN26" i="7"/>
  <c r="AT26" i="7"/>
  <c r="AI27" i="7"/>
  <c r="AN27" i="7"/>
  <c r="AT27" i="7"/>
  <c r="AI28" i="7"/>
  <c r="AN28" i="7"/>
  <c r="AT28" i="7"/>
  <c r="AI29" i="7"/>
  <c r="AN29" i="7"/>
  <c r="AT29" i="7"/>
  <c r="AI30" i="7"/>
  <c r="AN30" i="7"/>
  <c r="AT30" i="7"/>
  <c r="AI31" i="7"/>
  <c r="AN31" i="7"/>
  <c r="AT31" i="7"/>
  <c r="AI32" i="7"/>
  <c r="AN32" i="7"/>
  <c r="AT32" i="7"/>
  <c r="M33" i="7"/>
  <c r="R33" i="7"/>
  <c r="X33" i="7"/>
  <c r="AC33" i="7"/>
  <c r="AI33" i="7"/>
  <c r="AN33" i="7"/>
  <c r="AT33" i="7"/>
  <c r="AI34" i="7"/>
  <c r="AN34" i="7"/>
  <c r="AT34" i="7"/>
  <c r="AI35" i="7"/>
  <c r="AN35" i="7"/>
  <c r="AT35" i="7"/>
  <c r="AI36" i="7"/>
  <c r="AN36" i="7"/>
  <c r="AT36" i="7"/>
  <c r="AI37" i="7"/>
  <c r="AN37" i="7"/>
  <c r="AT37" i="7"/>
  <c r="AI38" i="7"/>
  <c r="AN38" i="7"/>
  <c r="AT38" i="7"/>
  <c r="AI39" i="7"/>
  <c r="AN39" i="7"/>
  <c r="AT39" i="7"/>
  <c r="M40" i="7"/>
  <c r="R40" i="7"/>
  <c r="X40" i="7"/>
  <c r="AC40" i="7"/>
  <c r="AI40" i="7"/>
  <c r="AN40" i="7"/>
  <c r="AT40" i="7"/>
  <c r="AI41" i="7"/>
  <c r="AN41" i="7"/>
  <c r="AT41" i="7"/>
  <c r="AI42" i="7"/>
  <c r="AN42" i="7"/>
  <c r="AT42" i="7"/>
  <c r="AI43" i="7"/>
  <c r="AN43" i="7"/>
  <c r="AT43" i="7"/>
  <c r="AI44" i="7"/>
  <c r="AN44" i="7"/>
  <c r="AT44" i="7"/>
  <c r="AI45" i="7"/>
  <c r="AN45" i="7"/>
  <c r="AT45" i="7"/>
  <c r="AI46" i="7"/>
  <c r="AN46" i="7"/>
  <c r="AT46" i="7"/>
  <c r="M47" i="7"/>
  <c r="R47" i="7"/>
  <c r="X47" i="7"/>
  <c r="AC47" i="7"/>
  <c r="AI47" i="7"/>
  <c r="AN47" i="7"/>
  <c r="AT47" i="7"/>
  <c r="AI48" i="7"/>
  <c r="AN48" i="7"/>
  <c r="AT48" i="7"/>
  <c r="AI49" i="7"/>
  <c r="AN49" i="7"/>
  <c r="AT49" i="7"/>
  <c r="AI50" i="7"/>
  <c r="AN50" i="7"/>
  <c r="AT50" i="7"/>
  <c r="AI51" i="7"/>
  <c r="AN51" i="7"/>
  <c r="AT51" i="7"/>
  <c r="AI52" i="7"/>
  <c r="AN52" i="7"/>
  <c r="AT52" i="7"/>
  <c r="AI53" i="7"/>
  <c r="AN53" i="7"/>
  <c r="AT53" i="7"/>
  <c r="M54" i="7"/>
  <c r="R54" i="7"/>
  <c r="X54" i="7"/>
  <c r="AC54" i="7"/>
  <c r="AI54" i="7"/>
  <c r="AN54" i="7"/>
  <c r="AT54" i="7"/>
  <c r="AI55" i="7"/>
  <c r="AN55" i="7"/>
  <c r="AT55" i="7"/>
  <c r="AI56" i="7"/>
  <c r="AN56" i="7"/>
  <c r="AT56" i="7"/>
  <c r="AI57" i="7"/>
  <c r="AN57" i="7"/>
  <c r="AT57" i="7"/>
  <c r="AI58" i="7"/>
  <c r="AN58" i="7"/>
  <c r="AT58" i="7"/>
  <c r="AI59" i="7"/>
  <c r="AN59" i="7"/>
  <c r="AT59" i="7"/>
  <c r="AI60" i="7"/>
  <c r="AN60" i="7"/>
  <c r="AT60" i="7"/>
  <c r="M61" i="7"/>
  <c r="R61" i="7"/>
  <c r="X61" i="7"/>
  <c r="AC61" i="7"/>
  <c r="AI61" i="7"/>
  <c r="AN61" i="7"/>
  <c r="AT61" i="7"/>
  <c r="M62" i="7"/>
  <c r="R62" i="7"/>
  <c r="X62" i="7"/>
  <c r="AC62" i="7"/>
  <c r="AI62" i="7"/>
  <c r="AN62" i="7"/>
  <c r="M63" i="7"/>
  <c r="R63" i="7"/>
  <c r="X63" i="7"/>
  <c r="AC63" i="7"/>
  <c r="AI63" i="7"/>
  <c r="AN63" i="7"/>
  <c r="M64" i="7"/>
  <c r="R64" i="7"/>
  <c r="X64" i="7"/>
  <c r="AC64" i="7"/>
  <c r="AI64" i="7"/>
  <c r="AN64" i="7"/>
  <c r="M65" i="7"/>
  <c r="R65" i="7"/>
  <c r="X65" i="7"/>
  <c r="AC65" i="7"/>
  <c r="AI65" i="7"/>
  <c r="AN65" i="7"/>
  <c r="E66" i="7"/>
  <c r="M66" i="7"/>
  <c r="R66" i="7"/>
  <c r="X66" i="7"/>
  <c r="AC66" i="7"/>
  <c r="AI66" i="7"/>
  <c r="AN66" i="7"/>
  <c r="M67" i="7"/>
  <c r="R67" i="7"/>
  <c r="X67" i="7"/>
  <c r="AC67" i="7"/>
  <c r="AI67" i="7"/>
  <c r="AN67" i="7"/>
  <c r="B68" i="7"/>
  <c r="M68" i="7"/>
  <c r="R68" i="7"/>
  <c r="X68" i="7"/>
  <c r="AC68" i="7"/>
  <c r="AI68" i="7"/>
  <c r="AN68" i="7"/>
  <c r="AT68" i="7"/>
  <c r="I69" i="7"/>
  <c r="AI69" i="7"/>
  <c r="AN69" i="7"/>
  <c r="AT69" i="7"/>
  <c r="I70" i="7"/>
  <c r="AI70" i="7"/>
  <c r="AN70" i="7"/>
  <c r="AT70" i="7"/>
  <c r="I71" i="7"/>
  <c r="AI71" i="7"/>
  <c r="AN71" i="7"/>
  <c r="AT71" i="7"/>
  <c r="I72" i="7"/>
  <c r="AI72" i="7"/>
  <c r="AN72" i="7"/>
  <c r="AT72" i="7"/>
  <c r="I73" i="7"/>
  <c r="AI73" i="7"/>
  <c r="AN73" i="7"/>
  <c r="AT73" i="7"/>
  <c r="I74" i="7"/>
  <c r="AI74" i="7"/>
  <c r="AN74" i="7"/>
  <c r="AT74" i="7"/>
  <c r="M75" i="7"/>
  <c r="R75" i="7"/>
  <c r="X75" i="7"/>
  <c r="AC75" i="7"/>
  <c r="AI75" i="7"/>
  <c r="AN75" i="7"/>
  <c r="AT75" i="7"/>
  <c r="I76" i="7"/>
  <c r="AI76" i="7"/>
  <c r="AN76" i="7"/>
  <c r="AT76" i="7"/>
  <c r="I77" i="7"/>
  <c r="AI77" i="7"/>
  <c r="AN77" i="7"/>
  <c r="AT77" i="7"/>
  <c r="I78" i="7"/>
  <c r="AI78" i="7"/>
  <c r="AN78" i="7"/>
  <c r="AT78" i="7"/>
  <c r="I79" i="7"/>
  <c r="AI79" i="7"/>
  <c r="AN79" i="7"/>
  <c r="AT79" i="7"/>
  <c r="I80" i="7"/>
  <c r="AI80" i="7"/>
  <c r="AN80" i="7"/>
  <c r="AT80" i="7"/>
  <c r="I81" i="7"/>
  <c r="AI81" i="7"/>
  <c r="AN81" i="7"/>
  <c r="AT81" i="7"/>
  <c r="M82" i="7"/>
  <c r="R82" i="7"/>
  <c r="X82" i="7"/>
  <c r="AC82" i="7"/>
  <c r="AI82" i="7"/>
  <c r="AN82" i="7"/>
  <c r="AT82" i="7"/>
  <c r="I83" i="7"/>
  <c r="AI83" i="7"/>
  <c r="AN83" i="7"/>
  <c r="AT83" i="7"/>
  <c r="I84" i="7"/>
  <c r="AI84" i="7"/>
  <c r="AN84" i="7"/>
  <c r="AT84" i="7"/>
  <c r="I85" i="7"/>
  <c r="AI85" i="7"/>
  <c r="AN85" i="7"/>
  <c r="AT85" i="7"/>
  <c r="I86" i="7"/>
  <c r="AI86" i="7"/>
  <c r="AN86" i="7"/>
  <c r="AT86" i="7"/>
  <c r="I87" i="7"/>
  <c r="AI87" i="7"/>
  <c r="AN87" i="7"/>
  <c r="AT87" i="7"/>
  <c r="I88" i="7"/>
  <c r="AI88" i="7"/>
  <c r="AN88" i="7"/>
  <c r="AT88" i="7"/>
  <c r="M89" i="7"/>
  <c r="R89" i="7"/>
  <c r="X89" i="7"/>
  <c r="AC89" i="7"/>
  <c r="AI89" i="7"/>
  <c r="AN89" i="7"/>
  <c r="AT89" i="7"/>
  <c r="I90" i="7"/>
  <c r="AI90" i="7"/>
  <c r="AN90" i="7"/>
  <c r="AT90" i="7"/>
  <c r="I91" i="7"/>
  <c r="AI91" i="7"/>
  <c r="AN91" i="7"/>
  <c r="AT91" i="7"/>
  <c r="I92" i="7"/>
  <c r="AI92" i="7"/>
  <c r="AN92" i="7"/>
  <c r="AT92" i="7"/>
  <c r="I93" i="7"/>
  <c r="AI93" i="7"/>
  <c r="AN93" i="7"/>
  <c r="AT93" i="7"/>
  <c r="I94" i="7"/>
  <c r="AI94" i="7"/>
  <c r="AN94" i="7"/>
  <c r="AT94" i="7"/>
  <c r="I95" i="7"/>
  <c r="AI95" i="7"/>
  <c r="AN95" i="7"/>
  <c r="AT95" i="7"/>
  <c r="M96" i="7"/>
  <c r="R96" i="7"/>
  <c r="X96" i="7"/>
  <c r="AC96" i="7"/>
  <c r="AI96" i="7"/>
  <c r="AN96" i="7"/>
  <c r="AT96" i="7"/>
  <c r="I97" i="7"/>
  <c r="AI97" i="7"/>
  <c r="AN97" i="7"/>
  <c r="AT97" i="7"/>
  <c r="I98" i="7"/>
  <c r="AI98" i="7"/>
  <c r="AN98" i="7"/>
  <c r="AT98" i="7"/>
  <c r="I99" i="7"/>
  <c r="AI99" i="7"/>
  <c r="AN99" i="7"/>
  <c r="AT99" i="7"/>
  <c r="I100" i="7"/>
  <c r="AI100" i="7"/>
  <c r="AN100" i="7"/>
  <c r="AT100" i="7"/>
  <c r="I101" i="7"/>
  <c r="AI101" i="7"/>
  <c r="AN101" i="7"/>
  <c r="AT101" i="7"/>
  <c r="I102" i="7"/>
  <c r="AI102" i="7"/>
  <c r="AN102" i="7"/>
  <c r="AT102" i="7"/>
  <c r="M103" i="7"/>
  <c r="R103" i="7"/>
  <c r="X103" i="7"/>
  <c r="AC103" i="7"/>
  <c r="AI103" i="7"/>
  <c r="AN103" i="7"/>
  <c r="AT103" i="7"/>
  <c r="I104" i="7"/>
  <c r="AI104" i="7"/>
  <c r="AN104" i="7"/>
  <c r="AT104" i="7"/>
  <c r="I105" i="7"/>
  <c r="AI105" i="7"/>
  <c r="AN105" i="7"/>
  <c r="AT105" i="7"/>
  <c r="I106" i="7"/>
  <c r="AI106" i="7"/>
  <c r="AN106" i="7"/>
  <c r="AT106" i="7"/>
  <c r="I107" i="7"/>
  <c r="AI107" i="7"/>
  <c r="AN107" i="7"/>
  <c r="AT107" i="7"/>
  <c r="I108" i="7"/>
  <c r="AI108" i="7"/>
  <c r="AN108" i="7"/>
  <c r="AT108" i="7"/>
  <c r="I109" i="7"/>
  <c r="AI109" i="7"/>
  <c r="AN109" i="7"/>
  <c r="AT109" i="7"/>
  <c r="M110" i="7"/>
  <c r="R110" i="7"/>
  <c r="X110" i="7"/>
  <c r="AC110" i="7"/>
  <c r="AI110" i="7"/>
  <c r="AN110" i="7"/>
  <c r="AT110" i="7"/>
  <c r="I111" i="7"/>
  <c r="AI111" i="7"/>
  <c r="AN111" i="7"/>
  <c r="AT111" i="7"/>
  <c r="I112" i="7"/>
  <c r="AI112" i="7"/>
  <c r="AN112" i="7"/>
  <c r="AT112" i="7"/>
  <c r="I113" i="7"/>
  <c r="AI113" i="7"/>
  <c r="AN113" i="7"/>
  <c r="AT113" i="7"/>
  <c r="I114" i="7"/>
  <c r="AI114" i="7"/>
  <c r="AN114" i="7"/>
  <c r="AT114" i="7"/>
  <c r="I115" i="7"/>
  <c r="AI115" i="7"/>
  <c r="AN115" i="7"/>
  <c r="AT115" i="7"/>
  <c r="I116" i="7"/>
  <c r="AI116" i="7"/>
  <c r="AN116" i="7"/>
  <c r="AT116" i="7"/>
  <c r="M117" i="7"/>
  <c r="R117" i="7"/>
  <c r="X117" i="7"/>
  <c r="AC117" i="7"/>
  <c r="AI117" i="7"/>
  <c r="AN117" i="7"/>
  <c r="AT117" i="7"/>
  <c r="I118" i="7"/>
  <c r="M118" i="7"/>
  <c r="R118" i="7"/>
  <c r="X118" i="7"/>
  <c r="AC118" i="7"/>
  <c r="AI118" i="7"/>
  <c r="AN118" i="7"/>
  <c r="I119" i="7"/>
  <c r="M119" i="7"/>
  <c r="R119" i="7"/>
  <c r="X119" i="7"/>
  <c r="AC119" i="7"/>
  <c r="AI119" i="7"/>
  <c r="AN119" i="7"/>
  <c r="I120" i="7"/>
  <c r="M120" i="7"/>
  <c r="R120" i="7"/>
  <c r="X120" i="7"/>
  <c r="AC120" i="7"/>
  <c r="AI120" i="7"/>
  <c r="AN120" i="7"/>
  <c r="I121" i="7"/>
  <c r="M121" i="7"/>
  <c r="R121" i="7"/>
  <c r="X121" i="7"/>
  <c r="AC121" i="7"/>
  <c r="AI121" i="7"/>
  <c r="AN121" i="7"/>
  <c r="E122" i="7"/>
  <c r="I122" i="7"/>
  <c r="M122" i="7"/>
  <c r="R122" i="7"/>
  <c r="X122" i="7"/>
  <c r="AC122" i="7"/>
  <c r="AI122" i="7"/>
  <c r="AN122" i="7"/>
  <c r="I123" i="7"/>
  <c r="M123" i="7"/>
  <c r="R123" i="7"/>
  <c r="X123" i="7"/>
  <c r="AC123" i="7"/>
  <c r="AI123" i="7"/>
  <c r="AN123" i="7"/>
  <c r="E124" i="7"/>
  <c r="M124" i="7"/>
  <c r="R124" i="7"/>
  <c r="X124" i="7"/>
  <c r="AC124" i="7"/>
  <c r="AI124" i="7"/>
  <c r="AN124" i="7"/>
  <c r="AT124" i="7"/>
  <c r="AE128" i="7"/>
  <c r="AI128" i="7"/>
  <c r="AE129" i="7"/>
  <c r="AI129" i="7"/>
  <c r="AE130" i="7"/>
  <c r="AI130" i="7"/>
  <c r="AE131" i="7"/>
  <c r="AI131" i="7"/>
  <c r="AE132" i="7"/>
  <c r="AI132" i="7"/>
  <c r="AE133" i="7"/>
  <c r="AI133" i="7"/>
  <c r="AE134" i="7"/>
  <c r="AI134" i="7"/>
  <c r="I135" i="7"/>
  <c r="M135" i="7"/>
  <c r="T135" i="7"/>
  <c r="X135" i="7"/>
  <c r="AE135" i="7"/>
  <c r="AI135" i="7"/>
  <c r="AP135" i="7"/>
  <c r="AT135" i="7"/>
  <c r="AE137" i="7"/>
  <c r="AI137" i="7"/>
  <c r="AT122" i="7" l="1"/>
  <c r="AT123" i="7"/>
  <c r="AT118" i="7"/>
  <c r="AT119" i="7"/>
  <c r="AT120" i="7"/>
  <c r="AT121" i="7"/>
  <c r="AT66" i="7"/>
  <c r="AT67" i="7"/>
  <c r="AT62" i="7"/>
  <c r="AT63" i="7"/>
  <c r="AT64" i="7"/>
  <c r="AT65" i="7"/>
  <c r="AI13" i="6"/>
  <c r="AN13" i="6"/>
  <c r="AT13" i="6"/>
  <c r="AI14" i="6"/>
  <c r="AN14" i="6"/>
  <c r="AT14" i="6"/>
  <c r="AI15" i="6"/>
  <c r="AN15" i="6"/>
  <c r="AT15" i="6"/>
  <c r="AI16" i="6"/>
  <c r="AN16" i="6"/>
  <c r="AT16" i="6"/>
  <c r="AI17" i="6"/>
  <c r="AN17" i="6"/>
  <c r="AT17" i="6"/>
  <c r="AI18" i="6"/>
  <c r="AN18" i="6"/>
  <c r="AT18" i="6"/>
  <c r="M19" i="6"/>
  <c r="R19" i="6"/>
  <c r="X19" i="6"/>
  <c r="AC19" i="6"/>
  <c r="AI19" i="6"/>
  <c r="AN19" i="6"/>
  <c r="AT19" i="6"/>
  <c r="AI20" i="6"/>
  <c r="AN20" i="6"/>
  <c r="AT20" i="6"/>
  <c r="AI21" i="6"/>
  <c r="AN21" i="6"/>
  <c r="AT21" i="6"/>
  <c r="AI22" i="6"/>
  <c r="AN22" i="6"/>
  <c r="AT22" i="6"/>
  <c r="AI23" i="6"/>
  <c r="AN23" i="6"/>
  <c r="AT23" i="6"/>
  <c r="AI24" i="6"/>
  <c r="AN24" i="6"/>
  <c r="AT24" i="6"/>
  <c r="AI25" i="6"/>
  <c r="AN25" i="6"/>
  <c r="AT25" i="6"/>
  <c r="M26" i="6"/>
  <c r="R26" i="6"/>
  <c r="X26" i="6"/>
  <c r="AC26" i="6"/>
  <c r="AI26" i="6"/>
  <c r="AN26" i="6"/>
  <c r="AT26" i="6"/>
  <c r="AI27" i="6"/>
  <c r="AN27" i="6"/>
  <c r="AT27" i="6"/>
  <c r="AI28" i="6"/>
  <c r="AN28" i="6"/>
  <c r="AT28" i="6"/>
  <c r="AI29" i="6"/>
  <c r="AN29" i="6"/>
  <c r="AT29" i="6"/>
  <c r="AI30" i="6"/>
  <c r="AN30" i="6"/>
  <c r="AT30" i="6"/>
  <c r="AI31" i="6"/>
  <c r="AN31" i="6"/>
  <c r="AT31" i="6"/>
  <c r="AI32" i="6"/>
  <c r="AN32" i="6"/>
  <c r="AT32" i="6"/>
  <c r="M33" i="6"/>
  <c r="R33" i="6"/>
  <c r="X33" i="6"/>
  <c r="AC33" i="6"/>
  <c r="AI33" i="6"/>
  <c r="AN33" i="6"/>
  <c r="AT33" i="6"/>
  <c r="AI34" i="6"/>
  <c r="AN34" i="6"/>
  <c r="AT34" i="6"/>
  <c r="AI35" i="6"/>
  <c r="AN35" i="6"/>
  <c r="AT35" i="6"/>
  <c r="AI36" i="6"/>
  <c r="AN36" i="6"/>
  <c r="AT36" i="6"/>
  <c r="AI37" i="6"/>
  <c r="AN37" i="6"/>
  <c r="AT37" i="6"/>
  <c r="AI38" i="6"/>
  <c r="AN38" i="6"/>
  <c r="AT38" i="6"/>
  <c r="AI39" i="6"/>
  <c r="AN39" i="6"/>
  <c r="AT39" i="6"/>
  <c r="M40" i="6"/>
  <c r="R40" i="6"/>
  <c r="X40" i="6"/>
  <c r="AC40" i="6"/>
  <c r="AI40" i="6"/>
  <c r="AN40" i="6"/>
  <c r="AT40" i="6"/>
  <c r="AI41" i="6"/>
  <c r="AN41" i="6"/>
  <c r="AT41" i="6"/>
  <c r="AI42" i="6"/>
  <c r="AN42" i="6"/>
  <c r="AT42" i="6"/>
  <c r="AI43" i="6"/>
  <c r="AN43" i="6"/>
  <c r="AT43" i="6"/>
  <c r="AI44" i="6"/>
  <c r="AN44" i="6"/>
  <c r="AT44" i="6"/>
  <c r="AI45" i="6"/>
  <c r="AN45" i="6"/>
  <c r="AT45" i="6"/>
  <c r="AI46" i="6"/>
  <c r="AN46" i="6"/>
  <c r="AT46" i="6"/>
  <c r="M47" i="6"/>
  <c r="R47" i="6"/>
  <c r="X47" i="6"/>
  <c r="AC47" i="6"/>
  <c r="AI47" i="6"/>
  <c r="AN47" i="6"/>
  <c r="AT47" i="6"/>
  <c r="AI48" i="6"/>
  <c r="AN48" i="6"/>
  <c r="AT48" i="6"/>
  <c r="AI49" i="6"/>
  <c r="AN49" i="6"/>
  <c r="AT49" i="6"/>
  <c r="AI50" i="6"/>
  <c r="AN50" i="6"/>
  <c r="AT50" i="6"/>
  <c r="AI51" i="6"/>
  <c r="AN51" i="6"/>
  <c r="AT51" i="6"/>
  <c r="AI52" i="6"/>
  <c r="AN52" i="6"/>
  <c r="AT52" i="6"/>
  <c r="AI53" i="6"/>
  <c r="AN53" i="6"/>
  <c r="AT53" i="6"/>
  <c r="M54" i="6"/>
  <c r="R54" i="6"/>
  <c r="X54" i="6"/>
  <c r="AC54" i="6"/>
  <c r="AI54" i="6"/>
  <c r="AN54" i="6"/>
  <c r="AT54" i="6"/>
  <c r="AI55" i="6"/>
  <c r="AN55" i="6"/>
  <c r="AT55" i="6"/>
  <c r="AI56" i="6"/>
  <c r="AN56" i="6"/>
  <c r="AT56" i="6"/>
  <c r="AI57" i="6"/>
  <c r="AN57" i="6"/>
  <c r="AT57" i="6"/>
  <c r="AI58" i="6"/>
  <c r="AN58" i="6"/>
  <c r="AT58" i="6"/>
  <c r="AI59" i="6"/>
  <c r="AN59" i="6"/>
  <c r="AT59" i="6"/>
  <c r="AI60" i="6"/>
  <c r="AN60" i="6"/>
  <c r="AT60" i="6"/>
  <c r="M61" i="6"/>
  <c r="R61" i="6"/>
  <c r="X61" i="6"/>
  <c r="AC61" i="6"/>
  <c r="AI61" i="6"/>
  <c r="AN61" i="6"/>
  <c r="AT61" i="6"/>
  <c r="M62" i="6"/>
  <c r="R62" i="6"/>
  <c r="X62" i="6"/>
  <c r="AC62" i="6"/>
  <c r="AI62" i="6"/>
  <c r="AN62" i="6"/>
  <c r="M63" i="6"/>
  <c r="R63" i="6"/>
  <c r="X63" i="6"/>
  <c r="AC63" i="6"/>
  <c r="AI63" i="6"/>
  <c r="AN63" i="6"/>
  <c r="M64" i="6"/>
  <c r="R64" i="6"/>
  <c r="X64" i="6"/>
  <c r="AC64" i="6"/>
  <c r="AI64" i="6"/>
  <c r="AN64" i="6"/>
  <c r="M65" i="6"/>
  <c r="R65" i="6"/>
  <c r="X65" i="6"/>
  <c r="AC65" i="6"/>
  <c r="AI65" i="6"/>
  <c r="AN65" i="6"/>
  <c r="E66" i="6"/>
  <c r="M66" i="6"/>
  <c r="R66" i="6"/>
  <c r="X66" i="6"/>
  <c r="AC66" i="6"/>
  <c r="AI66" i="6"/>
  <c r="AN66" i="6"/>
  <c r="M67" i="6"/>
  <c r="R67" i="6"/>
  <c r="X67" i="6"/>
  <c r="AC67" i="6"/>
  <c r="AI67" i="6"/>
  <c r="AN67" i="6"/>
  <c r="B68" i="6"/>
  <c r="M68" i="6"/>
  <c r="R68" i="6"/>
  <c r="X68" i="6"/>
  <c r="AC68" i="6"/>
  <c r="AI68" i="6"/>
  <c r="AN68" i="6"/>
  <c r="AT68" i="6"/>
  <c r="I69" i="6"/>
  <c r="AI69" i="6"/>
  <c r="AN69" i="6"/>
  <c r="AT69" i="6"/>
  <c r="I70" i="6"/>
  <c r="AI70" i="6"/>
  <c r="AN70" i="6"/>
  <c r="AT70" i="6"/>
  <c r="I71" i="6"/>
  <c r="AI71" i="6"/>
  <c r="AN71" i="6"/>
  <c r="AT71" i="6"/>
  <c r="I72" i="6"/>
  <c r="AI72" i="6"/>
  <c r="AN72" i="6"/>
  <c r="AT72" i="6"/>
  <c r="I73" i="6"/>
  <c r="AI73" i="6"/>
  <c r="AN73" i="6"/>
  <c r="AT73" i="6"/>
  <c r="I74" i="6"/>
  <c r="AI74" i="6"/>
  <c r="AN74" i="6"/>
  <c r="AT74" i="6"/>
  <c r="M75" i="6"/>
  <c r="R75" i="6"/>
  <c r="X75" i="6"/>
  <c r="AC75" i="6"/>
  <c r="AI75" i="6"/>
  <c r="AN75" i="6"/>
  <c r="AT75" i="6"/>
  <c r="I76" i="6"/>
  <c r="AI76" i="6"/>
  <c r="AN76" i="6"/>
  <c r="AT76" i="6"/>
  <c r="I77" i="6"/>
  <c r="AI77" i="6"/>
  <c r="AN77" i="6"/>
  <c r="AT77" i="6"/>
  <c r="I78" i="6"/>
  <c r="AI78" i="6"/>
  <c r="AN78" i="6"/>
  <c r="AT78" i="6"/>
  <c r="I79" i="6"/>
  <c r="AI79" i="6"/>
  <c r="AN79" i="6"/>
  <c r="AT79" i="6"/>
  <c r="I80" i="6"/>
  <c r="AI80" i="6"/>
  <c r="AN80" i="6"/>
  <c r="AT80" i="6"/>
  <c r="I81" i="6"/>
  <c r="AI81" i="6"/>
  <c r="AN81" i="6"/>
  <c r="AT81" i="6"/>
  <c r="M82" i="6"/>
  <c r="R82" i="6"/>
  <c r="X82" i="6"/>
  <c r="AC82" i="6"/>
  <c r="AI82" i="6"/>
  <c r="AN82" i="6"/>
  <c r="AT82" i="6"/>
  <c r="I83" i="6"/>
  <c r="AI83" i="6"/>
  <c r="AN83" i="6"/>
  <c r="AT83" i="6"/>
  <c r="I84" i="6"/>
  <c r="AI84" i="6"/>
  <c r="AN84" i="6"/>
  <c r="AT84" i="6"/>
  <c r="I85" i="6"/>
  <c r="AI85" i="6"/>
  <c r="AN85" i="6"/>
  <c r="AT85" i="6"/>
  <c r="I86" i="6"/>
  <c r="AI86" i="6"/>
  <c r="AN86" i="6"/>
  <c r="AT86" i="6"/>
  <c r="I87" i="6"/>
  <c r="AI87" i="6"/>
  <c r="AN87" i="6"/>
  <c r="AT87" i="6"/>
  <c r="I88" i="6"/>
  <c r="AI88" i="6"/>
  <c r="AN88" i="6"/>
  <c r="AT88" i="6"/>
  <c r="M89" i="6"/>
  <c r="R89" i="6"/>
  <c r="X89" i="6"/>
  <c r="AC89" i="6"/>
  <c r="AI89" i="6"/>
  <c r="AN89" i="6"/>
  <c r="AT89" i="6"/>
  <c r="I90" i="6"/>
  <c r="AI90" i="6"/>
  <c r="AN90" i="6"/>
  <c r="AT90" i="6"/>
  <c r="I91" i="6"/>
  <c r="AI91" i="6"/>
  <c r="AN91" i="6"/>
  <c r="AT91" i="6"/>
  <c r="I92" i="6"/>
  <c r="AI92" i="6"/>
  <c r="AN92" i="6"/>
  <c r="AT92" i="6"/>
  <c r="I93" i="6"/>
  <c r="AI93" i="6"/>
  <c r="AN93" i="6"/>
  <c r="AT93" i="6"/>
  <c r="I94" i="6"/>
  <c r="AI94" i="6"/>
  <c r="AN94" i="6"/>
  <c r="AT94" i="6"/>
  <c r="I95" i="6"/>
  <c r="AI95" i="6"/>
  <c r="AN95" i="6"/>
  <c r="AT95" i="6"/>
  <c r="M96" i="6"/>
  <c r="R96" i="6"/>
  <c r="X96" i="6"/>
  <c r="AC96" i="6"/>
  <c r="AI96" i="6"/>
  <c r="AN96" i="6"/>
  <c r="AT96" i="6"/>
  <c r="I97" i="6"/>
  <c r="AI97" i="6"/>
  <c r="AN97" i="6"/>
  <c r="AT97" i="6"/>
  <c r="I98" i="6"/>
  <c r="AI98" i="6"/>
  <c r="AN98" i="6"/>
  <c r="AT98" i="6"/>
  <c r="I99" i="6"/>
  <c r="AI99" i="6"/>
  <c r="AN99" i="6"/>
  <c r="AT99" i="6"/>
  <c r="I100" i="6"/>
  <c r="AI100" i="6"/>
  <c r="AN100" i="6"/>
  <c r="AT100" i="6"/>
  <c r="I101" i="6"/>
  <c r="AI101" i="6"/>
  <c r="AN101" i="6"/>
  <c r="AT101" i="6"/>
  <c r="I102" i="6"/>
  <c r="AI102" i="6"/>
  <c r="AN102" i="6"/>
  <c r="AT102" i="6"/>
  <c r="M103" i="6"/>
  <c r="R103" i="6"/>
  <c r="X103" i="6"/>
  <c r="AC103" i="6"/>
  <c r="AI103" i="6"/>
  <c r="AN103" i="6"/>
  <c r="AT103" i="6"/>
  <c r="I104" i="6"/>
  <c r="AI104" i="6"/>
  <c r="AN104" i="6"/>
  <c r="AT104" i="6"/>
  <c r="I105" i="6"/>
  <c r="AI105" i="6"/>
  <c r="AN105" i="6"/>
  <c r="AT105" i="6"/>
  <c r="I106" i="6"/>
  <c r="AI106" i="6"/>
  <c r="AN106" i="6"/>
  <c r="AT106" i="6"/>
  <c r="I107" i="6"/>
  <c r="AI107" i="6"/>
  <c r="AN107" i="6"/>
  <c r="AT107" i="6"/>
  <c r="I108" i="6"/>
  <c r="AI108" i="6"/>
  <c r="AN108" i="6"/>
  <c r="AT108" i="6"/>
  <c r="I109" i="6"/>
  <c r="AI109" i="6"/>
  <c r="AN109" i="6"/>
  <c r="AT109" i="6"/>
  <c r="M110" i="6"/>
  <c r="R110" i="6"/>
  <c r="X110" i="6"/>
  <c r="AC110" i="6"/>
  <c r="AI110" i="6"/>
  <c r="AN110" i="6"/>
  <c r="AT110" i="6"/>
  <c r="I111" i="6"/>
  <c r="AI111" i="6"/>
  <c r="AN111" i="6"/>
  <c r="AT111" i="6"/>
  <c r="I112" i="6"/>
  <c r="AI112" i="6"/>
  <c r="AN112" i="6"/>
  <c r="AT112" i="6"/>
  <c r="I113" i="6"/>
  <c r="AI113" i="6"/>
  <c r="AN113" i="6"/>
  <c r="AT113" i="6"/>
  <c r="I114" i="6"/>
  <c r="AI114" i="6"/>
  <c r="AN114" i="6"/>
  <c r="AT114" i="6"/>
  <c r="I115" i="6"/>
  <c r="AI115" i="6"/>
  <c r="AN115" i="6"/>
  <c r="AT115" i="6"/>
  <c r="I116" i="6"/>
  <c r="AI116" i="6"/>
  <c r="AN116" i="6"/>
  <c r="AT116" i="6"/>
  <c r="M117" i="6"/>
  <c r="R117" i="6"/>
  <c r="X117" i="6"/>
  <c r="AC117" i="6"/>
  <c r="AI117" i="6"/>
  <c r="AN117" i="6"/>
  <c r="AT117" i="6"/>
  <c r="I118" i="6"/>
  <c r="M118" i="6"/>
  <c r="R118" i="6"/>
  <c r="X118" i="6"/>
  <c r="AC118" i="6"/>
  <c r="AI118" i="6"/>
  <c r="AN118" i="6"/>
  <c r="I119" i="6"/>
  <c r="M119" i="6"/>
  <c r="R119" i="6"/>
  <c r="X119" i="6"/>
  <c r="AC119" i="6"/>
  <c r="AI119" i="6"/>
  <c r="AN119" i="6"/>
  <c r="I120" i="6"/>
  <c r="M120" i="6"/>
  <c r="R120" i="6"/>
  <c r="X120" i="6"/>
  <c r="AC120" i="6"/>
  <c r="AI120" i="6"/>
  <c r="AN120" i="6"/>
  <c r="I121" i="6"/>
  <c r="M121" i="6"/>
  <c r="R121" i="6"/>
  <c r="X121" i="6"/>
  <c r="AC121" i="6"/>
  <c r="AI121" i="6"/>
  <c r="AN121" i="6"/>
  <c r="E122" i="6"/>
  <c r="I122" i="6"/>
  <c r="M122" i="6"/>
  <c r="R122" i="6"/>
  <c r="X122" i="6"/>
  <c r="AC122" i="6"/>
  <c r="AI122" i="6"/>
  <c r="AN122" i="6"/>
  <c r="I123" i="6"/>
  <c r="M123" i="6"/>
  <c r="R123" i="6"/>
  <c r="X123" i="6"/>
  <c r="AC123" i="6"/>
  <c r="AI123" i="6"/>
  <c r="AN123" i="6"/>
  <c r="E124" i="6"/>
  <c r="M124" i="6"/>
  <c r="R124" i="6"/>
  <c r="X124" i="6"/>
  <c r="AC124" i="6"/>
  <c r="AI124" i="6"/>
  <c r="AN124" i="6"/>
  <c r="AT124" i="6"/>
  <c r="AE128" i="6"/>
  <c r="AI128" i="6"/>
  <c r="AE129" i="6"/>
  <c r="AI129" i="6"/>
  <c r="AE130" i="6"/>
  <c r="AI130" i="6"/>
  <c r="AE131" i="6"/>
  <c r="AI131" i="6"/>
  <c r="AE132" i="6"/>
  <c r="AI132" i="6"/>
  <c r="AE133" i="6"/>
  <c r="AI133" i="6"/>
  <c r="AE134" i="6"/>
  <c r="AI134" i="6"/>
  <c r="I135" i="6"/>
  <c r="M135" i="6"/>
  <c r="T135" i="6"/>
  <c r="X135" i="6"/>
  <c r="AE135" i="6"/>
  <c r="AI135" i="6"/>
  <c r="AP135" i="6"/>
  <c r="AT135" i="6"/>
  <c r="AE137" i="6"/>
  <c r="AI137" i="6"/>
  <c r="AT122" i="6" l="1"/>
  <c r="AT123" i="6"/>
  <c r="AT118" i="6"/>
  <c r="AT119" i="6"/>
  <c r="AT120" i="6"/>
  <c r="AT121" i="6"/>
  <c r="AT66" i="6"/>
  <c r="AT67" i="6"/>
  <c r="AT62" i="6"/>
  <c r="AT63" i="6"/>
  <c r="AT64" i="6"/>
  <c r="AT65" i="6"/>
  <c r="AI13" i="5"/>
  <c r="AN13" i="5"/>
  <c r="AT13" i="5"/>
  <c r="AI14" i="5"/>
  <c r="AN14" i="5"/>
  <c r="AT14" i="5"/>
  <c r="AI15" i="5"/>
  <c r="AN15" i="5"/>
  <c r="AT15" i="5"/>
  <c r="AI16" i="5"/>
  <c r="AN16" i="5"/>
  <c r="AT16" i="5"/>
  <c r="AI17" i="5"/>
  <c r="AN17" i="5"/>
  <c r="AT17" i="5"/>
  <c r="AI18" i="5"/>
  <c r="AN18" i="5"/>
  <c r="AT18" i="5"/>
  <c r="M19" i="5"/>
  <c r="R19" i="5"/>
  <c r="X19" i="5"/>
  <c r="AC19" i="5"/>
  <c r="AI19" i="5"/>
  <c r="AN19" i="5"/>
  <c r="AT19" i="5"/>
  <c r="AI20" i="5"/>
  <c r="AN20" i="5"/>
  <c r="AT20" i="5"/>
  <c r="AI21" i="5"/>
  <c r="AN21" i="5"/>
  <c r="AT21" i="5"/>
  <c r="AI22" i="5"/>
  <c r="AN22" i="5"/>
  <c r="AT22" i="5"/>
  <c r="AI23" i="5"/>
  <c r="AN23" i="5"/>
  <c r="AT23" i="5"/>
  <c r="AI24" i="5"/>
  <c r="AN24" i="5"/>
  <c r="AT24" i="5"/>
  <c r="AI25" i="5"/>
  <c r="AN25" i="5"/>
  <c r="AT25" i="5"/>
  <c r="M26" i="5"/>
  <c r="R26" i="5"/>
  <c r="X26" i="5"/>
  <c r="AC26" i="5"/>
  <c r="AI26" i="5"/>
  <c r="AN26" i="5"/>
  <c r="AT26" i="5"/>
  <c r="AI27" i="5"/>
  <c r="AN27" i="5"/>
  <c r="AT27" i="5"/>
  <c r="AI28" i="5"/>
  <c r="AN28" i="5"/>
  <c r="AT28" i="5"/>
  <c r="AI29" i="5"/>
  <c r="AN29" i="5"/>
  <c r="AT29" i="5"/>
  <c r="AI30" i="5"/>
  <c r="AN30" i="5"/>
  <c r="AT30" i="5"/>
  <c r="AI31" i="5"/>
  <c r="AN31" i="5"/>
  <c r="AT31" i="5"/>
  <c r="AI32" i="5"/>
  <c r="AN32" i="5"/>
  <c r="AT32" i="5"/>
  <c r="M33" i="5"/>
  <c r="R33" i="5"/>
  <c r="X33" i="5"/>
  <c r="AC33" i="5"/>
  <c r="AI33" i="5"/>
  <c r="AN33" i="5"/>
  <c r="AT33" i="5"/>
  <c r="AI34" i="5"/>
  <c r="AN34" i="5"/>
  <c r="AT34" i="5"/>
  <c r="AI35" i="5"/>
  <c r="AN35" i="5"/>
  <c r="AT35" i="5"/>
  <c r="AI36" i="5"/>
  <c r="AN36" i="5"/>
  <c r="AT36" i="5"/>
  <c r="AI37" i="5"/>
  <c r="AN37" i="5"/>
  <c r="AT37" i="5"/>
  <c r="AI38" i="5"/>
  <c r="AN38" i="5"/>
  <c r="AT38" i="5"/>
  <c r="AI39" i="5"/>
  <c r="AN39" i="5"/>
  <c r="AT39" i="5"/>
  <c r="M40" i="5"/>
  <c r="R40" i="5"/>
  <c r="X40" i="5"/>
  <c r="AC40" i="5"/>
  <c r="AI40" i="5"/>
  <c r="AN40" i="5"/>
  <c r="AT40" i="5"/>
  <c r="AI41" i="5"/>
  <c r="AN41" i="5"/>
  <c r="AT41" i="5"/>
  <c r="AI42" i="5"/>
  <c r="AN42" i="5"/>
  <c r="AT42" i="5"/>
  <c r="AI43" i="5"/>
  <c r="AN43" i="5"/>
  <c r="AT43" i="5"/>
  <c r="AI44" i="5"/>
  <c r="AN44" i="5"/>
  <c r="AT44" i="5"/>
  <c r="AI45" i="5"/>
  <c r="AN45" i="5"/>
  <c r="AT45" i="5"/>
  <c r="AI46" i="5"/>
  <c r="AN46" i="5"/>
  <c r="AT46" i="5"/>
  <c r="M47" i="5"/>
  <c r="R47" i="5"/>
  <c r="X47" i="5"/>
  <c r="AC47" i="5"/>
  <c r="AI47" i="5"/>
  <c r="AN47" i="5"/>
  <c r="AT47" i="5"/>
  <c r="AI48" i="5"/>
  <c r="AN48" i="5"/>
  <c r="AT48" i="5"/>
  <c r="AI49" i="5"/>
  <c r="AN49" i="5"/>
  <c r="AT49" i="5"/>
  <c r="AI50" i="5"/>
  <c r="AN50" i="5"/>
  <c r="AT50" i="5"/>
  <c r="AI51" i="5"/>
  <c r="AN51" i="5"/>
  <c r="AT51" i="5"/>
  <c r="AI52" i="5"/>
  <c r="AN52" i="5"/>
  <c r="AT52" i="5"/>
  <c r="AI53" i="5"/>
  <c r="AN53" i="5"/>
  <c r="AT53" i="5"/>
  <c r="M54" i="5"/>
  <c r="R54" i="5"/>
  <c r="X54" i="5"/>
  <c r="AC54" i="5"/>
  <c r="AI54" i="5"/>
  <c r="AN54" i="5"/>
  <c r="AT54" i="5"/>
  <c r="AI55" i="5"/>
  <c r="AN55" i="5"/>
  <c r="AT55" i="5"/>
  <c r="AI56" i="5"/>
  <c r="AN56" i="5"/>
  <c r="AT56" i="5"/>
  <c r="AI57" i="5"/>
  <c r="AN57" i="5"/>
  <c r="AT57" i="5"/>
  <c r="AI58" i="5"/>
  <c r="AN58" i="5"/>
  <c r="AT58" i="5"/>
  <c r="AI59" i="5"/>
  <c r="AN59" i="5"/>
  <c r="AT59" i="5"/>
  <c r="AI60" i="5"/>
  <c r="AN60" i="5"/>
  <c r="AT60" i="5"/>
  <c r="M61" i="5"/>
  <c r="R61" i="5"/>
  <c r="X61" i="5"/>
  <c r="AC61" i="5"/>
  <c r="AI61" i="5"/>
  <c r="AN61" i="5"/>
  <c r="AT61" i="5"/>
  <c r="M62" i="5"/>
  <c r="R62" i="5"/>
  <c r="X62" i="5"/>
  <c r="AC62" i="5"/>
  <c r="AI62" i="5"/>
  <c r="AN62" i="5"/>
  <c r="M63" i="5"/>
  <c r="R63" i="5"/>
  <c r="X63" i="5"/>
  <c r="AC63" i="5"/>
  <c r="AI63" i="5"/>
  <c r="AN63" i="5"/>
  <c r="M64" i="5"/>
  <c r="R64" i="5"/>
  <c r="X64" i="5"/>
  <c r="AC64" i="5"/>
  <c r="AI64" i="5"/>
  <c r="AN64" i="5"/>
  <c r="M65" i="5"/>
  <c r="R65" i="5"/>
  <c r="X65" i="5"/>
  <c r="AC65" i="5"/>
  <c r="AI65" i="5"/>
  <c r="AN65" i="5"/>
  <c r="E66" i="5"/>
  <c r="M66" i="5"/>
  <c r="R66" i="5"/>
  <c r="X66" i="5"/>
  <c r="AC66" i="5"/>
  <c r="AI66" i="5"/>
  <c r="AN66" i="5"/>
  <c r="M67" i="5"/>
  <c r="R67" i="5"/>
  <c r="X67" i="5"/>
  <c r="AC67" i="5"/>
  <c r="AI67" i="5"/>
  <c r="AN67" i="5"/>
  <c r="B68" i="5"/>
  <c r="M68" i="5"/>
  <c r="R68" i="5"/>
  <c r="X68" i="5"/>
  <c r="AC68" i="5"/>
  <c r="AI68" i="5"/>
  <c r="AN68" i="5"/>
  <c r="AT68" i="5"/>
  <c r="I69" i="5"/>
  <c r="AI69" i="5"/>
  <c r="AN69" i="5"/>
  <c r="AT69" i="5"/>
  <c r="I70" i="5"/>
  <c r="AI70" i="5"/>
  <c r="AN70" i="5"/>
  <c r="AT70" i="5"/>
  <c r="I71" i="5"/>
  <c r="AI71" i="5"/>
  <c r="AN71" i="5"/>
  <c r="AT71" i="5"/>
  <c r="I72" i="5"/>
  <c r="AI72" i="5"/>
  <c r="AN72" i="5"/>
  <c r="AT72" i="5"/>
  <c r="I73" i="5"/>
  <c r="AI73" i="5"/>
  <c r="AN73" i="5"/>
  <c r="AT73" i="5"/>
  <c r="I74" i="5"/>
  <c r="AI74" i="5"/>
  <c r="AN74" i="5"/>
  <c r="AT74" i="5"/>
  <c r="M75" i="5"/>
  <c r="R75" i="5"/>
  <c r="X75" i="5"/>
  <c r="AC75" i="5"/>
  <c r="AI75" i="5"/>
  <c r="AN75" i="5"/>
  <c r="AT75" i="5"/>
  <c r="I76" i="5"/>
  <c r="AI76" i="5"/>
  <c r="AN76" i="5"/>
  <c r="AT76" i="5"/>
  <c r="I77" i="5"/>
  <c r="AI77" i="5"/>
  <c r="AN77" i="5"/>
  <c r="AT77" i="5"/>
  <c r="I78" i="5"/>
  <c r="AI78" i="5"/>
  <c r="AN78" i="5"/>
  <c r="AT78" i="5"/>
  <c r="I79" i="5"/>
  <c r="AI79" i="5"/>
  <c r="AN79" i="5"/>
  <c r="AT79" i="5"/>
  <c r="I80" i="5"/>
  <c r="AI80" i="5"/>
  <c r="AN80" i="5"/>
  <c r="AT80" i="5"/>
  <c r="I81" i="5"/>
  <c r="AI81" i="5"/>
  <c r="AN81" i="5"/>
  <c r="AT81" i="5"/>
  <c r="M82" i="5"/>
  <c r="R82" i="5"/>
  <c r="X82" i="5"/>
  <c r="AC82" i="5"/>
  <c r="AI82" i="5"/>
  <c r="AN82" i="5"/>
  <c r="AT82" i="5"/>
  <c r="I83" i="5"/>
  <c r="AI83" i="5"/>
  <c r="AN83" i="5"/>
  <c r="AT83" i="5"/>
  <c r="I84" i="5"/>
  <c r="AI84" i="5"/>
  <c r="AN84" i="5"/>
  <c r="AT84" i="5"/>
  <c r="I85" i="5"/>
  <c r="AI85" i="5"/>
  <c r="AN85" i="5"/>
  <c r="AT85" i="5"/>
  <c r="I86" i="5"/>
  <c r="AI86" i="5"/>
  <c r="AN86" i="5"/>
  <c r="AT86" i="5"/>
  <c r="I87" i="5"/>
  <c r="AI87" i="5"/>
  <c r="AN87" i="5"/>
  <c r="AT87" i="5"/>
  <c r="I88" i="5"/>
  <c r="AI88" i="5"/>
  <c r="AN88" i="5"/>
  <c r="AT88" i="5"/>
  <c r="M89" i="5"/>
  <c r="R89" i="5"/>
  <c r="X89" i="5"/>
  <c r="AC89" i="5"/>
  <c r="AI89" i="5"/>
  <c r="AN89" i="5"/>
  <c r="AT89" i="5"/>
  <c r="I90" i="5"/>
  <c r="AI90" i="5"/>
  <c r="AN90" i="5"/>
  <c r="AT90" i="5"/>
  <c r="I91" i="5"/>
  <c r="AI91" i="5"/>
  <c r="AN91" i="5"/>
  <c r="AT91" i="5"/>
  <c r="I92" i="5"/>
  <c r="AI92" i="5"/>
  <c r="AN92" i="5"/>
  <c r="AT92" i="5"/>
  <c r="I93" i="5"/>
  <c r="AI93" i="5"/>
  <c r="AN93" i="5"/>
  <c r="AT93" i="5"/>
  <c r="I94" i="5"/>
  <c r="AI94" i="5"/>
  <c r="AN94" i="5"/>
  <c r="AT94" i="5"/>
  <c r="I95" i="5"/>
  <c r="AI95" i="5"/>
  <c r="AN95" i="5"/>
  <c r="AT95" i="5"/>
  <c r="M96" i="5"/>
  <c r="R96" i="5"/>
  <c r="X96" i="5"/>
  <c r="AC96" i="5"/>
  <c r="AI96" i="5"/>
  <c r="AN96" i="5"/>
  <c r="AT96" i="5"/>
  <c r="I97" i="5"/>
  <c r="AI97" i="5"/>
  <c r="AN97" i="5"/>
  <c r="AT97" i="5"/>
  <c r="I98" i="5"/>
  <c r="AI98" i="5"/>
  <c r="AN98" i="5"/>
  <c r="AT98" i="5"/>
  <c r="I99" i="5"/>
  <c r="AI99" i="5"/>
  <c r="AN99" i="5"/>
  <c r="AT99" i="5"/>
  <c r="I100" i="5"/>
  <c r="AI100" i="5"/>
  <c r="AN100" i="5"/>
  <c r="AT100" i="5"/>
  <c r="I101" i="5"/>
  <c r="AI101" i="5"/>
  <c r="AN101" i="5"/>
  <c r="AT101" i="5"/>
  <c r="I102" i="5"/>
  <c r="AI102" i="5"/>
  <c r="AN102" i="5"/>
  <c r="AT102" i="5"/>
  <c r="M103" i="5"/>
  <c r="R103" i="5"/>
  <c r="X103" i="5"/>
  <c r="AC103" i="5"/>
  <c r="AI103" i="5"/>
  <c r="AN103" i="5"/>
  <c r="AT103" i="5"/>
  <c r="I104" i="5"/>
  <c r="AI104" i="5"/>
  <c r="AN104" i="5"/>
  <c r="AT104" i="5"/>
  <c r="I105" i="5"/>
  <c r="AI105" i="5"/>
  <c r="AN105" i="5"/>
  <c r="AT105" i="5"/>
  <c r="I106" i="5"/>
  <c r="AI106" i="5"/>
  <c r="AN106" i="5"/>
  <c r="AT106" i="5"/>
  <c r="I107" i="5"/>
  <c r="AI107" i="5"/>
  <c r="AN107" i="5"/>
  <c r="AT107" i="5"/>
  <c r="I108" i="5"/>
  <c r="AI108" i="5"/>
  <c r="AN108" i="5"/>
  <c r="AT108" i="5"/>
  <c r="I109" i="5"/>
  <c r="AI109" i="5"/>
  <c r="AN109" i="5"/>
  <c r="AT109" i="5"/>
  <c r="M110" i="5"/>
  <c r="R110" i="5"/>
  <c r="X110" i="5"/>
  <c r="AC110" i="5"/>
  <c r="AI110" i="5"/>
  <c r="AN110" i="5"/>
  <c r="AT110" i="5"/>
  <c r="I111" i="5"/>
  <c r="AI111" i="5"/>
  <c r="AN111" i="5"/>
  <c r="AT111" i="5"/>
  <c r="I112" i="5"/>
  <c r="AI112" i="5"/>
  <c r="AN112" i="5"/>
  <c r="AT112" i="5"/>
  <c r="I113" i="5"/>
  <c r="AI113" i="5"/>
  <c r="AN113" i="5"/>
  <c r="AT113" i="5"/>
  <c r="I114" i="5"/>
  <c r="AI114" i="5"/>
  <c r="AN114" i="5"/>
  <c r="AT114" i="5"/>
  <c r="I115" i="5"/>
  <c r="AI115" i="5"/>
  <c r="AN115" i="5"/>
  <c r="AT115" i="5"/>
  <c r="I116" i="5"/>
  <c r="AI116" i="5"/>
  <c r="AN116" i="5"/>
  <c r="AT116" i="5"/>
  <c r="M117" i="5"/>
  <c r="R117" i="5"/>
  <c r="X117" i="5"/>
  <c r="AC117" i="5"/>
  <c r="AI117" i="5"/>
  <c r="AN117" i="5"/>
  <c r="AT117" i="5"/>
  <c r="I118" i="5"/>
  <c r="M118" i="5"/>
  <c r="R118" i="5"/>
  <c r="X118" i="5"/>
  <c r="AC118" i="5"/>
  <c r="AI118" i="5"/>
  <c r="AN118" i="5"/>
  <c r="I119" i="5"/>
  <c r="M119" i="5"/>
  <c r="R119" i="5"/>
  <c r="X119" i="5"/>
  <c r="AC119" i="5"/>
  <c r="AI119" i="5"/>
  <c r="AN119" i="5"/>
  <c r="I120" i="5"/>
  <c r="M120" i="5"/>
  <c r="R120" i="5"/>
  <c r="X120" i="5"/>
  <c r="AC120" i="5"/>
  <c r="AI120" i="5"/>
  <c r="AN120" i="5"/>
  <c r="I121" i="5"/>
  <c r="M121" i="5"/>
  <c r="R121" i="5"/>
  <c r="X121" i="5"/>
  <c r="AC121" i="5"/>
  <c r="AI121" i="5"/>
  <c r="AN121" i="5"/>
  <c r="E122" i="5"/>
  <c r="I122" i="5"/>
  <c r="M122" i="5"/>
  <c r="R122" i="5"/>
  <c r="X122" i="5"/>
  <c r="AC122" i="5"/>
  <c r="AI122" i="5"/>
  <c r="AN122" i="5"/>
  <c r="I123" i="5"/>
  <c r="M123" i="5"/>
  <c r="R123" i="5"/>
  <c r="X123" i="5"/>
  <c r="AC123" i="5"/>
  <c r="AI123" i="5"/>
  <c r="AN123" i="5"/>
  <c r="E124" i="5"/>
  <c r="M124" i="5"/>
  <c r="R124" i="5"/>
  <c r="X124" i="5"/>
  <c r="AC124" i="5"/>
  <c r="AI124" i="5"/>
  <c r="AN124" i="5"/>
  <c r="AT124" i="5"/>
  <c r="AE128" i="5"/>
  <c r="AI128" i="5"/>
  <c r="AE129" i="5"/>
  <c r="AI129" i="5"/>
  <c r="AE130" i="5"/>
  <c r="AI130" i="5"/>
  <c r="AE131" i="5"/>
  <c r="AI131" i="5"/>
  <c r="AE132" i="5"/>
  <c r="AI132" i="5"/>
  <c r="AE133" i="5"/>
  <c r="AI133" i="5"/>
  <c r="AE134" i="5"/>
  <c r="AI134" i="5"/>
  <c r="I135" i="5"/>
  <c r="M135" i="5"/>
  <c r="T135" i="5"/>
  <c r="X135" i="5"/>
  <c r="AE135" i="5"/>
  <c r="AI135" i="5"/>
  <c r="AP135" i="5"/>
  <c r="AT135" i="5"/>
  <c r="AE137" i="5"/>
  <c r="AI137" i="5"/>
  <c r="AT122" i="5" l="1"/>
  <c r="AT123" i="5"/>
  <c r="AT118" i="5"/>
  <c r="AT119" i="5"/>
  <c r="AT120" i="5"/>
  <c r="AT121" i="5"/>
  <c r="AT66" i="5"/>
  <c r="AT67" i="5"/>
  <c r="AT62" i="5"/>
  <c r="AT63" i="5"/>
  <c r="AT64" i="5"/>
  <c r="AT65" i="5"/>
  <c r="AI13" i="4"/>
  <c r="AN13" i="4"/>
  <c r="AT13" i="4"/>
  <c r="AI14" i="4"/>
  <c r="AN14" i="4"/>
  <c r="AT14" i="4"/>
  <c r="AI15" i="4"/>
  <c r="AN15" i="4"/>
  <c r="AT15" i="4"/>
  <c r="AI16" i="4"/>
  <c r="AN16" i="4"/>
  <c r="AT16" i="4"/>
  <c r="AI17" i="4"/>
  <c r="AN17" i="4"/>
  <c r="AT17" i="4"/>
  <c r="AI18" i="4"/>
  <c r="AN18" i="4"/>
  <c r="AT18" i="4"/>
  <c r="M19" i="4"/>
  <c r="R19" i="4"/>
  <c r="X19" i="4"/>
  <c r="AC19" i="4"/>
  <c r="AI19" i="4"/>
  <c r="AN19" i="4"/>
  <c r="AT19" i="4"/>
  <c r="AI20" i="4"/>
  <c r="AN20" i="4"/>
  <c r="AT20" i="4"/>
  <c r="AI21" i="4"/>
  <c r="AN21" i="4"/>
  <c r="AT21" i="4"/>
  <c r="AI22" i="4"/>
  <c r="AN22" i="4"/>
  <c r="AT22" i="4"/>
  <c r="AI23" i="4"/>
  <c r="AN23" i="4"/>
  <c r="AT23" i="4"/>
  <c r="AI24" i="4"/>
  <c r="AN24" i="4"/>
  <c r="AT24" i="4"/>
  <c r="AI25" i="4"/>
  <c r="AN25" i="4"/>
  <c r="AT25" i="4"/>
  <c r="M26" i="4"/>
  <c r="R26" i="4"/>
  <c r="X26" i="4"/>
  <c r="AC26" i="4"/>
  <c r="AI26" i="4"/>
  <c r="AN26" i="4"/>
  <c r="AT26" i="4"/>
  <c r="AI27" i="4"/>
  <c r="AN27" i="4"/>
  <c r="AT27" i="4"/>
  <c r="AI28" i="4"/>
  <c r="AN28" i="4"/>
  <c r="AT28" i="4"/>
  <c r="AI29" i="4"/>
  <c r="AN29" i="4"/>
  <c r="AT29" i="4"/>
  <c r="AI30" i="4"/>
  <c r="AN30" i="4"/>
  <c r="AT30" i="4"/>
  <c r="AI31" i="4"/>
  <c r="AN31" i="4"/>
  <c r="AT31" i="4"/>
  <c r="AI32" i="4"/>
  <c r="AN32" i="4"/>
  <c r="AT32" i="4"/>
  <c r="M33" i="4"/>
  <c r="R33" i="4"/>
  <c r="X33" i="4"/>
  <c r="AC33" i="4"/>
  <c r="AI33" i="4"/>
  <c r="AN33" i="4"/>
  <c r="AT33" i="4"/>
  <c r="AI34" i="4"/>
  <c r="AN34" i="4"/>
  <c r="AT34" i="4"/>
  <c r="AI35" i="4"/>
  <c r="AN35" i="4"/>
  <c r="AT35" i="4"/>
  <c r="AI36" i="4"/>
  <c r="AN36" i="4"/>
  <c r="AT36" i="4"/>
  <c r="AI37" i="4"/>
  <c r="AN37" i="4"/>
  <c r="AT37" i="4"/>
  <c r="AI38" i="4"/>
  <c r="AN38" i="4"/>
  <c r="AT38" i="4"/>
  <c r="AI39" i="4"/>
  <c r="AN39" i="4"/>
  <c r="AT39" i="4"/>
  <c r="M40" i="4"/>
  <c r="R40" i="4"/>
  <c r="X40" i="4"/>
  <c r="AC40" i="4"/>
  <c r="AI40" i="4"/>
  <c r="AN40" i="4"/>
  <c r="AT40" i="4"/>
  <c r="AI41" i="4"/>
  <c r="AN41" i="4"/>
  <c r="AT41" i="4"/>
  <c r="AI42" i="4"/>
  <c r="AN42" i="4"/>
  <c r="AT42" i="4"/>
  <c r="AI43" i="4"/>
  <c r="AN43" i="4"/>
  <c r="AT43" i="4"/>
  <c r="AI44" i="4"/>
  <c r="AN44" i="4"/>
  <c r="AT44" i="4"/>
  <c r="AI45" i="4"/>
  <c r="AN45" i="4"/>
  <c r="AT45" i="4"/>
  <c r="AI46" i="4"/>
  <c r="AN46" i="4"/>
  <c r="AT46" i="4"/>
  <c r="M47" i="4"/>
  <c r="R47" i="4"/>
  <c r="X47" i="4"/>
  <c r="AC47" i="4"/>
  <c r="AI47" i="4"/>
  <c r="AN47" i="4"/>
  <c r="AT47" i="4"/>
  <c r="AI48" i="4"/>
  <c r="AN48" i="4"/>
  <c r="AT48" i="4"/>
  <c r="AI49" i="4"/>
  <c r="AN49" i="4"/>
  <c r="AT49" i="4"/>
  <c r="AI50" i="4"/>
  <c r="AN50" i="4"/>
  <c r="AT50" i="4"/>
  <c r="AI51" i="4"/>
  <c r="AN51" i="4"/>
  <c r="AT51" i="4"/>
  <c r="AI52" i="4"/>
  <c r="AN52" i="4"/>
  <c r="AT52" i="4"/>
  <c r="AI53" i="4"/>
  <c r="AN53" i="4"/>
  <c r="AT53" i="4"/>
  <c r="M54" i="4"/>
  <c r="R54" i="4"/>
  <c r="X54" i="4"/>
  <c r="AC54" i="4"/>
  <c r="AI54" i="4"/>
  <c r="AN54" i="4"/>
  <c r="AT54" i="4"/>
  <c r="AI55" i="4"/>
  <c r="AN55" i="4"/>
  <c r="AT55" i="4"/>
  <c r="AI56" i="4"/>
  <c r="AN56" i="4"/>
  <c r="AT56" i="4"/>
  <c r="AI57" i="4"/>
  <c r="AN57" i="4"/>
  <c r="AT57" i="4"/>
  <c r="AI58" i="4"/>
  <c r="AN58" i="4"/>
  <c r="AT58" i="4"/>
  <c r="AI59" i="4"/>
  <c r="AN59" i="4"/>
  <c r="AT59" i="4"/>
  <c r="AI60" i="4"/>
  <c r="AN60" i="4"/>
  <c r="AT60" i="4"/>
  <c r="M61" i="4"/>
  <c r="R61" i="4"/>
  <c r="X61" i="4"/>
  <c r="AC61" i="4"/>
  <c r="AI61" i="4"/>
  <c r="AN61" i="4"/>
  <c r="AT61" i="4"/>
  <c r="M62" i="4"/>
  <c r="R62" i="4"/>
  <c r="X62" i="4"/>
  <c r="AC62" i="4"/>
  <c r="AI62" i="4"/>
  <c r="AN62" i="4"/>
  <c r="M63" i="4"/>
  <c r="R63" i="4"/>
  <c r="X63" i="4"/>
  <c r="AC63" i="4"/>
  <c r="AI63" i="4"/>
  <c r="AN63" i="4"/>
  <c r="M64" i="4"/>
  <c r="R64" i="4"/>
  <c r="X64" i="4"/>
  <c r="AC64" i="4"/>
  <c r="AI64" i="4"/>
  <c r="AN64" i="4"/>
  <c r="M65" i="4"/>
  <c r="R65" i="4"/>
  <c r="X65" i="4"/>
  <c r="AC65" i="4"/>
  <c r="AI65" i="4"/>
  <c r="AN65" i="4"/>
  <c r="E66" i="4"/>
  <c r="M66" i="4"/>
  <c r="R66" i="4"/>
  <c r="X66" i="4"/>
  <c r="AC66" i="4"/>
  <c r="AI66" i="4"/>
  <c r="AN66" i="4"/>
  <c r="M67" i="4"/>
  <c r="R67" i="4"/>
  <c r="X67" i="4"/>
  <c r="AC67" i="4"/>
  <c r="AI67" i="4"/>
  <c r="AN67" i="4"/>
  <c r="B68" i="4"/>
  <c r="M68" i="4"/>
  <c r="R68" i="4"/>
  <c r="X68" i="4"/>
  <c r="AC68" i="4"/>
  <c r="AI68" i="4"/>
  <c r="AN68" i="4"/>
  <c r="AT68" i="4"/>
  <c r="I69" i="4"/>
  <c r="AI69" i="4"/>
  <c r="AN69" i="4"/>
  <c r="AT69" i="4"/>
  <c r="I70" i="4"/>
  <c r="AI70" i="4"/>
  <c r="AN70" i="4"/>
  <c r="AT70" i="4"/>
  <c r="I71" i="4"/>
  <c r="AI71" i="4"/>
  <c r="AN71" i="4"/>
  <c r="AT71" i="4"/>
  <c r="I72" i="4"/>
  <c r="AI72" i="4"/>
  <c r="AN72" i="4"/>
  <c r="AT72" i="4"/>
  <c r="I73" i="4"/>
  <c r="AI73" i="4"/>
  <c r="AN73" i="4"/>
  <c r="AT73" i="4"/>
  <c r="I74" i="4"/>
  <c r="AI74" i="4"/>
  <c r="AN74" i="4"/>
  <c r="AT74" i="4"/>
  <c r="M75" i="4"/>
  <c r="R75" i="4"/>
  <c r="X75" i="4"/>
  <c r="AC75" i="4"/>
  <c r="AI75" i="4"/>
  <c r="AN75" i="4"/>
  <c r="AT75" i="4"/>
  <c r="I76" i="4"/>
  <c r="AI76" i="4"/>
  <c r="AN76" i="4"/>
  <c r="AT76" i="4"/>
  <c r="I77" i="4"/>
  <c r="AI77" i="4"/>
  <c r="AN77" i="4"/>
  <c r="AT77" i="4"/>
  <c r="I78" i="4"/>
  <c r="AI78" i="4"/>
  <c r="AN78" i="4"/>
  <c r="AT78" i="4"/>
  <c r="I79" i="4"/>
  <c r="AI79" i="4"/>
  <c r="AN79" i="4"/>
  <c r="AT79" i="4"/>
  <c r="I80" i="4"/>
  <c r="AI80" i="4"/>
  <c r="AN80" i="4"/>
  <c r="AT80" i="4"/>
  <c r="I81" i="4"/>
  <c r="AI81" i="4"/>
  <c r="AN81" i="4"/>
  <c r="AT81" i="4"/>
  <c r="M82" i="4"/>
  <c r="R82" i="4"/>
  <c r="X82" i="4"/>
  <c r="AC82" i="4"/>
  <c r="AI82" i="4"/>
  <c r="AN82" i="4"/>
  <c r="AT82" i="4"/>
  <c r="I83" i="4"/>
  <c r="AI83" i="4"/>
  <c r="AN83" i="4"/>
  <c r="AT83" i="4"/>
  <c r="I84" i="4"/>
  <c r="AI84" i="4"/>
  <c r="AN84" i="4"/>
  <c r="AT84" i="4"/>
  <c r="I85" i="4"/>
  <c r="AI85" i="4"/>
  <c r="AN85" i="4"/>
  <c r="AT85" i="4"/>
  <c r="I86" i="4"/>
  <c r="AI86" i="4"/>
  <c r="AN86" i="4"/>
  <c r="AT86" i="4"/>
  <c r="I87" i="4"/>
  <c r="AI87" i="4"/>
  <c r="AN87" i="4"/>
  <c r="AT87" i="4"/>
  <c r="I88" i="4"/>
  <c r="AI88" i="4"/>
  <c r="AN88" i="4"/>
  <c r="AT88" i="4"/>
  <c r="M89" i="4"/>
  <c r="R89" i="4"/>
  <c r="X89" i="4"/>
  <c r="AC89" i="4"/>
  <c r="AI89" i="4"/>
  <c r="AN89" i="4"/>
  <c r="AT89" i="4"/>
  <c r="I90" i="4"/>
  <c r="AI90" i="4"/>
  <c r="AN90" i="4"/>
  <c r="AT90" i="4"/>
  <c r="I91" i="4"/>
  <c r="AI91" i="4"/>
  <c r="AN91" i="4"/>
  <c r="AT91" i="4"/>
  <c r="I92" i="4"/>
  <c r="AI92" i="4"/>
  <c r="AN92" i="4"/>
  <c r="AT92" i="4"/>
  <c r="I93" i="4"/>
  <c r="AI93" i="4"/>
  <c r="AN93" i="4"/>
  <c r="AT93" i="4"/>
  <c r="I94" i="4"/>
  <c r="AI94" i="4"/>
  <c r="AN94" i="4"/>
  <c r="AT94" i="4"/>
  <c r="I95" i="4"/>
  <c r="AI95" i="4"/>
  <c r="AN95" i="4"/>
  <c r="AT95" i="4"/>
  <c r="M96" i="4"/>
  <c r="R96" i="4"/>
  <c r="X96" i="4"/>
  <c r="AC96" i="4"/>
  <c r="AI96" i="4"/>
  <c r="AN96" i="4"/>
  <c r="AT96" i="4"/>
  <c r="I97" i="4"/>
  <c r="AI97" i="4"/>
  <c r="AN97" i="4"/>
  <c r="AT97" i="4"/>
  <c r="I98" i="4"/>
  <c r="AI98" i="4"/>
  <c r="AN98" i="4"/>
  <c r="AT98" i="4"/>
  <c r="I99" i="4"/>
  <c r="AI99" i="4"/>
  <c r="AN99" i="4"/>
  <c r="AT99" i="4"/>
  <c r="I100" i="4"/>
  <c r="AI100" i="4"/>
  <c r="AN100" i="4"/>
  <c r="AT100" i="4"/>
  <c r="I101" i="4"/>
  <c r="AI101" i="4"/>
  <c r="AN101" i="4"/>
  <c r="AT101" i="4"/>
  <c r="I102" i="4"/>
  <c r="AI102" i="4"/>
  <c r="AN102" i="4"/>
  <c r="AT102" i="4"/>
  <c r="M103" i="4"/>
  <c r="R103" i="4"/>
  <c r="X103" i="4"/>
  <c r="AC103" i="4"/>
  <c r="AI103" i="4"/>
  <c r="AN103" i="4"/>
  <c r="AT103" i="4"/>
  <c r="I104" i="4"/>
  <c r="AI104" i="4"/>
  <c r="AN104" i="4"/>
  <c r="AT104" i="4"/>
  <c r="I105" i="4"/>
  <c r="AI105" i="4"/>
  <c r="AN105" i="4"/>
  <c r="AT105" i="4"/>
  <c r="I106" i="4"/>
  <c r="AI106" i="4"/>
  <c r="AN106" i="4"/>
  <c r="AT106" i="4"/>
  <c r="I107" i="4"/>
  <c r="AI107" i="4"/>
  <c r="AN107" i="4"/>
  <c r="AT107" i="4"/>
  <c r="I108" i="4"/>
  <c r="AI108" i="4"/>
  <c r="AN108" i="4"/>
  <c r="AT108" i="4"/>
  <c r="I109" i="4"/>
  <c r="AI109" i="4"/>
  <c r="AN109" i="4"/>
  <c r="AT109" i="4"/>
  <c r="M110" i="4"/>
  <c r="R110" i="4"/>
  <c r="X110" i="4"/>
  <c r="AC110" i="4"/>
  <c r="AI110" i="4"/>
  <c r="AN110" i="4"/>
  <c r="AT110" i="4"/>
  <c r="I111" i="4"/>
  <c r="AI111" i="4"/>
  <c r="AN111" i="4"/>
  <c r="AT111" i="4"/>
  <c r="I112" i="4"/>
  <c r="AI112" i="4"/>
  <c r="AN112" i="4"/>
  <c r="AT112" i="4"/>
  <c r="I113" i="4"/>
  <c r="AI113" i="4"/>
  <c r="AN113" i="4"/>
  <c r="AT113" i="4"/>
  <c r="I114" i="4"/>
  <c r="AI114" i="4"/>
  <c r="AN114" i="4"/>
  <c r="AT114" i="4"/>
  <c r="I115" i="4"/>
  <c r="AI115" i="4"/>
  <c r="AN115" i="4"/>
  <c r="AT115" i="4"/>
  <c r="I116" i="4"/>
  <c r="AI116" i="4"/>
  <c r="AN116" i="4"/>
  <c r="AT116" i="4"/>
  <c r="M117" i="4"/>
  <c r="R117" i="4"/>
  <c r="X117" i="4"/>
  <c r="AC117" i="4"/>
  <c r="AI117" i="4"/>
  <c r="AN117" i="4"/>
  <c r="AT117" i="4"/>
  <c r="I118" i="4"/>
  <c r="M118" i="4"/>
  <c r="R118" i="4"/>
  <c r="X118" i="4"/>
  <c r="AC118" i="4"/>
  <c r="AI118" i="4"/>
  <c r="AN118" i="4"/>
  <c r="I119" i="4"/>
  <c r="M119" i="4"/>
  <c r="R119" i="4"/>
  <c r="X119" i="4"/>
  <c r="AC119" i="4"/>
  <c r="AI119" i="4"/>
  <c r="AN119" i="4"/>
  <c r="I120" i="4"/>
  <c r="M120" i="4"/>
  <c r="R120" i="4"/>
  <c r="X120" i="4"/>
  <c r="AC120" i="4"/>
  <c r="AI120" i="4"/>
  <c r="AN120" i="4"/>
  <c r="I121" i="4"/>
  <c r="M121" i="4"/>
  <c r="R121" i="4"/>
  <c r="X121" i="4"/>
  <c r="AC121" i="4"/>
  <c r="AI121" i="4"/>
  <c r="AN121" i="4"/>
  <c r="E122" i="4"/>
  <c r="I122" i="4"/>
  <c r="M122" i="4"/>
  <c r="R122" i="4"/>
  <c r="X122" i="4"/>
  <c r="AC122" i="4"/>
  <c r="AI122" i="4"/>
  <c r="AN122" i="4"/>
  <c r="I123" i="4"/>
  <c r="M123" i="4"/>
  <c r="R123" i="4"/>
  <c r="X123" i="4"/>
  <c r="AC123" i="4"/>
  <c r="AI123" i="4"/>
  <c r="AN123" i="4"/>
  <c r="E124" i="4"/>
  <c r="M124" i="4"/>
  <c r="R124" i="4"/>
  <c r="X124" i="4"/>
  <c r="AC124" i="4"/>
  <c r="AI124" i="4"/>
  <c r="AN124" i="4"/>
  <c r="AT124" i="4"/>
  <c r="AE128" i="4"/>
  <c r="AI128" i="4"/>
  <c r="AE129" i="4"/>
  <c r="AI129" i="4"/>
  <c r="AE130" i="4"/>
  <c r="AI130" i="4"/>
  <c r="AE131" i="4"/>
  <c r="AI131" i="4"/>
  <c r="AE132" i="4"/>
  <c r="AI132" i="4"/>
  <c r="AE133" i="4"/>
  <c r="AI133" i="4"/>
  <c r="AE134" i="4"/>
  <c r="AI134" i="4"/>
  <c r="I135" i="4"/>
  <c r="M135" i="4"/>
  <c r="T135" i="4"/>
  <c r="X135" i="4"/>
  <c r="AE135" i="4"/>
  <c r="AI135" i="4"/>
  <c r="AP135" i="4"/>
  <c r="AT135" i="4"/>
  <c r="AE137" i="4"/>
  <c r="AI137" i="4"/>
  <c r="AT122" i="4" l="1"/>
  <c r="AT123" i="4"/>
  <c r="AT118" i="4"/>
  <c r="AT119" i="4"/>
  <c r="AT120" i="4"/>
  <c r="AT121" i="4"/>
  <c r="AT66" i="4"/>
  <c r="AT67" i="4"/>
  <c r="AT62" i="4"/>
  <c r="AT63" i="4"/>
  <c r="AT64" i="4"/>
  <c r="AT65" i="4"/>
  <c r="AI13" i="3"/>
  <c r="AN13" i="3"/>
  <c r="AT13" i="3"/>
  <c r="AI14" i="3"/>
  <c r="AN14" i="3"/>
  <c r="AT14" i="3"/>
  <c r="AI15" i="3"/>
  <c r="AN15" i="3"/>
  <c r="AT15" i="3"/>
  <c r="AI16" i="3"/>
  <c r="AN16" i="3"/>
  <c r="AT16" i="3"/>
  <c r="AI17" i="3"/>
  <c r="AN17" i="3"/>
  <c r="AT17" i="3"/>
  <c r="AI18" i="3"/>
  <c r="AN18" i="3"/>
  <c r="AT18" i="3"/>
  <c r="M19" i="3"/>
  <c r="R19" i="3"/>
  <c r="X19" i="3"/>
  <c r="AC19" i="3"/>
  <c r="AI19" i="3"/>
  <c r="AN19" i="3"/>
  <c r="AT19" i="3"/>
  <c r="AI20" i="3"/>
  <c r="AN20" i="3"/>
  <c r="AT20" i="3"/>
  <c r="AI21" i="3"/>
  <c r="AN21" i="3"/>
  <c r="AT21" i="3"/>
  <c r="AI22" i="3"/>
  <c r="AN22" i="3"/>
  <c r="AT22" i="3"/>
  <c r="AI23" i="3"/>
  <c r="AN23" i="3"/>
  <c r="AT23" i="3"/>
  <c r="AI24" i="3"/>
  <c r="AN24" i="3"/>
  <c r="AT24" i="3"/>
  <c r="AI25" i="3"/>
  <c r="AN25" i="3"/>
  <c r="AT25" i="3"/>
  <c r="M26" i="3"/>
  <c r="R26" i="3"/>
  <c r="X26" i="3"/>
  <c r="AC26" i="3"/>
  <c r="AI26" i="3"/>
  <c r="AN26" i="3"/>
  <c r="AT26" i="3"/>
  <c r="AI27" i="3"/>
  <c r="AN27" i="3"/>
  <c r="AT27" i="3"/>
  <c r="AI28" i="3"/>
  <c r="AN28" i="3"/>
  <c r="AT28" i="3"/>
  <c r="AI29" i="3"/>
  <c r="AN29" i="3"/>
  <c r="AT29" i="3"/>
  <c r="AI30" i="3"/>
  <c r="AN30" i="3"/>
  <c r="AT30" i="3"/>
  <c r="AI31" i="3"/>
  <c r="AN31" i="3"/>
  <c r="AT31" i="3"/>
  <c r="AI32" i="3"/>
  <c r="AN32" i="3"/>
  <c r="AT32" i="3"/>
  <c r="M33" i="3"/>
  <c r="R33" i="3"/>
  <c r="X33" i="3"/>
  <c r="AC33" i="3"/>
  <c r="AI33" i="3"/>
  <c r="AN33" i="3"/>
  <c r="AT33" i="3"/>
  <c r="AI34" i="3"/>
  <c r="AN34" i="3"/>
  <c r="AT34" i="3"/>
  <c r="AI35" i="3"/>
  <c r="AN35" i="3"/>
  <c r="AT35" i="3"/>
  <c r="AI36" i="3"/>
  <c r="AN36" i="3"/>
  <c r="AT36" i="3"/>
  <c r="AI37" i="3"/>
  <c r="AN37" i="3"/>
  <c r="AT37" i="3"/>
  <c r="AI38" i="3"/>
  <c r="AN38" i="3"/>
  <c r="AT38" i="3"/>
  <c r="AI39" i="3"/>
  <c r="AN39" i="3"/>
  <c r="AT39" i="3"/>
  <c r="M40" i="3"/>
  <c r="R40" i="3"/>
  <c r="X40" i="3"/>
  <c r="AC40" i="3"/>
  <c r="AI40" i="3"/>
  <c r="AN40" i="3"/>
  <c r="AT40" i="3"/>
  <c r="AI41" i="3"/>
  <c r="AN41" i="3"/>
  <c r="AT41" i="3"/>
  <c r="AI42" i="3"/>
  <c r="AN42" i="3"/>
  <c r="AT42" i="3"/>
  <c r="AI43" i="3"/>
  <c r="AN43" i="3"/>
  <c r="AT43" i="3"/>
  <c r="AI44" i="3"/>
  <c r="AN44" i="3"/>
  <c r="AT44" i="3"/>
  <c r="AI45" i="3"/>
  <c r="AN45" i="3"/>
  <c r="AT45" i="3"/>
  <c r="AI46" i="3"/>
  <c r="AN46" i="3"/>
  <c r="AT46" i="3"/>
  <c r="M47" i="3"/>
  <c r="R47" i="3"/>
  <c r="X47" i="3"/>
  <c r="AC47" i="3"/>
  <c r="AI47" i="3"/>
  <c r="AN47" i="3"/>
  <c r="AT47" i="3"/>
  <c r="AI48" i="3"/>
  <c r="AN48" i="3"/>
  <c r="AT48" i="3"/>
  <c r="AI49" i="3"/>
  <c r="AN49" i="3"/>
  <c r="AT49" i="3"/>
  <c r="AI50" i="3"/>
  <c r="AN50" i="3"/>
  <c r="AT50" i="3"/>
  <c r="AI51" i="3"/>
  <c r="AN51" i="3"/>
  <c r="AT51" i="3"/>
  <c r="AI52" i="3"/>
  <c r="AN52" i="3"/>
  <c r="AT52" i="3"/>
  <c r="AI53" i="3"/>
  <c r="AN53" i="3"/>
  <c r="AT53" i="3"/>
  <c r="M54" i="3"/>
  <c r="R54" i="3"/>
  <c r="X54" i="3"/>
  <c r="AC54" i="3"/>
  <c r="AI54" i="3"/>
  <c r="AN54" i="3"/>
  <c r="AT54" i="3"/>
  <c r="AI55" i="3"/>
  <c r="AN55" i="3"/>
  <c r="AT55" i="3"/>
  <c r="AI56" i="3"/>
  <c r="AN56" i="3"/>
  <c r="AT56" i="3"/>
  <c r="AI57" i="3"/>
  <c r="AN57" i="3"/>
  <c r="AT57" i="3"/>
  <c r="AI58" i="3"/>
  <c r="AN58" i="3"/>
  <c r="AT58" i="3"/>
  <c r="AI59" i="3"/>
  <c r="AN59" i="3"/>
  <c r="AT59" i="3"/>
  <c r="AI60" i="3"/>
  <c r="AN60" i="3"/>
  <c r="AT60" i="3"/>
  <c r="M61" i="3"/>
  <c r="R61" i="3"/>
  <c r="X61" i="3"/>
  <c r="AC61" i="3"/>
  <c r="AI61" i="3"/>
  <c r="AN61" i="3"/>
  <c r="AT61" i="3"/>
  <c r="M62" i="3"/>
  <c r="R62" i="3"/>
  <c r="X62" i="3"/>
  <c r="AC62" i="3"/>
  <c r="AI62" i="3"/>
  <c r="AN62" i="3"/>
  <c r="M63" i="3"/>
  <c r="R63" i="3"/>
  <c r="X63" i="3"/>
  <c r="AC63" i="3"/>
  <c r="AI63" i="3"/>
  <c r="AN63" i="3"/>
  <c r="M64" i="3"/>
  <c r="R64" i="3"/>
  <c r="X64" i="3"/>
  <c r="AC64" i="3"/>
  <c r="AI64" i="3"/>
  <c r="AN64" i="3"/>
  <c r="M65" i="3"/>
  <c r="R65" i="3"/>
  <c r="X65" i="3"/>
  <c r="AC65" i="3"/>
  <c r="AI65" i="3"/>
  <c r="AN65" i="3"/>
  <c r="E66" i="3"/>
  <c r="M66" i="3"/>
  <c r="R66" i="3"/>
  <c r="X66" i="3"/>
  <c r="AC66" i="3"/>
  <c r="AI66" i="3"/>
  <c r="AN66" i="3"/>
  <c r="M67" i="3"/>
  <c r="R67" i="3"/>
  <c r="X67" i="3"/>
  <c r="AC67" i="3"/>
  <c r="AI67" i="3"/>
  <c r="AN67" i="3"/>
  <c r="B68" i="3"/>
  <c r="M68" i="3"/>
  <c r="R68" i="3"/>
  <c r="X68" i="3"/>
  <c r="AC68" i="3"/>
  <c r="AI68" i="3"/>
  <c r="AN68" i="3"/>
  <c r="AT68" i="3"/>
  <c r="I69" i="3"/>
  <c r="AI69" i="3"/>
  <c r="AN69" i="3"/>
  <c r="AT69" i="3"/>
  <c r="I70" i="3"/>
  <c r="AI70" i="3"/>
  <c r="AN70" i="3"/>
  <c r="AT70" i="3"/>
  <c r="I71" i="3"/>
  <c r="AI71" i="3"/>
  <c r="AN71" i="3"/>
  <c r="AT71" i="3"/>
  <c r="I72" i="3"/>
  <c r="AI72" i="3"/>
  <c r="AN72" i="3"/>
  <c r="AT72" i="3"/>
  <c r="I73" i="3"/>
  <c r="AI73" i="3"/>
  <c r="AN73" i="3"/>
  <c r="AT73" i="3"/>
  <c r="I74" i="3"/>
  <c r="AI74" i="3"/>
  <c r="AN74" i="3"/>
  <c r="AT74" i="3"/>
  <c r="M75" i="3"/>
  <c r="R75" i="3"/>
  <c r="X75" i="3"/>
  <c r="AC75" i="3"/>
  <c r="AI75" i="3"/>
  <c r="AN75" i="3"/>
  <c r="AT75" i="3"/>
  <c r="I76" i="3"/>
  <c r="AI76" i="3"/>
  <c r="AN76" i="3"/>
  <c r="AT76" i="3"/>
  <c r="I77" i="3"/>
  <c r="AI77" i="3"/>
  <c r="AN77" i="3"/>
  <c r="AT77" i="3"/>
  <c r="I78" i="3"/>
  <c r="AI78" i="3"/>
  <c r="AN78" i="3"/>
  <c r="AT78" i="3"/>
  <c r="I79" i="3"/>
  <c r="AI79" i="3"/>
  <c r="AN79" i="3"/>
  <c r="AT79" i="3"/>
  <c r="I80" i="3"/>
  <c r="AI80" i="3"/>
  <c r="AN80" i="3"/>
  <c r="AT80" i="3"/>
  <c r="I81" i="3"/>
  <c r="AI81" i="3"/>
  <c r="AN81" i="3"/>
  <c r="AT81" i="3"/>
  <c r="M82" i="3"/>
  <c r="R82" i="3"/>
  <c r="X82" i="3"/>
  <c r="AC82" i="3"/>
  <c r="AI82" i="3"/>
  <c r="AN82" i="3"/>
  <c r="AT82" i="3"/>
  <c r="I83" i="3"/>
  <c r="AI83" i="3"/>
  <c r="AN83" i="3"/>
  <c r="AT83" i="3"/>
  <c r="I84" i="3"/>
  <c r="AI84" i="3"/>
  <c r="AN84" i="3"/>
  <c r="AT84" i="3"/>
  <c r="I85" i="3"/>
  <c r="AI85" i="3"/>
  <c r="AN85" i="3"/>
  <c r="AT85" i="3"/>
  <c r="I86" i="3"/>
  <c r="AI86" i="3"/>
  <c r="AN86" i="3"/>
  <c r="AT86" i="3"/>
  <c r="I87" i="3"/>
  <c r="AI87" i="3"/>
  <c r="AN87" i="3"/>
  <c r="AT87" i="3"/>
  <c r="I88" i="3"/>
  <c r="AI88" i="3"/>
  <c r="AN88" i="3"/>
  <c r="AT88" i="3"/>
  <c r="M89" i="3"/>
  <c r="R89" i="3"/>
  <c r="X89" i="3"/>
  <c r="AC89" i="3"/>
  <c r="AI89" i="3"/>
  <c r="AN89" i="3"/>
  <c r="AT89" i="3"/>
  <c r="I90" i="3"/>
  <c r="AI90" i="3"/>
  <c r="AN90" i="3"/>
  <c r="AT90" i="3"/>
  <c r="I91" i="3"/>
  <c r="AI91" i="3"/>
  <c r="AN91" i="3"/>
  <c r="AT91" i="3"/>
  <c r="I92" i="3"/>
  <c r="AI92" i="3"/>
  <c r="AN92" i="3"/>
  <c r="AT92" i="3"/>
  <c r="I93" i="3"/>
  <c r="AI93" i="3"/>
  <c r="AN93" i="3"/>
  <c r="AT93" i="3"/>
  <c r="I94" i="3"/>
  <c r="AI94" i="3"/>
  <c r="AN94" i="3"/>
  <c r="AT94" i="3"/>
  <c r="I95" i="3"/>
  <c r="AI95" i="3"/>
  <c r="AN95" i="3"/>
  <c r="AT95" i="3"/>
  <c r="M96" i="3"/>
  <c r="R96" i="3"/>
  <c r="X96" i="3"/>
  <c r="AC96" i="3"/>
  <c r="AI96" i="3"/>
  <c r="AN96" i="3"/>
  <c r="AT96" i="3"/>
  <c r="I97" i="3"/>
  <c r="AI97" i="3"/>
  <c r="AN97" i="3"/>
  <c r="AT97" i="3"/>
  <c r="I98" i="3"/>
  <c r="AI98" i="3"/>
  <c r="AN98" i="3"/>
  <c r="AT98" i="3"/>
  <c r="I99" i="3"/>
  <c r="AI99" i="3"/>
  <c r="AN99" i="3"/>
  <c r="AT99" i="3"/>
  <c r="I100" i="3"/>
  <c r="AI100" i="3"/>
  <c r="AN100" i="3"/>
  <c r="AT100" i="3"/>
  <c r="I101" i="3"/>
  <c r="AI101" i="3"/>
  <c r="AN101" i="3"/>
  <c r="AT101" i="3"/>
  <c r="I102" i="3"/>
  <c r="AI102" i="3"/>
  <c r="AN102" i="3"/>
  <c r="AT102" i="3"/>
  <c r="M103" i="3"/>
  <c r="R103" i="3"/>
  <c r="X103" i="3"/>
  <c r="AC103" i="3"/>
  <c r="AI103" i="3"/>
  <c r="AN103" i="3"/>
  <c r="AT103" i="3"/>
  <c r="I104" i="3"/>
  <c r="AI104" i="3"/>
  <c r="AN104" i="3"/>
  <c r="AT104" i="3"/>
  <c r="I105" i="3"/>
  <c r="AI105" i="3"/>
  <c r="AN105" i="3"/>
  <c r="AT105" i="3"/>
  <c r="I106" i="3"/>
  <c r="AI106" i="3"/>
  <c r="AN106" i="3"/>
  <c r="AT106" i="3"/>
  <c r="I107" i="3"/>
  <c r="AI107" i="3"/>
  <c r="AN107" i="3"/>
  <c r="AT107" i="3"/>
  <c r="I108" i="3"/>
  <c r="AI108" i="3"/>
  <c r="AN108" i="3"/>
  <c r="AT108" i="3"/>
  <c r="I109" i="3"/>
  <c r="AI109" i="3"/>
  <c r="AN109" i="3"/>
  <c r="AT109" i="3"/>
  <c r="M110" i="3"/>
  <c r="R110" i="3"/>
  <c r="X110" i="3"/>
  <c r="AC110" i="3"/>
  <c r="AI110" i="3"/>
  <c r="AN110" i="3"/>
  <c r="AT110" i="3"/>
  <c r="I111" i="3"/>
  <c r="AI111" i="3"/>
  <c r="AN111" i="3"/>
  <c r="AT111" i="3"/>
  <c r="I112" i="3"/>
  <c r="AI112" i="3"/>
  <c r="AN112" i="3"/>
  <c r="AT112" i="3"/>
  <c r="I113" i="3"/>
  <c r="AI113" i="3"/>
  <c r="AN113" i="3"/>
  <c r="AT113" i="3"/>
  <c r="I114" i="3"/>
  <c r="AI114" i="3"/>
  <c r="AN114" i="3"/>
  <c r="AT114" i="3"/>
  <c r="I115" i="3"/>
  <c r="AI115" i="3"/>
  <c r="AN115" i="3"/>
  <c r="AT115" i="3"/>
  <c r="I116" i="3"/>
  <c r="AI116" i="3"/>
  <c r="AN116" i="3"/>
  <c r="AT116" i="3"/>
  <c r="M117" i="3"/>
  <c r="R117" i="3"/>
  <c r="X117" i="3"/>
  <c r="AC117" i="3"/>
  <c r="AI117" i="3"/>
  <c r="AN117" i="3"/>
  <c r="AT117" i="3"/>
  <c r="I118" i="3"/>
  <c r="M118" i="3"/>
  <c r="R118" i="3"/>
  <c r="X118" i="3"/>
  <c r="AC118" i="3"/>
  <c r="AI118" i="3"/>
  <c r="AN118" i="3"/>
  <c r="I119" i="3"/>
  <c r="M119" i="3"/>
  <c r="R119" i="3"/>
  <c r="X119" i="3"/>
  <c r="AC119" i="3"/>
  <c r="AI119" i="3"/>
  <c r="AN119" i="3"/>
  <c r="I120" i="3"/>
  <c r="M120" i="3"/>
  <c r="R120" i="3"/>
  <c r="X120" i="3"/>
  <c r="AC120" i="3"/>
  <c r="AI120" i="3"/>
  <c r="AN120" i="3"/>
  <c r="I121" i="3"/>
  <c r="M121" i="3"/>
  <c r="R121" i="3"/>
  <c r="X121" i="3"/>
  <c r="AC121" i="3"/>
  <c r="AI121" i="3"/>
  <c r="AN121" i="3"/>
  <c r="E122" i="3"/>
  <c r="I122" i="3"/>
  <c r="M122" i="3"/>
  <c r="R122" i="3"/>
  <c r="X122" i="3"/>
  <c r="AC122" i="3"/>
  <c r="AI122" i="3"/>
  <c r="AN122" i="3"/>
  <c r="I123" i="3"/>
  <c r="M123" i="3"/>
  <c r="R123" i="3"/>
  <c r="X123" i="3"/>
  <c r="AC123" i="3"/>
  <c r="AI123" i="3"/>
  <c r="AN123" i="3"/>
  <c r="E124" i="3"/>
  <c r="M124" i="3"/>
  <c r="R124" i="3"/>
  <c r="X124" i="3"/>
  <c r="AC124" i="3"/>
  <c r="AI124" i="3"/>
  <c r="AN124" i="3"/>
  <c r="AT124" i="3"/>
  <c r="AE128" i="3"/>
  <c r="AI128" i="3"/>
  <c r="AE129" i="3"/>
  <c r="AI129" i="3"/>
  <c r="AE130" i="3"/>
  <c r="AI130" i="3"/>
  <c r="AE131" i="3"/>
  <c r="AI131" i="3"/>
  <c r="AE132" i="3"/>
  <c r="AI132" i="3"/>
  <c r="AE133" i="3"/>
  <c r="AI133" i="3"/>
  <c r="AE134" i="3"/>
  <c r="AI134" i="3"/>
  <c r="I135" i="3"/>
  <c r="M135" i="3"/>
  <c r="T135" i="3"/>
  <c r="X135" i="3"/>
  <c r="AE135" i="3"/>
  <c r="AI135" i="3"/>
  <c r="AP135" i="3"/>
  <c r="AT135" i="3"/>
  <c r="AE137" i="3"/>
  <c r="AI137" i="3"/>
  <c r="AT122" i="3" l="1"/>
  <c r="AT123" i="3"/>
  <c r="AT118" i="3"/>
  <c r="AT119" i="3"/>
  <c r="AT120" i="3"/>
  <c r="AT121" i="3"/>
  <c r="AT66" i="3"/>
  <c r="AT67" i="3"/>
  <c r="AT62" i="3"/>
  <c r="AT63" i="3"/>
  <c r="AT64" i="3"/>
  <c r="AT65" i="3"/>
  <c r="AI13" i="2"/>
  <c r="AN13" i="2"/>
  <c r="AT13" i="2"/>
  <c r="AI14" i="2"/>
  <c r="AN14" i="2"/>
  <c r="AT14" i="2"/>
  <c r="AI15" i="2"/>
  <c r="AN15" i="2"/>
  <c r="AT15" i="2"/>
  <c r="AI16" i="2"/>
  <c r="AN16" i="2"/>
  <c r="AT16" i="2"/>
  <c r="AI17" i="2"/>
  <c r="AN17" i="2"/>
  <c r="AT17" i="2"/>
  <c r="AI18" i="2"/>
  <c r="AN18" i="2"/>
  <c r="AT18" i="2"/>
  <c r="M19" i="2"/>
  <c r="R19" i="2"/>
  <c r="X19" i="2"/>
  <c r="AC19" i="2"/>
  <c r="AI19" i="2"/>
  <c r="AN19" i="2"/>
  <c r="AT19" i="2"/>
  <c r="AI20" i="2"/>
  <c r="AN20" i="2"/>
  <c r="AT20" i="2"/>
  <c r="AI21" i="2"/>
  <c r="AN21" i="2"/>
  <c r="AT21" i="2"/>
  <c r="AI22" i="2"/>
  <c r="AN22" i="2"/>
  <c r="AT22" i="2"/>
  <c r="AI23" i="2"/>
  <c r="AN23" i="2"/>
  <c r="AT23" i="2"/>
  <c r="AI24" i="2"/>
  <c r="AN24" i="2"/>
  <c r="AT24" i="2"/>
  <c r="AI25" i="2"/>
  <c r="AN25" i="2"/>
  <c r="AT25" i="2"/>
  <c r="M26" i="2"/>
  <c r="R26" i="2"/>
  <c r="X26" i="2"/>
  <c r="AC26" i="2"/>
  <c r="AI26" i="2"/>
  <c r="AN26" i="2"/>
  <c r="AT26" i="2"/>
  <c r="AI27" i="2"/>
  <c r="AN27" i="2"/>
  <c r="AT27" i="2"/>
  <c r="AI28" i="2"/>
  <c r="AN28" i="2"/>
  <c r="AT28" i="2"/>
  <c r="AI29" i="2"/>
  <c r="AN29" i="2"/>
  <c r="AT29" i="2"/>
  <c r="AI30" i="2"/>
  <c r="AN30" i="2"/>
  <c r="AT30" i="2"/>
  <c r="AI31" i="2"/>
  <c r="AN31" i="2"/>
  <c r="AT31" i="2"/>
  <c r="AI32" i="2"/>
  <c r="AN32" i="2"/>
  <c r="AT32" i="2"/>
  <c r="M33" i="2"/>
  <c r="R33" i="2"/>
  <c r="X33" i="2"/>
  <c r="AC33" i="2"/>
  <c r="AI33" i="2"/>
  <c r="AN33" i="2"/>
  <c r="AT33" i="2"/>
  <c r="AI34" i="2"/>
  <c r="AN34" i="2"/>
  <c r="AT34" i="2"/>
  <c r="AI35" i="2"/>
  <c r="AN35" i="2"/>
  <c r="AT35" i="2"/>
  <c r="AI36" i="2"/>
  <c r="AN36" i="2"/>
  <c r="AT36" i="2"/>
  <c r="AI37" i="2"/>
  <c r="AN37" i="2"/>
  <c r="AT37" i="2"/>
  <c r="AI38" i="2"/>
  <c r="AN38" i="2"/>
  <c r="AT38" i="2"/>
  <c r="AI39" i="2"/>
  <c r="AN39" i="2"/>
  <c r="AT39" i="2"/>
  <c r="M40" i="2"/>
  <c r="R40" i="2"/>
  <c r="X40" i="2"/>
  <c r="AC40" i="2"/>
  <c r="AI40" i="2"/>
  <c r="AN40" i="2"/>
  <c r="AT40" i="2"/>
  <c r="AI41" i="2"/>
  <c r="AN41" i="2"/>
  <c r="AT41" i="2"/>
  <c r="AI42" i="2"/>
  <c r="AN42" i="2"/>
  <c r="AT42" i="2"/>
  <c r="AI43" i="2"/>
  <c r="AN43" i="2"/>
  <c r="AT43" i="2"/>
  <c r="AI44" i="2"/>
  <c r="AN44" i="2"/>
  <c r="AT44" i="2"/>
  <c r="AI45" i="2"/>
  <c r="AN45" i="2"/>
  <c r="AT45" i="2"/>
  <c r="AI46" i="2"/>
  <c r="AN46" i="2"/>
  <c r="AT46" i="2"/>
  <c r="M47" i="2"/>
  <c r="R47" i="2"/>
  <c r="X47" i="2"/>
  <c r="AC47" i="2"/>
  <c r="AI47" i="2"/>
  <c r="AN47" i="2"/>
  <c r="AT47" i="2"/>
  <c r="AI48" i="2"/>
  <c r="AN48" i="2"/>
  <c r="AT48" i="2"/>
  <c r="AI49" i="2"/>
  <c r="AN49" i="2"/>
  <c r="AT49" i="2"/>
  <c r="AI50" i="2"/>
  <c r="AN50" i="2"/>
  <c r="AT50" i="2"/>
  <c r="AI51" i="2"/>
  <c r="AN51" i="2"/>
  <c r="AT51" i="2"/>
  <c r="AI52" i="2"/>
  <c r="AN52" i="2"/>
  <c r="AT52" i="2"/>
  <c r="AI53" i="2"/>
  <c r="AN53" i="2"/>
  <c r="AT53" i="2"/>
  <c r="M54" i="2"/>
  <c r="R54" i="2"/>
  <c r="X54" i="2"/>
  <c r="AC54" i="2"/>
  <c r="AI54" i="2"/>
  <c r="AN54" i="2"/>
  <c r="AT54" i="2"/>
  <c r="AI55" i="2"/>
  <c r="AN55" i="2"/>
  <c r="AT55" i="2"/>
  <c r="AI56" i="2"/>
  <c r="AN56" i="2"/>
  <c r="AT56" i="2"/>
  <c r="AI57" i="2"/>
  <c r="AN57" i="2"/>
  <c r="AT57" i="2"/>
  <c r="AI58" i="2"/>
  <c r="AN58" i="2"/>
  <c r="AT58" i="2"/>
  <c r="AI59" i="2"/>
  <c r="AN59" i="2"/>
  <c r="AT59" i="2"/>
  <c r="AI60" i="2"/>
  <c r="AN60" i="2"/>
  <c r="AT60" i="2"/>
  <c r="M61" i="2"/>
  <c r="R61" i="2"/>
  <c r="X61" i="2"/>
  <c r="AC61" i="2"/>
  <c r="AI61" i="2"/>
  <c r="AN61" i="2"/>
  <c r="AT61" i="2"/>
  <c r="M62" i="2"/>
  <c r="R62" i="2"/>
  <c r="X62" i="2"/>
  <c r="AC62" i="2"/>
  <c r="AI62" i="2"/>
  <c r="AN62" i="2"/>
  <c r="M63" i="2"/>
  <c r="R63" i="2"/>
  <c r="X63" i="2"/>
  <c r="AC63" i="2"/>
  <c r="AI63" i="2"/>
  <c r="AN63" i="2"/>
  <c r="M64" i="2"/>
  <c r="R64" i="2"/>
  <c r="X64" i="2"/>
  <c r="AC64" i="2"/>
  <c r="AI64" i="2"/>
  <c r="AN64" i="2"/>
  <c r="M65" i="2"/>
  <c r="R65" i="2"/>
  <c r="X65" i="2"/>
  <c r="AC65" i="2"/>
  <c r="AI65" i="2"/>
  <c r="AN65" i="2"/>
  <c r="E66" i="2"/>
  <c r="M66" i="2"/>
  <c r="R66" i="2"/>
  <c r="X66" i="2"/>
  <c r="AC66" i="2"/>
  <c r="AI66" i="2"/>
  <c r="AN66" i="2"/>
  <c r="M67" i="2"/>
  <c r="R67" i="2"/>
  <c r="X67" i="2"/>
  <c r="AC67" i="2"/>
  <c r="AI67" i="2"/>
  <c r="AN67" i="2"/>
  <c r="B68" i="2"/>
  <c r="M68" i="2"/>
  <c r="R68" i="2"/>
  <c r="X68" i="2"/>
  <c r="AC68" i="2"/>
  <c r="AI68" i="2"/>
  <c r="AN68" i="2"/>
  <c r="AT68" i="2"/>
  <c r="I69" i="2"/>
  <c r="AI69" i="2"/>
  <c r="AN69" i="2"/>
  <c r="AT69" i="2"/>
  <c r="I70" i="2"/>
  <c r="AI70" i="2"/>
  <c r="AN70" i="2"/>
  <c r="AT70" i="2"/>
  <c r="I71" i="2"/>
  <c r="AI71" i="2"/>
  <c r="AN71" i="2"/>
  <c r="AT71" i="2"/>
  <c r="I72" i="2"/>
  <c r="AI72" i="2"/>
  <c r="AN72" i="2"/>
  <c r="AT72" i="2"/>
  <c r="I73" i="2"/>
  <c r="AI73" i="2"/>
  <c r="AN73" i="2"/>
  <c r="AT73" i="2"/>
  <c r="I74" i="2"/>
  <c r="AI74" i="2"/>
  <c r="AN74" i="2"/>
  <c r="AT74" i="2"/>
  <c r="M75" i="2"/>
  <c r="R75" i="2"/>
  <c r="X75" i="2"/>
  <c r="AC75" i="2"/>
  <c r="AI75" i="2"/>
  <c r="AN75" i="2"/>
  <c r="AT75" i="2"/>
  <c r="I76" i="2"/>
  <c r="AI76" i="2"/>
  <c r="AN76" i="2"/>
  <c r="AT76" i="2"/>
  <c r="I77" i="2"/>
  <c r="AI77" i="2"/>
  <c r="AN77" i="2"/>
  <c r="AT77" i="2"/>
  <c r="I78" i="2"/>
  <c r="AI78" i="2"/>
  <c r="AN78" i="2"/>
  <c r="AT78" i="2"/>
  <c r="I79" i="2"/>
  <c r="AI79" i="2"/>
  <c r="AN79" i="2"/>
  <c r="AT79" i="2"/>
  <c r="I80" i="2"/>
  <c r="AI80" i="2"/>
  <c r="AN80" i="2"/>
  <c r="AT80" i="2"/>
  <c r="I81" i="2"/>
  <c r="AI81" i="2"/>
  <c r="AN81" i="2"/>
  <c r="AT81" i="2"/>
  <c r="M82" i="2"/>
  <c r="R82" i="2"/>
  <c r="X82" i="2"/>
  <c r="AC82" i="2"/>
  <c r="AI82" i="2"/>
  <c r="AN82" i="2"/>
  <c r="AT82" i="2"/>
  <c r="I83" i="2"/>
  <c r="AI83" i="2"/>
  <c r="AN83" i="2"/>
  <c r="AT83" i="2"/>
  <c r="I84" i="2"/>
  <c r="AI84" i="2"/>
  <c r="AN84" i="2"/>
  <c r="AT84" i="2"/>
  <c r="I85" i="2"/>
  <c r="AI85" i="2"/>
  <c r="AN85" i="2"/>
  <c r="AT85" i="2"/>
  <c r="I86" i="2"/>
  <c r="AI86" i="2"/>
  <c r="AN86" i="2"/>
  <c r="AT86" i="2"/>
  <c r="I87" i="2"/>
  <c r="AI87" i="2"/>
  <c r="AN87" i="2"/>
  <c r="AT87" i="2"/>
  <c r="I88" i="2"/>
  <c r="AI88" i="2"/>
  <c r="AN88" i="2"/>
  <c r="AT88" i="2"/>
  <c r="M89" i="2"/>
  <c r="R89" i="2"/>
  <c r="X89" i="2"/>
  <c r="AC89" i="2"/>
  <c r="AI89" i="2"/>
  <c r="AN89" i="2"/>
  <c r="AT89" i="2"/>
  <c r="I90" i="2"/>
  <c r="AI90" i="2"/>
  <c r="AN90" i="2"/>
  <c r="AT90" i="2"/>
  <c r="I91" i="2"/>
  <c r="AI91" i="2"/>
  <c r="AN91" i="2"/>
  <c r="AT91" i="2"/>
  <c r="I92" i="2"/>
  <c r="AI92" i="2"/>
  <c r="AN92" i="2"/>
  <c r="AT92" i="2"/>
  <c r="I93" i="2"/>
  <c r="AI93" i="2"/>
  <c r="AN93" i="2"/>
  <c r="AT93" i="2"/>
  <c r="I94" i="2"/>
  <c r="AI94" i="2"/>
  <c r="AN94" i="2"/>
  <c r="AT94" i="2"/>
  <c r="I95" i="2"/>
  <c r="AI95" i="2"/>
  <c r="AN95" i="2"/>
  <c r="AT95" i="2"/>
  <c r="M96" i="2"/>
  <c r="R96" i="2"/>
  <c r="X96" i="2"/>
  <c r="AC96" i="2"/>
  <c r="AI96" i="2"/>
  <c r="AN96" i="2"/>
  <c r="AT96" i="2"/>
  <c r="I97" i="2"/>
  <c r="AI97" i="2"/>
  <c r="AN97" i="2"/>
  <c r="AT97" i="2"/>
  <c r="I98" i="2"/>
  <c r="AI98" i="2"/>
  <c r="AN98" i="2"/>
  <c r="AT98" i="2"/>
  <c r="I99" i="2"/>
  <c r="AI99" i="2"/>
  <c r="AN99" i="2"/>
  <c r="AT99" i="2"/>
  <c r="I100" i="2"/>
  <c r="AI100" i="2"/>
  <c r="AN100" i="2"/>
  <c r="AT100" i="2"/>
  <c r="I101" i="2"/>
  <c r="AI101" i="2"/>
  <c r="AN101" i="2"/>
  <c r="AT101" i="2"/>
  <c r="I102" i="2"/>
  <c r="AI102" i="2"/>
  <c r="AN102" i="2"/>
  <c r="AT102" i="2"/>
  <c r="M103" i="2"/>
  <c r="R103" i="2"/>
  <c r="X103" i="2"/>
  <c r="AC103" i="2"/>
  <c r="AI103" i="2"/>
  <c r="AN103" i="2"/>
  <c r="AT103" i="2"/>
  <c r="I104" i="2"/>
  <c r="AI104" i="2"/>
  <c r="AN104" i="2"/>
  <c r="AT104" i="2"/>
  <c r="I105" i="2"/>
  <c r="AI105" i="2"/>
  <c r="AN105" i="2"/>
  <c r="AT105" i="2"/>
  <c r="I106" i="2"/>
  <c r="AI106" i="2"/>
  <c r="AN106" i="2"/>
  <c r="AT106" i="2"/>
  <c r="I107" i="2"/>
  <c r="AI107" i="2"/>
  <c r="AN107" i="2"/>
  <c r="AT107" i="2"/>
  <c r="I108" i="2"/>
  <c r="AI108" i="2"/>
  <c r="AN108" i="2"/>
  <c r="AT108" i="2"/>
  <c r="I109" i="2"/>
  <c r="AI109" i="2"/>
  <c r="AN109" i="2"/>
  <c r="AT109" i="2"/>
  <c r="M110" i="2"/>
  <c r="R110" i="2"/>
  <c r="X110" i="2"/>
  <c r="AC110" i="2"/>
  <c r="AI110" i="2"/>
  <c r="AN110" i="2"/>
  <c r="AT110" i="2"/>
  <c r="I111" i="2"/>
  <c r="AI111" i="2"/>
  <c r="AN111" i="2"/>
  <c r="AT111" i="2"/>
  <c r="I112" i="2"/>
  <c r="AI112" i="2"/>
  <c r="AN112" i="2"/>
  <c r="AT112" i="2"/>
  <c r="I113" i="2"/>
  <c r="AI113" i="2"/>
  <c r="AN113" i="2"/>
  <c r="AT113" i="2"/>
  <c r="I114" i="2"/>
  <c r="AI114" i="2"/>
  <c r="AN114" i="2"/>
  <c r="AT114" i="2"/>
  <c r="I115" i="2"/>
  <c r="AI115" i="2"/>
  <c r="AN115" i="2"/>
  <c r="AT115" i="2"/>
  <c r="I116" i="2"/>
  <c r="AI116" i="2"/>
  <c r="AN116" i="2"/>
  <c r="AT116" i="2"/>
  <c r="M117" i="2"/>
  <c r="R117" i="2"/>
  <c r="X117" i="2"/>
  <c r="AC117" i="2"/>
  <c r="AI117" i="2"/>
  <c r="AN117" i="2"/>
  <c r="AT117" i="2"/>
  <c r="I118" i="2"/>
  <c r="M118" i="2"/>
  <c r="R118" i="2"/>
  <c r="X118" i="2"/>
  <c r="AC118" i="2"/>
  <c r="AI118" i="2"/>
  <c r="AN118" i="2"/>
  <c r="I119" i="2"/>
  <c r="M119" i="2"/>
  <c r="R119" i="2"/>
  <c r="X119" i="2"/>
  <c r="AC119" i="2"/>
  <c r="AI119" i="2"/>
  <c r="AN119" i="2"/>
  <c r="I120" i="2"/>
  <c r="M120" i="2"/>
  <c r="R120" i="2"/>
  <c r="X120" i="2"/>
  <c r="AC120" i="2"/>
  <c r="AI120" i="2"/>
  <c r="AN120" i="2"/>
  <c r="I121" i="2"/>
  <c r="M121" i="2"/>
  <c r="R121" i="2"/>
  <c r="X121" i="2"/>
  <c r="AC121" i="2"/>
  <c r="AI121" i="2"/>
  <c r="AN121" i="2"/>
  <c r="E122" i="2"/>
  <c r="I122" i="2"/>
  <c r="M122" i="2"/>
  <c r="R122" i="2"/>
  <c r="X122" i="2"/>
  <c r="AC122" i="2"/>
  <c r="AI122" i="2"/>
  <c r="AN122" i="2"/>
  <c r="I123" i="2"/>
  <c r="M123" i="2"/>
  <c r="R123" i="2"/>
  <c r="X123" i="2"/>
  <c r="AC123" i="2"/>
  <c r="AI123" i="2"/>
  <c r="AN123" i="2"/>
  <c r="E124" i="2"/>
  <c r="M124" i="2"/>
  <c r="R124" i="2"/>
  <c r="X124" i="2"/>
  <c r="AC124" i="2"/>
  <c r="AI124" i="2"/>
  <c r="AN124" i="2"/>
  <c r="AT124" i="2"/>
  <c r="AE128" i="2"/>
  <c r="AI128" i="2"/>
  <c r="AE129" i="2"/>
  <c r="AI129" i="2"/>
  <c r="AE130" i="2"/>
  <c r="AI130" i="2"/>
  <c r="AE131" i="2"/>
  <c r="AI131" i="2"/>
  <c r="AE132" i="2"/>
  <c r="AI132" i="2"/>
  <c r="AE133" i="2"/>
  <c r="AI133" i="2"/>
  <c r="AE134" i="2"/>
  <c r="AI134" i="2"/>
  <c r="I135" i="2"/>
  <c r="M135" i="2"/>
  <c r="T135" i="2"/>
  <c r="X135" i="2"/>
  <c r="AE135" i="2"/>
  <c r="AI135" i="2"/>
  <c r="AP135" i="2"/>
  <c r="AT135" i="2"/>
  <c r="AE137" i="2"/>
  <c r="AI137" i="2"/>
  <c r="AC19" i="1"/>
  <c r="X19" i="1"/>
  <c r="R19" i="1"/>
  <c r="M19" i="1"/>
  <c r="AT122" i="2" l="1"/>
  <c r="AT123" i="2"/>
  <c r="AT118" i="2"/>
  <c r="AT119" i="2"/>
  <c r="AT120" i="2"/>
  <c r="AT121" i="2"/>
  <c r="AT66" i="2"/>
  <c r="AT67" i="2"/>
  <c r="AT62" i="2"/>
  <c r="AT63" i="2"/>
  <c r="AT64" i="2"/>
  <c r="AT65" i="2"/>
  <c r="AN19" i="1"/>
  <c r="AI19" i="1"/>
  <c r="AN18" i="1" l="1"/>
  <c r="AN17" i="1"/>
  <c r="AN16" i="1"/>
  <c r="AN15" i="1"/>
  <c r="AN14" i="1"/>
  <c r="AN13" i="1"/>
  <c r="AI18" i="1"/>
  <c r="AI17" i="1"/>
  <c r="AT17" i="1" s="1"/>
  <c r="AI16" i="1"/>
  <c r="AT16" i="1" s="1"/>
  <c r="AI15" i="1"/>
  <c r="AT15" i="1" s="1"/>
  <c r="AI14" i="1"/>
  <c r="AT14" i="1" s="1"/>
  <c r="AI13" i="1"/>
  <c r="AT19" i="1" l="1"/>
  <c r="AT18" i="1"/>
  <c r="AT13" i="1"/>
  <c r="AI137" i="1"/>
  <c r="AE137" i="1"/>
  <c r="AT135" i="1"/>
  <c r="AP135" i="1"/>
  <c r="X135" i="1"/>
  <c r="T135" i="1"/>
  <c r="M135" i="1"/>
  <c r="AI135" i="1" s="1"/>
  <c r="I135" i="1"/>
  <c r="AE135" i="1" s="1"/>
  <c r="AI134" i="1"/>
  <c r="AE134" i="1"/>
  <c r="AI133" i="1"/>
  <c r="AE133" i="1"/>
  <c r="AI132" i="1"/>
  <c r="AE132" i="1"/>
  <c r="AI131" i="1"/>
  <c r="AE131" i="1"/>
  <c r="AI130" i="1"/>
  <c r="AE130" i="1"/>
  <c r="AI129" i="1"/>
  <c r="AE129" i="1"/>
  <c r="AI128" i="1"/>
  <c r="AE128" i="1"/>
  <c r="E124" i="1"/>
  <c r="AC123" i="1"/>
  <c r="X123" i="1"/>
  <c r="R123" i="1"/>
  <c r="M123" i="1"/>
  <c r="AC122" i="1"/>
  <c r="X122" i="1"/>
  <c r="R122" i="1"/>
  <c r="M122" i="1"/>
  <c r="E122" i="1"/>
  <c r="AC121" i="1"/>
  <c r="X121" i="1"/>
  <c r="R121" i="1"/>
  <c r="M121" i="1"/>
  <c r="AC120" i="1"/>
  <c r="X120" i="1"/>
  <c r="R120" i="1"/>
  <c r="M120" i="1"/>
  <c r="AC119" i="1"/>
  <c r="X119" i="1"/>
  <c r="R119" i="1"/>
  <c r="M119" i="1"/>
  <c r="AC118" i="1"/>
  <c r="AC124" i="1" s="1"/>
  <c r="X118" i="1"/>
  <c r="X124" i="1" s="1"/>
  <c r="R118" i="1"/>
  <c r="R124" i="1" s="1"/>
  <c r="AN124" i="1" s="1"/>
  <c r="M118" i="1"/>
  <c r="M124" i="1" s="1"/>
  <c r="AI124" i="1" s="1"/>
  <c r="AC117" i="1"/>
  <c r="X117" i="1"/>
  <c r="R117" i="1"/>
  <c r="M117" i="1"/>
  <c r="AI117" i="1" s="1"/>
  <c r="AN116" i="1"/>
  <c r="AI116" i="1"/>
  <c r="AT116" i="1" s="1"/>
  <c r="AN115" i="1"/>
  <c r="AI115" i="1"/>
  <c r="AT115" i="1" s="1"/>
  <c r="AN114" i="1"/>
  <c r="AI114" i="1"/>
  <c r="AT114" i="1" s="1"/>
  <c r="AN113" i="1"/>
  <c r="AI113" i="1"/>
  <c r="AT113" i="1" s="1"/>
  <c r="AN112" i="1"/>
  <c r="AI112" i="1"/>
  <c r="AT112" i="1" s="1"/>
  <c r="AN111" i="1"/>
  <c r="AN117" i="1" s="1"/>
  <c r="AI111" i="1"/>
  <c r="AT111" i="1" s="1"/>
  <c r="AC110" i="1"/>
  <c r="X110" i="1"/>
  <c r="R110" i="1"/>
  <c r="M110" i="1"/>
  <c r="AI110" i="1" s="1"/>
  <c r="AN109" i="1"/>
  <c r="AI109" i="1"/>
  <c r="AT109" i="1" s="1"/>
  <c r="AN108" i="1"/>
  <c r="AI108" i="1"/>
  <c r="AT108" i="1" s="1"/>
  <c r="AN107" i="1"/>
  <c r="AI107" i="1"/>
  <c r="AT107" i="1" s="1"/>
  <c r="AN106" i="1"/>
  <c r="AI106" i="1"/>
  <c r="AT106" i="1" s="1"/>
  <c r="AN105" i="1"/>
  <c r="AI105" i="1"/>
  <c r="AT105" i="1" s="1"/>
  <c r="AN104" i="1"/>
  <c r="AN110" i="1" s="1"/>
  <c r="AI104" i="1"/>
  <c r="AT104" i="1" s="1"/>
  <c r="AC103" i="1"/>
  <c r="X103" i="1"/>
  <c r="R103" i="1"/>
  <c r="M103" i="1"/>
  <c r="AI103" i="1" s="1"/>
  <c r="AN102" i="1"/>
  <c r="AI102" i="1"/>
  <c r="AT102" i="1" s="1"/>
  <c r="AN101" i="1"/>
  <c r="AI101" i="1"/>
  <c r="AT101" i="1" s="1"/>
  <c r="AN100" i="1"/>
  <c r="AI100" i="1"/>
  <c r="AT100" i="1" s="1"/>
  <c r="AN99" i="1"/>
  <c r="AI99" i="1"/>
  <c r="AT99" i="1" s="1"/>
  <c r="AN98" i="1"/>
  <c r="AI98" i="1"/>
  <c r="AT98" i="1" s="1"/>
  <c r="AN97" i="1"/>
  <c r="AN103" i="1" s="1"/>
  <c r="AI97" i="1"/>
  <c r="AT97" i="1" s="1"/>
  <c r="AC96" i="1"/>
  <c r="X96" i="1"/>
  <c r="R96" i="1"/>
  <c r="M96" i="1"/>
  <c r="AI96" i="1" s="1"/>
  <c r="AN95" i="1"/>
  <c r="AI95" i="1"/>
  <c r="AT95" i="1" s="1"/>
  <c r="AN94" i="1"/>
  <c r="AI94" i="1"/>
  <c r="AT94" i="1" s="1"/>
  <c r="AN93" i="1"/>
  <c r="AI93" i="1"/>
  <c r="AT93" i="1" s="1"/>
  <c r="AN92" i="1"/>
  <c r="AI92" i="1"/>
  <c r="AT92" i="1" s="1"/>
  <c r="AN91" i="1"/>
  <c r="AI91" i="1"/>
  <c r="AT91" i="1" s="1"/>
  <c r="AN90" i="1"/>
  <c r="AN96" i="1" s="1"/>
  <c r="AI90" i="1"/>
  <c r="AT90" i="1" s="1"/>
  <c r="AC89" i="1"/>
  <c r="X89" i="1"/>
  <c r="R89" i="1"/>
  <c r="M89" i="1"/>
  <c r="AI89" i="1" s="1"/>
  <c r="AN88" i="1"/>
  <c r="AI88" i="1"/>
  <c r="AT88" i="1" s="1"/>
  <c r="AN87" i="1"/>
  <c r="AI87" i="1"/>
  <c r="AT87" i="1" s="1"/>
  <c r="AN86" i="1"/>
  <c r="AI86" i="1"/>
  <c r="AT86" i="1" s="1"/>
  <c r="AN85" i="1"/>
  <c r="AI85" i="1"/>
  <c r="AT85" i="1" s="1"/>
  <c r="AN84" i="1"/>
  <c r="AI84" i="1"/>
  <c r="AT84" i="1" s="1"/>
  <c r="AN83" i="1"/>
  <c r="AN89" i="1" s="1"/>
  <c r="AI83" i="1"/>
  <c r="AT83" i="1" s="1"/>
  <c r="AC82" i="1"/>
  <c r="X82" i="1"/>
  <c r="R82" i="1"/>
  <c r="M82" i="1"/>
  <c r="AI82" i="1" s="1"/>
  <c r="AN81" i="1"/>
  <c r="AI81" i="1"/>
  <c r="AT81" i="1" s="1"/>
  <c r="AN80" i="1"/>
  <c r="AI80" i="1"/>
  <c r="AT80" i="1" s="1"/>
  <c r="AN79" i="1"/>
  <c r="AI79" i="1"/>
  <c r="AT79" i="1" s="1"/>
  <c r="AN78" i="1"/>
  <c r="AI78" i="1"/>
  <c r="AT78" i="1" s="1"/>
  <c r="AN77" i="1"/>
  <c r="AI77" i="1"/>
  <c r="AT77" i="1" s="1"/>
  <c r="AN76" i="1"/>
  <c r="AN82" i="1" s="1"/>
  <c r="AI76" i="1"/>
  <c r="AT76" i="1" s="1"/>
  <c r="AC75" i="1"/>
  <c r="X75" i="1"/>
  <c r="R75" i="1"/>
  <c r="M75" i="1"/>
  <c r="AI75" i="1" s="1"/>
  <c r="AN74" i="1"/>
  <c r="AN123" i="1" s="1"/>
  <c r="AI74" i="1"/>
  <c r="I74" i="1"/>
  <c r="I81" i="1" s="1"/>
  <c r="I88" i="1" s="1"/>
  <c r="I95" i="1" s="1"/>
  <c r="I102" i="1" s="1"/>
  <c r="I109" i="1" s="1"/>
  <c r="I116" i="1" s="1"/>
  <c r="I123" i="1" s="1"/>
  <c r="AN73" i="1"/>
  <c r="AN122" i="1" s="1"/>
  <c r="AI73" i="1"/>
  <c r="I73" i="1"/>
  <c r="I80" i="1" s="1"/>
  <c r="I87" i="1" s="1"/>
  <c r="I94" i="1" s="1"/>
  <c r="I101" i="1" s="1"/>
  <c r="I108" i="1" s="1"/>
  <c r="I115" i="1" s="1"/>
  <c r="I122" i="1" s="1"/>
  <c r="AN72" i="1"/>
  <c r="AN121" i="1" s="1"/>
  <c r="AI72" i="1"/>
  <c r="I72" i="1"/>
  <c r="I79" i="1" s="1"/>
  <c r="I86" i="1" s="1"/>
  <c r="I93" i="1" s="1"/>
  <c r="I100" i="1" s="1"/>
  <c r="I107" i="1" s="1"/>
  <c r="I114" i="1" s="1"/>
  <c r="I121" i="1" s="1"/>
  <c r="AN71" i="1"/>
  <c r="AN120" i="1" s="1"/>
  <c r="AI71" i="1"/>
  <c r="I71" i="1"/>
  <c r="I78" i="1" s="1"/>
  <c r="I85" i="1" s="1"/>
  <c r="I92" i="1" s="1"/>
  <c r="I99" i="1" s="1"/>
  <c r="I106" i="1" s="1"/>
  <c r="I113" i="1" s="1"/>
  <c r="I120" i="1" s="1"/>
  <c r="AN70" i="1"/>
  <c r="AN119" i="1" s="1"/>
  <c r="AI70" i="1"/>
  <c r="I70" i="1"/>
  <c r="I77" i="1" s="1"/>
  <c r="I84" i="1" s="1"/>
  <c r="I91" i="1" s="1"/>
  <c r="I98" i="1" s="1"/>
  <c r="I105" i="1" s="1"/>
  <c r="I112" i="1" s="1"/>
  <c r="I119" i="1" s="1"/>
  <c r="AN69" i="1"/>
  <c r="AI69" i="1"/>
  <c r="I69" i="1"/>
  <c r="I76" i="1" s="1"/>
  <c r="I83" i="1" s="1"/>
  <c r="I90" i="1" s="1"/>
  <c r="I97" i="1" s="1"/>
  <c r="I104" i="1" s="1"/>
  <c r="I111" i="1" s="1"/>
  <c r="I118" i="1" s="1"/>
  <c r="B68" i="1"/>
  <c r="AC67" i="1"/>
  <c r="X67" i="1"/>
  <c r="R67" i="1"/>
  <c r="M67" i="1"/>
  <c r="AC66" i="1"/>
  <c r="X66" i="1"/>
  <c r="R66" i="1"/>
  <c r="M66" i="1"/>
  <c r="E66" i="1"/>
  <c r="AC65" i="1"/>
  <c r="X65" i="1"/>
  <c r="R65" i="1"/>
  <c r="M65" i="1"/>
  <c r="AC64" i="1"/>
  <c r="X64" i="1"/>
  <c r="R64" i="1"/>
  <c r="M64" i="1"/>
  <c r="AC63" i="1"/>
  <c r="X63" i="1"/>
  <c r="R63" i="1"/>
  <c r="M63" i="1"/>
  <c r="AC62" i="1"/>
  <c r="AC68" i="1" s="1"/>
  <c r="X62" i="1"/>
  <c r="X68" i="1" s="1"/>
  <c r="R62" i="1"/>
  <c r="R68" i="1" s="1"/>
  <c r="AN68" i="1" s="1"/>
  <c r="M62" i="1"/>
  <c r="M68" i="1" s="1"/>
  <c r="AI68" i="1" s="1"/>
  <c r="AC61" i="1"/>
  <c r="X61" i="1"/>
  <c r="R61" i="1"/>
  <c r="AN61" i="1" s="1"/>
  <c r="M61" i="1"/>
  <c r="AI61" i="1" s="1"/>
  <c r="AN60" i="1"/>
  <c r="AI60" i="1"/>
  <c r="AT60" i="1" s="1"/>
  <c r="AN59" i="1"/>
  <c r="AI59" i="1"/>
  <c r="AT59" i="1" s="1"/>
  <c r="AN58" i="1"/>
  <c r="AI58" i="1"/>
  <c r="AT58" i="1" s="1"/>
  <c r="AN57" i="1"/>
  <c r="AI57" i="1"/>
  <c r="AT57" i="1" s="1"/>
  <c r="AN56" i="1"/>
  <c r="AI56" i="1"/>
  <c r="AT56" i="1" s="1"/>
  <c r="AN55" i="1"/>
  <c r="AI55" i="1"/>
  <c r="AT55" i="1" s="1"/>
  <c r="AC54" i="1"/>
  <c r="X54" i="1"/>
  <c r="R54" i="1"/>
  <c r="AN54" i="1" s="1"/>
  <c r="M54" i="1"/>
  <c r="AI54" i="1" s="1"/>
  <c r="AN53" i="1"/>
  <c r="AI53" i="1"/>
  <c r="AT53" i="1" s="1"/>
  <c r="AN52" i="1"/>
  <c r="AI52" i="1"/>
  <c r="AT52" i="1" s="1"/>
  <c r="AN51" i="1"/>
  <c r="AI51" i="1"/>
  <c r="AT51" i="1" s="1"/>
  <c r="AN50" i="1"/>
  <c r="AI50" i="1"/>
  <c r="AT50" i="1" s="1"/>
  <c r="AN49" i="1"/>
  <c r="AI49" i="1"/>
  <c r="AT49" i="1" s="1"/>
  <c r="AN48" i="1"/>
  <c r="AI48" i="1"/>
  <c r="AT48" i="1" s="1"/>
  <c r="AC47" i="1"/>
  <c r="X47" i="1"/>
  <c r="R47" i="1"/>
  <c r="AN47" i="1" s="1"/>
  <c r="M47" i="1"/>
  <c r="AI47" i="1" s="1"/>
  <c r="AN46" i="1"/>
  <c r="AI46" i="1"/>
  <c r="AT46" i="1" s="1"/>
  <c r="AN45" i="1"/>
  <c r="AI45" i="1"/>
  <c r="AT45" i="1" s="1"/>
  <c r="AN44" i="1"/>
  <c r="AI44" i="1"/>
  <c r="AT44" i="1" s="1"/>
  <c r="AN43" i="1"/>
  <c r="AI43" i="1"/>
  <c r="AT43" i="1" s="1"/>
  <c r="AN42" i="1"/>
  <c r="AI42" i="1"/>
  <c r="AT42" i="1" s="1"/>
  <c r="AN41" i="1"/>
  <c r="AI41" i="1"/>
  <c r="AT41" i="1" s="1"/>
  <c r="AC40" i="1"/>
  <c r="X40" i="1"/>
  <c r="R40" i="1"/>
  <c r="AN40" i="1" s="1"/>
  <c r="M40" i="1"/>
  <c r="AI40" i="1" s="1"/>
  <c r="AN39" i="1"/>
  <c r="AI39" i="1"/>
  <c r="AT39" i="1" s="1"/>
  <c r="AN38" i="1"/>
  <c r="AI38" i="1"/>
  <c r="AT38" i="1" s="1"/>
  <c r="AN37" i="1"/>
  <c r="AI37" i="1"/>
  <c r="AT37" i="1" s="1"/>
  <c r="AN36" i="1"/>
  <c r="AI36" i="1"/>
  <c r="AT36" i="1" s="1"/>
  <c r="AN35" i="1"/>
  <c r="AI35" i="1"/>
  <c r="AT35" i="1" s="1"/>
  <c r="AN34" i="1"/>
  <c r="AI34" i="1"/>
  <c r="AT34" i="1" s="1"/>
  <c r="AC33" i="1"/>
  <c r="X33" i="1"/>
  <c r="R33" i="1"/>
  <c r="AN33" i="1" s="1"/>
  <c r="M33" i="1"/>
  <c r="AI33" i="1" s="1"/>
  <c r="AN32" i="1"/>
  <c r="AI32" i="1"/>
  <c r="AT32" i="1" s="1"/>
  <c r="AN31" i="1"/>
  <c r="AI31" i="1"/>
  <c r="AT31" i="1" s="1"/>
  <c r="AN30" i="1"/>
  <c r="AI30" i="1"/>
  <c r="AT30" i="1" s="1"/>
  <c r="AN29" i="1"/>
  <c r="AI29" i="1"/>
  <c r="AT29" i="1" s="1"/>
  <c r="AN28" i="1"/>
  <c r="AI28" i="1"/>
  <c r="AT28" i="1" s="1"/>
  <c r="AN27" i="1"/>
  <c r="AI27" i="1"/>
  <c r="AT27" i="1" s="1"/>
  <c r="AC26" i="1"/>
  <c r="X26" i="1"/>
  <c r="R26" i="1"/>
  <c r="AN26" i="1" s="1"/>
  <c r="M26" i="1"/>
  <c r="AI26" i="1" s="1"/>
  <c r="AN25" i="1"/>
  <c r="AN67" i="1" s="1"/>
  <c r="AI25" i="1"/>
  <c r="AN24" i="1"/>
  <c r="AN66" i="1" s="1"/>
  <c r="AI24" i="1"/>
  <c r="AN23" i="1"/>
  <c r="AN65" i="1" s="1"/>
  <c r="AI23" i="1"/>
  <c r="AN22" i="1"/>
  <c r="AN64" i="1" s="1"/>
  <c r="AI22" i="1"/>
  <c r="AN21" i="1"/>
  <c r="AN63" i="1" s="1"/>
  <c r="AI21" i="1"/>
  <c r="AN20" i="1"/>
  <c r="AN62" i="1" s="1"/>
  <c r="AI20" i="1"/>
  <c r="AI62" i="1" l="1"/>
  <c r="AT62" i="1" s="1"/>
  <c r="AT20" i="1"/>
  <c r="AI63" i="1"/>
  <c r="AT63" i="1" s="1"/>
  <c r="AT21" i="1"/>
  <c r="AI64" i="1"/>
  <c r="AT64" i="1" s="1"/>
  <c r="AT22" i="1"/>
  <c r="AI65" i="1"/>
  <c r="AT65" i="1" s="1"/>
  <c r="AT23" i="1"/>
  <c r="AI66" i="1"/>
  <c r="AT66" i="1" s="1"/>
  <c r="AT24" i="1"/>
  <c r="AI67" i="1"/>
  <c r="AT67" i="1" s="1"/>
  <c r="AT25" i="1"/>
  <c r="AT26" i="1"/>
  <c r="AT33" i="1"/>
  <c r="AT40" i="1"/>
  <c r="AT47" i="1"/>
  <c r="AT54" i="1"/>
  <c r="AT61" i="1"/>
  <c r="AT68" i="1"/>
  <c r="AI118" i="1"/>
  <c r="AT118" i="1" s="1"/>
  <c r="AT69" i="1"/>
  <c r="AN118" i="1"/>
  <c r="AN75" i="1"/>
  <c r="AI119" i="1"/>
  <c r="AT119" i="1" s="1"/>
  <c r="AT70" i="1"/>
  <c r="AI120" i="1"/>
  <c r="AT120" i="1" s="1"/>
  <c r="AT71" i="1"/>
  <c r="AI121" i="1"/>
  <c r="AT121" i="1" s="1"/>
  <c r="AT72" i="1"/>
  <c r="AI122" i="1"/>
  <c r="AT122" i="1" s="1"/>
  <c r="AT73" i="1"/>
  <c r="AI123" i="1"/>
  <c r="AT123" i="1" s="1"/>
  <c r="AT74" i="1"/>
  <c r="AT75" i="1"/>
  <c r="AT82" i="1"/>
  <c r="AT89" i="1"/>
  <c r="AT96" i="1"/>
  <c r="AT103" i="1"/>
  <c r="AT110" i="1"/>
  <c r="AT117" i="1"/>
  <c r="AT124" i="1"/>
</calcChain>
</file>

<file path=xl/sharedStrings.xml><?xml version="1.0" encoding="utf-8"?>
<sst xmlns="http://schemas.openxmlformats.org/spreadsheetml/2006/main" count="1788" uniqueCount="50">
  <si>
    <t>起  案</t>
    <rPh sb="0" eb="1">
      <t>オ</t>
    </rPh>
    <rPh sb="3" eb="4">
      <t>アン</t>
    </rPh>
    <phoneticPr fontId="2"/>
  </si>
  <si>
    <t>・</t>
    <phoneticPr fontId="2"/>
  </si>
  <si>
    <t>決  裁</t>
    <rPh sb="0" eb="1">
      <t>ケツ</t>
    </rPh>
    <rPh sb="3" eb="4">
      <t>サバ</t>
    </rPh>
    <phoneticPr fontId="2"/>
  </si>
  <si>
    <t>・</t>
    <phoneticPr fontId="2"/>
  </si>
  <si>
    <t>利用・収入（調定）状況月報</t>
    <rPh sb="0" eb="2">
      <t>リヨウ</t>
    </rPh>
    <rPh sb="3" eb="5">
      <t>シュウニュウ</t>
    </rPh>
    <rPh sb="6" eb="7">
      <t>チョウ</t>
    </rPh>
    <rPh sb="7" eb="8">
      <t>サダム</t>
    </rPh>
    <rPh sb="9" eb="11">
      <t>ジョウキョウ</t>
    </rPh>
    <rPh sb="11" eb="13">
      <t>ゲッポウ</t>
    </rPh>
    <phoneticPr fontId="2"/>
  </si>
  <si>
    <t>施設名:</t>
    <rPh sb="0" eb="2">
      <t>シセツ</t>
    </rPh>
    <rPh sb="2" eb="3">
      <t>メイ</t>
    </rPh>
    <phoneticPr fontId="2"/>
  </si>
  <si>
    <t>（</t>
    <phoneticPr fontId="2"/>
  </si>
  <si>
    <t>月分） 　開館日数</t>
    <rPh sb="0" eb="2">
      <t>ガツブン</t>
    </rPh>
    <rPh sb="5" eb="7">
      <t>カイカン</t>
    </rPh>
    <rPh sb="7" eb="9">
      <t>ニッスウ</t>
    </rPh>
    <phoneticPr fontId="2"/>
  </si>
  <si>
    <t>日</t>
    <rPh sb="0" eb="1">
      <t>ニチ</t>
    </rPh>
    <phoneticPr fontId="2"/>
  </si>
  <si>
    <t>利用状況
室　種　別</t>
    <rPh sb="0" eb="2">
      <t>リヨウ</t>
    </rPh>
    <rPh sb="2" eb="4">
      <t>ジョウキョウ</t>
    </rPh>
    <rPh sb="5" eb="6">
      <t>シツ</t>
    </rPh>
    <rPh sb="7" eb="8">
      <t>シュ</t>
    </rPh>
    <rPh sb="9" eb="10">
      <t>ベツ</t>
    </rPh>
    <phoneticPr fontId="2"/>
  </si>
  <si>
    <t>有　料</t>
    <rPh sb="0" eb="1">
      <t>ユウ</t>
    </rPh>
    <rPh sb="2" eb="3">
      <t>リョウ</t>
    </rPh>
    <phoneticPr fontId="2"/>
  </si>
  <si>
    <t>無　料</t>
    <rPh sb="0" eb="1">
      <t>ム</t>
    </rPh>
    <rPh sb="2" eb="3">
      <t>リョウ</t>
    </rPh>
    <phoneticPr fontId="2"/>
  </si>
  <si>
    <t>合　計</t>
    <rPh sb="0" eb="1">
      <t>ゴウ</t>
    </rPh>
    <rPh sb="2" eb="3">
      <t>ケイ</t>
    </rPh>
    <phoneticPr fontId="2"/>
  </si>
  <si>
    <t>利用率</t>
    <rPh sb="0" eb="3">
      <t>リヨウリツ</t>
    </rPh>
    <phoneticPr fontId="2"/>
  </si>
  <si>
    <t>件数</t>
    <rPh sb="0" eb="2">
      <t>ケンスウ</t>
    </rPh>
    <phoneticPr fontId="2"/>
  </si>
  <si>
    <t>人員</t>
    <rPh sb="0" eb="2">
      <t>ジンイン</t>
    </rPh>
    <phoneticPr fontId="2"/>
  </si>
  <si>
    <t>午前</t>
    <rPh sb="0" eb="2">
      <t>ゴゼン</t>
    </rPh>
    <phoneticPr fontId="2"/>
  </si>
  <si>
    <t>午後</t>
    <rPh sb="0" eb="2">
      <t>ゴゴ</t>
    </rPh>
    <phoneticPr fontId="2"/>
  </si>
  <si>
    <t>夜間</t>
    <rPh sb="0" eb="2">
      <t>ヤカン</t>
    </rPh>
    <phoneticPr fontId="2"/>
  </si>
  <si>
    <t>午前午後</t>
    <rPh sb="0" eb="2">
      <t>ゴゼン</t>
    </rPh>
    <rPh sb="2" eb="4">
      <t>ゴゴ</t>
    </rPh>
    <phoneticPr fontId="2"/>
  </si>
  <si>
    <t>室)</t>
    <rPh sb="0" eb="1">
      <t>シツ</t>
    </rPh>
    <phoneticPr fontId="2"/>
  </si>
  <si>
    <t>午後夜間</t>
    <rPh sb="0" eb="2">
      <t>ゴゴ</t>
    </rPh>
    <rPh sb="2" eb="4">
      <t>ヤカン</t>
    </rPh>
    <phoneticPr fontId="2"/>
  </si>
  <si>
    <t>全日</t>
    <rPh sb="0" eb="1">
      <t>ゼン</t>
    </rPh>
    <rPh sb="1" eb="2">
      <t>ニチ</t>
    </rPh>
    <phoneticPr fontId="2"/>
  </si>
  <si>
    <t>計</t>
    <rPh sb="0" eb="1">
      <t>ケイ</t>
    </rPh>
    <phoneticPr fontId="2"/>
  </si>
  <si>
    <t>(</t>
  </si>
  <si>
    <t>ホール</t>
  </si>
  <si>
    <t>大阪市立阿倍野区民センター</t>
  </si>
  <si>
    <t>収
入
状
況</t>
  </si>
  <si>
    <t>室使用料</t>
  </si>
  <si>
    <t>附属設備使用料</t>
  </si>
  <si>
    <t>合計入金金額</t>
  </si>
  <si>
    <t>合計還付金額</t>
  </si>
  <si>
    <t>件数</t>
  </si>
  <si>
    <t>金額</t>
  </si>
  <si>
    <t>合計</t>
  </si>
  <si>
    <t>累計</t>
  </si>
  <si>
    <t>計</t>
  </si>
  <si>
    <t>午前</t>
  </si>
  <si>
    <t>午後</t>
  </si>
  <si>
    <t>夜間</t>
  </si>
  <si>
    <t>午前午後</t>
  </si>
  <si>
    <t>室)</t>
  </si>
  <si>
    <t>午後夜間</t>
  </si>
  <si>
    <t>全日</t>
  </si>
  <si>
    <t>会議室</t>
  </si>
  <si>
    <t>和室</t>
  </si>
  <si>
    <t>スタジオ</t>
  </si>
  <si>
    <t>調理室</t>
  </si>
  <si>
    <t>アトリエ</t>
  </si>
  <si>
    <t>控室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</si>
</sst>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¥&quot;#,##0_);\(&quot;¥&quot;#,##0\)"/>
    <numFmt numFmtId="176" formatCode="0_ "/>
    <numFmt numFmtId="177" formatCode="0.0%"/>
    <numFmt numFmtId="178" formatCode="#,##0_ "/>
  </numFmts>
  <fonts count="15" x14ac:knownFonts="1"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7"/>
      <name val="ＭＳ 明朝"/>
      <family val="1"/>
      <charset val="128"/>
    </font>
    <font>
      <sz val="5"/>
      <name val="ＭＳ 明朝"/>
      <family val="1"/>
      <charset val="128"/>
    </font>
    <font>
      <sz val="8"/>
      <name val="ＭＳ 明朝"/>
      <family val="1"/>
      <charset val="128"/>
    </font>
    <font>
      <b/>
      <sz val="11"/>
      <name val="ＭＳ 明朝"/>
      <family val="1"/>
      <charset val="128"/>
    </font>
    <font>
      <sz val="9"/>
      <name val="ＭＳ 明朝"/>
      <family val="1"/>
      <charset val="128"/>
    </font>
    <font>
      <b/>
      <sz val="22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Ｐゴシック"/>
      <family val="3"/>
      <charset val="128"/>
    </font>
    <font>
      <sz val="11"/>
      <color theme="0"/>
      <name val="ＭＳ 明朝"/>
      <family val="1"/>
      <charset val="128"/>
    </font>
    <font>
      <sz val="8"/>
      <color theme="0"/>
      <name val="ＭＳ 明朝"/>
      <family val="1"/>
      <charset val="128"/>
    </font>
    <font>
      <sz val="9"/>
      <color theme="0"/>
      <name val="ＭＳ Ｐゴシック"/>
      <family val="3"/>
      <charset val="128"/>
    </font>
    <font>
      <sz val="9"/>
      <color theme="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8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1" fillId="0" borderId="0" xfId="0" applyFont="1" applyBorder="1"/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9" fillId="0" borderId="1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10" fillId="0" borderId="0" xfId="0" applyFont="1" applyBorder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" fillId="0" borderId="0" xfId="0" applyFont="1" applyBorder="1" applyAlignment="1">
      <alignment horizontal="center"/>
    </xf>
    <xf numFmtId="0" fontId="12" fillId="0" borderId="9" xfId="0" applyFont="1" applyBorder="1" applyAlignment="1">
      <alignment horizontal="center" vertical="top"/>
    </xf>
    <xf numFmtId="0" fontId="12" fillId="0" borderId="10" xfId="0" applyFont="1" applyBorder="1" applyAlignment="1">
      <alignment horizontal="center" vertical="top"/>
    </xf>
    <xf numFmtId="0" fontId="1" fillId="0" borderId="7" xfId="0" applyFont="1" applyBorder="1" applyAlignment="1">
      <alignment horizontal="center"/>
    </xf>
    <xf numFmtId="0" fontId="10" fillId="0" borderId="9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6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3" fillId="0" borderId="8" xfId="0" applyFont="1" applyBorder="1" applyAlignment="1">
      <alignment horizontal="center" vertical="top"/>
    </xf>
    <xf numFmtId="0" fontId="1" fillId="0" borderId="7" xfId="0" applyFont="1" applyBorder="1" applyAlignment="1">
      <alignment horizontal="center"/>
    </xf>
    <xf numFmtId="0" fontId="7" fillId="2" borderId="4" xfId="0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7" xfId="0" applyFont="1" applyFill="1" applyBorder="1" applyAlignment="1">
      <alignment vertical="center"/>
    </xf>
    <xf numFmtId="0" fontId="1" fillId="2" borderId="7" xfId="0" applyFont="1" applyFill="1" applyBorder="1" applyAlignment="1">
      <alignment horizontal="center"/>
    </xf>
    <xf numFmtId="0" fontId="14" fillId="2" borderId="4" xfId="0" applyFont="1" applyFill="1" applyBorder="1" applyAlignment="1">
      <alignment vertical="center"/>
    </xf>
    <xf numFmtId="0" fontId="13" fillId="0" borderId="13" xfId="0" applyFont="1" applyBorder="1" applyAlignment="1">
      <alignment horizontal="center" vertical="top"/>
    </xf>
    <xf numFmtId="0" fontId="10" fillId="0" borderId="14" xfId="0" applyFont="1" applyBorder="1" applyAlignment="1">
      <alignment horizontal="center" vertical="top"/>
    </xf>
    <xf numFmtId="0" fontId="10" fillId="0" borderId="14" xfId="0" applyFont="1" applyBorder="1" applyAlignment="1">
      <alignment horizontal="center" vertical="top"/>
    </xf>
    <xf numFmtId="0" fontId="12" fillId="0" borderId="14" xfId="0" applyFont="1" applyBorder="1" applyAlignment="1">
      <alignment horizontal="center" vertical="top"/>
    </xf>
    <xf numFmtId="0" fontId="12" fillId="0" borderId="14" xfId="0" applyFont="1" applyBorder="1" applyAlignment="1">
      <alignment horizontal="center" vertical="top"/>
    </xf>
    <xf numFmtId="0" fontId="12" fillId="0" borderId="14" xfId="0" applyFont="1" applyBorder="1" applyAlignment="1">
      <alignment horizontal="center" vertical="top"/>
    </xf>
    <xf numFmtId="0" fontId="12" fillId="0" borderId="15" xfId="0" applyFont="1" applyBorder="1" applyAlignment="1">
      <alignment horizontal="center" vertical="top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9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0" xfId="0" applyFont="1"/>
    <xf numFmtId="177" fontId="1" fillId="0" borderId="12" xfId="0" applyNumberFormat="1" applyFont="1" applyBorder="1" applyAlignment="1">
      <alignment horizontal="right" vertical="center"/>
    </xf>
    <xf numFmtId="177" fontId="1" fillId="0" borderId="11" xfId="0" applyNumberFormat="1" applyFont="1" applyBorder="1" applyAlignment="1">
      <alignment horizontal="right" vertical="center"/>
    </xf>
    <xf numFmtId="177" fontId="1" fillId="0" borderId="6" xfId="0" applyNumberFormat="1" applyFont="1" applyBorder="1" applyAlignment="1">
      <alignment horizontal="right" vertical="center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1" fillId="0" borderId="12" xfId="0" applyFont="1" applyBorder="1" applyAlignment="1">
      <alignment horizontal="center" vertical="center" shrinkToFit="1"/>
    </xf>
    <xf numFmtId="0" fontId="1" fillId="0" borderId="11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178" fontId="1" fillId="0" borderId="12" xfId="0" applyNumberFormat="1" applyFont="1" applyBorder="1" applyAlignment="1">
      <alignment horizontal="right" vertical="center"/>
    </xf>
    <xf numFmtId="178" fontId="1" fillId="0" borderId="11" xfId="0" applyNumberFormat="1" applyFont="1" applyBorder="1" applyAlignment="1">
      <alignment horizontal="right" vertical="center"/>
    </xf>
    <xf numFmtId="178" fontId="1" fillId="0" borderId="6" xfId="0" applyNumberFormat="1" applyFont="1" applyBorder="1" applyAlignment="1">
      <alignment horizontal="right" vertical="center"/>
    </xf>
    <xf numFmtId="0" fontId="8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176" fontId="1" fillId="0" borderId="11" xfId="0" applyNumberFormat="1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1" fillId="0" borderId="0" xfId="0" applyFont="1" applyBorder="1" applyAlignment="1"/>
    <xf numFmtId="0" fontId="7" fillId="0" borderId="12" xfId="0" applyFont="1" applyBorder="1" applyAlignment="1">
      <alignment horizontal="center"/>
    </xf>
    <xf numFmtId="0" fontId="1" fillId="0" borderId="11" xfId="0" applyFont="1" applyBorder="1" applyAlignment="1"/>
    <xf numFmtId="0" fontId="1" fillId="0" borderId="6" xfId="0" applyFont="1" applyBorder="1" applyAlignment="1"/>
    <xf numFmtId="0" fontId="1" fillId="0" borderId="12" xfId="0" applyFont="1" applyBorder="1" applyAlignment="1"/>
    <xf numFmtId="0" fontId="7" fillId="0" borderId="5" xfId="0" applyFont="1" applyBorder="1" applyAlignment="1">
      <alignment horizontal="center"/>
    </xf>
    <xf numFmtId="0" fontId="1" fillId="0" borderId="5" xfId="0" applyFont="1" applyBorder="1" applyAlignment="1"/>
    <xf numFmtId="0" fontId="7" fillId="0" borderId="6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" fillId="0" borderId="7" xfId="0" applyFont="1" applyBorder="1" applyAlignment="1"/>
    <xf numFmtId="0" fontId="3" fillId="0" borderId="7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wrapText="1"/>
    </xf>
    <xf numFmtId="0" fontId="0" fillId="0" borderId="2" xfId="0" applyFont="1" applyBorder="1" applyAlignment="1">
      <alignment horizontal="center" wrapText="1"/>
    </xf>
    <xf numFmtId="0" fontId="0" fillId="0" borderId="3" xfId="0" applyFont="1" applyBorder="1" applyAlignment="1">
      <alignment horizontal="center" wrapText="1"/>
    </xf>
    <xf numFmtId="0" fontId="0" fillId="0" borderId="4" xfId="0" applyFont="1" applyBorder="1" applyAlignment="1">
      <alignment horizontal="center" wrapText="1"/>
    </xf>
    <xf numFmtId="0" fontId="0" fillId="0" borderId="0" xfId="0" applyFont="1" applyAlignment="1">
      <alignment horizontal="center" wrapText="1"/>
    </xf>
    <xf numFmtId="0" fontId="0" fillId="0" borderId="7" xfId="0" applyFont="1" applyBorder="1" applyAlignment="1">
      <alignment horizont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5" fontId="1" fillId="0" borderId="12" xfId="0" applyNumberFormat="1" applyFont="1" applyBorder="1" applyAlignment="1">
      <alignment horizontal="right" vertical="center"/>
    </xf>
    <xf numFmtId="5" fontId="1" fillId="0" borderId="11" xfId="0" applyNumberFormat="1" applyFont="1" applyBorder="1" applyAlignment="1">
      <alignment horizontal="right" vertical="center"/>
    </xf>
    <xf numFmtId="5" fontId="1" fillId="0" borderId="6" xfId="0" applyNumberFormat="1" applyFont="1" applyBorder="1" applyAlignment="1">
      <alignment horizontal="right" vertical="center"/>
    </xf>
    <xf numFmtId="178" fontId="1" fillId="0" borderId="5" xfId="0" applyNumberFormat="1" applyFont="1" applyBorder="1" applyAlignment="1">
      <alignment horizontal="right" vertical="center"/>
    </xf>
    <xf numFmtId="5" fontId="1" fillId="0" borderId="5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center" vertical="center"/>
    </xf>
    <xf numFmtId="0" fontId="1" fillId="0" borderId="12" xfId="0" applyFont="1" applyBorder="1" applyAlignment="1">
      <alignment horizontal="right" vertical="center"/>
    </xf>
    <xf numFmtId="0" fontId="1" fillId="0" borderId="11" xfId="0" applyFont="1" applyBorder="1" applyAlignment="1">
      <alignment horizontal="right" vertical="center"/>
    </xf>
    <xf numFmtId="0" fontId="1" fillId="0" borderId="6" xfId="0" applyFont="1" applyBorder="1" applyAlignment="1">
      <alignment horizontal="right" vertical="center"/>
    </xf>
    <xf numFmtId="0" fontId="1" fillId="0" borderId="5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178" fontId="1" fillId="2" borderId="12" xfId="0" applyNumberFormat="1" applyFont="1" applyFill="1" applyBorder="1" applyAlignment="1">
      <alignment horizontal="right" vertical="center"/>
    </xf>
    <xf numFmtId="178" fontId="1" fillId="2" borderId="11" xfId="0" applyNumberFormat="1" applyFont="1" applyFill="1" applyBorder="1" applyAlignment="1">
      <alignment horizontal="right" vertical="center"/>
    </xf>
    <xf numFmtId="178" fontId="1" fillId="2" borderId="6" xfId="0" applyNumberFormat="1" applyFont="1" applyFill="1" applyBorder="1" applyAlignment="1">
      <alignment horizontal="right" vertical="center"/>
    </xf>
    <xf numFmtId="178" fontId="0" fillId="2" borderId="11" xfId="0" applyNumberFormat="1" applyFill="1" applyBorder="1" applyAlignment="1">
      <alignment horizontal="right" vertical="center"/>
    </xf>
    <xf numFmtId="178" fontId="0" fillId="2" borderId="6" xfId="0" applyNumberFormat="1" applyFill="1" applyBorder="1" applyAlignment="1">
      <alignment horizontal="right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top"/>
    </xf>
    <xf numFmtId="0" fontId="12" fillId="2" borderId="9" xfId="0" applyFont="1" applyFill="1" applyBorder="1" applyAlignment="1">
      <alignment horizontal="center" vertical="top"/>
    </xf>
    <xf numFmtId="0" fontId="12" fillId="2" borderId="10" xfId="0" applyFont="1" applyFill="1" applyBorder="1" applyAlignment="1">
      <alignment horizontal="center" vertical="top"/>
    </xf>
    <xf numFmtId="177" fontId="1" fillId="2" borderId="12" xfId="0" applyNumberFormat="1" applyFont="1" applyFill="1" applyBorder="1" applyAlignment="1">
      <alignment horizontal="right" vertical="center"/>
    </xf>
    <xf numFmtId="177" fontId="1" fillId="2" borderId="11" xfId="0" applyNumberFormat="1" applyFont="1" applyFill="1" applyBorder="1" applyAlignment="1">
      <alignment horizontal="right" vertical="center"/>
    </xf>
    <xf numFmtId="177" fontId="1" fillId="2" borderId="6" xfId="0" applyNumberFormat="1" applyFont="1" applyFill="1" applyBorder="1" applyAlignment="1">
      <alignment horizontal="right" vertical="center"/>
    </xf>
    <xf numFmtId="0" fontId="7" fillId="2" borderId="4" xfId="0" applyFont="1" applyFill="1" applyBorder="1" applyAlignment="1">
      <alignment horizontal="center" wrapText="1"/>
    </xf>
    <xf numFmtId="0" fontId="7" fillId="2" borderId="0" xfId="0" applyFont="1" applyFill="1" applyBorder="1" applyAlignment="1">
      <alignment horizontal="center" wrapText="1"/>
    </xf>
    <xf numFmtId="0" fontId="7" fillId="2" borderId="7" xfId="0" applyFont="1" applyFill="1" applyBorder="1" applyAlignment="1">
      <alignment horizontal="center" wrapText="1"/>
    </xf>
    <xf numFmtId="0" fontId="7" fillId="2" borderId="0" xfId="0" applyFont="1" applyFill="1" applyAlignment="1">
      <alignment horizontal="center" wrapText="1"/>
    </xf>
    <xf numFmtId="178" fontId="1" fillId="2" borderId="8" xfId="0" applyNumberFormat="1" applyFont="1" applyFill="1" applyBorder="1" applyAlignment="1">
      <alignment horizontal="right" vertical="center"/>
    </xf>
    <xf numFmtId="178" fontId="1" fillId="2" borderId="9" xfId="0" applyNumberFormat="1" applyFont="1" applyFill="1" applyBorder="1" applyAlignment="1">
      <alignment horizontal="right" vertical="center"/>
    </xf>
    <xf numFmtId="178" fontId="1" fillId="2" borderId="10" xfId="0" applyNumberFormat="1" applyFont="1" applyFill="1" applyBorder="1" applyAlignment="1">
      <alignment horizontal="right" vertical="center"/>
    </xf>
    <xf numFmtId="178" fontId="0" fillId="2" borderId="9" xfId="0" applyNumberFormat="1" applyFill="1" applyBorder="1" applyAlignment="1">
      <alignment horizontal="right" vertical="center"/>
    </xf>
    <xf numFmtId="178" fontId="0" fillId="2" borderId="10" xfId="0" applyNumberFormat="1" applyFill="1" applyBorder="1" applyAlignment="1">
      <alignment horizontal="right" vertical="center"/>
    </xf>
    <xf numFmtId="177" fontId="1" fillId="2" borderId="8" xfId="0" applyNumberFormat="1" applyFont="1" applyFill="1" applyBorder="1" applyAlignment="1">
      <alignment horizontal="right" vertical="center"/>
    </xf>
    <xf numFmtId="177" fontId="1" fillId="2" borderId="9" xfId="0" applyNumberFormat="1" applyFont="1" applyFill="1" applyBorder="1" applyAlignment="1">
      <alignment horizontal="right" vertical="center"/>
    </xf>
    <xf numFmtId="177" fontId="1" fillId="2" borderId="10" xfId="0" applyNumberFormat="1" applyFont="1" applyFill="1" applyBorder="1" applyAlignment="1">
      <alignment horizontal="right" vertical="center"/>
    </xf>
    <xf numFmtId="0" fontId="7" fillId="2" borderId="4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177" fontId="1" fillId="0" borderId="8" xfId="0" applyNumberFormat="1" applyFont="1" applyBorder="1" applyAlignment="1">
      <alignment horizontal="right" vertical="center"/>
    </xf>
    <xf numFmtId="177" fontId="1" fillId="0" borderId="9" xfId="0" applyNumberFormat="1" applyFont="1" applyBorder="1" applyAlignment="1">
      <alignment horizontal="right" vertical="center"/>
    </xf>
    <xf numFmtId="177" fontId="1" fillId="0" borderId="10" xfId="0" applyNumberFormat="1" applyFont="1" applyBorder="1" applyAlignment="1">
      <alignment horizontal="right" vertical="center"/>
    </xf>
    <xf numFmtId="178" fontId="1" fillId="0" borderId="8" xfId="0" applyNumberFormat="1" applyFont="1" applyBorder="1" applyAlignment="1">
      <alignment horizontal="right" vertical="center"/>
    </xf>
    <xf numFmtId="178" fontId="1" fillId="0" borderId="9" xfId="0" applyNumberFormat="1" applyFont="1" applyBorder="1" applyAlignment="1">
      <alignment horizontal="right" vertical="center"/>
    </xf>
    <xf numFmtId="178" fontId="1" fillId="0" borderId="10" xfId="0" applyNumberFormat="1" applyFont="1" applyBorder="1" applyAlignment="1">
      <alignment horizontal="right" vertical="center"/>
    </xf>
    <xf numFmtId="0" fontId="7" fillId="0" borderId="4" xfId="0" applyFont="1" applyBorder="1" applyAlignment="1">
      <alignment horizontal="center" vertical="top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177" fontId="1" fillId="0" borderId="16" xfId="0" applyNumberFormat="1" applyFont="1" applyBorder="1" applyAlignment="1">
      <alignment horizontal="right" vertical="center"/>
    </xf>
    <xf numFmtId="177" fontId="1" fillId="0" borderId="17" xfId="0" applyNumberFormat="1" applyFont="1" applyBorder="1" applyAlignment="1">
      <alignment horizontal="right" vertical="center"/>
    </xf>
    <xf numFmtId="177" fontId="1" fillId="0" borderId="18" xfId="0" applyNumberFormat="1" applyFont="1" applyBorder="1" applyAlignment="1">
      <alignment horizontal="right" vertical="center"/>
    </xf>
    <xf numFmtId="178" fontId="1" fillId="0" borderId="16" xfId="0" applyNumberFormat="1" applyFont="1" applyBorder="1" applyAlignment="1">
      <alignment horizontal="right" vertical="center"/>
    </xf>
    <xf numFmtId="178" fontId="1" fillId="0" borderId="17" xfId="0" applyNumberFormat="1" applyFont="1" applyBorder="1" applyAlignment="1">
      <alignment horizontal="right" vertical="center"/>
    </xf>
    <xf numFmtId="178" fontId="1" fillId="0" borderId="18" xfId="0" applyNumberFormat="1" applyFont="1" applyBorder="1" applyAlignment="1">
      <alignment horizontal="right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/>
    <xf numFmtId="0" fontId="1" fillId="0" borderId="11" xfId="0" applyFont="1" applyBorder="1"/>
    <xf numFmtId="0" fontId="1" fillId="0" borderId="6" xfId="0" applyFont="1" applyBorder="1"/>
    <xf numFmtId="0" fontId="1" fillId="0" borderId="12" xfId="0" applyFont="1" applyBorder="1"/>
    <xf numFmtId="0" fontId="1" fillId="0" borderId="5" xfId="0" applyFont="1" applyBorder="1"/>
    <xf numFmtId="0" fontId="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1" fillId="0" borderId="7" xfId="0" applyFont="1" applyBorder="1"/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7" xfId="0" applyBorder="1" applyAlignment="1">
      <alignment horizont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137"/>
  <sheetViews>
    <sheetView tabSelected="1" view="pageBreakPreview" zoomScaleNormal="100" zoomScaleSheetLayoutView="100" workbookViewId="0">
      <selection activeCell="BL11" sqref="BL11"/>
    </sheetView>
  </sheetViews>
  <sheetFormatPr defaultColWidth="1.625" defaultRowHeight="14.1" customHeight="1" x14ac:dyDescent="0.15"/>
  <cols>
    <col min="1" max="4" width="1.75" style="4" customWidth="1" collapsed="1"/>
    <col min="5" max="5" width="2.75" style="4" customWidth="1" collapsed="1"/>
    <col min="6" max="6" width="2.625" style="4" customWidth="1" collapsed="1"/>
    <col min="7" max="50" width="1.75" style="4" customWidth="1" collapsed="1"/>
    <col min="51" max="51" width="3.125" style="4" customWidth="1" collapsed="1"/>
    <col min="52" max="52" width="1.75" style="4" customWidth="1" collapsed="1"/>
    <col min="53" max="74" width="1.625" style="4" collapsed="1"/>
    <col min="75" max="80" width="1.625" style="4"/>
    <col min="81" max="16384" width="1.625" style="4" collapsed="1"/>
  </cols>
  <sheetData>
    <row r="1" spans="1:74" ht="3.95" customHeight="1" x14ac:dyDescent="0.1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3"/>
    </row>
    <row r="2" spans="1:74" ht="6.75" customHeight="1" x14ac:dyDescent="0.15">
      <c r="A2" s="5"/>
      <c r="B2" s="105"/>
      <c r="C2" s="105"/>
      <c r="D2" s="105"/>
      <c r="E2" s="105"/>
      <c r="F2" s="105"/>
      <c r="G2" s="77"/>
      <c r="H2" s="77"/>
      <c r="I2" s="77"/>
      <c r="J2" s="77"/>
      <c r="K2" s="77"/>
      <c r="L2" s="78"/>
      <c r="M2" s="79"/>
      <c r="N2" s="79"/>
      <c r="O2" s="79"/>
      <c r="P2" s="80"/>
      <c r="Q2" s="84"/>
      <c r="R2" s="84"/>
      <c r="S2" s="84"/>
      <c r="T2" s="84"/>
      <c r="U2" s="84"/>
      <c r="V2" s="80"/>
      <c r="W2" s="84"/>
      <c r="X2" s="84"/>
      <c r="Y2" s="84"/>
      <c r="Z2" s="84"/>
      <c r="AA2" s="84"/>
      <c r="AB2" s="84"/>
      <c r="AC2" s="84"/>
      <c r="AD2" s="84"/>
      <c r="AE2" s="84"/>
      <c r="AF2" s="105"/>
      <c r="AG2" s="105"/>
      <c r="AH2" s="105"/>
      <c r="AI2" s="105"/>
      <c r="AJ2" s="114"/>
      <c r="AK2" s="76" t="s">
        <v>0</v>
      </c>
      <c r="AL2" s="63"/>
      <c r="AM2" s="63"/>
      <c r="AN2" s="63"/>
      <c r="AO2" s="63"/>
      <c r="AP2" s="63"/>
      <c r="AQ2" s="69" t="s">
        <v>1</v>
      </c>
      <c r="AR2" s="63"/>
      <c r="AS2" s="63"/>
      <c r="AT2" s="63"/>
      <c r="AU2" s="69" t="s">
        <v>1</v>
      </c>
      <c r="AV2" s="63"/>
      <c r="AW2" s="63"/>
      <c r="AX2" s="63"/>
      <c r="AY2" s="66"/>
      <c r="AZ2" s="6"/>
    </row>
    <row r="3" spans="1:74" ht="6" customHeight="1" x14ac:dyDescent="0.15">
      <c r="A3" s="5"/>
      <c r="B3" s="106"/>
      <c r="C3" s="106"/>
      <c r="D3" s="106"/>
      <c r="E3" s="106"/>
      <c r="F3" s="106"/>
      <c r="G3" s="77"/>
      <c r="H3" s="77"/>
      <c r="I3" s="77"/>
      <c r="J3" s="77"/>
      <c r="K3" s="77"/>
      <c r="L3" s="81"/>
      <c r="M3" s="82"/>
      <c r="N3" s="82"/>
      <c r="O3" s="82"/>
      <c r="P3" s="83"/>
      <c r="Q3" s="85"/>
      <c r="R3" s="85"/>
      <c r="S3" s="85"/>
      <c r="T3" s="85"/>
      <c r="U3" s="85"/>
      <c r="V3" s="83"/>
      <c r="W3" s="85"/>
      <c r="X3" s="85"/>
      <c r="Y3" s="85"/>
      <c r="Z3" s="85"/>
      <c r="AA3" s="85"/>
      <c r="AB3" s="85"/>
      <c r="AC3" s="85"/>
      <c r="AD3" s="85"/>
      <c r="AE3" s="85"/>
      <c r="AF3" s="106"/>
      <c r="AG3" s="106"/>
      <c r="AH3" s="106"/>
      <c r="AI3" s="106"/>
      <c r="AJ3" s="115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7"/>
      <c r="AZ3" s="6"/>
    </row>
    <row r="4" spans="1:74" s="9" customFormat="1" ht="6" customHeight="1" x14ac:dyDescent="0.15">
      <c r="A4" s="7"/>
      <c r="B4" s="96"/>
      <c r="C4" s="97"/>
      <c r="D4" s="97"/>
      <c r="E4" s="97"/>
      <c r="F4" s="97"/>
      <c r="G4" s="96"/>
      <c r="H4" s="97"/>
      <c r="I4" s="97"/>
      <c r="J4" s="97"/>
      <c r="K4" s="97"/>
      <c r="L4" s="98"/>
      <c r="M4" s="99"/>
      <c r="N4" s="99"/>
      <c r="O4" s="99"/>
      <c r="P4" s="100"/>
      <c r="Q4" s="102"/>
      <c r="R4" s="103"/>
      <c r="S4" s="103"/>
      <c r="T4" s="103"/>
      <c r="U4" s="103"/>
      <c r="V4" s="104"/>
      <c r="W4" s="103"/>
      <c r="X4" s="103"/>
      <c r="Y4" s="103"/>
      <c r="Z4" s="103"/>
      <c r="AA4" s="102"/>
      <c r="AB4" s="103"/>
      <c r="AC4" s="103"/>
      <c r="AD4" s="103"/>
      <c r="AE4" s="103"/>
      <c r="AF4" s="96"/>
      <c r="AG4" s="97"/>
      <c r="AH4" s="97"/>
      <c r="AI4" s="97"/>
      <c r="AJ4" s="113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8"/>
      <c r="AZ4" s="8"/>
    </row>
    <row r="5" spans="1:74" s="9" customFormat="1" ht="18.95" customHeight="1" x14ac:dyDescent="0.15">
      <c r="A5" s="7"/>
      <c r="B5" s="97"/>
      <c r="C5" s="97"/>
      <c r="D5" s="97"/>
      <c r="E5" s="97"/>
      <c r="F5" s="97"/>
      <c r="G5" s="97"/>
      <c r="H5" s="97"/>
      <c r="I5" s="97"/>
      <c r="J5" s="97"/>
      <c r="K5" s="97"/>
      <c r="L5" s="101"/>
      <c r="M5" s="99"/>
      <c r="N5" s="99"/>
      <c r="O5" s="99"/>
      <c r="P5" s="100"/>
      <c r="Q5" s="103"/>
      <c r="R5" s="103"/>
      <c r="S5" s="103"/>
      <c r="T5" s="103"/>
      <c r="U5" s="103"/>
      <c r="V5" s="100"/>
      <c r="W5" s="103"/>
      <c r="X5" s="103"/>
      <c r="Y5" s="103"/>
      <c r="Z5" s="103"/>
      <c r="AA5" s="103"/>
      <c r="AB5" s="103"/>
      <c r="AC5" s="103"/>
      <c r="AD5" s="103"/>
      <c r="AE5" s="103"/>
      <c r="AF5" s="97"/>
      <c r="AG5" s="97"/>
      <c r="AH5" s="97"/>
      <c r="AI5" s="97"/>
      <c r="AJ5" s="113"/>
      <c r="AK5" s="108" t="s">
        <v>2</v>
      </c>
      <c r="AL5" s="108"/>
      <c r="AM5" s="108"/>
      <c r="AN5" s="62"/>
      <c r="AO5" s="62"/>
      <c r="AP5" s="62"/>
      <c r="AQ5" s="10" t="s">
        <v>3</v>
      </c>
      <c r="AR5" s="62"/>
      <c r="AS5" s="62"/>
      <c r="AT5" s="62"/>
      <c r="AU5" s="10" t="s">
        <v>3</v>
      </c>
      <c r="AV5" s="62"/>
      <c r="AW5" s="62"/>
      <c r="AX5" s="62"/>
      <c r="AY5" s="11"/>
      <c r="AZ5" s="8"/>
    </row>
    <row r="6" spans="1:74" s="9" customFormat="1" ht="18.95" customHeight="1" x14ac:dyDescent="0.15">
      <c r="A6" s="7"/>
      <c r="B6" s="97"/>
      <c r="C6" s="97"/>
      <c r="D6" s="97"/>
      <c r="E6" s="97"/>
      <c r="F6" s="97"/>
      <c r="G6" s="97"/>
      <c r="H6" s="97"/>
      <c r="I6" s="97"/>
      <c r="J6" s="97"/>
      <c r="K6" s="97"/>
      <c r="L6" s="101"/>
      <c r="M6" s="99"/>
      <c r="N6" s="99"/>
      <c r="O6" s="99"/>
      <c r="P6" s="100"/>
      <c r="Q6" s="103"/>
      <c r="R6" s="103"/>
      <c r="S6" s="103"/>
      <c r="T6" s="103"/>
      <c r="U6" s="103"/>
      <c r="V6" s="100"/>
      <c r="W6" s="103"/>
      <c r="X6" s="103"/>
      <c r="Y6" s="103"/>
      <c r="Z6" s="103"/>
      <c r="AA6" s="103"/>
      <c r="AB6" s="103"/>
      <c r="AC6" s="103"/>
      <c r="AD6" s="103"/>
      <c r="AE6" s="103"/>
      <c r="AF6" s="97"/>
      <c r="AG6" s="97"/>
      <c r="AH6" s="97"/>
      <c r="AI6" s="97"/>
      <c r="AJ6" s="97"/>
      <c r="AK6" s="76"/>
      <c r="AL6" s="76"/>
      <c r="AM6" s="76"/>
      <c r="AN6" s="63"/>
      <c r="AO6" s="63"/>
      <c r="AP6" s="63"/>
      <c r="AQ6" s="29"/>
      <c r="AR6" s="63"/>
      <c r="AS6" s="63"/>
      <c r="AT6" s="63"/>
      <c r="AU6" s="29"/>
      <c r="AV6" s="63"/>
      <c r="AW6" s="63"/>
      <c r="AX6" s="63"/>
      <c r="AY6" s="30"/>
      <c r="AZ6" s="8"/>
    </row>
    <row r="7" spans="1:74" s="9" customFormat="1" ht="10.5" customHeight="1" x14ac:dyDescent="0.15">
      <c r="A7" s="7"/>
      <c r="B7" s="12"/>
      <c r="C7" s="12"/>
      <c r="D7" s="12"/>
      <c r="E7" s="12"/>
      <c r="F7" s="12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4"/>
      <c r="AL7" s="14"/>
      <c r="AM7" s="14"/>
      <c r="AN7" s="4"/>
      <c r="AO7" s="4"/>
      <c r="AP7" s="4"/>
      <c r="AQ7" s="15"/>
      <c r="AR7" s="4"/>
      <c r="AS7" s="4"/>
      <c r="AT7" s="4"/>
      <c r="AU7" s="15"/>
      <c r="AV7" s="4"/>
      <c r="AW7" s="4"/>
      <c r="AX7" s="4"/>
      <c r="AZ7" s="8"/>
    </row>
    <row r="8" spans="1:74" ht="13.5" customHeight="1" x14ac:dyDescent="0.15">
      <c r="A8" s="5"/>
      <c r="B8" s="89" t="s">
        <v>4</v>
      </c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1" t="s">
        <v>5</v>
      </c>
      <c r="AI8" s="91"/>
      <c r="AJ8" s="91"/>
      <c r="AK8" s="91"/>
      <c r="AL8" s="91" t="s">
        <v>26</v>
      </c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6"/>
    </row>
    <row r="9" spans="1:74" ht="13.5" customHeight="1" x14ac:dyDescent="0.15">
      <c r="A9" s="5"/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16" t="s">
        <v>6</v>
      </c>
      <c r="AI9" s="92">
        <v>4</v>
      </c>
      <c r="AJ9" s="92"/>
      <c r="AK9" s="93" t="s">
        <v>7</v>
      </c>
      <c r="AL9" s="93"/>
      <c r="AM9" s="93"/>
      <c r="AN9" s="93"/>
      <c r="AO9" s="93"/>
      <c r="AP9" s="93"/>
      <c r="AQ9" s="93"/>
      <c r="AR9" s="93"/>
      <c r="AS9" s="93"/>
      <c r="AT9" s="93"/>
      <c r="AU9" s="94">
        <v>30</v>
      </c>
      <c r="AV9" s="94"/>
      <c r="AW9" s="94"/>
      <c r="AX9" s="93" t="s">
        <v>8</v>
      </c>
      <c r="AY9" s="93"/>
      <c r="AZ9" s="6"/>
    </row>
    <row r="10" spans="1:74" ht="10.5" customHeight="1" x14ac:dyDescent="0.15">
      <c r="A10" s="5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95">
        <v>30</v>
      </c>
      <c r="AV10" s="95"/>
      <c r="AW10" s="95"/>
      <c r="AX10" s="17"/>
      <c r="AY10" s="17"/>
      <c r="AZ10" s="6"/>
    </row>
    <row r="11" spans="1:74" ht="10.5" customHeight="1" x14ac:dyDescent="0.15">
      <c r="A11" s="5"/>
      <c r="B11" s="116" t="s">
        <v>9</v>
      </c>
      <c r="C11" s="76"/>
      <c r="D11" s="76"/>
      <c r="E11" s="76"/>
      <c r="F11" s="76"/>
      <c r="G11" s="76"/>
      <c r="H11" s="76"/>
      <c r="I11" s="76"/>
      <c r="J11" s="76"/>
      <c r="K11" s="76"/>
      <c r="L11" s="117"/>
      <c r="M11" s="110" t="s">
        <v>10</v>
      </c>
      <c r="N11" s="111"/>
      <c r="O11" s="111"/>
      <c r="P11" s="111"/>
      <c r="Q11" s="111"/>
      <c r="R11" s="111"/>
      <c r="S11" s="111"/>
      <c r="T11" s="111"/>
      <c r="U11" s="111"/>
      <c r="V11" s="111"/>
      <c r="W11" s="112"/>
      <c r="X11" s="110" t="s">
        <v>11</v>
      </c>
      <c r="Y11" s="111"/>
      <c r="Z11" s="111"/>
      <c r="AA11" s="111"/>
      <c r="AB11" s="111"/>
      <c r="AC11" s="111"/>
      <c r="AD11" s="111"/>
      <c r="AE11" s="111"/>
      <c r="AF11" s="111"/>
      <c r="AG11" s="111"/>
      <c r="AH11" s="112"/>
      <c r="AI11" s="110" t="s">
        <v>12</v>
      </c>
      <c r="AJ11" s="111"/>
      <c r="AK11" s="111"/>
      <c r="AL11" s="111"/>
      <c r="AM11" s="111"/>
      <c r="AN11" s="111"/>
      <c r="AO11" s="111"/>
      <c r="AP11" s="111"/>
      <c r="AQ11" s="111"/>
      <c r="AR11" s="111"/>
      <c r="AS11" s="112"/>
      <c r="AT11" s="70" t="s">
        <v>13</v>
      </c>
      <c r="AU11" s="71"/>
      <c r="AV11" s="71"/>
      <c r="AW11" s="71"/>
      <c r="AX11" s="71"/>
      <c r="AY11" s="72"/>
      <c r="AZ11" s="6"/>
    </row>
    <row r="12" spans="1:74" ht="10.5" customHeight="1" x14ac:dyDescent="0.15">
      <c r="A12" s="5"/>
      <c r="B12" s="118"/>
      <c r="C12" s="119"/>
      <c r="D12" s="119"/>
      <c r="E12" s="119"/>
      <c r="F12" s="119"/>
      <c r="G12" s="119"/>
      <c r="H12" s="119"/>
      <c r="I12" s="119"/>
      <c r="J12" s="119"/>
      <c r="K12" s="119"/>
      <c r="L12" s="120"/>
      <c r="M12" s="110" t="s">
        <v>14</v>
      </c>
      <c r="N12" s="111"/>
      <c r="O12" s="111"/>
      <c r="P12" s="111"/>
      <c r="Q12" s="112"/>
      <c r="R12" s="110" t="s">
        <v>15</v>
      </c>
      <c r="S12" s="111"/>
      <c r="T12" s="111"/>
      <c r="U12" s="111"/>
      <c r="V12" s="111"/>
      <c r="W12" s="112"/>
      <c r="X12" s="110" t="s">
        <v>14</v>
      </c>
      <c r="Y12" s="111"/>
      <c r="Z12" s="111"/>
      <c r="AA12" s="111"/>
      <c r="AB12" s="112"/>
      <c r="AC12" s="110" t="s">
        <v>15</v>
      </c>
      <c r="AD12" s="111"/>
      <c r="AE12" s="111"/>
      <c r="AF12" s="111"/>
      <c r="AG12" s="111"/>
      <c r="AH12" s="112"/>
      <c r="AI12" s="110" t="s">
        <v>14</v>
      </c>
      <c r="AJ12" s="111"/>
      <c r="AK12" s="111"/>
      <c r="AL12" s="111"/>
      <c r="AM12" s="112"/>
      <c r="AN12" s="110" t="s">
        <v>15</v>
      </c>
      <c r="AO12" s="111"/>
      <c r="AP12" s="111"/>
      <c r="AQ12" s="111"/>
      <c r="AR12" s="111"/>
      <c r="AS12" s="112"/>
      <c r="AT12" s="73"/>
      <c r="AU12" s="74"/>
      <c r="AV12" s="74"/>
      <c r="AW12" s="74"/>
      <c r="AX12" s="74"/>
      <c r="AY12" s="75"/>
      <c r="AZ12" s="6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</row>
    <row r="13" spans="1:74" ht="10.5" customHeight="1" x14ac:dyDescent="0.15">
      <c r="A13" s="5"/>
      <c r="B13" s="121" t="s">
        <v>25</v>
      </c>
      <c r="C13" s="122"/>
      <c r="D13" s="122"/>
      <c r="E13" s="122"/>
      <c r="F13" s="122"/>
      <c r="G13" s="122"/>
      <c r="H13" s="123"/>
      <c r="I13" s="107" t="s">
        <v>16</v>
      </c>
      <c r="J13" s="108"/>
      <c r="K13" s="108"/>
      <c r="L13" s="109"/>
      <c r="M13" s="86">
        <v>5</v>
      </c>
      <c r="N13" s="87"/>
      <c r="O13" s="87"/>
      <c r="P13" s="87"/>
      <c r="Q13" s="88"/>
      <c r="R13" s="86">
        <v>398</v>
      </c>
      <c r="S13" s="87"/>
      <c r="T13" s="87"/>
      <c r="U13" s="87"/>
      <c r="V13" s="87"/>
      <c r="W13" s="88"/>
      <c r="X13" s="86">
        <v>0</v>
      </c>
      <c r="Y13" s="87"/>
      <c r="Z13" s="87"/>
      <c r="AA13" s="87"/>
      <c r="AB13" s="88"/>
      <c r="AC13" s="86">
        <v>0</v>
      </c>
      <c r="AD13" s="87"/>
      <c r="AE13" s="87"/>
      <c r="AF13" s="87"/>
      <c r="AG13" s="87"/>
      <c r="AH13" s="88"/>
      <c r="AI13" s="86">
        <f t="shared" ref="AI13:AI19" si="0">M13+X13</f>
        <v>5</v>
      </c>
      <c r="AJ13" s="87"/>
      <c r="AK13" s="87"/>
      <c r="AL13" s="87"/>
      <c r="AM13" s="88"/>
      <c r="AN13" s="86">
        <f t="shared" ref="AN13:AN19" si="1">R13+AC13</f>
        <v>398</v>
      </c>
      <c r="AO13" s="87"/>
      <c r="AP13" s="87"/>
      <c r="AQ13" s="87"/>
      <c r="AR13" s="87"/>
      <c r="AS13" s="88"/>
      <c r="AT13" s="59">
        <f t="shared" ref="AT13:AT15" si="2">IF(AI13=0,0,(AI13*1)/($E$17*$AU$9*3-$B$19))</f>
        <v>2.7777777777777776E-2</v>
      </c>
      <c r="AU13" s="60"/>
      <c r="AV13" s="60"/>
      <c r="AW13" s="60"/>
      <c r="AX13" s="60"/>
      <c r="AY13" s="61"/>
      <c r="AZ13" s="6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</row>
    <row r="14" spans="1:74" ht="10.5" customHeight="1" x14ac:dyDescent="0.15">
      <c r="A14" s="5"/>
      <c r="B14" s="124"/>
      <c r="C14" s="125"/>
      <c r="D14" s="125"/>
      <c r="E14" s="125"/>
      <c r="F14" s="125"/>
      <c r="G14" s="125"/>
      <c r="H14" s="126"/>
      <c r="I14" s="107" t="s">
        <v>17</v>
      </c>
      <c r="J14" s="108"/>
      <c r="K14" s="108"/>
      <c r="L14" s="109"/>
      <c r="M14" s="86">
        <v>7</v>
      </c>
      <c r="N14" s="87"/>
      <c r="O14" s="87"/>
      <c r="P14" s="87"/>
      <c r="Q14" s="88"/>
      <c r="R14" s="86">
        <v>1156</v>
      </c>
      <c r="S14" s="87"/>
      <c r="T14" s="87"/>
      <c r="U14" s="87"/>
      <c r="V14" s="87"/>
      <c r="W14" s="88"/>
      <c r="X14" s="86">
        <v>0</v>
      </c>
      <c r="Y14" s="87"/>
      <c r="Z14" s="87"/>
      <c r="AA14" s="87"/>
      <c r="AB14" s="88"/>
      <c r="AC14" s="86">
        <v>0</v>
      </c>
      <c r="AD14" s="87"/>
      <c r="AE14" s="87"/>
      <c r="AF14" s="87"/>
      <c r="AG14" s="87"/>
      <c r="AH14" s="88"/>
      <c r="AI14" s="86">
        <f t="shared" si="0"/>
        <v>7</v>
      </c>
      <c r="AJ14" s="87"/>
      <c r="AK14" s="87"/>
      <c r="AL14" s="87"/>
      <c r="AM14" s="88"/>
      <c r="AN14" s="86">
        <f t="shared" si="1"/>
        <v>1156</v>
      </c>
      <c r="AO14" s="87"/>
      <c r="AP14" s="87"/>
      <c r="AQ14" s="87"/>
      <c r="AR14" s="87"/>
      <c r="AS14" s="88"/>
      <c r="AT14" s="59">
        <f t="shared" si="2"/>
        <v>3.888888888888889E-2</v>
      </c>
      <c r="AU14" s="60"/>
      <c r="AV14" s="60"/>
      <c r="AW14" s="60"/>
      <c r="AX14" s="60"/>
      <c r="AY14" s="61"/>
      <c r="AZ14" s="6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</row>
    <row r="15" spans="1:74" ht="10.5" customHeight="1" x14ac:dyDescent="0.15">
      <c r="A15" s="5"/>
      <c r="B15" s="124"/>
      <c r="C15" s="125"/>
      <c r="D15" s="125"/>
      <c r="E15" s="125"/>
      <c r="F15" s="125"/>
      <c r="G15" s="125"/>
      <c r="H15" s="126"/>
      <c r="I15" s="107" t="s">
        <v>18</v>
      </c>
      <c r="J15" s="108"/>
      <c r="K15" s="108"/>
      <c r="L15" s="109"/>
      <c r="M15" s="86">
        <v>6</v>
      </c>
      <c r="N15" s="87"/>
      <c r="O15" s="87"/>
      <c r="P15" s="87"/>
      <c r="Q15" s="88"/>
      <c r="R15" s="86">
        <v>403</v>
      </c>
      <c r="S15" s="87"/>
      <c r="T15" s="87"/>
      <c r="U15" s="87"/>
      <c r="V15" s="87"/>
      <c r="W15" s="88"/>
      <c r="X15" s="86">
        <v>0</v>
      </c>
      <c r="Y15" s="87"/>
      <c r="Z15" s="87"/>
      <c r="AA15" s="87"/>
      <c r="AB15" s="88"/>
      <c r="AC15" s="86">
        <v>0</v>
      </c>
      <c r="AD15" s="87"/>
      <c r="AE15" s="87"/>
      <c r="AF15" s="87"/>
      <c r="AG15" s="87"/>
      <c r="AH15" s="88"/>
      <c r="AI15" s="86">
        <f t="shared" si="0"/>
        <v>6</v>
      </c>
      <c r="AJ15" s="87"/>
      <c r="AK15" s="87"/>
      <c r="AL15" s="87"/>
      <c r="AM15" s="88"/>
      <c r="AN15" s="86">
        <f t="shared" si="1"/>
        <v>403</v>
      </c>
      <c r="AO15" s="87"/>
      <c r="AP15" s="87"/>
      <c r="AQ15" s="87"/>
      <c r="AR15" s="87"/>
      <c r="AS15" s="88"/>
      <c r="AT15" s="59">
        <f t="shared" si="2"/>
        <v>3.3333333333333333E-2</v>
      </c>
      <c r="AU15" s="60"/>
      <c r="AV15" s="60"/>
      <c r="AW15" s="60"/>
      <c r="AX15" s="60"/>
      <c r="AY15" s="61"/>
      <c r="AZ15" s="6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</row>
    <row r="16" spans="1:74" ht="10.5" customHeight="1" x14ac:dyDescent="0.15">
      <c r="A16" s="5"/>
      <c r="B16" s="124"/>
      <c r="C16" s="125"/>
      <c r="D16" s="125"/>
      <c r="E16" s="125"/>
      <c r="F16" s="125"/>
      <c r="G16" s="125"/>
      <c r="H16" s="126"/>
      <c r="I16" s="107" t="s">
        <v>19</v>
      </c>
      <c r="J16" s="108"/>
      <c r="K16" s="108"/>
      <c r="L16" s="109"/>
      <c r="M16" s="86">
        <v>14</v>
      </c>
      <c r="N16" s="87"/>
      <c r="O16" s="87"/>
      <c r="P16" s="87"/>
      <c r="Q16" s="88"/>
      <c r="R16" s="86">
        <v>3221</v>
      </c>
      <c r="S16" s="87"/>
      <c r="T16" s="87"/>
      <c r="U16" s="87"/>
      <c r="V16" s="87"/>
      <c r="W16" s="88"/>
      <c r="X16" s="86">
        <v>2</v>
      </c>
      <c r="Y16" s="87"/>
      <c r="Z16" s="87"/>
      <c r="AA16" s="87"/>
      <c r="AB16" s="88"/>
      <c r="AC16" s="86">
        <v>952</v>
      </c>
      <c r="AD16" s="87"/>
      <c r="AE16" s="87"/>
      <c r="AF16" s="87"/>
      <c r="AG16" s="87"/>
      <c r="AH16" s="88"/>
      <c r="AI16" s="86">
        <f t="shared" si="0"/>
        <v>16</v>
      </c>
      <c r="AJ16" s="87"/>
      <c r="AK16" s="87"/>
      <c r="AL16" s="87"/>
      <c r="AM16" s="88"/>
      <c r="AN16" s="86">
        <f t="shared" si="1"/>
        <v>4173</v>
      </c>
      <c r="AO16" s="87"/>
      <c r="AP16" s="87"/>
      <c r="AQ16" s="87"/>
      <c r="AR16" s="87"/>
      <c r="AS16" s="88"/>
      <c r="AT16" s="59">
        <f>IF(AI16=0,0,(AI16*2)/($E$17*$AU$9*3-$B$19))</f>
        <v>0.17777777777777778</v>
      </c>
      <c r="AU16" s="60"/>
      <c r="AV16" s="60"/>
      <c r="AW16" s="60"/>
      <c r="AX16" s="60"/>
      <c r="AY16" s="61"/>
      <c r="AZ16" s="6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</row>
    <row r="17" spans="1:74" ht="10.5" customHeight="1" x14ac:dyDescent="0.15">
      <c r="A17" s="5"/>
      <c r="B17" s="20"/>
      <c r="C17" s="22"/>
      <c r="D17" s="28" t="s">
        <v>24</v>
      </c>
      <c r="E17" s="18">
        <v>2</v>
      </c>
      <c r="F17" s="18" t="s">
        <v>20</v>
      </c>
      <c r="G17" s="18"/>
      <c r="H17" s="19"/>
      <c r="I17" s="107" t="s">
        <v>21</v>
      </c>
      <c r="J17" s="108"/>
      <c r="K17" s="108"/>
      <c r="L17" s="109"/>
      <c r="M17" s="86">
        <v>5</v>
      </c>
      <c r="N17" s="87"/>
      <c r="O17" s="87"/>
      <c r="P17" s="87"/>
      <c r="Q17" s="88"/>
      <c r="R17" s="86">
        <v>563</v>
      </c>
      <c r="S17" s="87"/>
      <c r="T17" s="87"/>
      <c r="U17" s="87"/>
      <c r="V17" s="87"/>
      <c r="W17" s="88"/>
      <c r="X17" s="86">
        <v>1</v>
      </c>
      <c r="Y17" s="87"/>
      <c r="Z17" s="87"/>
      <c r="AA17" s="87"/>
      <c r="AB17" s="88"/>
      <c r="AC17" s="86">
        <v>150</v>
      </c>
      <c r="AD17" s="87"/>
      <c r="AE17" s="87"/>
      <c r="AF17" s="87"/>
      <c r="AG17" s="87"/>
      <c r="AH17" s="88"/>
      <c r="AI17" s="86">
        <f t="shared" si="0"/>
        <v>6</v>
      </c>
      <c r="AJ17" s="87"/>
      <c r="AK17" s="87"/>
      <c r="AL17" s="87"/>
      <c r="AM17" s="88"/>
      <c r="AN17" s="86">
        <f t="shared" si="1"/>
        <v>713</v>
      </c>
      <c r="AO17" s="87"/>
      <c r="AP17" s="87"/>
      <c r="AQ17" s="87"/>
      <c r="AR17" s="87"/>
      <c r="AS17" s="88"/>
      <c r="AT17" s="59">
        <f>IF(AI17=0,0,(AI17*2)/($E$17*$AU$9*3-$B$19))</f>
        <v>6.6666666666666666E-2</v>
      </c>
      <c r="AU17" s="60"/>
      <c r="AV17" s="60"/>
      <c r="AW17" s="60"/>
      <c r="AX17" s="60"/>
      <c r="AY17" s="61"/>
      <c r="AZ17" s="6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</row>
    <row r="18" spans="1:74" ht="10.5" customHeight="1" x14ac:dyDescent="0.15">
      <c r="A18" s="5"/>
      <c r="B18" s="20"/>
      <c r="C18" s="22"/>
      <c r="D18" s="21"/>
      <c r="E18" s="28"/>
      <c r="F18" s="18"/>
      <c r="G18" s="18"/>
      <c r="H18" s="19"/>
      <c r="I18" s="107" t="s">
        <v>22</v>
      </c>
      <c r="J18" s="108"/>
      <c r="K18" s="108"/>
      <c r="L18" s="109"/>
      <c r="M18" s="86">
        <v>8</v>
      </c>
      <c r="N18" s="87"/>
      <c r="O18" s="87"/>
      <c r="P18" s="87"/>
      <c r="Q18" s="88"/>
      <c r="R18" s="86">
        <v>1620</v>
      </c>
      <c r="S18" s="87"/>
      <c r="T18" s="87"/>
      <c r="U18" s="87"/>
      <c r="V18" s="87"/>
      <c r="W18" s="88"/>
      <c r="X18" s="86">
        <v>2</v>
      </c>
      <c r="Y18" s="87"/>
      <c r="Z18" s="87"/>
      <c r="AA18" s="87"/>
      <c r="AB18" s="88"/>
      <c r="AC18" s="86">
        <v>794</v>
      </c>
      <c r="AD18" s="87"/>
      <c r="AE18" s="87"/>
      <c r="AF18" s="87"/>
      <c r="AG18" s="87"/>
      <c r="AH18" s="88"/>
      <c r="AI18" s="86">
        <f t="shared" si="0"/>
        <v>10</v>
      </c>
      <c r="AJ18" s="87"/>
      <c r="AK18" s="87"/>
      <c r="AL18" s="87"/>
      <c r="AM18" s="88"/>
      <c r="AN18" s="86">
        <f t="shared" si="1"/>
        <v>2414</v>
      </c>
      <c r="AO18" s="87"/>
      <c r="AP18" s="87"/>
      <c r="AQ18" s="87"/>
      <c r="AR18" s="87"/>
      <c r="AS18" s="88"/>
      <c r="AT18" s="59">
        <f>IF(AI18=0,0,(AI18*3)/($E$17*$AU$9*3-$B$19))</f>
        <v>0.16666666666666666</v>
      </c>
      <c r="AU18" s="60"/>
      <c r="AV18" s="60"/>
      <c r="AW18" s="60"/>
      <c r="AX18" s="60"/>
      <c r="AY18" s="61"/>
      <c r="AZ18" s="6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</row>
    <row r="19" spans="1:74" ht="10.5" customHeight="1" x14ac:dyDescent="0.15">
      <c r="A19" s="5"/>
      <c r="B19" s="32">
        <v>0</v>
      </c>
      <c r="C19" s="27"/>
      <c r="D19" s="27"/>
      <c r="E19" s="24">
        <v>2</v>
      </c>
      <c r="F19" s="24"/>
      <c r="G19" s="24"/>
      <c r="H19" s="25"/>
      <c r="I19" s="107" t="s">
        <v>23</v>
      </c>
      <c r="J19" s="108"/>
      <c r="K19" s="108"/>
      <c r="L19" s="109"/>
      <c r="M19" s="86">
        <f>SUM(M13:M18)</f>
        <v>45</v>
      </c>
      <c r="N19" s="87"/>
      <c r="O19" s="87"/>
      <c r="P19" s="87"/>
      <c r="Q19" s="88"/>
      <c r="R19" s="86">
        <f>SUM(R13:R18)</f>
        <v>7361</v>
      </c>
      <c r="S19" s="87"/>
      <c r="T19" s="87"/>
      <c r="U19" s="87"/>
      <c r="V19" s="87"/>
      <c r="W19" s="88"/>
      <c r="X19" s="86">
        <f>SUM(X13:X18)</f>
        <v>5</v>
      </c>
      <c r="Y19" s="87"/>
      <c r="Z19" s="87"/>
      <c r="AA19" s="87"/>
      <c r="AB19" s="88"/>
      <c r="AC19" s="86">
        <f>SUM(AC13:AC18)</f>
        <v>1896</v>
      </c>
      <c r="AD19" s="87"/>
      <c r="AE19" s="87"/>
      <c r="AF19" s="87"/>
      <c r="AG19" s="87"/>
      <c r="AH19" s="88"/>
      <c r="AI19" s="86">
        <f t="shared" si="0"/>
        <v>50</v>
      </c>
      <c r="AJ19" s="87"/>
      <c r="AK19" s="87"/>
      <c r="AL19" s="87"/>
      <c r="AM19" s="88"/>
      <c r="AN19" s="86">
        <f t="shared" si="1"/>
        <v>9257</v>
      </c>
      <c r="AO19" s="87"/>
      <c r="AP19" s="87"/>
      <c r="AQ19" s="87"/>
      <c r="AR19" s="87"/>
      <c r="AS19" s="88"/>
      <c r="AT19" s="59">
        <f>IF(AI19=0,0,(AI19+AI16+AI17+(AI18*2))/(E17*$AU$9*3-B19))</f>
        <v>0.51111111111111107</v>
      </c>
      <c r="AU19" s="60"/>
      <c r="AV19" s="60"/>
      <c r="AW19" s="60"/>
      <c r="AX19" s="60"/>
      <c r="AY19" s="61"/>
      <c r="AZ19" s="6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</row>
    <row r="20" spans="1:74" ht="10.5" customHeight="1" x14ac:dyDescent="0.15">
      <c r="A20" s="5"/>
      <c r="B20" s="121" t="s">
        <v>44</v>
      </c>
      <c r="C20" s="122"/>
      <c r="D20" s="122"/>
      <c r="E20" s="122"/>
      <c r="F20" s="122"/>
      <c r="G20" s="122"/>
      <c r="H20" s="123"/>
      <c r="I20" s="107" t="s">
        <v>37</v>
      </c>
      <c r="J20" s="108"/>
      <c r="K20" s="108"/>
      <c r="L20" s="109"/>
      <c r="M20" s="86">
        <v>43</v>
      </c>
      <c r="N20" s="87"/>
      <c r="O20" s="87"/>
      <c r="P20" s="87"/>
      <c r="Q20" s="88"/>
      <c r="R20" s="86">
        <v>352</v>
      </c>
      <c r="S20" s="87"/>
      <c r="T20" s="87"/>
      <c r="U20" s="87"/>
      <c r="V20" s="87"/>
      <c r="W20" s="88"/>
      <c r="X20" s="86">
        <v>1</v>
      </c>
      <c r="Y20" s="87"/>
      <c r="Z20" s="87"/>
      <c r="AA20" s="87"/>
      <c r="AB20" s="88"/>
      <c r="AC20" s="86">
        <v>8</v>
      </c>
      <c r="AD20" s="87"/>
      <c r="AE20" s="87"/>
      <c r="AF20" s="87"/>
      <c r="AG20" s="87"/>
      <c r="AH20" s="88"/>
      <c r="AI20" s="86">
        <f t="shared" ref="AI20:AI61" si="3">M20+X20</f>
        <v>44</v>
      </c>
      <c r="AJ20" s="87"/>
      <c r="AK20" s="87"/>
      <c r="AL20" s="87"/>
      <c r="AM20" s="88"/>
      <c r="AN20" s="86">
        <f t="shared" ref="AN20:AN61" si="4">R20+AC20</f>
        <v>360</v>
      </c>
      <c r="AO20" s="87"/>
      <c r="AP20" s="87"/>
      <c r="AQ20" s="87"/>
      <c r="AR20" s="87"/>
      <c r="AS20" s="88"/>
      <c r="AT20" s="59">
        <f>IF(AI20=0,0,(AI20*1)/($E$24*$AU$9*3-$B$26))</f>
        <v>0.16296296296296298</v>
      </c>
      <c r="AU20" s="60"/>
      <c r="AV20" s="60"/>
      <c r="AW20" s="60"/>
      <c r="AX20" s="60"/>
      <c r="AY20" s="61"/>
      <c r="AZ20" s="6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</row>
    <row r="21" spans="1:74" ht="10.5" customHeight="1" x14ac:dyDescent="0.15">
      <c r="A21" s="5"/>
      <c r="B21" s="124"/>
      <c r="C21" s="125"/>
      <c r="D21" s="125"/>
      <c r="E21" s="125"/>
      <c r="F21" s="125"/>
      <c r="G21" s="125"/>
      <c r="H21" s="126"/>
      <c r="I21" s="107" t="s">
        <v>38</v>
      </c>
      <c r="J21" s="108"/>
      <c r="K21" s="108"/>
      <c r="L21" s="109"/>
      <c r="M21" s="86">
        <v>46</v>
      </c>
      <c r="N21" s="87"/>
      <c r="O21" s="87"/>
      <c r="P21" s="87"/>
      <c r="Q21" s="88"/>
      <c r="R21" s="86">
        <v>492</v>
      </c>
      <c r="S21" s="87"/>
      <c r="T21" s="87"/>
      <c r="U21" s="87"/>
      <c r="V21" s="87"/>
      <c r="W21" s="88"/>
      <c r="X21" s="86">
        <v>8</v>
      </c>
      <c r="Y21" s="87"/>
      <c r="Z21" s="87"/>
      <c r="AA21" s="87"/>
      <c r="AB21" s="88"/>
      <c r="AC21" s="86">
        <v>210</v>
      </c>
      <c r="AD21" s="87"/>
      <c r="AE21" s="87"/>
      <c r="AF21" s="87"/>
      <c r="AG21" s="87"/>
      <c r="AH21" s="88"/>
      <c r="AI21" s="86">
        <f t="shared" si="3"/>
        <v>54</v>
      </c>
      <c r="AJ21" s="87"/>
      <c r="AK21" s="87"/>
      <c r="AL21" s="87"/>
      <c r="AM21" s="88"/>
      <c r="AN21" s="86">
        <f t="shared" si="4"/>
        <v>702</v>
      </c>
      <c r="AO21" s="87"/>
      <c r="AP21" s="87"/>
      <c r="AQ21" s="87"/>
      <c r="AR21" s="87"/>
      <c r="AS21" s="88"/>
      <c r="AT21" s="59">
        <f>IF(AI21=0,0,(AI21*1)/($E$24*$AU$9*3-$B$26))</f>
        <v>0.2</v>
      </c>
      <c r="AU21" s="60"/>
      <c r="AV21" s="60"/>
      <c r="AW21" s="60"/>
      <c r="AX21" s="60"/>
      <c r="AY21" s="61"/>
      <c r="AZ21" s="6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</row>
    <row r="22" spans="1:74" ht="10.5" customHeight="1" x14ac:dyDescent="0.15">
      <c r="A22" s="5"/>
      <c r="B22" s="124"/>
      <c r="C22" s="125"/>
      <c r="D22" s="125"/>
      <c r="E22" s="125"/>
      <c r="F22" s="125"/>
      <c r="G22" s="125"/>
      <c r="H22" s="126"/>
      <c r="I22" s="107" t="s">
        <v>39</v>
      </c>
      <c r="J22" s="108"/>
      <c r="K22" s="108"/>
      <c r="L22" s="109"/>
      <c r="M22" s="86">
        <v>37</v>
      </c>
      <c r="N22" s="87"/>
      <c r="O22" s="87"/>
      <c r="P22" s="87"/>
      <c r="Q22" s="88"/>
      <c r="R22" s="86">
        <v>540</v>
      </c>
      <c r="S22" s="87"/>
      <c r="T22" s="87"/>
      <c r="U22" s="87"/>
      <c r="V22" s="87"/>
      <c r="W22" s="88"/>
      <c r="X22" s="86">
        <v>14</v>
      </c>
      <c r="Y22" s="87"/>
      <c r="Z22" s="87"/>
      <c r="AA22" s="87"/>
      <c r="AB22" s="88"/>
      <c r="AC22" s="86">
        <v>350</v>
      </c>
      <c r="AD22" s="87"/>
      <c r="AE22" s="87"/>
      <c r="AF22" s="87"/>
      <c r="AG22" s="87"/>
      <c r="AH22" s="88"/>
      <c r="AI22" s="86">
        <f t="shared" si="3"/>
        <v>51</v>
      </c>
      <c r="AJ22" s="87"/>
      <c r="AK22" s="87"/>
      <c r="AL22" s="87"/>
      <c r="AM22" s="88"/>
      <c r="AN22" s="86">
        <f t="shared" si="4"/>
        <v>890</v>
      </c>
      <c r="AO22" s="87"/>
      <c r="AP22" s="87"/>
      <c r="AQ22" s="87"/>
      <c r="AR22" s="87"/>
      <c r="AS22" s="88"/>
      <c r="AT22" s="59">
        <f>IF(AI22=0,0,(AI22*1)/($E$24*$AU$9*3-$B$26))</f>
        <v>0.18888888888888888</v>
      </c>
      <c r="AU22" s="60"/>
      <c r="AV22" s="60"/>
      <c r="AW22" s="60"/>
      <c r="AX22" s="60"/>
      <c r="AY22" s="61"/>
      <c r="AZ22" s="6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</row>
    <row r="23" spans="1:74" ht="10.5" customHeight="1" x14ac:dyDescent="0.15">
      <c r="A23" s="5"/>
      <c r="B23" s="124"/>
      <c r="C23" s="125"/>
      <c r="D23" s="125"/>
      <c r="E23" s="125"/>
      <c r="F23" s="125"/>
      <c r="G23" s="125"/>
      <c r="H23" s="126"/>
      <c r="I23" s="107" t="s">
        <v>40</v>
      </c>
      <c r="J23" s="108"/>
      <c r="K23" s="108"/>
      <c r="L23" s="109"/>
      <c r="M23" s="86">
        <v>17</v>
      </c>
      <c r="N23" s="87"/>
      <c r="O23" s="87"/>
      <c r="P23" s="87"/>
      <c r="Q23" s="88"/>
      <c r="R23" s="86">
        <v>243</v>
      </c>
      <c r="S23" s="87"/>
      <c r="T23" s="87"/>
      <c r="U23" s="87"/>
      <c r="V23" s="87"/>
      <c r="W23" s="88"/>
      <c r="X23" s="86">
        <v>5</v>
      </c>
      <c r="Y23" s="87"/>
      <c r="Z23" s="87"/>
      <c r="AA23" s="87"/>
      <c r="AB23" s="88"/>
      <c r="AC23" s="86">
        <v>120</v>
      </c>
      <c r="AD23" s="87"/>
      <c r="AE23" s="87"/>
      <c r="AF23" s="87"/>
      <c r="AG23" s="87"/>
      <c r="AH23" s="88"/>
      <c r="AI23" s="86">
        <f t="shared" si="3"/>
        <v>22</v>
      </c>
      <c r="AJ23" s="87"/>
      <c r="AK23" s="87"/>
      <c r="AL23" s="87"/>
      <c r="AM23" s="88"/>
      <c r="AN23" s="86">
        <f t="shared" si="4"/>
        <v>363</v>
      </c>
      <c r="AO23" s="87"/>
      <c r="AP23" s="87"/>
      <c r="AQ23" s="87"/>
      <c r="AR23" s="87"/>
      <c r="AS23" s="88"/>
      <c r="AT23" s="59">
        <f>IF(AI23=0,0,(AI23*2)/($E$24*$AU$9*3-$B$26))</f>
        <v>0.16296296296296298</v>
      </c>
      <c r="AU23" s="60"/>
      <c r="AV23" s="60"/>
      <c r="AW23" s="60"/>
      <c r="AX23" s="60"/>
      <c r="AY23" s="61"/>
      <c r="AZ23" s="6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</row>
    <row r="24" spans="1:74" ht="10.5" customHeight="1" x14ac:dyDescent="0.15">
      <c r="A24" s="5"/>
      <c r="B24" s="20"/>
      <c r="C24" s="22"/>
      <c r="D24" s="28" t="s">
        <v>24</v>
      </c>
      <c r="E24" s="18">
        <v>3</v>
      </c>
      <c r="F24" s="18" t="s">
        <v>41</v>
      </c>
      <c r="G24" s="18"/>
      <c r="H24" s="19"/>
      <c r="I24" s="107" t="s">
        <v>42</v>
      </c>
      <c r="J24" s="108"/>
      <c r="K24" s="108"/>
      <c r="L24" s="109"/>
      <c r="M24" s="86">
        <v>2</v>
      </c>
      <c r="N24" s="87"/>
      <c r="O24" s="87"/>
      <c r="P24" s="87"/>
      <c r="Q24" s="88"/>
      <c r="R24" s="86">
        <v>21</v>
      </c>
      <c r="S24" s="87"/>
      <c r="T24" s="87"/>
      <c r="U24" s="87"/>
      <c r="V24" s="87"/>
      <c r="W24" s="88"/>
      <c r="X24" s="86">
        <v>0</v>
      </c>
      <c r="Y24" s="87"/>
      <c r="Z24" s="87"/>
      <c r="AA24" s="87"/>
      <c r="AB24" s="88"/>
      <c r="AC24" s="86">
        <v>0</v>
      </c>
      <c r="AD24" s="87"/>
      <c r="AE24" s="87"/>
      <c r="AF24" s="87"/>
      <c r="AG24" s="87"/>
      <c r="AH24" s="88"/>
      <c r="AI24" s="86">
        <f t="shared" si="3"/>
        <v>2</v>
      </c>
      <c r="AJ24" s="87"/>
      <c r="AK24" s="87"/>
      <c r="AL24" s="87"/>
      <c r="AM24" s="88"/>
      <c r="AN24" s="86">
        <f t="shared" si="4"/>
        <v>21</v>
      </c>
      <c r="AO24" s="87"/>
      <c r="AP24" s="87"/>
      <c r="AQ24" s="87"/>
      <c r="AR24" s="87"/>
      <c r="AS24" s="88"/>
      <c r="AT24" s="59">
        <f>IF(AI24=0,0,(AI24*2)/($E$24*$AU$9*3-$B$26))</f>
        <v>1.4814814814814815E-2</v>
      </c>
      <c r="AU24" s="60"/>
      <c r="AV24" s="60"/>
      <c r="AW24" s="60"/>
      <c r="AX24" s="60"/>
      <c r="AY24" s="61"/>
      <c r="AZ24" s="6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</row>
    <row r="25" spans="1:74" ht="10.5" customHeight="1" x14ac:dyDescent="0.15">
      <c r="A25" s="5"/>
      <c r="B25" s="20"/>
      <c r="C25" s="22"/>
      <c r="D25" s="21"/>
      <c r="E25" s="28"/>
      <c r="F25" s="18"/>
      <c r="G25" s="18"/>
      <c r="H25" s="19"/>
      <c r="I25" s="107" t="s">
        <v>43</v>
      </c>
      <c r="J25" s="108"/>
      <c r="K25" s="108"/>
      <c r="L25" s="109"/>
      <c r="M25" s="86">
        <v>6</v>
      </c>
      <c r="N25" s="87"/>
      <c r="O25" s="87"/>
      <c r="P25" s="87"/>
      <c r="Q25" s="88"/>
      <c r="R25" s="86">
        <v>66</v>
      </c>
      <c r="S25" s="87"/>
      <c r="T25" s="87"/>
      <c r="U25" s="87"/>
      <c r="V25" s="87"/>
      <c r="W25" s="88"/>
      <c r="X25" s="86">
        <v>0</v>
      </c>
      <c r="Y25" s="87"/>
      <c r="Z25" s="87"/>
      <c r="AA25" s="87"/>
      <c r="AB25" s="88"/>
      <c r="AC25" s="86">
        <v>0</v>
      </c>
      <c r="AD25" s="87"/>
      <c r="AE25" s="87"/>
      <c r="AF25" s="87"/>
      <c r="AG25" s="87"/>
      <c r="AH25" s="88"/>
      <c r="AI25" s="86">
        <f t="shared" si="3"/>
        <v>6</v>
      </c>
      <c r="AJ25" s="87"/>
      <c r="AK25" s="87"/>
      <c r="AL25" s="87"/>
      <c r="AM25" s="88"/>
      <c r="AN25" s="86">
        <f t="shared" si="4"/>
        <v>66</v>
      </c>
      <c r="AO25" s="87"/>
      <c r="AP25" s="87"/>
      <c r="AQ25" s="87"/>
      <c r="AR25" s="87"/>
      <c r="AS25" s="88"/>
      <c r="AT25" s="59">
        <f>IF(AI25=0,0,(AI25*3)/($E$24*$AU$9*3-$B$26))</f>
        <v>6.6666666666666666E-2</v>
      </c>
      <c r="AU25" s="60"/>
      <c r="AV25" s="60"/>
      <c r="AW25" s="60"/>
      <c r="AX25" s="60"/>
      <c r="AY25" s="61"/>
      <c r="AZ25" s="6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</row>
    <row r="26" spans="1:74" ht="10.5" customHeight="1" x14ac:dyDescent="0.15">
      <c r="A26" s="5"/>
      <c r="B26" s="32">
        <v>0</v>
      </c>
      <c r="C26" s="27"/>
      <c r="D26" s="27"/>
      <c r="E26" s="24">
        <v>2</v>
      </c>
      <c r="F26" s="24"/>
      <c r="G26" s="24"/>
      <c r="H26" s="25"/>
      <c r="I26" s="107" t="s">
        <v>36</v>
      </c>
      <c r="J26" s="108"/>
      <c r="K26" s="108"/>
      <c r="L26" s="109"/>
      <c r="M26" s="86">
        <f>SUM(M20:M25)</f>
        <v>151</v>
      </c>
      <c r="N26" s="87"/>
      <c r="O26" s="87"/>
      <c r="P26" s="87"/>
      <c r="Q26" s="88"/>
      <c r="R26" s="86">
        <f>SUM(R20:R25)</f>
        <v>1714</v>
      </c>
      <c r="S26" s="87"/>
      <c r="T26" s="87"/>
      <c r="U26" s="87"/>
      <c r="V26" s="87"/>
      <c r="W26" s="88"/>
      <c r="X26" s="86">
        <f>SUM(X20:X25)</f>
        <v>28</v>
      </c>
      <c r="Y26" s="87"/>
      <c r="Z26" s="87"/>
      <c r="AA26" s="87"/>
      <c r="AB26" s="88"/>
      <c r="AC26" s="86">
        <f>SUM(AC20:AC25)</f>
        <v>688</v>
      </c>
      <c r="AD26" s="87"/>
      <c r="AE26" s="87"/>
      <c r="AF26" s="87"/>
      <c r="AG26" s="87"/>
      <c r="AH26" s="88"/>
      <c r="AI26" s="86">
        <f t="shared" si="3"/>
        <v>179</v>
      </c>
      <c r="AJ26" s="87"/>
      <c r="AK26" s="87"/>
      <c r="AL26" s="87"/>
      <c r="AM26" s="88"/>
      <c r="AN26" s="86">
        <f t="shared" si="4"/>
        <v>2402</v>
      </c>
      <c r="AO26" s="87"/>
      <c r="AP26" s="87"/>
      <c r="AQ26" s="87"/>
      <c r="AR26" s="87"/>
      <c r="AS26" s="88"/>
      <c r="AT26" s="59">
        <f>IF(AI26=0,0,(AI26+AI23+AI24+(AI25*2))/(E24*$AU$9*3-B26))</f>
        <v>0.79629629629629628</v>
      </c>
      <c r="AU26" s="60"/>
      <c r="AV26" s="60"/>
      <c r="AW26" s="60"/>
      <c r="AX26" s="60"/>
      <c r="AY26" s="61"/>
      <c r="AZ26" s="6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</row>
    <row r="27" spans="1:74" ht="10.5" customHeight="1" x14ac:dyDescent="0.15">
      <c r="A27" s="5"/>
      <c r="B27" s="121" t="s">
        <v>45</v>
      </c>
      <c r="C27" s="122"/>
      <c r="D27" s="122"/>
      <c r="E27" s="122"/>
      <c r="F27" s="122"/>
      <c r="G27" s="122"/>
      <c r="H27" s="123"/>
      <c r="I27" s="107" t="s">
        <v>37</v>
      </c>
      <c r="J27" s="108"/>
      <c r="K27" s="108"/>
      <c r="L27" s="109"/>
      <c r="M27" s="86">
        <v>5</v>
      </c>
      <c r="N27" s="87"/>
      <c r="O27" s="87"/>
      <c r="P27" s="87"/>
      <c r="Q27" s="88"/>
      <c r="R27" s="86">
        <v>25</v>
      </c>
      <c r="S27" s="87"/>
      <c r="T27" s="87"/>
      <c r="U27" s="87"/>
      <c r="V27" s="87"/>
      <c r="W27" s="88"/>
      <c r="X27" s="86">
        <v>0</v>
      </c>
      <c r="Y27" s="87"/>
      <c r="Z27" s="87"/>
      <c r="AA27" s="87"/>
      <c r="AB27" s="88"/>
      <c r="AC27" s="86">
        <v>0</v>
      </c>
      <c r="AD27" s="87"/>
      <c r="AE27" s="87"/>
      <c r="AF27" s="87"/>
      <c r="AG27" s="87"/>
      <c r="AH27" s="88"/>
      <c r="AI27" s="86">
        <f t="shared" si="3"/>
        <v>5</v>
      </c>
      <c r="AJ27" s="87"/>
      <c r="AK27" s="87"/>
      <c r="AL27" s="87"/>
      <c r="AM27" s="88"/>
      <c r="AN27" s="86">
        <f t="shared" si="4"/>
        <v>25</v>
      </c>
      <c r="AO27" s="87"/>
      <c r="AP27" s="87"/>
      <c r="AQ27" s="87"/>
      <c r="AR27" s="87"/>
      <c r="AS27" s="88"/>
      <c r="AT27" s="59">
        <f>IF(AI27=0,0,(AI27*1)/($E$31*$AU$9*3-$B$33))</f>
        <v>5.5555555555555552E-2</v>
      </c>
      <c r="AU27" s="60"/>
      <c r="AV27" s="60"/>
      <c r="AW27" s="60"/>
      <c r="AX27" s="60"/>
      <c r="AY27" s="61"/>
      <c r="AZ27" s="6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</row>
    <row r="28" spans="1:74" ht="10.5" customHeight="1" x14ac:dyDescent="0.15">
      <c r="A28" s="5"/>
      <c r="B28" s="124"/>
      <c r="C28" s="125"/>
      <c r="D28" s="125"/>
      <c r="E28" s="125"/>
      <c r="F28" s="125"/>
      <c r="G28" s="125"/>
      <c r="H28" s="126"/>
      <c r="I28" s="107" t="s">
        <v>38</v>
      </c>
      <c r="J28" s="108"/>
      <c r="K28" s="108"/>
      <c r="L28" s="109"/>
      <c r="M28" s="86">
        <v>5</v>
      </c>
      <c r="N28" s="87"/>
      <c r="O28" s="87"/>
      <c r="P28" s="87"/>
      <c r="Q28" s="88"/>
      <c r="R28" s="86">
        <v>52</v>
      </c>
      <c r="S28" s="87"/>
      <c r="T28" s="87"/>
      <c r="U28" s="87"/>
      <c r="V28" s="87"/>
      <c r="W28" s="88"/>
      <c r="X28" s="86">
        <v>0</v>
      </c>
      <c r="Y28" s="87"/>
      <c r="Z28" s="87"/>
      <c r="AA28" s="87"/>
      <c r="AB28" s="88"/>
      <c r="AC28" s="86">
        <v>0</v>
      </c>
      <c r="AD28" s="87"/>
      <c r="AE28" s="87"/>
      <c r="AF28" s="87"/>
      <c r="AG28" s="87"/>
      <c r="AH28" s="88"/>
      <c r="AI28" s="86">
        <f t="shared" si="3"/>
        <v>5</v>
      </c>
      <c r="AJ28" s="87"/>
      <c r="AK28" s="87"/>
      <c r="AL28" s="87"/>
      <c r="AM28" s="88"/>
      <c r="AN28" s="86">
        <f t="shared" si="4"/>
        <v>52</v>
      </c>
      <c r="AO28" s="87"/>
      <c r="AP28" s="87"/>
      <c r="AQ28" s="87"/>
      <c r="AR28" s="87"/>
      <c r="AS28" s="88"/>
      <c r="AT28" s="59">
        <f>IF(AI28=0,0,(AI28*1)/($E$31*$AU$9*3-$B$33))</f>
        <v>5.5555555555555552E-2</v>
      </c>
      <c r="AU28" s="60"/>
      <c r="AV28" s="60"/>
      <c r="AW28" s="60"/>
      <c r="AX28" s="60"/>
      <c r="AY28" s="61"/>
      <c r="AZ28" s="6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</row>
    <row r="29" spans="1:74" ht="10.5" customHeight="1" x14ac:dyDescent="0.15">
      <c r="A29" s="5"/>
      <c r="B29" s="124"/>
      <c r="C29" s="125"/>
      <c r="D29" s="125"/>
      <c r="E29" s="125"/>
      <c r="F29" s="125"/>
      <c r="G29" s="125"/>
      <c r="H29" s="126"/>
      <c r="I29" s="107" t="s">
        <v>39</v>
      </c>
      <c r="J29" s="108"/>
      <c r="K29" s="108"/>
      <c r="L29" s="109"/>
      <c r="M29" s="86">
        <v>5</v>
      </c>
      <c r="N29" s="87"/>
      <c r="O29" s="87"/>
      <c r="P29" s="87"/>
      <c r="Q29" s="88"/>
      <c r="R29" s="86">
        <v>50</v>
      </c>
      <c r="S29" s="87"/>
      <c r="T29" s="87"/>
      <c r="U29" s="87"/>
      <c r="V29" s="87"/>
      <c r="W29" s="88"/>
      <c r="X29" s="86">
        <v>0</v>
      </c>
      <c r="Y29" s="87"/>
      <c r="Z29" s="87"/>
      <c r="AA29" s="87"/>
      <c r="AB29" s="88"/>
      <c r="AC29" s="86">
        <v>0</v>
      </c>
      <c r="AD29" s="87"/>
      <c r="AE29" s="87"/>
      <c r="AF29" s="87"/>
      <c r="AG29" s="87"/>
      <c r="AH29" s="88"/>
      <c r="AI29" s="86">
        <f t="shared" si="3"/>
        <v>5</v>
      </c>
      <c r="AJ29" s="87"/>
      <c r="AK29" s="87"/>
      <c r="AL29" s="87"/>
      <c r="AM29" s="88"/>
      <c r="AN29" s="86">
        <f t="shared" si="4"/>
        <v>50</v>
      </c>
      <c r="AO29" s="87"/>
      <c r="AP29" s="87"/>
      <c r="AQ29" s="87"/>
      <c r="AR29" s="87"/>
      <c r="AS29" s="88"/>
      <c r="AT29" s="59">
        <f>IF(AI29=0,0,(AI29*1)/($E$31*$AU$9*3-$B$33))</f>
        <v>5.5555555555555552E-2</v>
      </c>
      <c r="AU29" s="60"/>
      <c r="AV29" s="60"/>
      <c r="AW29" s="60"/>
      <c r="AX29" s="60"/>
      <c r="AY29" s="61"/>
      <c r="AZ29" s="6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</row>
    <row r="30" spans="1:74" ht="10.5" customHeight="1" x14ac:dyDescent="0.15">
      <c r="A30" s="5"/>
      <c r="B30" s="124"/>
      <c r="C30" s="125"/>
      <c r="D30" s="125"/>
      <c r="E30" s="125"/>
      <c r="F30" s="125"/>
      <c r="G30" s="125"/>
      <c r="H30" s="126"/>
      <c r="I30" s="107" t="s">
        <v>40</v>
      </c>
      <c r="J30" s="108"/>
      <c r="K30" s="108"/>
      <c r="L30" s="109"/>
      <c r="M30" s="86">
        <v>10</v>
      </c>
      <c r="N30" s="87"/>
      <c r="O30" s="87"/>
      <c r="P30" s="87"/>
      <c r="Q30" s="88"/>
      <c r="R30" s="86">
        <v>134</v>
      </c>
      <c r="S30" s="87"/>
      <c r="T30" s="87"/>
      <c r="U30" s="87"/>
      <c r="V30" s="87"/>
      <c r="W30" s="88"/>
      <c r="X30" s="86">
        <v>1</v>
      </c>
      <c r="Y30" s="87"/>
      <c r="Z30" s="87"/>
      <c r="AA30" s="87"/>
      <c r="AB30" s="88"/>
      <c r="AC30" s="86">
        <v>20</v>
      </c>
      <c r="AD30" s="87"/>
      <c r="AE30" s="87"/>
      <c r="AF30" s="87"/>
      <c r="AG30" s="87"/>
      <c r="AH30" s="88"/>
      <c r="AI30" s="86">
        <f t="shared" si="3"/>
        <v>11</v>
      </c>
      <c r="AJ30" s="87"/>
      <c r="AK30" s="87"/>
      <c r="AL30" s="87"/>
      <c r="AM30" s="88"/>
      <c r="AN30" s="86">
        <f t="shared" si="4"/>
        <v>154</v>
      </c>
      <c r="AO30" s="87"/>
      <c r="AP30" s="87"/>
      <c r="AQ30" s="87"/>
      <c r="AR30" s="87"/>
      <c r="AS30" s="88"/>
      <c r="AT30" s="59">
        <f>IF(AI30=0,0,(AI30*2)/($E$31*$AU$9*3-$B$33))</f>
        <v>0.24444444444444444</v>
      </c>
      <c r="AU30" s="60"/>
      <c r="AV30" s="60"/>
      <c r="AW30" s="60"/>
      <c r="AX30" s="60"/>
      <c r="AY30" s="61"/>
      <c r="AZ30" s="6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</row>
    <row r="31" spans="1:74" ht="10.5" customHeight="1" x14ac:dyDescent="0.15">
      <c r="A31" s="5"/>
      <c r="B31" s="20"/>
      <c r="C31" s="22"/>
      <c r="D31" s="28" t="s">
        <v>24</v>
      </c>
      <c r="E31" s="18">
        <v>1</v>
      </c>
      <c r="F31" s="18" t="s">
        <v>41</v>
      </c>
      <c r="G31" s="18"/>
      <c r="H31" s="19"/>
      <c r="I31" s="107" t="s">
        <v>42</v>
      </c>
      <c r="J31" s="108"/>
      <c r="K31" s="108"/>
      <c r="L31" s="109"/>
      <c r="M31" s="86">
        <v>6</v>
      </c>
      <c r="N31" s="87"/>
      <c r="O31" s="87"/>
      <c r="P31" s="87"/>
      <c r="Q31" s="88"/>
      <c r="R31" s="86">
        <v>46</v>
      </c>
      <c r="S31" s="87"/>
      <c r="T31" s="87"/>
      <c r="U31" s="87"/>
      <c r="V31" s="87"/>
      <c r="W31" s="88"/>
      <c r="X31" s="86">
        <v>0</v>
      </c>
      <c r="Y31" s="87"/>
      <c r="Z31" s="87"/>
      <c r="AA31" s="87"/>
      <c r="AB31" s="88"/>
      <c r="AC31" s="86">
        <v>0</v>
      </c>
      <c r="AD31" s="87"/>
      <c r="AE31" s="87"/>
      <c r="AF31" s="87"/>
      <c r="AG31" s="87"/>
      <c r="AH31" s="88"/>
      <c r="AI31" s="86">
        <f t="shared" si="3"/>
        <v>6</v>
      </c>
      <c r="AJ31" s="87"/>
      <c r="AK31" s="87"/>
      <c r="AL31" s="87"/>
      <c r="AM31" s="88"/>
      <c r="AN31" s="86">
        <f t="shared" si="4"/>
        <v>46</v>
      </c>
      <c r="AO31" s="87"/>
      <c r="AP31" s="87"/>
      <c r="AQ31" s="87"/>
      <c r="AR31" s="87"/>
      <c r="AS31" s="88"/>
      <c r="AT31" s="59">
        <f>IF(AI31=0,0,(AI31*2)/($E$31*$AU$9*3-$B$33))</f>
        <v>0.13333333333333333</v>
      </c>
      <c r="AU31" s="60"/>
      <c r="AV31" s="60"/>
      <c r="AW31" s="60"/>
      <c r="AX31" s="60"/>
      <c r="AY31" s="61"/>
      <c r="AZ31" s="6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</row>
    <row r="32" spans="1:74" ht="10.5" customHeight="1" x14ac:dyDescent="0.15">
      <c r="A32" s="5"/>
      <c r="B32" s="20"/>
      <c r="C32" s="22"/>
      <c r="D32" s="21"/>
      <c r="E32" s="28"/>
      <c r="F32" s="18"/>
      <c r="G32" s="18"/>
      <c r="H32" s="19"/>
      <c r="I32" s="107" t="s">
        <v>43</v>
      </c>
      <c r="J32" s="108"/>
      <c r="K32" s="108"/>
      <c r="L32" s="109"/>
      <c r="M32" s="86">
        <v>6</v>
      </c>
      <c r="N32" s="87"/>
      <c r="O32" s="87"/>
      <c r="P32" s="87"/>
      <c r="Q32" s="88"/>
      <c r="R32" s="86">
        <v>95</v>
      </c>
      <c r="S32" s="87"/>
      <c r="T32" s="87"/>
      <c r="U32" s="87"/>
      <c r="V32" s="87"/>
      <c r="W32" s="88"/>
      <c r="X32" s="86">
        <v>0</v>
      </c>
      <c r="Y32" s="87"/>
      <c r="Z32" s="87"/>
      <c r="AA32" s="87"/>
      <c r="AB32" s="88"/>
      <c r="AC32" s="86">
        <v>0</v>
      </c>
      <c r="AD32" s="87"/>
      <c r="AE32" s="87"/>
      <c r="AF32" s="87"/>
      <c r="AG32" s="87"/>
      <c r="AH32" s="88"/>
      <c r="AI32" s="86">
        <f t="shared" si="3"/>
        <v>6</v>
      </c>
      <c r="AJ32" s="87"/>
      <c r="AK32" s="87"/>
      <c r="AL32" s="87"/>
      <c r="AM32" s="88"/>
      <c r="AN32" s="86">
        <f t="shared" si="4"/>
        <v>95</v>
      </c>
      <c r="AO32" s="87"/>
      <c r="AP32" s="87"/>
      <c r="AQ32" s="87"/>
      <c r="AR32" s="87"/>
      <c r="AS32" s="88"/>
      <c r="AT32" s="59">
        <f>IF(AI32=0,0,(AI32*3)/($E$31*$AU$9*3-$B$33))</f>
        <v>0.2</v>
      </c>
      <c r="AU32" s="60"/>
      <c r="AV32" s="60"/>
      <c r="AW32" s="60"/>
      <c r="AX32" s="60"/>
      <c r="AY32" s="61"/>
      <c r="AZ32" s="6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</row>
    <row r="33" spans="1:74" ht="10.5" customHeight="1" x14ac:dyDescent="0.15">
      <c r="A33" s="5"/>
      <c r="B33" s="32">
        <v>0</v>
      </c>
      <c r="C33" s="27"/>
      <c r="D33" s="27"/>
      <c r="E33" s="24">
        <v>2</v>
      </c>
      <c r="F33" s="24"/>
      <c r="G33" s="24"/>
      <c r="H33" s="25"/>
      <c r="I33" s="107" t="s">
        <v>36</v>
      </c>
      <c r="J33" s="108"/>
      <c r="K33" s="108"/>
      <c r="L33" s="109"/>
      <c r="M33" s="86">
        <f>SUM(M27:M32)</f>
        <v>37</v>
      </c>
      <c r="N33" s="87"/>
      <c r="O33" s="87"/>
      <c r="P33" s="87"/>
      <c r="Q33" s="88"/>
      <c r="R33" s="86">
        <f>SUM(R27:R32)</f>
        <v>402</v>
      </c>
      <c r="S33" s="87"/>
      <c r="T33" s="87"/>
      <c r="U33" s="87"/>
      <c r="V33" s="87"/>
      <c r="W33" s="88"/>
      <c r="X33" s="86">
        <f>SUM(X27:X32)</f>
        <v>1</v>
      </c>
      <c r="Y33" s="87"/>
      <c r="Z33" s="87"/>
      <c r="AA33" s="87"/>
      <c r="AB33" s="88"/>
      <c r="AC33" s="86">
        <f>SUM(AC27:AC32)</f>
        <v>20</v>
      </c>
      <c r="AD33" s="87"/>
      <c r="AE33" s="87"/>
      <c r="AF33" s="87"/>
      <c r="AG33" s="87"/>
      <c r="AH33" s="88"/>
      <c r="AI33" s="86">
        <f t="shared" si="3"/>
        <v>38</v>
      </c>
      <c r="AJ33" s="87"/>
      <c r="AK33" s="87"/>
      <c r="AL33" s="87"/>
      <c r="AM33" s="88"/>
      <c r="AN33" s="86">
        <f t="shared" si="4"/>
        <v>422</v>
      </c>
      <c r="AO33" s="87"/>
      <c r="AP33" s="87"/>
      <c r="AQ33" s="87"/>
      <c r="AR33" s="87"/>
      <c r="AS33" s="88"/>
      <c r="AT33" s="59">
        <f>IF(AI33=0,0,(AI33+AI30+AI31+(AI32*2))/(E31*$AU$9*3-B33))</f>
        <v>0.74444444444444446</v>
      </c>
      <c r="AU33" s="60"/>
      <c r="AV33" s="60"/>
      <c r="AW33" s="60"/>
      <c r="AX33" s="60"/>
      <c r="AY33" s="61"/>
      <c r="AZ33" s="6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</row>
    <row r="34" spans="1:74" ht="10.5" customHeight="1" x14ac:dyDescent="0.15">
      <c r="A34" s="5"/>
      <c r="B34" s="121" t="s">
        <v>46</v>
      </c>
      <c r="C34" s="122"/>
      <c r="D34" s="122"/>
      <c r="E34" s="122"/>
      <c r="F34" s="122"/>
      <c r="G34" s="122"/>
      <c r="H34" s="123"/>
      <c r="I34" s="107" t="s">
        <v>37</v>
      </c>
      <c r="J34" s="108"/>
      <c r="K34" s="108"/>
      <c r="L34" s="109"/>
      <c r="M34" s="86">
        <v>36</v>
      </c>
      <c r="N34" s="87"/>
      <c r="O34" s="87"/>
      <c r="P34" s="87"/>
      <c r="Q34" s="88"/>
      <c r="R34" s="86">
        <v>92</v>
      </c>
      <c r="S34" s="87"/>
      <c r="T34" s="87"/>
      <c r="U34" s="87"/>
      <c r="V34" s="87"/>
      <c r="W34" s="88"/>
      <c r="X34" s="86">
        <v>0</v>
      </c>
      <c r="Y34" s="87"/>
      <c r="Z34" s="87"/>
      <c r="AA34" s="87"/>
      <c r="AB34" s="88"/>
      <c r="AC34" s="86">
        <v>0</v>
      </c>
      <c r="AD34" s="87"/>
      <c r="AE34" s="87"/>
      <c r="AF34" s="87"/>
      <c r="AG34" s="87"/>
      <c r="AH34" s="88"/>
      <c r="AI34" s="86">
        <f t="shared" si="3"/>
        <v>36</v>
      </c>
      <c r="AJ34" s="87"/>
      <c r="AK34" s="87"/>
      <c r="AL34" s="87"/>
      <c r="AM34" s="88"/>
      <c r="AN34" s="86">
        <f t="shared" si="4"/>
        <v>92</v>
      </c>
      <c r="AO34" s="87"/>
      <c r="AP34" s="87"/>
      <c r="AQ34" s="87"/>
      <c r="AR34" s="87"/>
      <c r="AS34" s="88"/>
      <c r="AT34" s="59">
        <f>IF(AI34=0,0,(AI34*1)/($E$38*$AU$9*3-$B$40))</f>
        <v>0.2</v>
      </c>
      <c r="AU34" s="60"/>
      <c r="AV34" s="60"/>
      <c r="AW34" s="60"/>
      <c r="AX34" s="60"/>
      <c r="AY34" s="61"/>
      <c r="AZ34" s="6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</row>
    <row r="35" spans="1:74" ht="10.5" customHeight="1" x14ac:dyDescent="0.15">
      <c r="A35" s="5"/>
      <c r="B35" s="124"/>
      <c r="C35" s="125"/>
      <c r="D35" s="125"/>
      <c r="E35" s="125"/>
      <c r="F35" s="125"/>
      <c r="G35" s="125"/>
      <c r="H35" s="126"/>
      <c r="I35" s="107" t="s">
        <v>38</v>
      </c>
      <c r="J35" s="108"/>
      <c r="K35" s="108"/>
      <c r="L35" s="109"/>
      <c r="M35" s="86">
        <v>25</v>
      </c>
      <c r="N35" s="87"/>
      <c r="O35" s="87"/>
      <c r="P35" s="87"/>
      <c r="Q35" s="88"/>
      <c r="R35" s="86">
        <v>82</v>
      </c>
      <c r="S35" s="87"/>
      <c r="T35" s="87"/>
      <c r="U35" s="87"/>
      <c r="V35" s="87"/>
      <c r="W35" s="88"/>
      <c r="X35" s="86">
        <v>0</v>
      </c>
      <c r="Y35" s="87"/>
      <c r="Z35" s="87"/>
      <c r="AA35" s="87"/>
      <c r="AB35" s="88"/>
      <c r="AC35" s="86">
        <v>0</v>
      </c>
      <c r="AD35" s="87"/>
      <c r="AE35" s="87"/>
      <c r="AF35" s="87"/>
      <c r="AG35" s="87"/>
      <c r="AH35" s="88"/>
      <c r="AI35" s="86">
        <f t="shared" si="3"/>
        <v>25</v>
      </c>
      <c r="AJ35" s="87"/>
      <c r="AK35" s="87"/>
      <c r="AL35" s="87"/>
      <c r="AM35" s="88"/>
      <c r="AN35" s="86">
        <f t="shared" si="4"/>
        <v>82</v>
      </c>
      <c r="AO35" s="87"/>
      <c r="AP35" s="87"/>
      <c r="AQ35" s="87"/>
      <c r="AR35" s="87"/>
      <c r="AS35" s="88"/>
      <c r="AT35" s="59">
        <f>IF(AI35=0,0,(AI35*1)/($E$38*$AU$9*3-$B$40))</f>
        <v>0.1388888888888889</v>
      </c>
      <c r="AU35" s="60"/>
      <c r="AV35" s="60"/>
      <c r="AW35" s="60"/>
      <c r="AX35" s="60"/>
      <c r="AY35" s="61"/>
      <c r="AZ35" s="6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</row>
    <row r="36" spans="1:74" ht="10.5" customHeight="1" x14ac:dyDescent="0.15">
      <c r="A36" s="5"/>
      <c r="B36" s="124"/>
      <c r="C36" s="125"/>
      <c r="D36" s="125"/>
      <c r="E36" s="125"/>
      <c r="F36" s="125"/>
      <c r="G36" s="125"/>
      <c r="H36" s="126"/>
      <c r="I36" s="107" t="s">
        <v>39</v>
      </c>
      <c r="J36" s="108"/>
      <c r="K36" s="108"/>
      <c r="L36" s="109"/>
      <c r="M36" s="86">
        <v>30</v>
      </c>
      <c r="N36" s="87"/>
      <c r="O36" s="87"/>
      <c r="P36" s="87"/>
      <c r="Q36" s="88"/>
      <c r="R36" s="86">
        <v>74</v>
      </c>
      <c r="S36" s="87"/>
      <c r="T36" s="87"/>
      <c r="U36" s="87"/>
      <c r="V36" s="87"/>
      <c r="W36" s="88"/>
      <c r="X36" s="86">
        <v>0</v>
      </c>
      <c r="Y36" s="87"/>
      <c r="Z36" s="87"/>
      <c r="AA36" s="87"/>
      <c r="AB36" s="88"/>
      <c r="AC36" s="86">
        <v>0</v>
      </c>
      <c r="AD36" s="87"/>
      <c r="AE36" s="87"/>
      <c r="AF36" s="87"/>
      <c r="AG36" s="87"/>
      <c r="AH36" s="88"/>
      <c r="AI36" s="86">
        <f t="shared" si="3"/>
        <v>30</v>
      </c>
      <c r="AJ36" s="87"/>
      <c r="AK36" s="87"/>
      <c r="AL36" s="87"/>
      <c r="AM36" s="88"/>
      <c r="AN36" s="86">
        <f t="shared" si="4"/>
        <v>74</v>
      </c>
      <c r="AO36" s="87"/>
      <c r="AP36" s="87"/>
      <c r="AQ36" s="87"/>
      <c r="AR36" s="87"/>
      <c r="AS36" s="88"/>
      <c r="AT36" s="59">
        <f>IF(AI36=0,0,(AI36*1)/($E$38*$AU$9*3-$B$40))</f>
        <v>0.16666666666666666</v>
      </c>
      <c r="AU36" s="60"/>
      <c r="AV36" s="60"/>
      <c r="AW36" s="60"/>
      <c r="AX36" s="60"/>
      <c r="AY36" s="61"/>
      <c r="AZ36" s="6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</row>
    <row r="37" spans="1:74" ht="10.5" customHeight="1" x14ac:dyDescent="0.15">
      <c r="A37" s="5"/>
      <c r="B37" s="124"/>
      <c r="C37" s="125"/>
      <c r="D37" s="125"/>
      <c r="E37" s="125"/>
      <c r="F37" s="125"/>
      <c r="G37" s="125"/>
      <c r="H37" s="126"/>
      <c r="I37" s="107" t="s">
        <v>40</v>
      </c>
      <c r="J37" s="108"/>
      <c r="K37" s="108"/>
      <c r="L37" s="109"/>
      <c r="M37" s="86">
        <v>5</v>
      </c>
      <c r="N37" s="87"/>
      <c r="O37" s="87"/>
      <c r="P37" s="87"/>
      <c r="Q37" s="88"/>
      <c r="R37" s="86">
        <v>10</v>
      </c>
      <c r="S37" s="87"/>
      <c r="T37" s="87"/>
      <c r="U37" s="87"/>
      <c r="V37" s="87"/>
      <c r="W37" s="88"/>
      <c r="X37" s="86">
        <v>2</v>
      </c>
      <c r="Y37" s="87"/>
      <c r="Z37" s="87"/>
      <c r="AA37" s="87"/>
      <c r="AB37" s="88"/>
      <c r="AC37" s="86">
        <v>10</v>
      </c>
      <c r="AD37" s="87"/>
      <c r="AE37" s="87"/>
      <c r="AF37" s="87"/>
      <c r="AG37" s="87"/>
      <c r="AH37" s="88"/>
      <c r="AI37" s="86">
        <f t="shared" si="3"/>
        <v>7</v>
      </c>
      <c r="AJ37" s="87"/>
      <c r="AK37" s="87"/>
      <c r="AL37" s="87"/>
      <c r="AM37" s="88"/>
      <c r="AN37" s="86">
        <f t="shared" si="4"/>
        <v>20</v>
      </c>
      <c r="AO37" s="87"/>
      <c r="AP37" s="87"/>
      <c r="AQ37" s="87"/>
      <c r="AR37" s="87"/>
      <c r="AS37" s="88"/>
      <c r="AT37" s="59">
        <f>IF(AI37=0,0,(AI37*2)/($E$38*$AU$9*3-$B$40))</f>
        <v>7.7777777777777779E-2</v>
      </c>
      <c r="AU37" s="60"/>
      <c r="AV37" s="60"/>
      <c r="AW37" s="60"/>
      <c r="AX37" s="60"/>
      <c r="AY37" s="61"/>
      <c r="AZ37" s="6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</row>
    <row r="38" spans="1:74" ht="10.5" customHeight="1" x14ac:dyDescent="0.15">
      <c r="A38" s="5"/>
      <c r="B38" s="20"/>
      <c r="C38" s="22"/>
      <c r="D38" s="28" t="s">
        <v>24</v>
      </c>
      <c r="E38" s="18">
        <v>2</v>
      </c>
      <c r="F38" s="18" t="s">
        <v>41</v>
      </c>
      <c r="G38" s="18"/>
      <c r="H38" s="19"/>
      <c r="I38" s="107" t="s">
        <v>42</v>
      </c>
      <c r="J38" s="108"/>
      <c r="K38" s="108"/>
      <c r="L38" s="109"/>
      <c r="M38" s="86">
        <v>2</v>
      </c>
      <c r="N38" s="87"/>
      <c r="O38" s="87"/>
      <c r="P38" s="87"/>
      <c r="Q38" s="88"/>
      <c r="R38" s="86">
        <v>12</v>
      </c>
      <c r="S38" s="87"/>
      <c r="T38" s="87"/>
      <c r="U38" s="87"/>
      <c r="V38" s="87"/>
      <c r="W38" s="88"/>
      <c r="X38" s="86">
        <v>0</v>
      </c>
      <c r="Y38" s="87"/>
      <c r="Z38" s="87"/>
      <c r="AA38" s="87"/>
      <c r="AB38" s="88"/>
      <c r="AC38" s="86">
        <v>0</v>
      </c>
      <c r="AD38" s="87"/>
      <c r="AE38" s="87"/>
      <c r="AF38" s="87"/>
      <c r="AG38" s="87"/>
      <c r="AH38" s="88"/>
      <c r="AI38" s="86">
        <f t="shared" si="3"/>
        <v>2</v>
      </c>
      <c r="AJ38" s="87"/>
      <c r="AK38" s="87"/>
      <c r="AL38" s="87"/>
      <c r="AM38" s="88"/>
      <c r="AN38" s="86">
        <f t="shared" si="4"/>
        <v>12</v>
      </c>
      <c r="AO38" s="87"/>
      <c r="AP38" s="87"/>
      <c r="AQ38" s="87"/>
      <c r="AR38" s="87"/>
      <c r="AS38" s="88"/>
      <c r="AT38" s="59">
        <f>IF(AI38=0,0,(AI38*2)/($E$38*$AU$9*3-$B$40))</f>
        <v>2.2222222222222223E-2</v>
      </c>
      <c r="AU38" s="60"/>
      <c r="AV38" s="60"/>
      <c r="AW38" s="60"/>
      <c r="AX38" s="60"/>
      <c r="AY38" s="61"/>
      <c r="AZ38" s="6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</row>
    <row r="39" spans="1:74" ht="10.5" customHeight="1" x14ac:dyDescent="0.15">
      <c r="A39" s="5"/>
      <c r="B39" s="20"/>
      <c r="C39" s="22"/>
      <c r="D39" s="21"/>
      <c r="E39" s="28"/>
      <c r="F39" s="18"/>
      <c r="G39" s="18"/>
      <c r="H39" s="19"/>
      <c r="I39" s="107" t="s">
        <v>43</v>
      </c>
      <c r="J39" s="108"/>
      <c r="K39" s="108"/>
      <c r="L39" s="109"/>
      <c r="M39" s="86">
        <v>1</v>
      </c>
      <c r="N39" s="87"/>
      <c r="O39" s="87"/>
      <c r="P39" s="87"/>
      <c r="Q39" s="88"/>
      <c r="R39" s="86">
        <v>4</v>
      </c>
      <c r="S39" s="87"/>
      <c r="T39" s="87"/>
      <c r="U39" s="87"/>
      <c r="V39" s="87"/>
      <c r="W39" s="88"/>
      <c r="X39" s="86">
        <v>0</v>
      </c>
      <c r="Y39" s="87"/>
      <c r="Z39" s="87"/>
      <c r="AA39" s="87"/>
      <c r="AB39" s="88"/>
      <c r="AC39" s="86">
        <v>0</v>
      </c>
      <c r="AD39" s="87"/>
      <c r="AE39" s="87"/>
      <c r="AF39" s="87"/>
      <c r="AG39" s="87"/>
      <c r="AH39" s="88"/>
      <c r="AI39" s="86">
        <f t="shared" si="3"/>
        <v>1</v>
      </c>
      <c r="AJ39" s="87"/>
      <c r="AK39" s="87"/>
      <c r="AL39" s="87"/>
      <c r="AM39" s="88"/>
      <c r="AN39" s="86">
        <f t="shared" si="4"/>
        <v>4</v>
      </c>
      <c r="AO39" s="87"/>
      <c r="AP39" s="87"/>
      <c r="AQ39" s="87"/>
      <c r="AR39" s="87"/>
      <c r="AS39" s="88"/>
      <c r="AT39" s="59">
        <f>IF(AI39=0,0,(AI39*3)/($E$38*$AU$9*3-$B$40))</f>
        <v>1.6666666666666666E-2</v>
      </c>
      <c r="AU39" s="60"/>
      <c r="AV39" s="60"/>
      <c r="AW39" s="60"/>
      <c r="AX39" s="60"/>
      <c r="AY39" s="61"/>
      <c r="AZ39" s="6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</row>
    <row r="40" spans="1:74" ht="10.5" customHeight="1" x14ac:dyDescent="0.15">
      <c r="A40" s="5"/>
      <c r="B40" s="32">
        <v>0</v>
      </c>
      <c r="C40" s="27"/>
      <c r="D40" s="27"/>
      <c r="E40" s="24">
        <v>2</v>
      </c>
      <c r="F40" s="24"/>
      <c r="G40" s="24"/>
      <c r="H40" s="25"/>
      <c r="I40" s="107" t="s">
        <v>36</v>
      </c>
      <c r="J40" s="108"/>
      <c r="K40" s="108"/>
      <c r="L40" s="109"/>
      <c r="M40" s="86">
        <f>SUM(M34:M39)</f>
        <v>99</v>
      </c>
      <c r="N40" s="87"/>
      <c r="O40" s="87"/>
      <c r="P40" s="87"/>
      <c r="Q40" s="88"/>
      <c r="R40" s="86">
        <f>SUM(R34:R39)</f>
        <v>274</v>
      </c>
      <c r="S40" s="87"/>
      <c r="T40" s="87"/>
      <c r="U40" s="87"/>
      <c r="V40" s="87"/>
      <c r="W40" s="88"/>
      <c r="X40" s="86">
        <f>SUM(X34:X39)</f>
        <v>2</v>
      </c>
      <c r="Y40" s="87"/>
      <c r="Z40" s="87"/>
      <c r="AA40" s="87"/>
      <c r="AB40" s="88"/>
      <c r="AC40" s="86">
        <f>SUM(AC34:AC39)</f>
        <v>10</v>
      </c>
      <c r="AD40" s="87"/>
      <c r="AE40" s="87"/>
      <c r="AF40" s="87"/>
      <c r="AG40" s="87"/>
      <c r="AH40" s="88"/>
      <c r="AI40" s="86">
        <f t="shared" si="3"/>
        <v>101</v>
      </c>
      <c r="AJ40" s="87"/>
      <c r="AK40" s="87"/>
      <c r="AL40" s="87"/>
      <c r="AM40" s="88"/>
      <c r="AN40" s="86">
        <f t="shared" si="4"/>
        <v>284</v>
      </c>
      <c r="AO40" s="87"/>
      <c r="AP40" s="87"/>
      <c r="AQ40" s="87"/>
      <c r="AR40" s="87"/>
      <c r="AS40" s="88"/>
      <c r="AT40" s="59">
        <f>IF(AI40=0,0,(AI40+AI37+AI38+(AI39*2))/(E38*$AU$9*3-B40))</f>
        <v>0.62222222222222223</v>
      </c>
      <c r="AU40" s="60"/>
      <c r="AV40" s="60"/>
      <c r="AW40" s="60"/>
      <c r="AX40" s="60"/>
      <c r="AY40" s="61"/>
      <c r="AZ40" s="6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</row>
    <row r="41" spans="1:74" ht="10.5" customHeight="1" x14ac:dyDescent="0.15">
      <c r="A41" s="5"/>
      <c r="B41" s="121" t="s">
        <v>47</v>
      </c>
      <c r="C41" s="122"/>
      <c r="D41" s="122"/>
      <c r="E41" s="122"/>
      <c r="F41" s="122"/>
      <c r="G41" s="122"/>
      <c r="H41" s="123"/>
      <c r="I41" s="107" t="s">
        <v>37</v>
      </c>
      <c r="J41" s="108"/>
      <c r="K41" s="108"/>
      <c r="L41" s="109"/>
      <c r="M41" s="86">
        <v>4</v>
      </c>
      <c r="N41" s="87"/>
      <c r="O41" s="87"/>
      <c r="P41" s="87"/>
      <c r="Q41" s="88"/>
      <c r="R41" s="86">
        <v>45</v>
      </c>
      <c r="S41" s="87"/>
      <c r="T41" s="87"/>
      <c r="U41" s="87"/>
      <c r="V41" s="87"/>
      <c r="W41" s="88"/>
      <c r="X41" s="86">
        <v>1</v>
      </c>
      <c r="Y41" s="87"/>
      <c r="Z41" s="87"/>
      <c r="AA41" s="87"/>
      <c r="AB41" s="88"/>
      <c r="AC41" s="86">
        <v>5</v>
      </c>
      <c r="AD41" s="87"/>
      <c r="AE41" s="87"/>
      <c r="AF41" s="87"/>
      <c r="AG41" s="87"/>
      <c r="AH41" s="88"/>
      <c r="AI41" s="86">
        <f t="shared" si="3"/>
        <v>5</v>
      </c>
      <c r="AJ41" s="87"/>
      <c r="AK41" s="87"/>
      <c r="AL41" s="87"/>
      <c r="AM41" s="88"/>
      <c r="AN41" s="86">
        <f t="shared" si="4"/>
        <v>50</v>
      </c>
      <c r="AO41" s="87"/>
      <c r="AP41" s="87"/>
      <c r="AQ41" s="87"/>
      <c r="AR41" s="87"/>
      <c r="AS41" s="88"/>
      <c r="AT41" s="59">
        <f>IF(AI41=0,0,(AI41*1)/($E$45*$AU$9*3-$B$47))</f>
        <v>5.5555555555555552E-2</v>
      </c>
      <c r="AU41" s="60"/>
      <c r="AV41" s="60"/>
      <c r="AW41" s="60"/>
      <c r="AX41" s="60"/>
      <c r="AY41" s="61"/>
      <c r="AZ41" s="6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</row>
    <row r="42" spans="1:74" ht="10.5" customHeight="1" x14ac:dyDescent="0.15">
      <c r="A42" s="5"/>
      <c r="B42" s="124"/>
      <c r="C42" s="125"/>
      <c r="D42" s="125"/>
      <c r="E42" s="125"/>
      <c r="F42" s="125"/>
      <c r="G42" s="125"/>
      <c r="H42" s="126"/>
      <c r="I42" s="107" t="s">
        <v>38</v>
      </c>
      <c r="J42" s="108"/>
      <c r="K42" s="108"/>
      <c r="L42" s="109"/>
      <c r="M42" s="86">
        <v>5</v>
      </c>
      <c r="N42" s="87"/>
      <c r="O42" s="87"/>
      <c r="P42" s="87"/>
      <c r="Q42" s="88"/>
      <c r="R42" s="86">
        <v>45</v>
      </c>
      <c r="S42" s="87"/>
      <c r="T42" s="87"/>
      <c r="U42" s="87"/>
      <c r="V42" s="87"/>
      <c r="W42" s="88"/>
      <c r="X42" s="86">
        <v>2</v>
      </c>
      <c r="Y42" s="87"/>
      <c r="Z42" s="87"/>
      <c r="AA42" s="87"/>
      <c r="AB42" s="88"/>
      <c r="AC42" s="86">
        <v>20</v>
      </c>
      <c r="AD42" s="87"/>
      <c r="AE42" s="87"/>
      <c r="AF42" s="87"/>
      <c r="AG42" s="87"/>
      <c r="AH42" s="88"/>
      <c r="AI42" s="86">
        <f t="shared" si="3"/>
        <v>7</v>
      </c>
      <c r="AJ42" s="87"/>
      <c r="AK42" s="87"/>
      <c r="AL42" s="87"/>
      <c r="AM42" s="88"/>
      <c r="AN42" s="86">
        <f t="shared" si="4"/>
        <v>65</v>
      </c>
      <c r="AO42" s="87"/>
      <c r="AP42" s="87"/>
      <c r="AQ42" s="87"/>
      <c r="AR42" s="87"/>
      <c r="AS42" s="88"/>
      <c r="AT42" s="59">
        <f>IF(AI42=0,0,(AI42*1)/($E$45*$AU$9*3-$B$47))</f>
        <v>7.7777777777777779E-2</v>
      </c>
      <c r="AU42" s="60"/>
      <c r="AV42" s="60"/>
      <c r="AW42" s="60"/>
      <c r="AX42" s="60"/>
      <c r="AY42" s="61"/>
      <c r="AZ42" s="6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</row>
    <row r="43" spans="1:74" ht="10.5" customHeight="1" x14ac:dyDescent="0.15">
      <c r="A43" s="5"/>
      <c r="B43" s="124"/>
      <c r="C43" s="125"/>
      <c r="D43" s="125"/>
      <c r="E43" s="125"/>
      <c r="F43" s="125"/>
      <c r="G43" s="125"/>
      <c r="H43" s="126"/>
      <c r="I43" s="107" t="s">
        <v>39</v>
      </c>
      <c r="J43" s="108"/>
      <c r="K43" s="108"/>
      <c r="L43" s="109"/>
      <c r="M43" s="86">
        <v>2</v>
      </c>
      <c r="N43" s="87"/>
      <c r="O43" s="87"/>
      <c r="P43" s="87"/>
      <c r="Q43" s="88"/>
      <c r="R43" s="86">
        <v>20</v>
      </c>
      <c r="S43" s="87"/>
      <c r="T43" s="87"/>
      <c r="U43" s="87"/>
      <c r="V43" s="87"/>
      <c r="W43" s="88"/>
      <c r="X43" s="86">
        <v>1</v>
      </c>
      <c r="Y43" s="87"/>
      <c r="Z43" s="87"/>
      <c r="AA43" s="87"/>
      <c r="AB43" s="88"/>
      <c r="AC43" s="86">
        <v>5</v>
      </c>
      <c r="AD43" s="87"/>
      <c r="AE43" s="87"/>
      <c r="AF43" s="87"/>
      <c r="AG43" s="87"/>
      <c r="AH43" s="88"/>
      <c r="AI43" s="86">
        <f t="shared" si="3"/>
        <v>3</v>
      </c>
      <c r="AJ43" s="87"/>
      <c r="AK43" s="87"/>
      <c r="AL43" s="87"/>
      <c r="AM43" s="88"/>
      <c r="AN43" s="86">
        <f t="shared" si="4"/>
        <v>25</v>
      </c>
      <c r="AO43" s="87"/>
      <c r="AP43" s="87"/>
      <c r="AQ43" s="87"/>
      <c r="AR43" s="87"/>
      <c r="AS43" s="88"/>
      <c r="AT43" s="59">
        <f>IF(AI43=0,0,(AI43*1)/($E$45*$AU$9*3-$B$47))</f>
        <v>3.3333333333333333E-2</v>
      </c>
      <c r="AU43" s="60"/>
      <c r="AV43" s="60"/>
      <c r="AW43" s="60"/>
      <c r="AX43" s="60"/>
      <c r="AY43" s="61"/>
      <c r="AZ43" s="6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</row>
    <row r="44" spans="1:74" ht="10.5" customHeight="1" x14ac:dyDescent="0.15">
      <c r="A44" s="5"/>
      <c r="B44" s="124"/>
      <c r="C44" s="125"/>
      <c r="D44" s="125"/>
      <c r="E44" s="125"/>
      <c r="F44" s="125"/>
      <c r="G44" s="125"/>
      <c r="H44" s="126"/>
      <c r="I44" s="107" t="s">
        <v>40</v>
      </c>
      <c r="J44" s="108"/>
      <c r="K44" s="108"/>
      <c r="L44" s="109"/>
      <c r="M44" s="86">
        <v>2</v>
      </c>
      <c r="N44" s="87"/>
      <c r="O44" s="87"/>
      <c r="P44" s="87"/>
      <c r="Q44" s="88"/>
      <c r="R44" s="86">
        <v>30</v>
      </c>
      <c r="S44" s="87"/>
      <c r="T44" s="87"/>
      <c r="U44" s="87"/>
      <c r="V44" s="87"/>
      <c r="W44" s="88"/>
      <c r="X44" s="86">
        <v>1</v>
      </c>
      <c r="Y44" s="87"/>
      <c r="Z44" s="87"/>
      <c r="AA44" s="87"/>
      <c r="AB44" s="88"/>
      <c r="AC44" s="86">
        <v>15</v>
      </c>
      <c r="AD44" s="87"/>
      <c r="AE44" s="87"/>
      <c r="AF44" s="87"/>
      <c r="AG44" s="87"/>
      <c r="AH44" s="88"/>
      <c r="AI44" s="86">
        <f t="shared" si="3"/>
        <v>3</v>
      </c>
      <c r="AJ44" s="87"/>
      <c r="AK44" s="87"/>
      <c r="AL44" s="87"/>
      <c r="AM44" s="88"/>
      <c r="AN44" s="86">
        <f t="shared" si="4"/>
        <v>45</v>
      </c>
      <c r="AO44" s="87"/>
      <c r="AP44" s="87"/>
      <c r="AQ44" s="87"/>
      <c r="AR44" s="87"/>
      <c r="AS44" s="88"/>
      <c r="AT44" s="59">
        <f>IF(AI44=0,0,(AI44*2)/($E$45*$AU$9*3-$B$47))</f>
        <v>6.6666666666666666E-2</v>
      </c>
      <c r="AU44" s="60"/>
      <c r="AV44" s="60"/>
      <c r="AW44" s="60"/>
      <c r="AX44" s="60"/>
      <c r="AY44" s="61"/>
      <c r="AZ44" s="6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</row>
    <row r="45" spans="1:74" ht="10.5" customHeight="1" x14ac:dyDescent="0.15">
      <c r="A45" s="5"/>
      <c r="B45" s="20"/>
      <c r="C45" s="22"/>
      <c r="D45" s="28" t="s">
        <v>24</v>
      </c>
      <c r="E45" s="18">
        <v>1</v>
      </c>
      <c r="F45" s="18" t="s">
        <v>41</v>
      </c>
      <c r="G45" s="18"/>
      <c r="H45" s="19"/>
      <c r="I45" s="107" t="s">
        <v>42</v>
      </c>
      <c r="J45" s="108"/>
      <c r="K45" s="108"/>
      <c r="L45" s="109"/>
      <c r="M45" s="86">
        <v>0</v>
      </c>
      <c r="N45" s="87"/>
      <c r="O45" s="87"/>
      <c r="P45" s="87"/>
      <c r="Q45" s="88"/>
      <c r="R45" s="86">
        <v>0</v>
      </c>
      <c r="S45" s="87"/>
      <c r="T45" s="87"/>
      <c r="U45" s="87"/>
      <c r="V45" s="87"/>
      <c r="W45" s="88"/>
      <c r="X45" s="86">
        <v>0</v>
      </c>
      <c r="Y45" s="87"/>
      <c r="Z45" s="87"/>
      <c r="AA45" s="87"/>
      <c r="AB45" s="88"/>
      <c r="AC45" s="86">
        <v>0</v>
      </c>
      <c r="AD45" s="87"/>
      <c r="AE45" s="87"/>
      <c r="AF45" s="87"/>
      <c r="AG45" s="87"/>
      <c r="AH45" s="88"/>
      <c r="AI45" s="86">
        <f t="shared" si="3"/>
        <v>0</v>
      </c>
      <c r="AJ45" s="87"/>
      <c r="AK45" s="87"/>
      <c r="AL45" s="87"/>
      <c r="AM45" s="88"/>
      <c r="AN45" s="86">
        <f t="shared" si="4"/>
        <v>0</v>
      </c>
      <c r="AO45" s="87"/>
      <c r="AP45" s="87"/>
      <c r="AQ45" s="87"/>
      <c r="AR45" s="87"/>
      <c r="AS45" s="88"/>
      <c r="AT45" s="59">
        <f>IF(AI45=0,0,(AI45*2)/($E$45*$AU$9*3-$B$47))</f>
        <v>0</v>
      </c>
      <c r="AU45" s="60"/>
      <c r="AV45" s="60"/>
      <c r="AW45" s="60"/>
      <c r="AX45" s="60"/>
      <c r="AY45" s="61"/>
      <c r="AZ45" s="6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</row>
    <row r="46" spans="1:74" ht="10.5" customHeight="1" x14ac:dyDescent="0.15">
      <c r="A46" s="5"/>
      <c r="B46" s="20"/>
      <c r="C46" s="22"/>
      <c r="D46" s="21"/>
      <c r="E46" s="28"/>
      <c r="F46" s="18"/>
      <c r="G46" s="18"/>
      <c r="H46" s="19"/>
      <c r="I46" s="107" t="s">
        <v>43</v>
      </c>
      <c r="J46" s="108"/>
      <c r="K46" s="108"/>
      <c r="L46" s="109"/>
      <c r="M46" s="86">
        <v>0</v>
      </c>
      <c r="N46" s="87"/>
      <c r="O46" s="87"/>
      <c r="P46" s="87"/>
      <c r="Q46" s="88"/>
      <c r="R46" s="86">
        <v>0</v>
      </c>
      <c r="S46" s="87"/>
      <c r="T46" s="87"/>
      <c r="U46" s="87"/>
      <c r="V46" s="87"/>
      <c r="W46" s="88"/>
      <c r="X46" s="86">
        <v>0</v>
      </c>
      <c r="Y46" s="87"/>
      <c r="Z46" s="87"/>
      <c r="AA46" s="87"/>
      <c r="AB46" s="88"/>
      <c r="AC46" s="86">
        <v>0</v>
      </c>
      <c r="AD46" s="87"/>
      <c r="AE46" s="87"/>
      <c r="AF46" s="87"/>
      <c r="AG46" s="87"/>
      <c r="AH46" s="88"/>
      <c r="AI46" s="86">
        <f t="shared" si="3"/>
        <v>0</v>
      </c>
      <c r="AJ46" s="87"/>
      <c r="AK46" s="87"/>
      <c r="AL46" s="87"/>
      <c r="AM46" s="88"/>
      <c r="AN46" s="86">
        <f t="shared" si="4"/>
        <v>0</v>
      </c>
      <c r="AO46" s="87"/>
      <c r="AP46" s="87"/>
      <c r="AQ46" s="87"/>
      <c r="AR46" s="87"/>
      <c r="AS46" s="88"/>
      <c r="AT46" s="59">
        <f>IF(AI46=0,0,(AI46*3)/($E$45*$AU$9*3-$B$47))</f>
        <v>0</v>
      </c>
      <c r="AU46" s="60"/>
      <c r="AV46" s="60"/>
      <c r="AW46" s="60"/>
      <c r="AX46" s="60"/>
      <c r="AY46" s="61"/>
      <c r="AZ46" s="6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</row>
    <row r="47" spans="1:74" ht="10.5" customHeight="1" x14ac:dyDescent="0.15">
      <c r="A47" s="5"/>
      <c r="B47" s="32">
        <v>0</v>
      </c>
      <c r="C47" s="27"/>
      <c r="D47" s="27"/>
      <c r="E47" s="24">
        <v>2</v>
      </c>
      <c r="F47" s="24"/>
      <c r="G47" s="24"/>
      <c r="H47" s="25"/>
      <c r="I47" s="107" t="s">
        <v>36</v>
      </c>
      <c r="J47" s="108"/>
      <c r="K47" s="108"/>
      <c r="L47" s="109"/>
      <c r="M47" s="86">
        <f>SUM(M41:M46)</f>
        <v>13</v>
      </c>
      <c r="N47" s="87"/>
      <c r="O47" s="87"/>
      <c r="P47" s="87"/>
      <c r="Q47" s="88"/>
      <c r="R47" s="86">
        <f>SUM(R41:R46)</f>
        <v>140</v>
      </c>
      <c r="S47" s="87"/>
      <c r="T47" s="87"/>
      <c r="U47" s="87"/>
      <c r="V47" s="87"/>
      <c r="W47" s="88"/>
      <c r="X47" s="86">
        <f>SUM(X41:X46)</f>
        <v>5</v>
      </c>
      <c r="Y47" s="87"/>
      <c r="Z47" s="87"/>
      <c r="AA47" s="87"/>
      <c r="AB47" s="88"/>
      <c r="AC47" s="86">
        <f>SUM(AC41:AC46)</f>
        <v>45</v>
      </c>
      <c r="AD47" s="87"/>
      <c r="AE47" s="87"/>
      <c r="AF47" s="87"/>
      <c r="AG47" s="87"/>
      <c r="AH47" s="88"/>
      <c r="AI47" s="86">
        <f t="shared" si="3"/>
        <v>18</v>
      </c>
      <c r="AJ47" s="87"/>
      <c r="AK47" s="87"/>
      <c r="AL47" s="87"/>
      <c r="AM47" s="88"/>
      <c r="AN47" s="86">
        <f t="shared" si="4"/>
        <v>185</v>
      </c>
      <c r="AO47" s="87"/>
      <c r="AP47" s="87"/>
      <c r="AQ47" s="87"/>
      <c r="AR47" s="87"/>
      <c r="AS47" s="88"/>
      <c r="AT47" s="59">
        <f>IF(AI47=0,0,(AI47+AI44+AI45+(AI46*2))/(E45*$AU$9*3-B47))</f>
        <v>0.23333333333333334</v>
      </c>
      <c r="AU47" s="60"/>
      <c r="AV47" s="60"/>
      <c r="AW47" s="60"/>
      <c r="AX47" s="60"/>
      <c r="AY47" s="61"/>
      <c r="AZ47" s="6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</row>
    <row r="48" spans="1:74" ht="10.5" customHeight="1" x14ac:dyDescent="0.15">
      <c r="A48" s="5"/>
      <c r="B48" s="121" t="s">
        <v>48</v>
      </c>
      <c r="C48" s="122"/>
      <c r="D48" s="122"/>
      <c r="E48" s="122"/>
      <c r="F48" s="122"/>
      <c r="G48" s="122"/>
      <c r="H48" s="123"/>
      <c r="I48" s="107" t="s">
        <v>37</v>
      </c>
      <c r="J48" s="108"/>
      <c r="K48" s="108"/>
      <c r="L48" s="109"/>
      <c r="M48" s="86">
        <v>2</v>
      </c>
      <c r="N48" s="87"/>
      <c r="O48" s="87"/>
      <c r="P48" s="87"/>
      <c r="Q48" s="88"/>
      <c r="R48" s="86">
        <v>18</v>
      </c>
      <c r="S48" s="87"/>
      <c r="T48" s="87"/>
      <c r="U48" s="87"/>
      <c r="V48" s="87"/>
      <c r="W48" s="88"/>
      <c r="X48" s="86">
        <v>2</v>
      </c>
      <c r="Y48" s="87"/>
      <c r="Z48" s="87"/>
      <c r="AA48" s="87"/>
      <c r="AB48" s="88"/>
      <c r="AC48" s="86">
        <v>32</v>
      </c>
      <c r="AD48" s="87"/>
      <c r="AE48" s="87"/>
      <c r="AF48" s="87"/>
      <c r="AG48" s="87"/>
      <c r="AH48" s="88"/>
      <c r="AI48" s="86">
        <f t="shared" si="3"/>
        <v>4</v>
      </c>
      <c r="AJ48" s="87"/>
      <c r="AK48" s="87"/>
      <c r="AL48" s="87"/>
      <c r="AM48" s="88"/>
      <c r="AN48" s="86">
        <f t="shared" si="4"/>
        <v>50</v>
      </c>
      <c r="AO48" s="87"/>
      <c r="AP48" s="87"/>
      <c r="AQ48" s="87"/>
      <c r="AR48" s="87"/>
      <c r="AS48" s="88"/>
      <c r="AT48" s="59">
        <f>IF(AI48=0,0,(AI48*1)/($E$52*$AU$9*3-$B$54))</f>
        <v>4.4444444444444446E-2</v>
      </c>
      <c r="AU48" s="60"/>
      <c r="AV48" s="60"/>
      <c r="AW48" s="60"/>
      <c r="AX48" s="60"/>
      <c r="AY48" s="61"/>
      <c r="AZ48" s="6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</row>
    <row r="49" spans="1:74" ht="10.5" customHeight="1" x14ac:dyDescent="0.15">
      <c r="A49" s="5"/>
      <c r="B49" s="124"/>
      <c r="C49" s="125"/>
      <c r="D49" s="125"/>
      <c r="E49" s="125"/>
      <c r="F49" s="125"/>
      <c r="G49" s="125"/>
      <c r="H49" s="126"/>
      <c r="I49" s="107" t="s">
        <v>38</v>
      </c>
      <c r="J49" s="108"/>
      <c r="K49" s="108"/>
      <c r="L49" s="109"/>
      <c r="M49" s="86">
        <v>12</v>
      </c>
      <c r="N49" s="87"/>
      <c r="O49" s="87"/>
      <c r="P49" s="87"/>
      <c r="Q49" s="88"/>
      <c r="R49" s="86">
        <v>111</v>
      </c>
      <c r="S49" s="87"/>
      <c r="T49" s="87"/>
      <c r="U49" s="87"/>
      <c r="V49" s="87"/>
      <c r="W49" s="88"/>
      <c r="X49" s="86">
        <v>0</v>
      </c>
      <c r="Y49" s="87"/>
      <c r="Z49" s="87"/>
      <c r="AA49" s="87"/>
      <c r="AB49" s="88"/>
      <c r="AC49" s="86">
        <v>0</v>
      </c>
      <c r="AD49" s="87"/>
      <c r="AE49" s="87"/>
      <c r="AF49" s="87"/>
      <c r="AG49" s="87"/>
      <c r="AH49" s="88"/>
      <c r="AI49" s="86">
        <f t="shared" si="3"/>
        <v>12</v>
      </c>
      <c r="AJ49" s="87"/>
      <c r="AK49" s="87"/>
      <c r="AL49" s="87"/>
      <c r="AM49" s="88"/>
      <c r="AN49" s="86">
        <f t="shared" si="4"/>
        <v>111</v>
      </c>
      <c r="AO49" s="87"/>
      <c r="AP49" s="87"/>
      <c r="AQ49" s="87"/>
      <c r="AR49" s="87"/>
      <c r="AS49" s="88"/>
      <c r="AT49" s="59">
        <f>IF(AI49=0,0,(AI49*1)/($E$52*$AU$9*3-$B$54))</f>
        <v>0.13333333333333333</v>
      </c>
      <c r="AU49" s="60"/>
      <c r="AV49" s="60"/>
      <c r="AW49" s="60"/>
      <c r="AX49" s="60"/>
      <c r="AY49" s="61"/>
      <c r="AZ49" s="6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</row>
    <row r="50" spans="1:74" ht="10.5" customHeight="1" x14ac:dyDescent="0.15">
      <c r="A50" s="5"/>
      <c r="B50" s="124"/>
      <c r="C50" s="125"/>
      <c r="D50" s="125"/>
      <c r="E50" s="125"/>
      <c r="F50" s="125"/>
      <c r="G50" s="125"/>
      <c r="H50" s="126"/>
      <c r="I50" s="107" t="s">
        <v>39</v>
      </c>
      <c r="J50" s="108"/>
      <c r="K50" s="108"/>
      <c r="L50" s="109"/>
      <c r="M50" s="86">
        <v>5</v>
      </c>
      <c r="N50" s="87"/>
      <c r="O50" s="87"/>
      <c r="P50" s="87"/>
      <c r="Q50" s="88"/>
      <c r="R50" s="86">
        <v>77</v>
      </c>
      <c r="S50" s="87"/>
      <c r="T50" s="87"/>
      <c r="U50" s="87"/>
      <c r="V50" s="87"/>
      <c r="W50" s="88"/>
      <c r="X50" s="86">
        <v>6</v>
      </c>
      <c r="Y50" s="87"/>
      <c r="Z50" s="87"/>
      <c r="AA50" s="87"/>
      <c r="AB50" s="88"/>
      <c r="AC50" s="86">
        <v>80</v>
      </c>
      <c r="AD50" s="87"/>
      <c r="AE50" s="87"/>
      <c r="AF50" s="87"/>
      <c r="AG50" s="87"/>
      <c r="AH50" s="88"/>
      <c r="AI50" s="86">
        <f t="shared" si="3"/>
        <v>11</v>
      </c>
      <c r="AJ50" s="87"/>
      <c r="AK50" s="87"/>
      <c r="AL50" s="87"/>
      <c r="AM50" s="88"/>
      <c r="AN50" s="86">
        <f t="shared" si="4"/>
        <v>157</v>
      </c>
      <c r="AO50" s="87"/>
      <c r="AP50" s="87"/>
      <c r="AQ50" s="87"/>
      <c r="AR50" s="87"/>
      <c r="AS50" s="88"/>
      <c r="AT50" s="59">
        <f>IF(AI50=0,0,(AI50*1)/($E$52*$AU$9*3-$B$54))</f>
        <v>0.12222222222222222</v>
      </c>
      <c r="AU50" s="60"/>
      <c r="AV50" s="60"/>
      <c r="AW50" s="60"/>
      <c r="AX50" s="60"/>
      <c r="AY50" s="61"/>
      <c r="AZ50" s="6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</row>
    <row r="51" spans="1:74" ht="10.5" customHeight="1" x14ac:dyDescent="0.15">
      <c r="A51" s="5"/>
      <c r="B51" s="124"/>
      <c r="C51" s="125"/>
      <c r="D51" s="125"/>
      <c r="E51" s="125"/>
      <c r="F51" s="125"/>
      <c r="G51" s="125"/>
      <c r="H51" s="126"/>
      <c r="I51" s="107" t="s">
        <v>40</v>
      </c>
      <c r="J51" s="108"/>
      <c r="K51" s="108"/>
      <c r="L51" s="109"/>
      <c r="M51" s="86">
        <v>7</v>
      </c>
      <c r="N51" s="87"/>
      <c r="O51" s="87"/>
      <c r="P51" s="87"/>
      <c r="Q51" s="88"/>
      <c r="R51" s="86">
        <v>88</v>
      </c>
      <c r="S51" s="87"/>
      <c r="T51" s="87"/>
      <c r="U51" s="87"/>
      <c r="V51" s="87"/>
      <c r="W51" s="88"/>
      <c r="X51" s="86">
        <v>1</v>
      </c>
      <c r="Y51" s="87"/>
      <c r="Z51" s="87"/>
      <c r="AA51" s="87"/>
      <c r="AB51" s="88"/>
      <c r="AC51" s="86">
        <v>20</v>
      </c>
      <c r="AD51" s="87"/>
      <c r="AE51" s="87"/>
      <c r="AF51" s="87"/>
      <c r="AG51" s="87"/>
      <c r="AH51" s="88"/>
      <c r="AI51" s="86">
        <f t="shared" si="3"/>
        <v>8</v>
      </c>
      <c r="AJ51" s="87"/>
      <c r="AK51" s="87"/>
      <c r="AL51" s="87"/>
      <c r="AM51" s="88"/>
      <c r="AN51" s="86">
        <f t="shared" si="4"/>
        <v>108</v>
      </c>
      <c r="AO51" s="87"/>
      <c r="AP51" s="87"/>
      <c r="AQ51" s="87"/>
      <c r="AR51" s="87"/>
      <c r="AS51" s="88"/>
      <c r="AT51" s="59">
        <f>IF(AI51=0,0,(AI51*2)/($E$52*$AU$9*3-$B$54))</f>
        <v>0.17777777777777778</v>
      </c>
      <c r="AU51" s="60"/>
      <c r="AV51" s="60"/>
      <c r="AW51" s="60"/>
      <c r="AX51" s="60"/>
      <c r="AY51" s="61"/>
      <c r="AZ51" s="6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</row>
    <row r="52" spans="1:74" ht="10.5" customHeight="1" x14ac:dyDescent="0.15">
      <c r="A52" s="5"/>
      <c r="B52" s="20"/>
      <c r="C52" s="22"/>
      <c r="D52" s="28" t="s">
        <v>24</v>
      </c>
      <c r="E52" s="18">
        <v>1</v>
      </c>
      <c r="F52" s="18" t="s">
        <v>41</v>
      </c>
      <c r="G52" s="18"/>
      <c r="H52" s="19"/>
      <c r="I52" s="107" t="s">
        <v>42</v>
      </c>
      <c r="J52" s="108"/>
      <c r="K52" s="108"/>
      <c r="L52" s="109"/>
      <c r="M52" s="86">
        <v>0</v>
      </c>
      <c r="N52" s="87"/>
      <c r="O52" s="87"/>
      <c r="P52" s="87"/>
      <c r="Q52" s="88"/>
      <c r="R52" s="86">
        <v>0</v>
      </c>
      <c r="S52" s="87"/>
      <c r="T52" s="87"/>
      <c r="U52" s="87"/>
      <c r="V52" s="87"/>
      <c r="W52" s="88"/>
      <c r="X52" s="86">
        <v>0</v>
      </c>
      <c r="Y52" s="87"/>
      <c r="Z52" s="87"/>
      <c r="AA52" s="87"/>
      <c r="AB52" s="88"/>
      <c r="AC52" s="86">
        <v>0</v>
      </c>
      <c r="AD52" s="87"/>
      <c r="AE52" s="87"/>
      <c r="AF52" s="87"/>
      <c r="AG52" s="87"/>
      <c r="AH52" s="88"/>
      <c r="AI52" s="86">
        <f t="shared" si="3"/>
        <v>0</v>
      </c>
      <c r="AJ52" s="87"/>
      <c r="AK52" s="87"/>
      <c r="AL52" s="87"/>
      <c r="AM52" s="88"/>
      <c r="AN52" s="86">
        <f t="shared" si="4"/>
        <v>0</v>
      </c>
      <c r="AO52" s="87"/>
      <c r="AP52" s="87"/>
      <c r="AQ52" s="87"/>
      <c r="AR52" s="87"/>
      <c r="AS52" s="88"/>
      <c r="AT52" s="59">
        <f>IF(AI52=0,0,(AI52*2)/($E$52*$AU$9*3-$B$54))</f>
        <v>0</v>
      </c>
      <c r="AU52" s="60"/>
      <c r="AV52" s="60"/>
      <c r="AW52" s="60"/>
      <c r="AX52" s="60"/>
      <c r="AY52" s="61"/>
      <c r="AZ52" s="6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</row>
    <row r="53" spans="1:74" ht="10.5" customHeight="1" x14ac:dyDescent="0.15">
      <c r="A53" s="5"/>
      <c r="B53" s="20"/>
      <c r="C53" s="22"/>
      <c r="D53" s="21"/>
      <c r="E53" s="28"/>
      <c r="F53" s="18"/>
      <c r="G53" s="18"/>
      <c r="H53" s="19"/>
      <c r="I53" s="107" t="s">
        <v>43</v>
      </c>
      <c r="J53" s="108"/>
      <c r="K53" s="108"/>
      <c r="L53" s="109"/>
      <c r="M53" s="86">
        <v>0</v>
      </c>
      <c r="N53" s="87"/>
      <c r="O53" s="87"/>
      <c r="P53" s="87"/>
      <c r="Q53" s="88"/>
      <c r="R53" s="86">
        <v>0</v>
      </c>
      <c r="S53" s="87"/>
      <c r="T53" s="87"/>
      <c r="U53" s="87"/>
      <c r="V53" s="87"/>
      <c r="W53" s="88"/>
      <c r="X53" s="86">
        <v>0</v>
      </c>
      <c r="Y53" s="87"/>
      <c r="Z53" s="87"/>
      <c r="AA53" s="87"/>
      <c r="AB53" s="88"/>
      <c r="AC53" s="86">
        <v>0</v>
      </c>
      <c r="AD53" s="87"/>
      <c r="AE53" s="87"/>
      <c r="AF53" s="87"/>
      <c r="AG53" s="87"/>
      <c r="AH53" s="88"/>
      <c r="AI53" s="86">
        <f t="shared" si="3"/>
        <v>0</v>
      </c>
      <c r="AJ53" s="87"/>
      <c r="AK53" s="87"/>
      <c r="AL53" s="87"/>
      <c r="AM53" s="88"/>
      <c r="AN53" s="86">
        <f t="shared" si="4"/>
        <v>0</v>
      </c>
      <c r="AO53" s="87"/>
      <c r="AP53" s="87"/>
      <c r="AQ53" s="87"/>
      <c r="AR53" s="87"/>
      <c r="AS53" s="88"/>
      <c r="AT53" s="59">
        <f>IF(AI53=0,0,(AI53*3)/($E$52*$AU$9*3-$B$54))</f>
        <v>0</v>
      </c>
      <c r="AU53" s="60"/>
      <c r="AV53" s="60"/>
      <c r="AW53" s="60"/>
      <c r="AX53" s="60"/>
      <c r="AY53" s="61"/>
      <c r="AZ53" s="6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</row>
    <row r="54" spans="1:74" ht="10.5" customHeight="1" x14ac:dyDescent="0.15">
      <c r="A54" s="5"/>
      <c r="B54" s="32">
        <v>0</v>
      </c>
      <c r="C54" s="27"/>
      <c r="D54" s="27"/>
      <c r="E54" s="24">
        <v>2</v>
      </c>
      <c r="F54" s="24"/>
      <c r="G54" s="24"/>
      <c r="H54" s="25"/>
      <c r="I54" s="107" t="s">
        <v>36</v>
      </c>
      <c r="J54" s="108"/>
      <c r="K54" s="108"/>
      <c r="L54" s="109"/>
      <c r="M54" s="86">
        <f>SUM(M48:M53)</f>
        <v>26</v>
      </c>
      <c r="N54" s="87"/>
      <c r="O54" s="87"/>
      <c r="P54" s="87"/>
      <c r="Q54" s="88"/>
      <c r="R54" s="86">
        <f>SUM(R48:R53)</f>
        <v>294</v>
      </c>
      <c r="S54" s="87"/>
      <c r="T54" s="87"/>
      <c r="U54" s="87"/>
      <c r="V54" s="87"/>
      <c r="W54" s="88"/>
      <c r="X54" s="86">
        <f>SUM(X48:X53)</f>
        <v>9</v>
      </c>
      <c r="Y54" s="87"/>
      <c r="Z54" s="87"/>
      <c r="AA54" s="87"/>
      <c r="AB54" s="88"/>
      <c r="AC54" s="86">
        <f>SUM(AC48:AC53)</f>
        <v>132</v>
      </c>
      <c r="AD54" s="87"/>
      <c r="AE54" s="87"/>
      <c r="AF54" s="87"/>
      <c r="AG54" s="87"/>
      <c r="AH54" s="88"/>
      <c r="AI54" s="86">
        <f t="shared" si="3"/>
        <v>35</v>
      </c>
      <c r="AJ54" s="87"/>
      <c r="AK54" s="87"/>
      <c r="AL54" s="87"/>
      <c r="AM54" s="88"/>
      <c r="AN54" s="86">
        <f t="shared" si="4"/>
        <v>426</v>
      </c>
      <c r="AO54" s="87"/>
      <c r="AP54" s="87"/>
      <c r="AQ54" s="87"/>
      <c r="AR54" s="87"/>
      <c r="AS54" s="88"/>
      <c r="AT54" s="59">
        <f>IF(AI54=0,0,(AI54+AI51+AI52+(AI53*2))/(E52*$AU$9*3-B54))</f>
        <v>0.4777777777777778</v>
      </c>
      <c r="AU54" s="60"/>
      <c r="AV54" s="60"/>
      <c r="AW54" s="60"/>
      <c r="AX54" s="60"/>
      <c r="AY54" s="61"/>
      <c r="AZ54" s="6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</row>
    <row r="55" spans="1:74" ht="10.5" customHeight="1" x14ac:dyDescent="0.15">
      <c r="A55" s="5"/>
      <c r="B55" s="121" t="s">
        <v>49</v>
      </c>
      <c r="C55" s="122"/>
      <c r="D55" s="122"/>
      <c r="E55" s="122"/>
      <c r="F55" s="122"/>
      <c r="G55" s="122"/>
      <c r="H55" s="123"/>
      <c r="I55" s="107" t="s">
        <v>37</v>
      </c>
      <c r="J55" s="108"/>
      <c r="K55" s="108"/>
      <c r="L55" s="109"/>
      <c r="M55" s="86">
        <v>2</v>
      </c>
      <c r="N55" s="87"/>
      <c r="O55" s="87"/>
      <c r="P55" s="87"/>
      <c r="Q55" s="88"/>
      <c r="R55" s="86">
        <v>12</v>
      </c>
      <c r="S55" s="87"/>
      <c r="T55" s="87"/>
      <c r="U55" s="87"/>
      <c r="V55" s="87"/>
      <c r="W55" s="88"/>
      <c r="X55" s="86">
        <v>0</v>
      </c>
      <c r="Y55" s="87"/>
      <c r="Z55" s="87"/>
      <c r="AA55" s="87"/>
      <c r="AB55" s="88"/>
      <c r="AC55" s="86">
        <v>0</v>
      </c>
      <c r="AD55" s="87"/>
      <c r="AE55" s="87"/>
      <c r="AF55" s="87"/>
      <c r="AG55" s="87"/>
      <c r="AH55" s="88"/>
      <c r="AI55" s="86">
        <f t="shared" si="3"/>
        <v>2</v>
      </c>
      <c r="AJ55" s="87"/>
      <c r="AK55" s="87"/>
      <c r="AL55" s="87"/>
      <c r="AM55" s="88"/>
      <c r="AN55" s="86">
        <f t="shared" si="4"/>
        <v>12</v>
      </c>
      <c r="AO55" s="87"/>
      <c r="AP55" s="87"/>
      <c r="AQ55" s="87"/>
      <c r="AR55" s="87"/>
      <c r="AS55" s="88"/>
      <c r="AT55" s="59">
        <f>IF(AI55=0,0,(AI55*1)/($E$59*$AU$9*3-$B$61))</f>
        <v>4.4444444444444444E-3</v>
      </c>
      <c r="AU55" s="60"/>
      <c r="AV55" s="60"/>
      <c r="AW55" s="60"/>
      <c r="AX55" s="60"/>
      <c r="AY55" s="61"/>
      <c r="AZ55" s="6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</row>
    <row r="56" spans="1:74" ht="10.5" customHeight="1" x14ac:dyDescent="0.15">
      <c r="A56" s="5"/>
      <c r="B56" s="124"/>
      <c r="C56" s="125"/>
      <c r="D56" s="125"/>
      <c r="E56" s="125"/>
      <c r="F56" s="125"/>
      <c r="G56" s="125"/>
      <c r="H56" s="126"/>
      <c r="I56" s="107" t="s">
        <v>38</v>
      </c>
      <c r="J56" s="108"/>
      <c r="K56" s="108"/>
      <c r="L56" s="109"/>
      <c r="M56" s="86">
        <v>5</v>
      </c>
      <c r="N56" s="87"/>
      <c r="O56" s="87"/>
      <c r="P56" s="87"/>
      <c r="Q56" s="88"/>
      <c r="R56" s="86">
        <v>30</v>
      </c>
      <c r="S56" s="87"/>
      <c r="T56" s="87"/>
      <c r="U56" s="87"/>
      <c r="V56" s="87"/>
      <c r="W56" s="88"/>
      <c r="X56" s="86">
        <v>0</v>
      </c>
      <c r="Y56" s="87"/>
      <c r="Z56" s="87"/>
      <c r="AA56" s="87"/>
      <c r="AB56" s="88"/>
      <c r="AC56" s="86">
        <v>0</v>
      </c>
      <c r="AD56" s="87"/>
      <c r="AE56" s="87"/>
      <c r="AF56" s="87"/>
      <c r="AG56" s="87"/>
      <c r="AH56" s="88"/>
      <c r="AI56" s="86">
        <f t="shared" si="3"/>
        <v>5</v>
      </c>
      <c r="AJ56" s="87"/>
      <c r="AK56" s="87"/>
      <c r="AL56" s="87"/>
      <c r="AM56" s="88"/>
      <c r="AN56" s="86">
        <f t="shared" si="4"/>
        <v>30</v>
      </c>
      <c r="AO56" s="87"/>
      <c r="AP56" s="87"/>
      <c r="AQ56" s="87"/>
      <c r="AR56" s="87"/>
      <c r="AS56" s="88"/>
      <c r="AT56" s="59">
        <f>IF(AI56=0,0,(AI56*1)/($E$59*$AU$9*3-$B$61))</f>
        <v>1.1111111111111112E-2</v>
      </c>
      <c r="AU56" s="60"/>
      <c r="AV56" s="60"/>
      <c r="AW56" s="60"/>
      <c r="AX56" s="60"/>
      <c r="AY56" s="61"/>
      <c r="AZ56" s="6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</row>
    <row r="57" spans="1:74" ht="10.5" customHeight="1" x14ac:dyDescent="0.15">
      <c r="A57" s="5"/>
      <c r="B57" s="124"/>
      <c r="C57" s="125"/>
      <c r="D57" s="125"/>
      <c r="E57" s="125"/>
      <c r="F57" s="125"/>
      <c r="G57" s="125"/>
      <c r="H57" s="126"/>
      <c r="I57" s="107" t="s">
        <v>39</v>
      </c>
      <c r="J57" s="108"/>
      <c r="K57" s="108"/>
      <c r="L57" s="109"/>
      <c r="M57" s="86">
        <v>4</v>
      </c>
      <c r="N57" s="87"/>
      <c r="O57" s="87"/>
      <c r="P57" s="87"/>
      <c r="Q57" s="88"/>
      <c r="R57" s="86">
        <v>14</v>
      </c>
      <c r="S57" s="87"/>
      <c r="T57" s="87"/>
      <c r="U57" s="87"/>
      <c r="V57" s="87"/>
      <c r="W57" s="88"/>
      <c r="X57" s="86">
        <v>0</v>
      </c>
      <c r="Y57" s="87"/>
      <c r="Z57" s="87"/>
      <c r="AA57" s="87"/>
      <c r="AB57" s="88"/>
      <c r="AC57" s="86">
        <v>0</v>
      </c>
      <c r="AD57" s="87"/>
      <c r="AE57" s="87"/>
      <c r="AF57" s="87"/>
      <c r="AG57" s="87"/>
      <c r="AH57" s="88"/>
      <c r="AI57" s="86">
        <f t="shared" si="3"/>
        <v>4</v>
      </c>
      <c r="AJ57" s="87"/>
      <c r="AK57" s="87"/>
      <c r="AL57" s="87"/>
      <c r="AM57" s="88"/>
      <c r="AN57" s="86">
        <f t="shared" si="4"/>
        <v>14</v>
      </c>
      <c r="AO57" s="87"/>
      <c r="AP57" s="87"/>
      <c r="AQ57" s="87"/>
      <c r="AR57" s="87"/>
      <c r="AS57" s="88"/>
      <c r="AT57" s="59">
        <f>IF(AI57=0,0,(AI57*1)/($E$59*$AU$9*3-$B$61))</f>
        <v>8.8888888888888889E-3</v>
      </c>
      <c r="AU57" s="60"/>
      <c r="AV57" s="60"/>
      <c r="AW57" s="60"/>
      <c r="AX57" s="60"/>
      <c r="AY57" s="61"/>
      <c r="AZ57" s="6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</row>
    <row r="58" spans="1:74" ht="10.5" customHeight="1" x14ac:dyDescent="0.15">
      <c r="A58" s="5"/>
      <c r="B58" s="124"/>
      <c r="C58" s="125"/>
      <c r="D58" s="125"/>
      <c r="E58" s="125"/>
      <c r="F58" s="125"/>
      <c r="G58" s="125"/>
      <c r="H58" s="126"/>
      <c r="I58" s="107" t="s">
        <v>40</v>
      </c>
      <c r="J58" s="108"/>
      <c r="K58" s="108"/>
      <c r="L58" s="109"/>
      <c r="M58" s="86">
        <v>24</v>
      </c>
      <c r="N58" s="87"/>
      <c r="O58" s="87"/>
      <c r="P58" s="87"/>
      <c r="Q58" s="88"/>
      <c r="R58" s="86">
        <v>193</v>
      </c>
      <c r="S58" s="87"/>
      <c r="T58" s="87"/>
      <c r="U58" s="87"/>
      <c r="V58" s="87"/>
      <c r="W58" s="88"/>
      <c r="X58" s="86">
        <v>5</v>
      </c>
      <c r="Y58" s="87"/>
      <c r="Z58" s="87"/>
      <c r="AA58" s="87"/>
      <c r="AB58" s="88"/>
      <c r="AC58" s="86">
        <v>38</v>
      </c>
      <c r="AD58" s="87"/>
      <c r="AE58" s="87"/>
      <c r="AF58" s="87"/>
      <c r="AG58" s="87"/>
      <c r="AH58" s="88"/>
      <c r="AI58" s="86">
        <f t="shared" si="3"/>
        <v>29</v>
      </c>
      <c r="AJ58" s="87"/>
      <c r="AK58" s="87"/>
      <c r="AL58" s="87"/>
      <c r="AM58" s="88"/>
      <c r="AN58" s="86">
        <f t="shared" si="4"/>
        <v>231</v>
      </c>
      <c r="AO58" s="87"/>
      <c r="AP58" s="87"/>
      <c r="AQ58" s="87"/>
      <c r="AR58" s="87"/>
      <c r="AS58" s="88"/>
      <c r="AT58" s="59">
        <f>IF(AI58=0,0,(AI58*2)/($E$59*$AU$9*3-$B$61))</f>
        <v>0.12888888888888889</v>
      </c>
      <c r="AU58" s="60"/>
      <c r="AV58" s="60"/>
      <c r="AW58" s="60"/>
      <c r="AX58" s="60"/>
      <c r="AY58" s="61"/>
      <c r="AZ58" s="6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</row>
    <row r="59" spans="1:74" ht="10.5" customHeight="1" x14ac:dyDescent="0.15">
      <c r="A59" s="5"/>
      <c r="B59" s="20"/>
      <c r="C59" s="22"/>
      <c r="D59" s="28" t="s">
        <v>24</v>
      </c>
      <c r="E59" s="18">
        <v>5</v>
      </c>
      <c r="F59" s="18" t="s">
        <v>41</v>
      </c>
      <c r="G59" s="18"/>
      <c r="H59" s="19"/>
      <c r="I59" s="107" t="s">
        <v>42</v>
      </c>
      <c r="J59" s="108"/>
      <c r="K59" s="108"/>
      <c r="L59" s="109"/>
      <c r="M59" s="86">
        <v>8</v>
      </c>
      <c r="N59" s="87"/>
      <c r="O59" s="87"/>
      <c r="P59" s="87"/>
      <c r="Q59" s="88"/>
      <c r="R59" s="86">
        <v>43</v>
      </c>
      <c r="S59" s="87"/>
      <c r="T59" s="87"/>
      <c r="U59" s="87"/>
      <c r="V59" s="87"/>
      <c r="W59" s="88"/>
      <c r="X59" s="86">
        <v>3</v>
      </c>
      <c r="Y59" s="87"/>
      <c r="Z59" s="87"/>
      <c r="AA59" s="87"/>
      <c r="AB59" s="88"/>
      <c r="AC59" s="86">
        <v>18</v>
      </c>
      <c r="AD59" s="87"/>
      <c r="AE59" s="87"/>
      <c r="AF59" s="87"/>
      <c r="AG59" s="87"/>
      <c r="AH59" s="88"/>
      <c r="AI59" s="86">
        <f t="shared" si="3"/>
        <v>11</v>
      </c>
      <c r="AJ59" s="87"/>
      <c r="AK59" s="87"/>
      <c r="AL59" s="87"/>
      <c r="AM59" s="88"/>
      <c r="AN59" s="86">
        <f t="shared" si="4"/>
        <v>61</v>
      </c>
      <c r="AO59" s="87"/>
      <c r="AP59" s="87"/>
      <c r="AQ59" s="87"/>
      <c r="AR59" s="87"/>
      <c r="AS59" s="88"/>
      <c r="AT59" s="59">
        <f>IF(AI59=0,0,(AI59*2)/($E$59*$AU$9*3-$B$61))</f>
        <v>4.8888888888888891E-2</v>
      </c>
      <c r="AU59" s="60"/>
      <c r="AV59" s="60"/>
      <c r="AW59" s="60"/>
      <c r="AX59" s="60"/>
      <c r="AY59" s="61"/>
      <c r="AZ59" s="6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</row>
    <row r="60" spans="1:74" ht="10.5" customHeight="1" x14ac:dyDescent="0.15">
      <c r="A60" s="5"/>
      <c r="B60" s="20"/>
      <c r="C60" s="22"/>
      <c r="D60" s="21"/>
      <c r="E60" s="28"/>
      <c r="F60" s="18"/>
      <c r="G60" s="18"/>
      <c r="H60" s="19"/>
      <c r="I60" s="107" t="s">
        <v>43</v>
      </c>
      <c r="J60" s="108"/>
      <c r="K60" s="108"/>
      <c r="L60" s="109"/>
      <c r="M60" s="86">
        <v>12</v>
      </c>
      <c r="N60" s="87"/>
      <c r="O60" s="87"/>
      <c r="P60" s="87"/>
      <c r="Q60" s="88"/>
      <c r="R60" s="86">
        <v>120</v>
      </c>
      <c r="S60" s="87"/>
      <c r="T60" s="87"/>
      <c r="U60" s="87"/>
      <c r="V60" s="87"/>
      <c r="W60" s="88"/>
      <c r="X60" s="86">
        <v>3</v>
      </c>
      <c r="Y60" s="87"/>
      <c r="Z60" s="87"/>
      <c r="AA60" s="87"/>
      <c r="AB60" s="88"/>
      <c r="AC60" s="86">
        <v>18</v>
      </c>
      <c r="AD60" s="87"/>
      <c r="AE60" s="87"/>
      <c r="AF60" s="87"/>
      <c r="AG60" s="87"/>
      <c r="AH60" s="88"/>
      <c r="AI60" s="86">
        <f t="shared" si="3"/>
        <v>15</v>
      </c>
      <c r="AJ60" s="87"/>
      <c r="AK60" s="87"/>
      <c r="AL60" s="87"/>
      <c r="AM60" s="88"/>
      <c r="AN60" s="86">
        <f t="shared" si="4"/>
        <v>138</v>
      </c>
      <c r="AO60" s="87"/>
      <c r="AP60" s="87"/>
      <c r="AQ60" s="87"/>
      <c r="AR60" s="87"/>
      <c r="AS60" s="88"/>
      <c r="AT60" s="59">
        <f>IF(AI60=0,0,(AI60*3)/($E$59*$AU$9*3-$B$61))</f>
        <v>0.1</v>
      </c>
      <c r="AU60" s="60"/>
      <c r="AV60" s="60"/>
      <c r="AW60" s="60"/>
      <c r="AX60" s="60"/>
      <c r="AY60" s="61"/>
      <c r="AZ60" s="6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</row>
    <row r="61" spans="1:74" ht="10.5" customHeight="1" x14ac:dyDescent="0.15">
      <c r="A61" s="5"/>
      <c r="B61" s="32">
        <v>0</v>
      </c>
      <c r="C61" s="27"/>
      <c r="D61" s="27"/>
      <c r="E61" s="24">
        <v>2</v>
      </c>
      <c r="F61" s="24"/>
      <c r="G61" s="24"/>
      <c r="H61" s="25"/>
      <c r="I61" s="107" t="s">
        <v>36</v>
      </c>
      <c r="J61" s="108"/>
      <c r="K61" s="108"/>
      <c r="L61" s="109"/>
      <c r="M61" s="86">
        <f>SUM(M55:M60)</f>
        <v>55</v>
      </c>
      <c r="N61" s="87"/>
      <c r="O61" s="87"/>
      <c r="P61" s="87"/>
      <c r="Q61" s="88"/>
      <c r="R61" s="86">
        <f>SUM(R55:R60)</f>
        <v>412</v>
      </c>
      <c r="S61" s="87"/>
      <c r="T61" s="87"/>
      <c r="U61" s="87"/>
      <c r="V61" s="87"/>
      <c r="W61" s="88"/>
      <c r="X61" s="86">
        <f>SUM(X55:X60)</f>
        <v>11</v>
      </c>
      <c r="Y61" s="87"/>
      <c r="Z61" s="87"/>
      <c r="AA61" s="87"/>
      <c r="AB61" s="88"/>
      <c r="AC61" s="86">
        <f>SUM(AC55:AC60)</f>
        <v>74</v>
      </c>
      <c r="AD61" s="87"/>
      <c r="AE61" s="87"/>
      <c r="AF61" s="87"/>
      <c r="AG61" s="87"/>
      <c r="AH61" s="88"/>
      <c r="AI61" s="86">
        <f t="shared" si="3"/>
        <v>66</v>
      </c>
      <c r="AJ61" s="87"/>
      <c r="AK61" s="87"/>
      <c r="AL61" s="87"/>
      <c r="AM61" s="88"/>
      <c r="AN61" s="86">
        <f t="shared" si="4"/>
        <v>486</v>
      </c>
      <c r="AO61" s="87"/>
      <c r="AP61" s="87"/>
      <c r="AQ61" s="87"/>
      <c r="AR61" s="87"/>
      <c r="AS61" s="88"/>
      <c r="AT61" s="59">
        <f>IF(AI61=0,0,(AI61+AI58+AI59+(AI60*2))/(E59*$AU$9*3-B61))</f>
        <v>0.30222222222222223</v>
      </c>
      <c r="AU61" s="60"/>
      <c r="AV61" s="60"/>
      <c r="AW61" s="60"/>
      <c r="AX61" s="60"/>
      <c r="AY61" s="61"/>
      <c r="AZ61" s="6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</row>
    <row r="62" spans="1:74" ht="10.5" customHeight="1" x14ac:dyDescent="0.15">
      <c r="A62" s="5"/>
      <c r="B62" s="204" t="s">
        <v>34</v>
      </c>
      <c r="C62" s="205"/>
      <c r="D62" s="205"/>
      <c r="E62" s="205" t="s">
        <v>25</v>
      </c>
      <c r="F62" s="205"/>
      <c r="G62" s="205"/>
      <c r="H62" s="206"/>
      <c r="I62" s="118" t="s">
        <v>37</v>
      </c>
      <c r="J62" s="119"/>
      <c r="K62" s="119"/>
      <c r="L62" s="120"/>
      <c r="M62" s="201">
        <f t="shared" ref="M62:M67" si="5">M13+M20+M27+M34+M41+M48+M55</f>
        <v>97</v>
      </c>
      <c r="N62" s="202"/>
      <c r="O62" s="202"/>
      <c r="P62" s="202"/>
      <c r="Q62" s="203"/>
      <c r="R62" s="201">
        <f t="shared" ref="R62:R67" si="6">R13+R20+R27+R34+R41+R48+R55</f>
        <v>942</v>
      </c>
      <c r="S62" s="202"/>
      <c r="T62" s="202"/>
      <c r="U62" s="202"/>
      <c r="V62" s="202"/>
      <c r="W62" s="203"/>
      <c r="X62" s="201">
        <f t="shared" ref="X62:X67" si="7">X13+X20+X27+X34+X41+X48+X55</f>
        <v>4</v>
      </c>
      <c r="Y62" s="202"/>
      <c r="Z62" s="202"/>
      <c r="AA62" s="202"/>
      <c r="AB62" s="203"/>
      <c r="AC62" s="201">
        <f t="shared" ref="AC62:AC67" si="8">AC13+AC20+AC27+AC34+AC41+AC48+AC55</f>
        <v>45</v>
      </c>
      <c r="AD62" s="202"/>
      <c r="AE62" s="202"/>
      <c r="AF62" s="202"/>
      <c r="AG62" s="202"/>
      <c r="AH62" s="203"/>
      <c r="AI62" s="201">
        <f t="shared" ref="AI62:AI67" si="9">AI13+AI20+AI27+AI34+AI41+AI48+AI55</f>
        <v>101</v>
      </c>
      <c r="AJ62" s="202"/>
      <c r="AK62" s="202"/>
      <c r="AL62" s="202"/>
      <c r="AM62" s="203"/>
      <c r="AN62" s="201">
        <f t="shared" ref="AN62:AN67" si="10">AN13+AN20+AN27+AN34+AN41+AN48+AN55</f>
        <v>987</v>
      </c>
      <c r="AO62" s="202"/>
      <c r="AP62" s="202"/>
      <c r="AQ62" s="202"/>
      <c r="AR62" s="202"/>
      <c r="AS62" s="203"/>
      <c r="AT62" s="198">
        <f>IF(AI62=0,0,(AI62*1)/($E$66*$AU$9*3-$B$68))</f>
        <v>7.481481481481482E-2</v>
      </c>
      <c r="AU62" s="199"/>
      <c r="AV62" s="199"/>
      <c r="AW62" s="199"/>
      <c r="AX62" s="199"/>
      <c r="AY62" s="200"/>
      <c r="AZ62" s="6"/>
    </row>
    <row r="63" spans="1:74" ht="10.5" customHeight="1" x14ac:dyDescent="0.15">
      <c r="A63" s="5"/>
      <c r="B63" s="207"/>
      <c r="C63" s="208"/>
      <c r="D63" s="208"/>
      <c r="E63" s="208"/>
      <c r="F63" s="208"/>
      <c r="G63" s="208"/>
      <c r="H63" s="206"/>
      <c r="I63" s="107" t="s">
        <v>38</v>
      </c>
      <c r="J63" s="108"/>
      <c r="K63" s="108"/>
      <c r="L63" s="109"/>
      <c r="M63" s="86">
        <f t="shared" si="5"/>
        <v>105</v>
      </c>
      <c r="N63" s="87"/>
      <c r="O63" s="87"/>
      <c r="P63" s="87"/>
      <c r="Q63" s="88"/>
      <c r="R63" s="86">
        <f t="shared" si="6"/>
        <v>1968</v>
      </c>
      <c r="S63" s="87"/>
      <c r="T63" s="87"/>
      <c r="U63" s="87"/>
      <c r="V63" s="87"/>
      <c r="W63" s="88"/>
      <c r="X63" s="86">
        <f t="shared" si="7"/>
        <v>10</v>
      </c>
      <c r="Y63" s="87"/>
      <c r="Z63" s="87"/>
      <c r="AA63" s="87"/>
      <c r="AB63" s="88"/>
      <c r="AC63" s="86">
        <f t="shared" si="8"/>
        <v>230</v>
      </c>
      <c r="AD63" s="87"/>
      <c r="AE63" s="87"/>
      <c r="AF63" s="87"/>
      <c r="AG63" s="87"/>
      <c r="AH63" s="88"/>
      <c r="AI63" s="86">
        <f t="shared" si="9"/>
        <v>115</v>
      </c>
      <c r="AJ63" s="87"/>
      <c r="AK63" s="87"/>
      <c r="AL63" s="87"/>
      <c r="AM63" s="88"/>
      <c r="AN63" s="86">
        <f t="shared" si="10"/>
        <v>2198</v>
      </c>
      <c r="AO63" s="87"/>
      <c r="AP63" s="87"/>
      <c r="AQ63" s="87"/>
      <c r="AR63" s="87"/>
      <c r="AS63" s="88"/>
      <c r="AT63" s="59">
        <f>IF(AI63=0,0,(AI63*1)/($E$66*$AU$9*3-$B$68))</f>
        <v>8.5185185185185183E-2</v>
      </c>
      <c r="AU63" s="60"/>
      <c r="AV63" s="60"/>
      <c r="AW63" s="60"/>
      <c r="AX63" s="60"/>
      <c r="AY63" s="61"/>
      <c r="AZ63" s="6"/>
    </row>
    <row r="64" spans="1:74" ht="10.5" customHeight="1" x14ac:dyDescent="0.15">
      <c r="A64" s="5"/>
      <c r="B64" s="207"/>
      <c r="C64" s="208"/>
      <c r="D64" s="208"/>
      <c r="E64" s="208"/>
      <c r="F64" s="208"/>
      <c r="G64" s="208"/>
      <c r="H64" s="206"/>
      <c r="I64" s="107" t="s">
        <v>39</v>
      </c>
      <c r="J64" s="108"/>
      <c r="K64" s="108"/>
      <c r="L64" s="109"/>
      <c r="M64" s="86">
        <f t="shared" si="5"/>
        <v>89</v>
      </c>
      <c r="N64" s="87"/>
      <c r="O64" s="87"/>
      <c r="P64" s="87"/>
      <c r="Q64" s="88"/>
      <c r="R64" s="86">
        <f t="shared" si="6"/>
        <v>1178</v>
      </c>
      <c r="S64" s="87"/>
      <c r="T64" s="87"/>
      <c r="U64" s="87"/>
      <c r="V64" s="87"/>
      <c r="W64" s="88"/>
      <c r="X64" s="86">
        <f t="shared" si="7"/>
        <v>21</v>
      </c>
      <c r="Y64" s="87"/>
      <c r="Z64" s="87"/>
      <c r="AA64" s="87"/>
      <c r="AB64" s="88"/>
      <c r="AC64" s="86">
        <f t="shared" si="8"/>
        <v>435</v>
      </c>
      <c r="AD64" s="87"/>
      <c r="AE64" s="87"/>
      <c r="AF64" s="87"/>
      <c r="AG64" s="87"/>
      <c r="AH64" s="88"/>
      <c r="AI64" s="86">
        <f t="shared" si="9"/>
        <v>110</v>
      </c>
      <c r="AJ64" s="87"/>
      <c r="AK64" s="87"/>
      <c r="AL64" s="87"/>
      <c r="AM64" s="88"/>
      <c r="AN64" s="86">
        <f t="shared" si="10"/>
        <v>1613</v>
      </c>
      <c r="AO64" s="87"/>
      <c r="AP64" s="87"/>
      <c r="AQ64" s="87"/>
      <c r="AR64" s="87"/>
      <c r="AS64" s="88"/>
      <c r="AT64" s="59">
        <f>IF(AI64=0,0,(AI64*1)/($E$66*$AU$9*3-$B$68))</f>
        <v>8.1481481481481488E-2</v>
      </c>
      <c r="AU64" s="60"/>
      <c r="AV64" s="60"/>
      <c r="AW64" s="60"/>
      <c r="AX64" s="60"/>
      <c r="AY64" s="61"/>
      <c r="AZ64" s="6"/>
    </row>
    <row r="65" spans="1:52" ht="10.5" customHeight="1" x14ac:dyDescent="0.15">
      <c r="A65" s="5"/>
      <c r="B65" s="207"/>
      <c r="C65" s="208"/>
      <c r="D65" s="208"/>
      <c r="E65" s="208"/>
      <c r="F65" s="208"/>
      <c r="G65" s="208"/>
      <c r="H65" s="206"/>
      <c r="I65" s="107" t="s">
        <v>40</v>
      </c>
      <c r="J65" s="108"/>
      <c r="K65" s="108"/>
      <c r="L65" s="109"/>
      <c r="M65" s="86">
        <f t="shared" si="5"/>
        <v>79</v>
      </c>
      <c r="N65" s="87"/>
      <c r="O65" s="87"/>
      <c r="P65" s="87"/>
      <c r="Q65" s="88"/>
      <c r="R65" s="86">
        <f t="shared" si="6"/>
        <v>3919</v>
      </c>
      <c r="S65" s="87"/>
      <c r="T65" s="87"/>
      <c r="U65" s="87"/>
      <c r="V65" s="87"/>
      <c r="W65" s="88"/>
      <c r="X65" s="86">
        <f t="shared" si="7"/>
        <v>17</v>
      </c>
      <c r="Y65" s="87"/>
      <c r="Z65" s="87"/>
      <c r="AA65" s="87"/>
      <c r="AB65" s="88"/>
      <c r="AC65" s="86">
        <f t="shared" si="8"/>
        <v>1175</v>
      </c>
      <c r="AD65" s="87"/>
      <c r="AE65" s="87"/>
      <c r="AF65" s="87"/>
      <c r="AG65" s="87"/>
      <c r="AH65" s="88"/>
      <c r="AI65" s="86">
        <f t="shared" si="9"/>
        <v>96</v>
      </c>
      <c r="AJ65" s="87"/>
      <c r="AK65" s="87"/>
      <c r="AL65" s="87"/>
      <c r="AM65" s="88"/>
      <c r="AN65" s="86">
        <f t="shared" si="10"/>
        <v>5094</v>
      </c>
      <c r="AO65" s="87"/>
      <c r="AP65" s="87"/>
      <c r="AQ65" s="87"/>
      <c r="AR65" s="87"/>
      <c r="AS65" s="88"/>
      <c r="AT65" s="59">
        <f>IF(AI65=0,0,(AI65*2)/($E$66*$AU$9*3-$B$68))</f>
        <v>0.14222222222222222</v>
      </c>
      <c r="AU65" s="60"/>
      <c r="AV65" s="60"/>
      <c r="AW65" s="60"/>
      <c r="AX65" s="60"/>
      <c r="AY65" s="61"/>
      <c r="AZ65" s="6"/>
    </row>
    <row r="66" spans="1:52" ht="10.5" customHeight="1" x14ac:dyDescent="0.15">
      <c r="A66" s="5"/>
      <c r="B66" s="20"/>
      <c r="C66" s="22"/>
      <c r="D66" s="28" t="s">
        <v>24</v>
      </c>
      <c r="E66" s="18">
        <f>E17+E24+E31+E38+E45+E52+E59</f>
        <v>15</v>
      </c>
      <c r="F66" s="18" t="s">
        <v>41</v>
      </c>
      <c r="G66" s="18"/>
      <c r="H66" s="19"/>
      <c r="I66" s="107" t="s">
        <v>42</v>
      </c>
      <c r="J66" s="108"/>
      <c r="K66" s="108"/>
      <c r="L66" s="109"/>
      <c r="M66" s="86">
        <f t="shared" si="5"/>
        <v>23</v>
      </c>
      <c r="N66" s="87"/>
      <c r="O66" s="87"/>
      <c r="P66" s="87"/>
      <c r="Q66" s="88"/>
      <c r="R66" s="86">
        <f t="shared" si="6"/>
        <v>685</v>
      </c>
      <c r="S66" s="87"/>
      <c r="T66" s="87"/>
      <c r="U66" s="87"/>
      <c r="V66" s="87"/>
      <c r="W66" s="88"/>
      <c r="X66" s="86">
        <f t="shared" si="7"/>
        <v>4</v>
      </c>
      <c r="Y66" s="87"/>
      <c r="Z66" s="87"/>
      <c r="AA66" s="87"/>
      <c r="AB66" s="88"/>
      <c r="AC66" s="86">
        <f t="shared" si="8"/>
        <v>168</v>
      </c>
      <c r="AD66" s="87"/>
      <c r="AE66" s="87"/>
      <c r="AF66" s="87"/>
      <c r="AG66" s="87"/>
      <c r="AH66" s="88"/>
      <c r="AI66" s="86">
        <f t="shared" si="9"/>
        <v>27</v>
      </c>
      <c r="AJ66" s="87"/>
      <c r="AK66" s="87"/>
      <c r="AL66" s="87"/>
      <c r="AM66" s="88"/>
      <c r="AN66" s="86">
        <f t="shared" si="10"/>
        <v>853</v>
      </c>
      <c r="AO66" s="87"/>
      <c r="AP66" s="87"/>
      <c r="AQ66" s="87"/>
      <c r="AR66" s="87"/>
      <c r="AS66" s="88"/>
      <c r="AT66" s="59">
        <f>IF(AI66=0,0,(AI66*2)/($E$66*$AU$9*3-$B$68))</f>
        <v>0.04</v>
      </c>
      <c r="AU66" s="60"/>
      <c r="AV66" s="60"/>
      <c r="AW66" s="60"/>
      <c r="AX66" s="60"/>
      <c r="AY66" s="61"/>
      <c r="AZ66" s="6"/>
    </row>
    <row r="67" spans="1:52" ht="10.5" customHeight="1" x14ac:dyDescent="0.15">
      <c r="A67" s="5"/>
      <c r="B67" s="20"/>
      <c r="C67" s="22"/>
      <c r="D67" s="21"/>
      <c r="E67" s="28"/>
      <c r="F67" s="18"/>
      <c r="G67" s="18"/>
      <c r="H67" s="19"/>
      <c r="I67" s="107" t="s">
        <v>43</v>
      </c>
      <c r="J67" s="108"/>
      <c r="K67" s="108"/>
      <c r="L67" s="109"/>
      <c r="M67" s="86">
        <f t="shared" si="5"/>
        <v>33</v>
      </c>
      <c r="N67" s="87"/>
      <c r="O67" s="87"/>
      <c r="P67" s="87"/>
      <c r="Q67" s="88"/>
      <c r="R67" s="86">
        <f t="shared" si="6"/>
        <v>1905</v>
      </c>
      <c r="S67" s="87"/>
      <c r="T67" s="87"/>
      <c r="U67" s="87"/>
      <c r="V67" s="87"/>
      <c r="W67" s="88"/>
      <c r="X67" s="86">
        <f t="shared" si="7"/>
        <v>5</v>
      </c>
      <c r="Y67" s="87"/>
      <c r="Z67" s="87"/>
      <c r="AA67" s="87"/>
      <c r="AB67" s="88"/>
      <c r="AC67" s="86">
        <f t="shared" si="8"/>
        <v>812</v>
      </c>
      <c r="AD67" s="87"/>
      <c r="AE67" s="87"/>
      <c r="AF67" s="87"/>
      <c r="AG67" s="87"/>
      <c r="AH67" s="88"/>
      <c r="AI67" s="86">
        <f t="shared" si="9"/>
        <v>38</v>
      </c>
      <c r="AJ67" s="87"/>
      <c r="AK67" s="87"/>
      <c r="AL67" s="87"/>
      <c r="AM67" s="88"/>
      <c r="AN67" s="86">
        <f t="shared" si="10"/>
        <v>2717</v>
      </c>
      <c r="AO67" s="87"/>
      <c r="AP67" s="87"/>
      <c r="AQ67" s="87"/>
      <c r="AR67" s="87"/>
      <c r="AS67" s="88"/>
      <c r="AT67" s="59">
        <f>IF(AI67=0,0,(AI67*3)/($E$66*$AU$9*3-$B$68))</f>
        <v>8.4444444444444447E-2</v>
      </c>
      <c r="AU67" s="60"/>
      <c r="AV67" s="60"/>
      <c r="AW67" s="60"/>
      <c r="AX67" s="60"/>
      <c r="AY67" s="61"/>
      <c r="AZ67" s="6"/>
    </row>
    <row r="68" spans="1:52" ht="10.5" customHeight="1" x14ac:dyDescent="0.15">
      <c r="A68" s="5"/>
      <c r="B68" s="39">
        <f>B19+B26+B33+B40+B47+B54+B61</f>
        <v>0</v>
      </c>
      <c r="C68" s="40"/>
      <c r="D68" s="41"/>
      <c r="E68" s="42">
        <v>4</v>
      </c>
      <c r="F68" s="43"/>
      <c r="G68" s="44"/>
      <c r="H68" s="45"/>
      <c r="I68" s="215" t="s">
        <v>36</v>
      </c>
      <c r="J68" s="216"/>
      <c r="K68" s="216"/>
      <c r="L68" s="217"/>
      <c r="M68" s="212">
        <f>SUM(M62:M67)</f>
        <v>426</v>
      </c>
      <c r="N68" s="213"/>
      <c r="O68" s="213"/>
      <c r="P68" s="213"/>
      <c r="Q68" s="214"/>
      <c r="R68" s="212">
        <f>SUM(R62:R67)</f>
        <v>10597</v>
      </c>
      <c r="S68" s="213"/>
      <c r="T68" s="213"/>
      <c r="U68" s="213"/>
      <c r="V68" s="213"/>
      <c r="W68" s="214"/>
      <c r="X68" s="212">
        <f>SUM(X62:X67)</f>
        <v>61</v>
      </c>
      <c r="Y68" s="213"/>
      <c r="Z68" s="213"/>
      <c r="AA68" s="213"/>
      <c r="AB68" s="214"/>
      <c r="AC68" s="212">
        <f>SUM(AC62:AC67)</f>
        <v>2865</v>
      </c>
      <c r="AD68" s="213"/>
      <c r="AE68" s="213"/>
      <c r="AF68" s="213"/>
      <c r="AG68" s="213"/>
      <c r="AH68" s="214"/>
      <c r="AI68" s="212">
        <f t="shared" ref="AI68:AI99" si="11">M68+X68</f>
        <v>487</v>
      </c>
      <c r="AJ68" s="213"/>
      <c r="AK68" s="213"/>
      <c r="AL68" s="213"/>
      <c r="AM68" s="214"/>
      <c r="AN68" s="212">
        <f t="shared" ref="AN68:AN74" si="12">R68+AC68</f>
        <v>13462</v>
      </c>
      <c r="AO68" s="213"/>
      <c r="AP68" s="213"/>
      <c r="AQ68" s="213"/>
      <c r="AR68" s="213"/>
      <c r="AS68" s="214"/>
      <c r="AT68" s="209">
        <f>IF(AI68=0,0,(AI68+AI65+AI66+(AI67*2))/(E66*$AU$9*3-B68))</f>
        <v>0.50814814814814813</v>
      </c>
      <c r="AU68" s="210"/>
      <c r="AV68" s="210"/>
      <c r="AW68" s="210"/>
      <c r="AX68" s="210"/>
      <c r="AY68" s="211"/>
      <c r="AZ68" s="6"/>
    </row>
    <row r="69" spans="1:52" ht="10.5" customHeight="1" x14ac:dyDescent="0.15">
      <c r="A69" s="5"/>
      <c r="B69" s="187" t="s">
        <v>35</v>
      </c>
      <c r="C69" s="188"/>
      <c r="D69" s="189"/>
      <c r="E69" s="175" t="s">
        <v>25</v>
      </c>
      <c r="F69" s="176"/>
      <c r="G69" s="176"/>
      <c r="H69" s="177"/>
      <c r="I69" s="158" t="str">
        <f t="shared" ref="I69:I74" si="13">I62</f>
        <v>午前</v>
      </c>
      <c r="J69" s="159"/>
      <c r="K69" s="159"/>
      <c r="L69" s="160"/>
      <c r="M69" s="179">
        <v>5</v>
      </c>
      <c r="N69" s="180"/>
      <c r="O69" s="180"/>
      <c r="P69" s="180"/>
      <c r="Q69" s="181"/>
      <c r="R69" s="179">
        <v>398</v>
      </c>
      <c r="S69" s="180"/>
      <c r="T69" s="180"/>
      <c r="U69" s="180"/>
      <c r="V69" s="180"/>
      <c r="W69" s="181"/>
      <c r="X69" s="179">
        <v>0</v>
      </c>
      <c r="Y69" s="180"/>
      <c r="Z69" s="180"/>
      <c r="AA69" s="180"/>
      <c r="AB69" s="181"/>
      <c r="AC69" s="179">
        <v>0</v>
      </c>
      <c r="AD69" s="180"/>
      <c r="AE69" s="180"/>
      <c r="AF69" s="180"/>
      <c r="AG69" s="180"/>
      <c r="AH69" s="181"/>
      <c r="AI69" s="179">
        <f t="shared" si="11"/>
        <v>5</v>
      </c>
      <c r="AJ69" s="180"/>
      <c r="AK69" s="180"/>
      <c r="AL69" s="180"/>
      <c r="AM69" s="181"/>
      <c r="AN69" s="179">
        <f t="shared" si="12"/>
        <v>398</v>
      </c>
      <c r="AO69" s="182"/>
      <c r="AP69" s="182"/>
      <c r="AQ69" s="182"/>
      <c r="AR69" s="182"/>
      <c r="AS69" s="183"/>
      <c r="AT69" s="184">
        <f>IF(AI69=0,0,(AI69*1)/($E$73*$AU$10*3-$E$75))</f>
        <v>2.7777777777777776E-2</v>
      </c>
      <c r="AU69" s="185"/>
      <c r="AV69" s="185"/>
      <c r="AW69" s="185"/>
      <c r="AX69" s="185"/>
      <c r="AY69" s="186"/>
      <c r="AZ69" s="37"/>
    </row>
    <row r="70" spans="1:52" ht="10.5" customHeight="1" x14ac:dyDescent="0.15">
      <c r="A70" s="5"/>
      <c r="B70" s="190"/>
      <c r="C70" s="191"/>
      <c r="D70" s="189"/>
      <c r="E70" s="175"/>
      <c r="F70" s="178"/>
      <c r="G70" s="178"/>
      <c r="H70" s="177"/>
      <c r="I70" s="166" t="str">
        <f t="shared" si="13"/>
        <v>午後</v>
      </c>
      <c r="J70" s="167"/>
      <c r="K70" s="167"/>
      <c r="L70" s="168"/>
      <c r="M70" s="161">
        <v>7</v>
      </c>
      <c r="N70" s="162"/>
      <c r="O70" s="162"/>
      <c r="P70" s="162"/>
      <c r="Q70" s="163"/>
      <c r="R70" s="161">
        <v>1156</v>
      </c>
      <c r="S70" s="162"/>
      <c r="T70" s="162"/>
      <c r="U70" s="162"/>
      <c r="V70" s="162"/>
      <c r="W70" s="163"/>
      <c r="X70" s="161">
        <v>0</v>
      </c>
      <c r="Y70" s="162"/>
      <c r="Z70" s="162"/>
      <c r="AA70" s="162"/>
      <c r="AB70" s="163"/>
      <c r="AC70" s="161">
        <v>0</v>
      </c>
      <c r="AD70" s="162"/>
      <c r="AE70" s="162"/>
      <c r="AF70" s="162"/>
      <c r="AG70" s="162"/>
      <c r="AH70" s="163"/>
      <c r="AI70" s="161">
        <f t="shared" si="11"/>
        <v>7</v>
      </c>
      <c r="AJ70" s="162"/>
      <c r="AK70" s="162"/>
      <c r="AL70" s="162"/>
      <c r="AM70" s="163"/>
      <c r="AN70" s="161">
        <f t="shared" si="12"/>
        <v>1156</v>
      </c>
      <c r="AO70" s="164"/>
      <c r="AP70" s="164"/>
      <c r="AQ70" s="164"/>
      <c r="AR70" s="164"/>
      <c r="AS70" s="165"/>
      <c r="AT70" s="172">
        <f>IF(AI70=0,0,(AI70*1)/($E$73*$AU$10*3-$E$75))</f>
        <v>3.888888888888889E-2</v>
      </c>
      <c r="AU70" s="173"/>
      <c r="AV70" s="173"/>
      <c r="AW70" s="173"/>
      <c r="AX70" s="173"/>
      <c r="AY70" s="174"/>
      <c r="AZ70" s="37"/>
    </row>
    <row r="71" spans="1:52" ht="10.5" customHeight="1" x14ac:dyDescent="0.15">
      <c r="A71" s="5"/>
      <c r="B71" s="190"/>
      <c r="C71" s="191"/>
      <c r="D71" s="189"/>
      <c r="E71" s="175"/>
      <c r="F71" s="178"/>
      <c r="G71" s="178"/>
      <c r="H71" s="177"/>
      <c r="I71" s="166" t="str">
        <f t="shared" si="13"/>
        <v>夜間</v>
      </c>
      <c r="J71" s="167"/>
      <c r="K71" s="167"/>
      <c r="L71" s="168"/>
      <c r="M71" s="161">
        <v>6</v>
      </c>
      <c r="N71" s="162"/>
      <c r="O71" s="162"/>
      <c r="P71" s="162"/>
      <c r="Q71" s="163"/>
      <c r="R71" s="161">
        <v>403</v>
      </c>
      <c r="S71" s="162"/>
      <c r="T71" s="162"/>
      <c r="U71" s="162"/>
      <c r="V71" s="162"/>
      <c r="W71" s="163"/>
      <c r="X71" s="161">
        <v>0</v>
      </c>
      <c r="Y71" s="162"/>
      <c r="Z71" s="162"/>
      <c r="AA71" s="162"/>
      <c r="AB71" s="163"/>
      <c r="AC71" s="161">
        <v>0</v>
      </c>
      <c r="AD71" s="162"/>
      <c r="AE71" s="162"/>
      <c r="AF71" s="162"/>
      <c r="AG71" s="162"/>
      <c r="AH71" s="163"/>
      <c r="AI71" s="161">
        <f t="shared" si="11"/>
        <v>6</v>
      </c>
      <c r="AJ71" s="162"/>
      <c r="AK71" s="162"/>
      <c r="AL71" s="162"/>
      <c r="AM71" s="163"/>
      <c r="AN71" s="161">
        <f t="shared" si="12"/>
        <v>403</v>
      </c>
      <c r="AO71" s="164"/>
      <c r="AP71" s="164"/>
      <c r="AQ71" s="164"/>
      <c r="AR71" s="164"/>
      <c r="AS71" s="165"/>
      <c r="AT71" s="172">
        <f>IF(AI71=0,0,(AI71*1)/($E$73*$AU$10*3-$E$75))</f>
        <v>3.3333333333333333E-2</v>
      </c>
      <c r="AU71" s="173"/>
      <c r="AV71" s="173"/>
      <c r="AW71" s="173"/>
      <c r="AX71" s="173"/>
      <c r="AY71" s="174"/>
      <c r="AZ71" s="37"/>
    </row>
    <row r="72" spans="1:52" ht="10.5" customHeight="1" x14ac:dyDescent="0.15">
      <c r="A72" s="5"/>
      <c r="B72" s="190"/>
      <c r="C72" s="191"/>
      <c r="D72" s="189"/>
      <c r="E72" s="175"/>
      <c r="F72" s="178"/>
      <c r="G72" s="178"/>
      <c r="H72" s="177"/>
      <c r="I72" s="166" t="str">
        <f t="shared" si="13"/>
        <v>午前午後</v>
      </c>
      <c r="J72" s="167"/>
      <c r="K72" s="167"/>
      <c r="L72" s="168"/>
      <c r="M72" s="161">
        <v>14</v>
      </c>
      <c r="N72" s="162"/>
      <c r="O72" s="162"/>
      <c r="P72" s="162"/>
      <c r="Q72" s="163"/>
      <c r="R72" s="161">
        <v>3221</v>
      </c>
      <c r="S72" s="162"/>
      <c r="T72" s="162"/>
      <c r="U72" s="162"/>
      <c r="V72" s="162"/>
      <c r="W72" s="163"/>
      <c r="X72" s="161">
        <v>2</v>
      </c>
      <c r="Y72" s="162"/>
      <c r="Z72" s="162"/>
      <c r="AA72" s="162"/>
      <c r="AB72" s="163"/>
      <c r="AC72" s="161">
        <v>952</v>
      </c>
      <c r="AD72" s="162"/>
      <c r="AE72" s="162"/>
      <c r="AF72" s="162"/>
      <c r="AG72" s="162"/>
      <c r="AH72" s="163"/>
      <c r="AI72" s="161">
        <f t="shared" si="11"/>
        <v>16</v>
      </c>
      <c r="AJ72" s="162"/>
      <c r="AK72" s="162"/>
      <c r="AL72" s="162"/>
      <c r="AM72" s="163"/>
      <c r="AN72" s="161">
        <f t="shared" si="12"/>
        <v>4173</v>
      </c>
      <c r="AO72" s="164"/>
      <c r="AP72" s="164"/>
      <c r="AQ72" s="164"/>
      <c r="AR72" s="164"/>
      <c r="AS72" s="165"/>
      <c r="AT72" s="172">
        <f>IF(AI72=0,0,(AI72*2)/($E$73*$AU$10*3-$E$75))</f>
        <v>0.17777777777777778</v>
      </c>
      <c r="AU72" s="173"/>
      <c r="AV72" s="173"/>
      <c r="AW72" s="173"/>
      <c r="AX72" s="173"/>
      <c r="AY72" s="174"/>
      <c r="AZ72" s="37"/>
    </row>
    <row r="73" spans="1:52" ht="10.5" customHeight="1" x14ac:dyDescent="0.15">
      <c r="A73" s="5"/>
      <c r="B73" s="190"/>
      <c r="C73" s="191"/>
      <c r="D73" s="189"/>
      <c r="E73" s="38">
        <v>2</v>
      </c>
      <c r="F73" s="35"/>
      <c r="G73" s="35"/>
      <c r="H73" s="36"/>
      <c r="I73" s="166" t="str">
        <f t="shared" si="13"/>
        <v>午後夜間</v>
      </c>
      <c r="J73" s="167"/>
      <c r="K73" s="167"/>
      <c r="L73" s="168"/>
      <c r="M73" s="161">
        <v>5</v>
      </c>
      <c r="N73" s="162"/>
      <c r="O73" s="162"/>
      <c r="P73" s="162"/>
      <c r="Q73" s="163"/>
      <c r="R73" s="161">
        <v>563</v>
      </c>
      <c r="S73" s="162"/>
      <c r="T73" s="162"/>
      <c r="U73" s="162"/>
      <c r="V73" s="162"/>
      <c r="W73" s="163"/>
      <c r="X73" s="161">
        <v>1</v>
      </c>
      <c r="Y73" s="162"/>
      <c r="Z73" s="162"/>
      <c r="AA73" s="162"/>
      <c r="AB73" s="163"/>
      <c r="AC73" s="161">
        <v>150</v>
      </c>
      <c r="AD73" s="162"/>
      <c r="AE73" s="162"/>
      <c r="AF73" s="162"/>
      <c r="AG73" s="162"/>
      <c r="AH73" s="163"/>
      <c r="AI73" s="161">
        <f t="shared" si="11"/>
        <v>6</v>
      </c>
      <c r="AJ73" s="162"/>
      <c r="AK73" s="162"/>
      <c r="AL73" s="162"/>
      <c r="AM73" s="163"/>
      <c r="AN73" s="161">
        <f t="shared" si="12"/>
        <v>713</v>
      </c>
      <c r="AO73" s="164"/>
      <c r="AP73" s="164"/>
      <c r="AQ73" s="164"/>
      <c r="AR73" s="164"/>
      <c r="AS73" s="165"/>
      <c r="AT73" s="172">
        <f>IF(AI73=0,0,(AI73*2)/($E$73*$AU$10*3-$E$75))</f>
        <v>6.6666666666666666E-2</v>
      </c>
      <c r="AU73" s="173"/>
      <c r="AV73" s="173"/>
      <c r="AW73" s="173"/>
      <c r="AX73" s="173"/>
      <c r="AY73" s="174"/>
      <c r="AZ73" s="37"/>
    </row>
    <row r="74" spans="1:52" ht="10.5" customHeight="1" x14ac:dyDescent="0.15">
      <c r="A74" s="5"/>
      <c r="B74" s="190"/>
      <c r="C74" s="191"/>
      <c r="D74" s="189"/>
      <c r="E74" s="34"/>
      <c r="F74" s="35"/>
      <c r="G74" s="35"/>
      <c r="H74" s="36"/>
      <c r="I74" s="166" t="str">
        <f t="shared" si="13"/>
        <v>全日</v>
      </c>
      <c r="J74" s="167"/>
      <c r="K74" s="167"/>
      <c r="L74" s="168"/>
      <c r="M74" s="161">
        <v>8</v>
      </c>
      <c r="N74" s="162"/>
      <c r="O74" s="162"/>
      <c r="P74" s="162"/>
      <c r="Q74" s="163"/>
      <c r="R74" s="161">
        <v>1620</v>
      </c>
      <c r="S74" s="162"/>
      <c r="T74" s="162"/>
      <c r="U74" s="162"/>
      <c r="V74" s="162"/>
      <c r="W74" s="163"/>
      <c r="X74" s="161">
        <v>2</v>
      </c>
      <c r="Y74" s="162"/>
      <c r="Z74" s="162"/>
      <c r="AA74" s="162"/>
      <c r="AB74" s="163"/>
      <c r="AC74" s="161">
        <v>794</v>
      </c>
      <c r="AD74" s="162"/>
      <c r="AE74" s="162"/>
      <c r="AF74" s="162"/>
      <c r="AG74" s="162"/>
      <c r="AH74" s="163"/>
      <c r="AI74" s="161">
        <f t="shared" si="11"/>
        <v>10</v>
      </c>
      <c r="AJ74" s="162"/>
      <c r="AK74" s="162"/>
      <c r="AL74" s="162"/>
      <c r="AM74" s="163"/>
      <c r="AN74" s="161">
        <f t="shared" si="12"/>
        <v>2414</v>
      </c>
      <c r="AO74" s="164"/>
      <c r="AP74" s="164"/>
      <c r="AQ74" s="164"/>
      <c r="AR74" s="164"/>
      <c r="AS74" s="165"/>
      <c r="AT74" s="172">
        <f>IF(AI74=0,0,(AI74*3)/($E$73*$AU$10*3-$E$75))</f>
        <v>0.16666666666666666</v>
      </c>
      <c r="AU74" s="173"/>
      <c r="AV74" s="173"/>
      <c r="AW74" s="173"/>
      <c r="AX74" s="173"/>
      <c r="AY74" s="174"/>
      <c r="AZ74" s="37"/>
    </row>
    <row r="75" spans="1:52" ht="10.5" customHeight="1" x14ac:dyDescent="0.15">
      <c r="A75" s="5"/>
      <c r="B75" s="190"/>
      <c r="C75" s="191"/>
      <c r="D75" s="189"/>
      <c r="E75" s="169">
        <v>0</v>
      </c>
      <c r="F75" s="170"/>
      <c r="G75" s="170"/>
      <c r="H75" s="171"/>
      <c r="I75" s="166" t="s">
        <v>36</v>
      </c>
      <c r="J75" s="167"/>
      <c r="K75" s="167"/>
      <c r="L75" s="168"/>
      <c r="M75" s="161">
        <f>SUM(M69:Q74)</f>
        <v>45</v>
      </c>
      <c r="N75" s="162"/>
      <c r="O75" s="162"/>
      <c r="P75" s="162"/>
      <c r="Q75" s="163"/>
      <c r="R75" s="161">
        <f>SUM(R69:W74:W74)</f>
        <v>7361</v>
      </c>
      <c r="S75" s="162"/>
      <c r="T75" s="162"/>
      <c r="U75" s="162"/>
      <c r="V75" s="162"/>
      <c r="W75" s="163"/>
      <c r="X75" s="161">
        <f>SUM(X69:AB74:AB74)</f>
        <v>5</v>
      </c>
      <c r="Y75" s="162"/>
      <c r="Z75" s="162"/>
      <c r="AA75" s="162"/>
      <c r="AB75" s="163"/>
      <c r="AC75" s="161">
        <f>SUM(AC69:AH74)</f>
        <v>1896</v>
      </c>
      <c r="AD75" s="162"/>
      <c r="AE75" s="162"/>
      <c r="AF75" s="162"/>
      <c r="AG75" s="162"/>
      <c r="AH75" s="163"/>
      <c r="AI75" s="161">
        <f t="shared" si="11"/>
        <v>50</v>
      </c>
      <c r="AJ75" s="162"/>
      <c r="AK75" s="162"/>
      <c r="AL75" s="162"/>
      <c r="AM75" s="163"/>
      <c r="AN75" s="161">
        <f>SUM(AN69:AS74)</f>
        <v>9257</v>
      </c>
      <c r="AO75" s="164"/>
      <c r="AP75" s="164"/>
      <c r="AQ75" s="164"/>
      <c r="AR75" s="164"/>
      <c r="AS75" s="165"/>
      <c r="AT75" s="172">
        <f>IF(AI75=0,0,(AI75+AI72+AI73+(AI74*2))/(E73*$AU$10*3-E75))</f>
        <v>0.51111111111111107</v>
      </c>
      <c r="AU75" s="173"/>
      <c r="AV75" s="173"/>
      <c r="AW75" s="173"/>
      <c r="AX75" s="173"/>
      <c r="AY75" s="174"/>
      <c r="AZ75" s="37"/>
    </row>
    <row r="76" spans="1:52" ht="10.5" customHeight="1" x14ac:dyDescent="0.15">
      <c r="A76" s="5"/>
      <c r="B76" s="187" t="s">
        <v>35</v>
      </c>
      <c r="C76" s="188"/>
      <c r="D76" s="189"/>
      <c r="E76" s="175" t="s">
        <v>44</v>
      </c>
      <c r="F76" s="176"/>
      <c r="G76" s="176"/>
      <c r="H76" s="177"/>
      <c r="I76" s="158" t="str">
        <f t="shared" ref="I76:I81" si="14">I69</f>
        <v>午前</v>
      </c>
      <c r="J76" s="159"/>
      <c r="K76" s="159"/>
      <c r="L76" s="160"/>
      <c r="M76" s="179">
        <v>43</v>
      </c>
      <c r="N76" s="180"/>
      <c r="O76" s="180"/>
      <c r="P76" s="180"/>
      <c r="Q76" s="181"/>
      <c r="R76" s="179">
        <v>352</v>
      </c>
      <c r="S76" s="180"/>
      <c r="T76" s="180"/>
      <c r="U76" s="180"/>
      <c r="V76" s="180"/>
      <c r="W76" s="181"/>
      <c r="X76" s="179">
        <v>1</v>
      </c>
      <c r="Y76" s="180"/>
      <c r="Z76" s="180"/>
      <c r="AA76" s="180"/>
      <c r="AB76" s="181"/>
      <c r="AC76" s="179">
        <v>8</v>
      </c>
      <c r="AD76" s="180"/>
      <c r="AE76" s="180"/>
      <c r="AF76" s="180"/>
      <c r="AG76" s="180"/>
      <c r="AH76" s="181"/>
      <c r="AI76" s="179">
        <f t="shared" si="11"/>
        <v>44</v>
      </c>
      <c r="AJ76" s="180"/>
      <c r="AK76" s="180"/>
      <c r="AL76" s="180"/>
      <c r="AM76" s="181"/>
      <c r="AN76" s="179">
        <f t="shared" ref="AN76:AN81" si="15">R76+AC76</f>
        <v>360</v>
      </c>
      <c r="AO76" s="182"/>
      <c r="AP76" s="182"/>
      <c r="AQ76" s="182"/>
      <c r="AR76" s="182"/>
      <c r="AS76" s="183"/>
      <c r="AT76" s="184">
        <f>IF(AI76=0,0,(AI76*1)/($E$80*$AU$10*3-$E$82))</f>
        <v>0.16296296296296298</v>
      </c>
      <c r="AU76" s="185"/>
      <c r="AV76" s="185"/>
      <c r="AW76" s="185"/>
      <c r="AX76" s="185"/>
      <c r="AY76" s="186"/>
      <c r="AZ76" s="37"/>
    </row>
    <row r="77" spans="1:52" ht="10.5" customHeight="1" x14ac:dyDescent="0.15">
      <c r="A77" s="5"/>
      <c r="B77" s="190"/>
      <c r="C77" s="191"/>
      <c r="D77" s="189"/>
      <c r="E77" s="175"/>
      <c r="F77" s="178"/>
      <c r="G77" s="178"/>
      <c r="H77" s="177"/>
      <c r="I77" s="166" t="str">
        <f t="shared" si="14"/>
        <v>午後</v>
      </c>
      <c r="J77" s="167"/>
      <c r="K77" s="167"/>
      <c r="L77" s="168"/>
      <c r="M77" s="161">
        <v>46</v>
      </c>
      <c r="N77" s="162"/>
      <c r="O77" s="162"/>
      <c r="P77" s="162"/>
      <c r="Q77" s="163"/>
      <c r="R77" s="161">
        <v>492</v>
      </c>
      <c r="S77" s="162"/>
      <c r="T77" s="162"/>
      <c r="U77" s="162"/>
      <c r="V77" s="162"/>
      <c r="W77" s="163"/>
      <c r="X77" s="161">
        <v>8</v>
      </c>
      <c r="Y77" s="162"/>
      <c r="Z77" s="162"/>
      <c r="AA77" s="162"/>
      <c r="AB77" s="163"/>
      <c r="AC77" s="161">
        <v>210</v>
      </c>
      <c r="AD77" s="162"/>
      <c r="AE77" s="162"/>
      <c r="AF77" s="162"/>
      <c r="AG77" s="162"/>
      <c r="AH77" s="163"/>
      <c r="AI77" s="161">
        <f t="shared" si="11"/>
        <v>54</v>
      </c>
      <c r="AJ77" s="162"/>
      <c r="AK77" s="162"/>
      <c r="AL77" s="162"/>
      <c r="AM77" s="163"/>
      <c r="AN77" s="161">
        <f t="shared" si="15"/>
        <v>702</v>
      </c>
      <c r="AO77" s="164"/>
      <c r="AP77" s="164"/>
      <c r="AQ77" s="164"/>
      <c r="AR77" s="164"/>
      <c r="AS77" s="165"/>
      <c r="AT77" s="172">
        <f>IF(AI77=0,0,(AI77*1)/($E$80*$AU$10*3-$E$82))</f>
        <v>0.2</v>
      </c>
      <c r="AU77" s="173"/>
      <c r="AV77" s="173"/>
      <c r="AW77" s="173"/>
      <c r="AX77" s="173"/>
      <c r="AY77" s="174"/>
      <c r="AZ77" s="37"/>
    </row>
    <row r="78" spans="1:52" ht="10.5" customHeight="1" x14ac:dyDescent="0.15">
      <c r="A78" s="5"/>
      <c r="B78" s="190"/>
      <c r="C78" s="191"/>
      <c r="D78" s="189"/>
      <c r="E78" s="175"/>
      <c r="F78" s="178"/>
      <c r="G78" s="178"/>
      <c r="H78" s="177"/>
      <c r="I78" s="166" t="str">
        <f t="shared" si="14"/>
        <v>夜間</v>
      </c>
      <c r="J78" s="167"/>
      <c r="K78" s="167"/>
      <c r="L78" s="168"/>
      <c r="M78" s="161">
        <v>37</v>
      </c>
      <c r="N78" s="162"/>
      <c r="O78" s="162"/>
      <c r="P78" s="162"/>
      <c r="Q78" s="163"/>
      <c r="R78" s="161">
        <v>540</v>
      </c>
      <c r="S78" s="162"/>
      <c r="T78" s="162"/>
      <c r="U78" s="162"/>
      <c r="V78" s="162"/>
      <c r="W78" s="163"/>
      <c r="X78" s="161">
        <v>14</v>
      </c>
      <c r="Y78" s="162"/>
      <c r="Z78" s="162"/>
      <c r="AA78" s="162"/>
      <c r="AB78" s="163"/>
      <c r="AC78" s="161">
        <v>350</v>
      </c>
      <c r="AD78" s="162"/>
      <c r="AE78" s="162"/>
      <c r="AF78" s="162"/>
      <c r="AG78" s="162"/>
      <c r="AH78" s="163"/>
      <c r="AI78" s="161">
        <f t="shared" si="11"/>
        <v>51</v>
      </c>
      <c r="AJ78" s="162"/>
      <c r="AK78" s="162"/>
      <c r="AL78" s="162"/>
      <c r="AM78" s="163"/>
      <c r="AN78" s="161">
        <f t="shared" si="15"/>
        <v>890</v>
      </c>
      <c r="AO78" s="164"/>
      <c r="AP78" s="164"/>
      <c r="AQ78" s="164"/>
      <c r="AR78" s="164"/>
      <c r="AS78" s="165"/>
      <c r="AT78" s="172">
        <f>IF(AI78=0,0,(AI78*1)/($E$80*$AU$10*3-$E$82))</f>
        <v>0.18888888888888888</v>
      </c>
      <c r="AU78" s="173"/>
      <c r="AV78" s="173"/>
      <c r="AW78" s="173"/>
      <c r="AX78" s="173"/>
      <c r="AY78" s="174"/>
      <c r="AZ78" s="37"/>
    </row>
    <row r="79" spans="1:52" ht="10.5" customHeight="1" x14ac:dyDescent="0.15">
      <c r="A79" s="5"/>
      <c r="B79" s="190"/>
      <c r="C79" s="191"/>
      <c r="D79" s="189"/>
      <c r="E79" s="175"/>
      <c r="F79" s="178"/>
      <c r="G79" s="178"/>
      <c r="H79" s="177"/>
      <c r="I79" s="166" t="str">
        <f t="shared" si="14"/>
        <v>午前午後</v>
      </c>
      <c r="J79" s="167"/>
      <c r="K79" s="167"/>
      <c r="L79" s="168"/>
      <c r="M79" s="161">
        <v>17</v>
      </c>
      <c r="N79" s="162"/>
      <c r="O79" s="162"/>
      <c r="P79" s="162"/>
      <c r="Q79" s="163"/>
      <c r="R79" s="161">
        <v>243</v>
      </c>
      <c r="S79" s="162"/>
      <c r="T79" s="162"/>
      <c r="U79" s="162"/>
      <c r="V79" s="162"/>
      <c r="W79" s="163"/>
      <c r="X79" s="161">
        <v>5</v>
      </c>
      <c r="Y79" s="162"/>
      <c r="Z79" s="162"/>
      <c r="AA79" s="162"/>
      <c r="AB79" s="163"/>
      <c r="AC79" s="161">
        <v>120</v>
      </c>
      <c r="AD79" s="162"/>
      <c r="AE79" s="162"/>
      <c r="AF79" s="162"/>
      <c r="AG79" s="162"/>
      <c r="AH79" s="163"/>
      <c r="AI79" s="161">
        <f t="shared" si="11"/>
        <v>22</v>
      </c>
      <c r="AJ79" s="162"/>
      <c r="AK79" s="162"/>
      <c r="AL79" s="162"/>
      <c r="AM79" s="163"/>
      <c r="AN79" s="161">
        <f t="shared" si="15"/>
        <v>363</v>
      </c>
      <c r="AO79" s="164"/>
      <c r="AP79" s="164"/>
      <c r="AQ79" s="164"/>
      <c r="AR79" s="164"/>
      <c r="AS79" s="165"/>
      <c r="AT79" s="172">
        <f>IF(AI79=0,0,(AI79*2)/($E$80*$AU$10*3-$E$82))</f>
        <v>0.16296296296296298</v>
      </c>
      <c r="AU79" s="173"/>
      <c r="AV79" s="173"/>
      <c r="AW79" s="173"/>
      <c r="AX79" s="173"/>
      <c r="AY79" s="174"/>
      <c r="AZ79" s="37"/>
    </row>
    <row r="80" spans="1:52" ht="10.5" customHeight="1" x14ac:dyDescent="0.15">
      <c r="A80" s="5"/>
      <c r="B80" s="190"/>
      <c r="C80" s="191"/>
      <c r="D80" s="189"/>
      <c r="E80" s="38">
        <v>3</v>
      </c>
      <c r="F80" s="35"/>
      <c r="G80" s="35"/>
      <c r="H80" s="36"/>
      <c r="I80" s="166" t="str">
        <f t="shared" si="14"/>
        <v>午後夜間</v>
      </c>
      <c r="J80" s="167"/>
      <c r="K80" s="167"/>
      <c r="L80" s="168"/>
      <c r="M80" s="161">
        <v>2</v>
      </c>
      <c r="N80" s="162"/>
      <c r="O80" s="162"/>
      <c r="P80" s="162"/>
      <c r="Q80" s="163"/>
      <c r="R80" s="161">
        <v>21</v>
      </c>
      <c r="S80" s="162"/>
      <c r="T80" s="162"/>
      <c r="U80" s="162"/>
      <c r="V80" s="162"/>
      <c r="W80" s="163"/>
      <c r="X80" s="161">
        <v>0</v>
      </c>
      <c r="Y80" s="162"/>
      <c r="Z80" s="162"/>
      <c r="AA80" s="162"/>
      <c r="AB80" s="163"/>
      <c r="AC80" s="161">
        <v>0</v>
      </c>
      <c r="AD80" s="162"/>
      <c r="AE80" s="162"/>
      <c r="AF80" s="162"/>
      <c r="AG80" s="162"/>
      <c r="AH80" s="163"/>
      <c r="AI80" s="161">
        <f t="shared" si="11"/>
        <v>2</v>
      </c>
      <c r="AJ80" s="162"/>
      <c r="AK80" s="162"/>
      <c r="AL80" s="162"/>
      <c r="AM80" s="163"/>
      <c r="AN80" s="161">
        <f t="shared" si="15"/>
        <v>21</v>
      </c>
      <c r="AO80" s="164"/>
      <c r="AP80" s="164"/>
      <c r="AQ80" s="164"/>
      <c r="AR80" s="164"/>
      <c r="AS80" s="165"/>
      <c r="AT80" s="172">
        <f>IF(AI80=0,0,(AI80*2)/($E$80*$AU$10*3-$E$82))</f>
        <v>1.4814814814814815E-2</v>
      </c>
      <c r="AU80" s="173"/>
      <c r="AV80" s="173"/>
      <c r="AW80" s="173"/>
      <c r="AX80" s="173"/>
      <c r="AY80" s="174"/>
      <c r="AZ80" s="37"/>
    </row>
    <row r="81" spans="1:52" ht="10.5" customHeight="1" x14ac:dyDescent="0.15">
      <c r="A81" s="5"/>
      <c r="B81" s="190"/>
      <c r="C81" s="191"/>
      <c r="D81" s="189"/>
      <c r="E81" s="34"/>
      <c r="F81" s="35"/>
      <c r="G81" s="35"/>
      <c r="H81" s="36"/>
      <c r="I81" s="166" t="str">
        <f t="shared" si="14"/>
        <v>全日</v>
      </c>
      <c r="J81" s="167"/>
      <c r="K81" s="167"/>
      <c r="L81" s="168"/>
      <c r="M81" s="161">
        <v>6</v>
      </c>
      <c r="N81" s="162"/>
      <c r="O81" s="162"/>
      <c r="P81" s="162"/>
      <c r="Q81" s="163"/>
      <c r="R81" s="161">
        <v>66</v>
      </c>
      <c r="S81" s="162"/>
      <c r="T81" s="162"/>
      <c r="U81" s="162"/>
      <c r="V81" s="162"/>
      <c r="W81" s="163"/>
      <c r="X81" s="161">
        <v>0</v>
      </c>
      <c r="Y81" s="162"/>
      <c r="Z81" s="162"/>
      <c r="AA81" s="162"/>
      <c r="AB81" s="163"/>
      <c r="AC81" s="161">
        <v>0</v>
      </c>
      <c r="AD81" s="162"/>
      <c r="AE81" s="162"/>
      <c r="AF81" s="162"/>
      <c r="AG81" s="162"/>
      <c r="AH81" s="163"/>
      <c r="AI81" s="161">
        <f t="shared" si="11"/>
        <v>6</v>
      </c>
      <c r="AJ81" s="162"/>
      <c r="AK81" s="162"/>
      <c r="AL81" s="162"/>
      <c r="AM81" s="163"/>
      <c r="AN81" s="161">
        <f t="shared" si="15"/>
        <v>66</v>
      </c>
      <c r="AO81" s="164"/>
      <c r="AP81" s="164"/>
      <c r="AQ81" s="164"/>
      <c r="AR81" s="164"/>
      <c r="AS81" s="165"/>
      <c r="AT81" s="172">
        <f>IF(AI81=0,0,(AI81*3)/($E$80*$AU$10*3-$E$82))</f>
        <v>6.6666666666666666E-2</v>
      </c>
      <c r="AU81" s="173"/>
      <c r="AV81" s="173"/>
      <c r="AW81" s="173"/>
      <c r="AX81" s="173"/>
      <c r="AY81" s="174"/>
      <c r="AZ81" s="37"/>
    </row>
    <row r="82" spans="1:52" ht="10.5" customHeight="1" x14ac:dyDescent="0.15">
      <c r="A82" s="5"/>
      <c r="B82" s="190"/>
      <c r="C82" s="191"/>
      <c r="D82" s="189"/>
      <c r="E82" s="169">
        <v>0</v>
      </c>
      <c r="F82" s="170"/>
      <c r="G82" s="170"/>
      <c r="H82" s="171"/>
      <c r="I82" s="166" t="s">
        <v>36</v>
      </c>
      <c r="J82" s="167"/>
      <c r="K82" s="167"/>
      <c r="L82" s="168"/>
      <c r="M82" s="161">
        <f>SUM(M76:Q81)</f>
        <v>151</v>
      </c>
      <c r="N82" s="162"/>
      <c r="O82" s="162"/>
      <c r="P82" s="162"/>
      <c r="Q82" s="163"/>
      <c r="R82" s="161">
        <f>SUM(R76:W81:W81)</f>
        <v>1714</v>
      </c>
      <c r="S82" s="162"/>
      <c r="T82" s="162"/>
      <c r="U82" s="162"/>
      <c r="V82" s="162"/>
      <c r="W82" s="163"/>
      <c r="X82" s="161">
        <f>SUM(X76:AB81:AB81)</f>
        <v>28</v>
      </c>
      <c r="Y82" s="162"/>
      <c r="Z82" s="162"/>
      <c r="AA82" s="162"/>
      <c r="AB82" s="163"/>
      <c r="AC82" s="161">
        <f>SUM(AC76:AH81)</f>
        <v>688</v>
      </c>
      <c r="AD82" s="162"/>
      <c r="AE82" s="162"/>
      <c r="AF82" s="162"/>
      <c r="AG82" s="162"/>
      <c r="AH82" s="163"/>
      <c r="AI82" s="161">
        <f t="shared" si="11"/>
        <v>179</v>
      </c>
      <c r="AJ82" s="162"/>
      <c r="AK82" s="162"/>
      <c r="AL82" s="162"/>
      <c r="AM82" s="163"/>
      <c r="AN82" s="161">
        <f>SUM(AN76:AS81)</f>
        <v>2402</v>
      </c>
      <c r="AO82" s="164"/>
      <c r="AP82" s="164"/>
      <c r="AQ82" s="164"/>
      <c r="AR82" s="164"/>
      <c r="AS82" s="165"/>
      <c r="AT82" s="172">
        <f>IF(AI82=0,0,(AI82+AI79+AI80+(AI81*2))/(E80*$AU$10*3-E82))</f>
        <v>0.79629629629629628</v>
      </c>
      <c r="AU82" s="173"/>
      <c r="AV82" s="173"/>
      <c r="AW82" s="173"/>
      <c r="AX82" s="173"/>
      <c r="AY82" s="174"/>
      <c r="AZ82" s="37"/>
    </row>
    <row r="83" spans="1:52" ht="10.5" customHeight="1" x14ac:dyDescent="0.15">
      <c r="A83" s="5"/>
      <c r="B83" s="187" t="s">
        <v>35</v>
      </c>
      <c r="C83" s="188"/>
      <c r="D83" s="189"/>
      <c r="E83" s="175" t="s">
        <v>45</v>
      </c>
      <c r="F83" s="176"/>
      <c r="G83" s="176"/>
      <c r="H83" s="177"/>
      <c r="I83" s="158" t="str">
        <f t="shared" ref="I83:I88" si="16">I76</f>
        <v>午前</v>
      </c>
      <c r="J83" s="159"/>
      <c r="K83" s="159"/>
      <c r="L83" s="160"/>
      <c r="M83" s="179">
        <v>5</v>
      </c>
      <c r="N83" s="180"/>
      <c r="O83" s="180"/>
      <c r="P83" s="180"/>
      <c r="Q83" s="181"/>
      <c r="R83" s="179">
        <v>25</v>
      </c>
      <c r="S83" s="180"/>
      <c r="T83" s="180"/>
      <c r="U83" s="180"/>
      <c r="V83" s="180"/>
      <c r="W83" s="181"/>
      <c r="X83" s="179">
        <v>0</v>
      </c>
      <c r="Y83" s="180"/>
      <c r="Z83" s="180"/>
      <c r="AA83" s="180"/>
      <c r="AB83" s="181"/>
      <c r="AC83" s="179">
        <v>0</v>
      </c>
      <c r="AD83" s="180"/>
      <c r="AE83" s="180"/>
      <c r="AF83" s="180"/>
      <c r="AG83" s="180"/>
      <c r="AH83" s="181"/>
      <c r="AI83" s="179">
        <f t="shared" si="11"/>
        <v>5</v>
      </c>
      <c r="AJ83" s="180"/>
      <c r="AK83" s="180"/>
      <c r="AL83" s="180"/>
      <c r="AM83" s="181"/>
      <c r="AN83" s="179">
        <f t="shared" ref="AN83:AN88" si="17">R83+AC83</f>
        <v>25</v>
      </c>
      <c r="AO83" s="182"/>
      <c r="AP83" s="182"/>
      <c r="AQ83" s="182"/>
      <c r="AR83" s="182"/>
      <c r="AS83" s="183"/>
      <c r="AT83" s="184">
        <f>IF(AI83=0,0,(AI83*1)/($E$87*$AU$10*3-$E$89))</f>
        <v>5.5555555555555552E-2</v>
      </c>
      <c r="AU83" s="185"/>
      <c r="AV83" s="185"/>
      <c r="AW83" s="185"/>
      <c r="AX83" s="185"/>
      <c r="AY83" s="186"/>
      <c r="AZ83" s="37"/>
    </row>
    <row r="84" spans="1:52" ht="10.5" customHeight="1" x14ac:dyDescent="0.15">
      <c r="A84" s="5"/>
      <c r="B84" s="190"/>
      <c r="C84" s="191"/>
      <c r="D84" s="189"/>
      <c r="E84" s="175"/>
      <c r="F84" s="178"/>
      <c r="G84" s="178"/>
      <c r="H84" s="177"/>
      <c r="I84" s="166" t="str">
        <f t="shared" si="16"/>
        <v>午後</v>
      </c>
      <c r="J84" s="167"/>
      <c r="K84" s="167"/>
      <c r="L84" s="168"/>
      <c r="M84" s="161">
        <v>5</v>
      </c>
      <c r="N84" s="162"/>
      <c r="O84" s="162"/>
      <c r="P84" s="162"/>
      <c r="Q84" s="163"/>
      <c r="R84" s="161">
        <v>52</v>
      </c>
      <c r="S84" s="162"/>
      <c r="T84" s="162"/>
      <c r="U84" s="162"/>
      <c r="V84" s="162"/>
      <c r="W84" s="163"/>
      <c r="X84" s="161">
        <v>0</v>
      </c>
      <c r="Y84" s="162"/>
      <c r="Z84" s="162"/>
      <c r="AA84" s="162"/>
      <c r="AB84" s="163"/>
      <c r="AC84" s="161">
        <v>0</v>
      </c>
      <c r="AD84" s="162"/>
      <c r="AE84" s="162"/>
      <c r="AF84" s="162"/>
      <c r="AG84" s="162"/>
      <c r="AH84" s="163"/>
      <c r="AI84" s="161">
        <f t="shared" si="11"/>
        <v>5</v>
      </c>
      <c r="AJ84" s="162"/>
      <c r="AK84" s="162"/>
      <c r="AL84" s="162"/>
      <c r="AM84" s="163"/>
      <c r="AN84" s="161">
        <f t="shared" si="17"/>
        <v>52</v>
      </c>
      <c r="AO84" s="164"/>
      <c r="AP84" s="164"/>
      <c r="AQ84" s="164"/>
      <c r="AR84" s="164"/>
      <c r="AS84" s="165"/>
      <c r="AT84" s="172">
        <f>IF(AI84=0,0,(AI84*1)/($E$87*$AU$10*3-$E$89))</f>
        <v>5.5555555555555552E-2</v>
      </c>
      <c r="AU84" s="173"/>
      <c r="AV84" s="173"/>
      <c r="AW84" s="173"/>
      <c r="AX84" s="173"/>
      <c r="AY84" s="174"/>
      <c r="AZ84" s="37"/>
    </row>
    <row r="85" spans="1:52" ht="10.5" customHeight="1" x14ac:dyDescent="0.15">
      <c r="A85" s="5"/>
      <c r="B85" s="190"/>
      <c r="C85" s="191"/>
      <c r="D85" s="189"/>
      <c r="E85" s="175"/>
      <c r="F85" s="178"/>
      <c r="G85" s="178"/>
      <c r="H85" s="177"/>
      <c r="I85" s="166" t="str">
        <f t="shared" si="16"/>
        <v>夜間</v>
      </c>
      <c r="J85" s="167"/>
      <c r="K85" s="167"/>
      <c r="L85" s="168"/>
      <c r="M85" s="161">
        <v>5</v>
      </c>
      <c r="N85" s="162"/>
      <c r="O85" s="162"/>
      <c r="P85" s="162"/>
      <c r="Q85" s="163"/>
      <c r="R85" s="161">
        <v>50</v>
      </c>
      <c r="S85" s="162"/>
      <c r="T85" s="162"/>
      <c r="U85" s="162"/>
      <c r="V85" s="162"/>
      <c r="W85" s="163"/>
      <c r="X85" s="161">
        <v>0</v>
      </c>
      <c r="Y85" s="162"/>
      <c r="Z85" s="162"/>
      <c r="AA85" s="162"/>
      <c r="AB85" s="163"/>
      <c r="AC85" s="161">
        <v>0</v>
      </c>
      <c r="AD85" s="162"/>
      <c r="AE85" s="162"/>
      <c r="AF85" s="162"/>
      <c r="AG85" s="162"/>
      <c r="AH85" s="163"/>
      <c r="AI85" s="161">
        <f t="shared" si="11"/>
        <v>5</v>
      </c>
      <c r="AJ85" s="162"/>
      <c r="AK85" s="162"/>
      <c r="AL85" s="162"/>
      <c r="AM85" s="163"/>
      <c r="AN85" s="161">
        <f t="shared" si="17"/>
        <v>50</v>
      </c>
      <c r="AO85" s="164"/>
      <c r="AP85" s="164"/>
      <c r="AQ85" s="164"/>
      <c r="AR85" s="164"/>
      <c r="AS85" s="165"/>
      <c r="AT85" s="172">
        <f>IF(AI85=0,0,(AI85*1)/($E$87*$AU$10*3-$E$89))</f>
        <v>5.5555555555555552E-2</v>
      </c>
      <c r="AU85" s="173"/>
      <c r="AV85" s="173"/>
      <c r="AW85" s="173"/>
      <c r="AX85" s="173"/>
      <c r="AY85" s="174"/>
      <c r="AZ85" s="37"/>
    </row>
    <row r="86" spans="1:52" ht="10.5" customHeight="1" x14ac:dyDescent="0.15">
      <c r="A86" s="5"/>
      <c r="B86" s="190"/>
      <c r="C86" s="191"/>
      <c r="D86" s="189"/>
      <c r="E86" s="175"/>
      <c r="F86" s="178"/>
      <c r="G86" s="178"/>
      <c r="H86" s="177"/>
      <c r="I86" s="166" t="str">
        <f t="shared" si="16"/>
        <v>午前午後</v>
      </c>
      <c r="J86" s="167"/>
      <c r="K86" s="167"/>
      <c r="L86" s="168"/>
      <c r="M86" s="161">
        <v>10</v>
      </c>
      <c r="N86" s="162"/>
      <c r="O86" s="162"/>
      <c r="P86" s="162"/>
      <c r="Q86" s="163"/>
      <c r="R86" s="161">
        <v>134</v>
      </c>
      <c r="S86" s="162"/>
      <c r="T86" s="162"/>
      <c r="U86" s="162"/>
      <c r="V86" s="162"/>
      <c r="W86" s="163"/>
      <c r="X86" s="161">
        <v>1</v>
      </c>
      <c r="Y86" s="162"/>
      <c r="Z86" s="162"/>
      <c r="AA86" s="162"/>
      <c r="AB86" s="163"/>
      <c r="AC86" s="161">
        <v>20</v>
      </c>
      <c r="AD86" s="162"/>
      <c r="AE86" s="162"/>
      <c r="AF86" s="162"/>
      <c r="AG86" s="162"/>
      <c r="AH86" s="163"/>
      <c r="AI86" s="161">
        <f t="shared" si="11"/>
        <v>11</v>
      </c>
      <c r="AJ86" s="162"/>
      <c r="AK86" s="162"/>
      <c r="AL86" s="162"/>
      <c r="AM86" s="163"/>
      <c r="AN86" s="161">
        <f t="shared" si="17"/>
        <v>154</v>
      </c>
      <c r="AO86" s="164"/>
      <c r="AP86" s="164"/>
      <c r="AQ86" s="164"/>
      <c r="AR86" s="164"/>
      <c r="AS86" s="165"/>
      <c r="AT86" s="172">
        <f>IF(AI86=0,0,(AI86*2)/($E$87*$AU$10*3-$E$89))</f>
        <v>0.24444444444444444</v>
      </c>
      <c r="AU86" s="173"/>
      <c r="AV86" s="173"/>
      <c r="AW86" s="173"/>
      <c r="AX86" s="173"/>
      <c r="AY86" s="174"/>
      <c r="AZ86" s="37"/>
    </row>
    <row r="87" spans="1:52" ht="10.5" customHeight="1" x14ac:dyDescent="0.15">
      <c r="A87" s="5"/>
      <c r="B87" s="190"/>
      <c r="C87" s="191"/>
      <c r="D87" s="189"/>
      <c r="E87" s="38">
        <v>1</v>
      </c>
      <c r="F87" s="35"/>
      <c r="G87" s="35"/>
      <c r="H87" s="36"/>
      <c r="I87" s="166" t="str">
        <f t="shared" si="16"/>
        <v>午後夜間</v>
      </c>
      <c r="J87" s="167"/>
      <c r="K87" s="167"/>
      <c r="L87" s="168"/>
      <c r="M87" s="161">
        <v>6</v>
      </c>
      <c r="N87" s="162"/>
      <c r="O87" s="162"/>
      <c r="P87" s="162"/>
      <c r="Q87" s="163"/>
      <c r="R87" s="161">
        <v>46</v>
      </c>
      <c r="S87" s="162"/>
      <c r="T87" s="162"/>
      <c r="U87" s="162"/>
      <c r="V87" s="162"/>
      <c r="W87" s="163"/>
      <c r="X87" s="161">
        <v>0</v>
      </c>
      <c r="Y87" s="162"/>
      <c r="Z87" s="162"/>
      <c r="AA87" s="162"/>
      <c r="AB87" s="163"/>
      <c r="AC87" s="161">
        <v>0</v>
      </c>
      <c r="AD87" s="162"/>
      <c r="AE87" s="162"/>
      <c r="AF87" s="162"/>
      <c r="AG87" s="162"/>
      <c r="AH87" s="163"/>
      <c r="AI87" s="161">
        <f t="shared" si="11"/>
        <v>6</v>
      </c>
      <c r="AJ87" s="162"/>
      <c r="AK87" s="162"/>
      <c r="AL87" s="162"/>
      <c r="AM87" s="163"/>
      <c r="AN87" s="161">
        <f t="shared" si="17"/>
        <v>46</v>
      </c>
      <c r="AO87" s="164"/>
      <c r="AP87" s="164"/>
      <c r="AQ87" s="164"/>
      <c r="AR87" s="164"/>
      <c r="AS87" s="165"/>
      <c r="AT87" s="172">
        <f>IF(AI87=0,0,(AI87*2)/($E$87*$AU$10*3-$E$89))</f>
        <v>0.13333333333333333</v>
      </c>
      <c r="AU87" s="173"/>
      <c r="AV87" s="173"/>
      <c r="AW87" s="173"/>
      <c r="AX87" s="173"/>
      <c r="AY87" s="174"/>
      <c r="AZ87" s="37"/>
    </row>
    <row r="88" spans="1:52" ht="10.5" customHeight="1" x14ac:dyDescent="0.15">
      <c r="A88" s="5"/>
      <c r="B88" s="190"/>
      <c r="C88" s="191"/>
      <c r="D88" s="189"/>
      <c r="E88" s="34"/>
      <c r="F88" s="35"/>
      <c r="G88" s="35"/>
      <c r="H88" s="36"/>
      <c r="I88" s="166" t="str">
        <f t="shared" si="16"/>
        <v>全日</v>
      </c>
      <c r="J88" s="167"/>
      <c r="K88" s="167"/>
      <c r="L88" s="168"/>
      <c r="M88" s="161">
        <v>6</v>
      </c>
      <c r="N88" s="162"/>
      <c r="O88" s="162"/>
      <c r="P88" s="162"/>
      <c r="Q88" s="163"/>
      <c r="R88" s="161">
        <v>95</v>
      </c>
      <c r="S88" s="162"/>
      <c r="T88" s="162"/>
      <c r="U88" s="162"/>
      <c r="V88" s="162"/>
      <c r="W88" s="163"/>
      <c r="X88" s="161">
        <v>0</v>
      </c>
      <c r="Y88" s="162"/>
      <c r="Z88" s="162"/>
      <c r="AA88" s="162"/>
      <c r="AB88" s="163"/>
      <c r="AC88" s="161">
        <v>0</v>
      </c>
      <c r="AD88" s="162"/>
      <c r="AE88" s="162"/>
      <c r="AF88" s="162"/>
      <c r="AG88" s="162"/>
      <c r="AH88" s="163"/>
      <c r="AI88" s="161">
        <f t="shared" si="11"/>
        <v>6</v>
      </c>
      <c r="AJ88" s="162"/>
      <c r="AK88" s="162"/>
      <c r="AL88" s="162"/>
      <c r="AM88" s="163"/>
      <c r="AN88" s="161">
        <f t="shared" si="17"/>
        <v>95</v>
      </c>
      <c r="AO88" s="164"/>
      <c r="AP88" s="164"/>
      <c r="AQ88" s="164"/>
      <c r="AR88" s="164"/>
      <c r="AS88" s="165"/>
      <c r="AT88" s="172">
        <f>IF(AI88=0,0,(AI88*3)/($E$87*$AU$10*3-$E$89))</f>
        <v>0.2</v>
      </c>
      <c r="AU88" s="173"/>
      <c r="AV88" s="173"/>
      <c r="AW88" s="173"/>
      <c r="AX88" s="173"/>
      <c r="AY88" s="174"/>
      <c r="AZ88" s="37"/>
    </row>
    <row r="89" spans="1:52" ht="10.5" customHeight="1" x14ac:dyDescent="0.15">
      <c r="A89" s="5"/>
      <c r="B89" s="190"/>
      <c r="C89" s="191"/>
      <c r="D89" s="189"/>
      <c r="E89" s="169">
        <v>0</v>
      </c>
      <c r="F89" s="170"/>
      <c r="G89" s="170"/>
      <c r="H89" s="171"/>
      <c r="I89" s="166" t="s">
        <v>36</v>
      </c>
      <c r="J89" s="167"/>
      <c r="K89" s="167"/>
      <c r="L89" s="168"/>
      <c r="M89" s="161">
        <f>SUM(M83:Q88)</f>
        <v>37</v>
      </c>
      <c r="N89" s="162"/>
      <c r="O89" s="162"/>
      <c r="P89" s="162"/>
      <c r="Q89" s="163"/>
      <c r="R89" s="161">
        <f>SUM(R83:W88:W88)</f>
        <v>402</v>
      </c>
      <c r="S89" s="162"/>
      <c r="T89" s="162"/>
      <c r="U89" s="162"/>
      <c r="V89" s="162"/>
      <c r="W89" s="163"/>
      <c r="X89" s="161">
        <f>SUM(X83:AB88:AB88)</f>
        <v>1</v>
      </c>
      <c r="Y89" s="162"/>
      <c r="Z89" s="162"/>
      <c r="AA89" s="162"/>
      <c r="AB89" s="163"/>
      <c r="AC89" s="161">
        <f>SUM(AC83:AH88)</f>
        <v>20</v>
      </c>
      <c r="AD89" s="162"/>
      <c r="AE89" s="162"/>
      <c r="AF89" s="162"/>
      <c r="AG89" s="162"/>
      <c r="AH89" s="163"/>
      <c r="AI89" s="161">
        <f t="shared" si="11"/>
        <v>38</v>
      </c>
      <c r="AJ89" s="162"/>
      <c r="AK89" s="162"/>
      <c r="AL89" s="162"/>
      <c r="AM89" s="163"/>
      <c r="AN89" s="161">
        <f>SUM(AN83:AS88)</f>
        <v>422</v>
      </c>
      <c r="AO89" s="164"/>
      <c r="AP89" s="164"/>
      <c r="AQ89" s="164"/>
      <c r="AR89" s="164"/>
      <c r="AS89" s="165"/>
      <c r="AT89" s="172">
        <f>IF(AI89=0,0,(AI89+AI86+AI87+(AI88*2))/(E87*$AU$10*3-E89))</f>
        <v>0.74444444444444446</v>
      </c>
      <c r="AU89" s="173"/>
      <c r="AV89" s="173"/>
      <c r="AW89" s="173"/>
      <c r="AX89" s="173"/>
      <c r="AY89" s="174"/>
      <c r="AZ89" s="37"/>
    </row>
    <row r="90" spans="1:52" ht="10.5" customHeight="1" x14ac:dyDescent="0.15">
      <c r="A90" s="5"/>
      <c r="B90" s="187" t="s">
        <v>35</v>
      </c>
      <c r="C90" s="188"/>
      <c r="D90" s="189"/>
      <c r="E90" s="175" t="s">
        <v>46</v>
      </c>
      <c r="F90" s="176"/>
      <c r="G90" s="176"/>
      <c r="H90" s="177"/>
      <c r="I90" s="158" t="str">
        <f t="shared" ref="I90:I95" si="18">I83</f>
        <v>午前</v>
      </c>
      <c r="J90" s="159"/>
      <c r="K90" s="159"/>
      <c r="L90" s="160"/>
      <c r="M90" s="179">
        <v>36</v>
      </c>
      <c r="N90" s="180"/>
      <c r="O90" s="180"/>
      <c r="P90" s="180"/>
      <c r="Q90" s="181"/>
      <c r="R90" s="179">
        <v>92</v>
      </c>
      <c r="S90" s="180"/>
      <c r="T90" s="180"/>
      <c r="U90" s="180"/>
      <c r="V90" s="180"/>
      <c r="W90" s="181"/>
      <c r="X90" s="179">
        <v>0</v>
      </c>
      <c r="Y90" s="180"/>
      <c r="Z90" s="180"/>
      <c r="AA90" s="180"/>
      <c r="AB90" s="181"/>
      <c r="AC90" s="179">
        <v>0</v>
      </c>
      <c r="AD90" s="180"/>
      <c r="AE90" s="180"/>
      <c r="AF90" s="180"/>
      <c r="AG90" s="180"/>
      <c r="AH90" s="181"/>
      <c r="AI90" s="179">
        <f t="shared" si="11"/>
        <v>36</v>
      </c>
      <c r="AJ90" s="180"/>
      <c r="AK90" s="180"/>
      <c r="AL90" s="180"/>
      <c r="AM90" s="181"/>
      <c r="AN90" s="179">
        <f t="shared" ref="AN90:AN95" si="19">R90+AC90</f>
        <v>92</v>
      </c>
      <c r="AO90" s="182"/>
      <c r="AP90" s="182"/>
      <c r="AQ90" s="182"/>
      <c r="AR90" s="182"/>
      <c r="AS90" s="183"/>
      <c r="AT90" s="184">
        <f>IF(AI90=0,0,(AI90*1)/($E$94*$AU$10*3-$E$96))</f>
        <v>0.2</v>
      </c>
      <c r="AU90" s="185"/>
      <c r="AV90" s="185"/>
      <c r="AW90" s="185"/>
      <c r="AX90" s="185"/>
      <c r="AY90" s="186"/>
      <c r="AZ90" s="37"/>
    </row>
    <row r="91" spans="1:52" ht="10.5" customHeight="1" x14ac:dyDescent="0.15">
      <c r="A91" s="5"/>
      <c r="B91" s="190"/>
      <c r="C91" s="191"/>
      <c r="D91" s="189"/>
      <c r="E91" s="175"/>
      <c r="F91" s="178"/>
      <c r="G91" s="178"/>
      <c r="H91" s="177"/>
      <c r="I91" s="166" t="str">
        <f t="shared" si="18"/>
        <v>午後</v>
      </c>
      <c r="J91" s="167"/>
      <c r="K91" s="167"/>
      <c r="L91" s="168"/>
      <c r="M91" s="161">
        <v>25</v>
      </c>
      <c r="N91" s="162"/>
      <c r="O91" s="162"/>
      <c r="P91" s="162"/>
      <c r="Q91" s="163"/>
      <c r="R91" s="161">
        <v>82</v>
      </c>
      <c r="S91" s="162"/>
      <c r="T91" s="162"/>
      <c r="U91" s="162"/>
      <c r="V91" s="162"/>
      <c r="W91" s="163"/>
      <c r="X91" s="161">
        <v>0</v>
      </c>
      <c r="Y91" s="162"/>
      <c r="Z91" s="162"/>
      <c r="AA91" s="162"/>
      <c r="AB91" s="163"/>
      <c r="AC91" s="161">
        <v>0</v>
      </c>
      <c r="AD91" s="162"/>
      <c r="AE91" s="162"/>
      <c r="AF91" s="162"/>
      <c r="AG91" s="162"/>
      <c r="AH91" s="163"/>
      <c r="AI91" s="161">
        <f t="shared" si="11"/>
        <v>25</v>
      </c>
      <c r="AJ91" s="162"/>
      <c r="AK91" s="162"/>
      <c r="AL91" s="162"/>
      <c r="AM91" s="163"/>
      <c r="AN91" s="161">
        <f t="shared" si="19"/>
        <v>82</v>
      </c>
      <c r="AO91" s="164"/>
      <c r="AP91" s="164"/>
      <c r="AQ91" s="164"/>
      <c r="AR91" s="164"/>
      <c r="AS91" s="165"/>
      <c r="AT91" s="172">
        <f>IF(AI91=0,0,(AI91*1)/($E$94*$AU$10*3-$E$96))</f>
        <v>0.1388888888888889</v>
      </c>
      <c r="AU91" s="173"/>
      <c r="AV91" s="173"/>
      <c r="AW91" s="173"/>
      <c r="AX91" s="173"/>
      <c r="AY91" s="174"/>
      <c r="AZ91" s="37"/>
    </row>
    <row r="92" spans="1:52" ht="10.5" customHeight="1" x14ac:dyDescent="0.15">
      <c r="A92" s="5"/>
      <c r="B92" s="190"/>
      <c r="C92" s="191"/>
      <c r="D92" s="189"/>
      <c r="E92" s="175"/>
      <c r="F92" s="178"/>
      <c r="G92" s="178"/>
      <c r="H92" s="177"/>
      <c r="I92" s="166" t="str">
        <f t="shared" si="18"/>
        <v>夜間</v>
      </c>
      <c r="J92" s="167"/>
      <c r="K92" s="167"/>
      <c r="L92" s="168"/>
      <c r="M92" s="161">
        <v>30</v>
      </c>
      <c r="N92" s="162"/>
      <c r="O92" s="162"/>
      <c r="P92" s="162"/>
      <c r="Q92" s="163"/>
      <c r="R92" s="161">
        <v>74</v>
      </c>
      <c r="S92" s="162"/>
      <c r="T92" s="162"/>
      <c r="U92" s="162"/>
      <c r="V92" s="162"/>
      <c r="W92" s="163"/>
      <c r="X92" s="161">
        <v>0</v>
      </c>
      <c r="Y92" s="162"/>
      <c r="Z92" s="162"/>
      <c r="AA92" s="162"/>
      <c r="AB92" s="163"/>
      <c r="AC92" s="161">
        <v>0</v>
      </c>
      <c r="AD92" s="162"/>
      <c r="AE92" s="162"/>
      <c r="AF92" s="162"/>
      <c r="AG92" s="162"/>
      <c r="AH92" s="163"/>
      <c r="AI92" s="161">
        <f t="shared" si="11"/>
        <v>30</v>
      </c>
      <c r="AJ92" s="162"/>
      <c r="AK92" s="162"/>
      <c r="AL92" s="162"/>
      <c r="AM92" s="163"/>
      <c r="AN92" s="161">
        <f t="shared" si="19"/>
        <v>74</v>
      </c>
      <c r="AO92" s="164"/>
      <c r="AP92" s="164"/>
      <c r="AQ92" s="164"/>
      <c r="AR92" s="164"/>
      <c r="AS92" s="165"/>
      <c r="AT92" s="172">
        <f>IF(AI92=0,0,(AI92*1)/($E$94*$AU$10*3-$E$96))</f>
        <v>0.16666666666666666</v>
      </c>
      <c r="AU92" s="173"/>
      <c r="AV92" s="173"/>
      <c r="AW92" s="173"/>
      <c r="AX92" s="173"/>
      <c r="AY92" s="174"/>
      <c r="AZ92" s="37"/>
    </row>
    <row r="93" spans="1:52" ht="10.5" customHeight="1" x14ac:dyDescent="0.15">
      <c r="A93" s="5"/>
      <c r="B93" s="190"/>
      <c r="C93" s="191"/>
      <c r="D93" s="189"/>
      <c r="E93" s="175"/>
      <c r="F93" s="178"/>
      <c r="G93" s="178"/>
      <c r="H93" s="177"/>
      <c r="I93" s="166" t="str">
        <f t="shared" si="18"/>
        <v>午前午後</v>
      </c>
      <c r="J93" s="167"/>
      <c r="K93" s="167"/>
      <c r="L93" s="168"/>
      <c r="M93" s="161">
        <v>5</v>
      </c>
      <c r="N93" s="162"/>
      <c r="O93" s="162"/>
      <c r="P93" s="162"/>
      <c r="Q93" s="163"/>
      <c r="R93" s="161">
        <v>10</v>
      </c>
      <c r="S93" s="162"/>
      <c r="T93" s="162"/>
      <c r="U93" s="162"/>
      <c r="V93" s="162"/>
      <c r="W93" s="163"/>
      <c r="X93" s="161">
        <v>2</v>
      </c>
      <c r="Y93" s="162"/>
      <c r="Z93" s="162"/>
      <c r="AA93" s="162"/>
      <c r="AB93" s="163"/>
      <c r="AC93" s="161">
        <v>10</v>
      </c>
      <c r="AD93" s="162"/>
      <c r="AE93" s="162"/>
      <c r="AF93" s="162"/>
      <c r="AG93" s="162"/>
      <c r="AH93" s="163"/>
      <c r="AI93" s="161">
        <f t="shared" si="11"/>
        <v>7</v>
      </c>
      <c r="AJ93" s="162"/>
      <c r="AK93" s="162"/>
      <c r="AL93" s="162"/>
      <c r="AM93" s="163"/>
      <c r="AN93" s="161">
        <f t="shared" si="19"/>
        <v>20</v>
      </c>
      <c r="AO93" s="164"/>
      <c r="AP93" s="164"/>
      <c r="AQ93" s="164"/>
      <c r="AR93" s="164"/>
      <c r="AS93" s="165"/>
      <c r="AT93" s="172">
        <f>IF(AI93=0,0,(AI93*2)/($E$94*$AU$10*3-$E$96))</f>
        <v>7.7777777777777779E-2</v>
      </c>
      <c r="AU93" s="173"/>
      <c r="AV93" s="173"/>
      <c r="AW93" s="173"/>
      <c r="AX93" s="173"/>
      <c r="AY93" s="174"/>
      <c r="AZ93" s="37"/>
    </row>
    <row r="94" spans="1:52" ht="10.5" customHeight="1" x14ac:dyDescent="0.15">
      <c r="A94" s="5"/>
      <c r="B94" s="190"/>
      <c r="C94" s="191"/>
      <c r="D94" s="189"/>
      <c r="E94" s="38">
        <v>2</v>
      </c>
      <c r="F94" s="35"/>
      <c r="G94" s="35"/>
      <c r="H94" s="36"/>
      <c r="I94" s="166" t="str">
        <f t="shared" si="18"/>
        <v>午後夜間</v>
      </c>
      <c r="J94" s="167"/>
      <c r="K94" s="167"/>
      <c r="L94" s="168"/>
      <c r="M94" s="161">
        <v>2</v>
      </c>
      <c r="N94" s="162"/>
      <c r="O94" s="162"/>
      <c r="P94" s="162"/>
      <c r="Q94" s="163"/>
      <c r="R94" s="161">
        <v>12</v>
      </c>
      <c r="S94" s="162"/>
      <c r="T94" s="162"/>
      <c r="U94" s="162"/>
      <c r="V94" s="162"/>
      <c r="W94" s="163"/>
      <c r="X94" s="161">
        <v>0</v>
      </c>
      <c r="Y94" s="162"/>
      <c r="Z94" s="162"/>
      <c r="AA94" s="162"/>
      <c r="AB94" s="163"/>
      <c r="AC94" s="161">
        <v>0</v>
      </c>
      <c r="AD94" s="162"/>
      <c r="AE94" s="162"/>
      <c r="AF94" s="162"/>
      <c r="AG94" s="162"/>
      <c r="AH94" s="163"/>
      <c r="AI94" s="161">
        <f t="shared" si="11"/>
        <v>2</v>
      </c>
      <c r="AJ94" s="162"/>
      <c r="AK94" s="162"/>
      <c r="AL94" s="162"/>
      <c r="AM94" s="163"/>
      <c r="AN94" s="161">
        <f t="shared" si="19"/>
        <v>12</v>
      </c>
      <c r="AO94" s="164"/>
      <c r="AP94" s="164"/>
      <c r="AQ94" s="164"/>
      <c r="AR94" s="164"/>
      <c r="AS94" s="165"/>
      <c r="AT94" s="172">
        <f>IF(AI94=0,0,(AI94*2)/($E$94*$AU$10*3-$E$96))</f>
        <v>2.2222222222222223E-2</v>
      </c>
      <c r="AU94" s="173"/>
      <c r="AV94" s="173"/>
      <c r="AW94" s="173"/>
      <c r="AX94" s="173"/>
      <c r="AY94" s="174"/>
      <c r="AZ94" s="37"/>
    </row>
    <row r="95" spans="1:52" ht="10.5" customHeight="1" x14ac:dyDescent="0.15">
      <c r="A95" s="5"/>
      <c r="B95" s="190"/>
      <c r="C95" s="191"/>
      <c r="D95" s="189"/>
      <c r="E95" s="34"/>
      <c r="F95" s="35"/>
      <c r="G95" s="35"/>
      <c r="H95" s="36"/>
      <c r="I95" s="166" t="str">
        <f t="shared" si="18"/>
        <v>全日</v>
      </c>
      <c r="J95" s="167"/>
      <c r="K95" s="167"/>
      <c r="L95" s="168"/>
      <c r="M95" s="161">
        <v>1</v>
      </c>
      <c r="N95" s="162"/>
      <c r="O95" s="162"/>
      <c r="P95" s="162"/>
      <c r="Q95" s="163"/>
      <c r="R95" s="161">
        <v>4</v>
      </c>
      <c r="S95" s="162"/>
      <c r="T95" s="162"/>
      <c r="U95" s="162"/>
      <c r="V95" s="162"/>
      <c r="W95" s="163"/>
      <c r="X95" s="161">
        <v>0</v>
      </c>
      <c r="Y95" s="162"/>
      <c r="Z95" s="162"/>
      <c r="AA95" s="162"/>
      <c r="AB95" s="163"/>
      <c r="AC95" s="161">
        <v>0</v>
      </c>
      <c r="AD95" s="162"/>
      <c r="AE95" s="162"/>
      <c r="AF95" s="162"/>
      <c r="AG95" s="162"/>
      <c r="AH95" s="163"/>
      <c r="AI95" s="161">
        <f t="shared" si="11"/>
        <v>1</v>
      </c>
      <c r="AJ95" s="162"/>
      <c r="AK95" s="162"/>
      <c r="AL95" s="162"/>
      <c r="AM95" s="163"/>
      <c r="AN95" s="161">
        <f t="shared" si="19"/>
        <v>4</v>
      </c>
      <c r="AO95" s="164"/>
      <c r="AP95" s="164"/>
      <c r="AQ95" s="164"/>
      <c r="AR95" s="164"/>
      <c r="AS95" s="165"/>
      <c r="AT95" s="172">
        <f>IF(AI95=0,0,(AI95*3)/($E$94*$AU$10*3-$E$96))</f>
        <v>1.6666666666666666E-2</v>
      </c>
      <c r="AU95" s="173"/>
      <c r="AV95" s="173"/>
      <c r="AW95" s="173"/>
      <c r="AX95" s="173"/>
      <c r="AY95" s="174"/>
      <c r="AZ95" s="37"/>
    </row>
    <row r="96" spans="1:52" ht="10.5" customHeight="1" x14ac:dyDescent="0.15">
      <c r="A96" s="5"/>
      <c r="B96" s="190"/>
      <c r="C96" s="191"/>
      <c r="D96" s="189"/>
      <c r="E96" s="169">
        <v>0</v>
      </c>
      <c r="F96" s="170"/>
      <c r="G96" s="170"/>
      <c r="H96" s="171"/>
      <c r="I96" s="166" t="s">
        <v>36</v>
      </c>
      <c r="J96" s="167"/>
      <c r="K96" s="167"/>
      <c r="L96" s="168"/>
      <c r="M96" s="161">
        <f>SUM(M90:Q95)</f>
        <v>99</v>
      </c>
      <c r="N96" s="162"/>
      <c r="O96" s="162"/>
      <c r="P96" s="162"/>
      <c r="Q96" s="163"/>
      <c r="R96" s="161">
        <f>SUM(R90:W95:W95)</f>
        <v>274</v>
      </c>
      <c r="S96" s="162"/>
      <c r="T96" s="162"/>
      <c r="U96" s="162"/>
      <c r="V96" s="162"/>
      <c r="W96" s="163"/>
      <c r="X96" s="161">
        <f>SUM(X90:AB95:AB95)</f>
        <v>2</v>
      </c>
      <c r="Y96" s="162"/>
      <c r="Z96" s="162"/>
      <c r="AA96" s="162"/>
      <c r="AB96" s="163"/>
      <c r="AC96" s="161">
        <f>SUM(AC90:AH95)</f>
        <v>10</v>
      </c>
      <c r="AD96" s="162"/>
      <c r="AE96" s="162"/>
      <c r="AF96" s="162"/>
      <c r="AG96" s="162"/>
      <c r="AH96" s="163"/>
      <c r="AI96" s="161">
        <f t="shared" si="11"/>
        <v>101</v>
      </c>
      <c r="AJ96" s="162"/>
      <c r="AK96" s="162"/>
      <c r="AL96" s="162"/>
      <c r="AM96" s="163"/>
      <c r="AN96" s="161">
        <f>SUM(AN90:AS95)</f>
        <v>284</v>
      </c>
      <c r="AO96" s="164"/>
      <c r="AP96" s="164"/>
      <c r="AQ96" s="164"/>
      <c r="AR96" s="164"/>
      <c r="AS96" s="165"/>
      <c r="AT96" s="172">
        <f>IF(AI96=0,0,(AI96+AI93+AI94+(AI95*2))/(E94*$AU$10*3-E96))</f>
        <v>0.62222222222222223</v>
      </c>
      <c r="AU96" s="173"/>
      <c r="AV96" s="173"/>
      <c r="AW96" s="173"/>
      <c r="AX96" s="173"/>
      <c r="AY96" s="174"/>
      <c r="AZ96" s="37"/>
    </row>
    <row r="97" spans="1:52" ht="10.5" customHeight="1" x14ac:dyDescent="0.15">
      <c r="A97" s="5"/>
      <c r="B97" s="187" t="s">
        <v>35</v>
      </c>
      <c r="C97" s="188"/>
      <c r="D97" s="189"/>
      <c r="E97" s="175" t="s">
        <v>47</v>
      </c>
      <c r="F97" s="176"/>
      <c r="G97" s="176"/>
      <c r="H97" s="177"/>
      <c r="I97" s="158" t="str">
        <f t="shared" ref="I97:I102" si="20">I90</f>
        <v>午前</v>
      </c>
      <c r="J97" s="159"/>
      <c r="K97" s="159"/>
      <c r="L97" s="160"/>
      <c r="M97" s="179">
        <v>4</v>
      </c>
      <c r="N97" s="180"/>
      <c r="O97" s="180"/>
      <c r="P97" s="180"/>
      <c r="Q97" s="181"/>
      <c r="R97" s="179">
        <v>45</v>
      </c>
      <c r="S97" s="180"/>
      <c r="T97" s="180"/>
      <c r="U97" s="180"/>
      <c r="V97" s="180"/>
      <c r="W97" s="181"/>
      <c r="X97" s="179">
        <v>1</v>
      </c>
      <c r="Y97" s="180"/>
      <c r="Z97" s="180"/>
      <c r="AA97" s="180"/>
      <c r="AB97" s="181"/>
      <c r="AC97" s="179">
        <v>5</v>
      </c>
      <c r="AD97" s="180"/>
      <c r="AE97" s="180"/>
      <c r="AF97" s="180"/>
      <c r="AG97" s="180"/>
      <c r="AH97" s="181"/>
      <c r="AI97" s="179">
        <f t="shared" si="11"/>
        <v>5</v>
      </c>
      <c r="AJ97" s="180"/>
      <c r="AK97" s="180"/>
      <c r="AL97" s="180"/>
      <c r="AM97" s="181"/>
      <c r="AN97" s="179">
        <f t="shared" ref="AN97:AN102" si="21">R97+AC97</f>
        <v>50</v>
      </c>
      <c r="AO97" s="182"/>
      <c r="AP97" s="182"/>
      <c r="AQ97" s="182"/>
      <c r="AR97" s="182"/>
      <c r="AS97" s="183"/>
      <c r="AT97" s="184">
        <f>IF(AI97=0,0,(AI97*1)/($E$101*$AU$10*3-$E$103))</f>
        <v>5.5555555555555552E-2</v>
      </c>
      <c r="AU97" s="185"/>
      <c r="AV97" s="185"/>
      <c r="AW97" s="185"/>
      <c r="AX97" s="185"/>
      <c r="AY97" s="186"/>
      <c r="AZ97" s="37"/>
    </row>
    <row r="98" spans="1:52" ht="10.5" customHeight="1" x14ac:dyDescent="0.15">
      <c r="A98" s="5"/>
      <c r="B98" s="190"/>
      <c r="C98" s="191"/>
      <c r="D98" s="189"/>
      <c r="E98" s="175"/>
      <c r="F98" s="178"/>
      <c r="G98" s="178"/>
      <c r="H98" s="177"/>
      <c r="I98" s="166" t="str">
        <f t="shared" si="20"/>
        <v>午後</v>
      </c>
      <c r="J98" s="167"/>
      <c r="K98" s="167"/>
      <c r="L98" s="168"/>
      <c r="M98" s="161">
        <v>5</v>
      </c>
      <c r="N98" s="162"/>
      <c r="O98" s="162"/>
      <c r="P98" s="162"/>
      <c r="Q98" s="163"/>
      <c r="R98" s="161">
        <v>45</v>
      </c>
      <c r="S98" s="162"/>
      <c r="T98" s="162"/>
      <c r="U98" s="162"/>
      <c r="V98" s="162"/>
      <c r="W98" s="163"/>
      <c r="X98" s="161">
        <v>2</v>
      </c>
      <c r="Y98" s="162"/>
      <c r="Z98" s="162"/>
      <c r="AA98" s="162"/>
      <c r="AB98" s="163"/>
      <c r="AC98" s="161">
        <v>20</v>
      </c>
      <c r="AD98" s="162"/>
      <c r="AE98" s="162"/>
      <c r="AF98" s="162"/>
      <c r="AG98" s="162"/>
      <c r="AH98" s="163"/>
      <c r="AI98" s="161">
        <f t="shared" si="11"/>
        <v>7</v>
      </c>
      <c r="AJ98" s="162"/>
      <c r="AK98" s="162"/>
      <c r="AL98" s="162"/>
      <c r="AM98" s="163"/>
      <c r="AN98" s="161">
        <f t="shared" si="21"/>
        <v>65</v>
      </c>
      <c r="AO98" s="164"/>
      <c r="AP98" s="164"/>
      <c r="AQ98" s="164"/>
      <c r="AR98" s="164"/>
      <c r="AS98" s="165"/>
      <c r="AT98" s="172">
        <f>IF(AI98=0,0,(AI98*1)/($E$101*$AU$10*3-$E$103))</f>
        <v>7.7777777777777779E-2</v>
      </c>
      <c r="AU98" s="173"/>
      <c r="AV98" s="173"/>
      <c r="AW98" s="173"/>
      <c r="AX98" s="173"/>
      <c r="AY98" s="174"/>
      <c r="AZ98" s="37"/>
    </row>
    <row r="99" spans="1:52" ht="10.5" customHeight="1" x14ac:dyDescent="0.15">
      <c r="A99" s="5"/>
      <c r="B99" s="190"/>
      <c r="C99" s="191"/>
      <c r="D99" s="189"/>
      <c r="E99" s="175"/>
      <c r="F99" s="178"/>
      <c r="G99" s="178"/>
      <c r="H99" s="177"/>
      <c r="I99" s="166" t="str">
        <f t="shared" si="20"/>
        <v>夜間</v>
      </c>
      <c r="J99" s="167"/>
      <c r="K99" s="167"/>
      <c r="L99" s="168"/>
      <c r="M99" s="161">
        <v>2</v>
      </c>
      <c r="N99" s="162"/>
      <c r="O99" s="162"/>
      <c r="P99" s="162"/>
      <c r="Q99" s="163"/>
      <c r="R99" s="161">
        <v>20</v>
      </c>
      <c r="S99" s="162"/>
      <c r="T99" s="162"/>
      <c r="U99" s="162"/>
      <c r="V99" s="162"/>
      <c r="W99" s="163"/>
      <c r="X99" s="161">
        <v>1</v>
      </c>
      <c r="Y99" s="162"/>
      <c r="Z99" s="162"/>
      <c r="AA99" s="162"/>
      <c r="AB99" s="163"/>
      <c r="AC99" s="161">
        <v>5</v>
      </c>
      <c r="AD99" s="162"/>
      <c r="AE99" s="162"/>
      <c r="AF99" s="162"/>
      <c r="AG99" s="162"/>
      <c r="AH99" s="163"/>
      <c r="AI99" s="161">
        <f t="shared" si="11"/>
        <v>3</v>
      </c>
      <c r="AJ99" s="162"/>
      <c r="AK99" s="162"/>
      <c r="AL99" s="162"/>
      <c r="AM99" s="163"/>
      <c r="AN99" s="161">
        <f t="shared" si="21"/>
        <v>25</v>
      </c>
      <c r="AO99" s="164"/>
      <c r="AP99" s="164"/>
      <c r="AQ99" s="164"/>
      <c r="AR99" s="164"/>
      <c r="AS99" s="165"/>
      <c r="AT99" s="172">
        <f>IF(AI99=0,0,(AI99*1)/($E$101*$AU$10*3-$E$103))</f>
        <v>3.3333333333333333E-2</v>
      </c>
      <c r="AU99" s="173"/>
      <c r="AV99" s="173"/>
      <c r="AW99" s="173"/>
      <c r="AX99" s="173"/>
      <c r="AY99" s="174"/>
      <c r="AZ99" s="37"/>
    </row>
    <row r="100" spans="1:52" ht="10.5" customHeight="1" x14ac:dyDescent="0.15">
      <c r="A100" s="5"/>
      <c r="B100" s="190"/>
      <c r="C100" s="191"/>
      <c r="D100" s="189"/>
      <c r="E100" s="175"/>
      <c r="F100" s="178"/>
      <c r="G100" s="178"/>
      <c r="H100" s="177"/>
      <c r="I100" s="166" t="str">
        <f t="shared" si="20"/>
        <v>午前午後</v>
      </c>
      <c r="J100" s="167"/>
      <c r="K100" s="167"/>
      <c r="L100" s="168"/>
      <c r="M100" s="161">
        <v>2</v>
      </c>
      <c r="N100" s="162"/>
      <c r="O100" s="162"/>
      <c r="P100" s="162"/>
      <c r="Q100" s="163"/>
      <c r="R100" s="161">
        <v>30</v>
      </c>
      <c r="S100" s="162"/>
      <c r="T100" s="162"/>
      <c r="U100" s="162"/>
      <c r="V100" s="162"/>
      <c r="W100" s="163"/>
      <c r="X100" s="161">
        <v>1</v>
      </c>
      <c r="Y100" s="162"/>
      <c r="Z100" s="162"/>
      <c r="AA100" s="162"/>
      <c r="AB100" s="163"/>
      <c r="AC100" s="161">
        <v>15</v>
      </c>
      <c r="AD100" s="162"/>
      <c r="AE100" s="162"/>
      <c r="AF100" s="162"/>
      <c r="AG100" s="162"/>
      <c r="AH100" s="163"/>
      <c r="AI100" s="161">
        <f t="shared" ref="AI100:AI117" si="22">M100+X100</f>
        <v>3</v>
      </c>
      <c r="AJ100" s="162"/>
      <c r="AK100" s="162"/>
      <c r="AL100" s="162"/>
      <c r="AM100" s="163"/>
      <c r="AN100" s="161">
        <f t="shared" si="21"/>
        <v>45</v>
      </c>
      <c r="AO100" s="164"/>
      <c r="AP100" s="164"/>
      <c r="AQ100" s="164"/>
      <c r="AR100" s="164"/>
      <c r="AS100" s="165"/>
      <c r="AT100" s="172">
        <f>IF(AI100=0,0,(AI100*2)/($E$101*$AU$10*3-$E$103))</f>
        <v>6.6666666666666666E-2</v>
      </c>
      <c r="AU100" s="173"/>
      <c r="AV100" s="173"/>
      <c r="AW100" s="173"/>
      <c r="AX100" s="173"/>
      <c r="AY100" s="174"/>
      <c r="AZ100" s="37"/>
    </row>
    <row r="101" spans="1:52" ht="10.5" customHeight="1" x14ac:dyDescent="0.15">
      <c r="A101" s="5"/>
      <c r="B101" s="190"/>
      <c r="C101" s="191"/>
      <c r="D101" s="189"/>
      <c r="E101" s="38">
        <v>1</v>
      </c>
      <c r="F101" s="35"/>
      <c r="G101" s="35"/>
      <c r="H101" s="36"/>
      <c r="I101" s="166" t="str">
        <f t="shared" si="20"/>
        <v>午後夜間</v>
      </c>
      <c r="J101" s="167"/>
      <c r="K101" s="167"/>
      <c r="L101" s="168"/>
      <c r="M101" s="161">
        <v>0</v>
      </c>
      <c r="N101" s="162"/>
      <c r="O101" s="162"/>
      <c r="P101" s="162"/>
      <c r="Q101" s="163"/>
      <c r="R101" s="161">
        <v>0</v>
      </c>
      <c r="S101" s="162"/>
      <c r="T101" s="162"/>
      <c r="U101" s="162"/>
      <c r="V101" s="162"/>
      <c r="W101" s="163"/>
      <c r="X101" s="161">
        <v>0</v>
      </c>
      <c r="Y101" s="162"/>
      <c r="Z101" s="162"/>
      <c r="AA101" s="162"/>
      <c r="AB101" s="163"/>
      <c r="AC101" s="161">
        <v>0</v>
      </c>
      <c r="AD101" s="162"/>
      <c r="AE101" s="162"/>
      <c r="AF101" s="162"/>
      <c r="AG101" s="162"/>
      <c r="AH101" s="163"/>
      <c r="AI101" s="161">
        <f t="shared" si="22"/>
        <v>0</v>
      </c>
      <c r="AJ101" s="162"/>
      <c r="AK101" s="162"/>
      <c r="AL101" s="162"/>
      <c r="AM101" s="163"/>
      <c r="AN101" s="161">
        <f t="shared" si="21"/>
        <v>0</v>
      </c>
      <c r="AO101" s="164"/>
      <c r="AP101" s="164"/>
      <c r="AQ101" s="164"/>
      <c r="AR101" s="164"/>
      <c r="AS101" s="165"/>
      <c r="AT101" s="172">
        <f>IF(AI101=0,0,(AI101*2)/($E$101*$AU$10*3-$E$103))</f>
        <v>0</v>
      </c>
      <c r="AU101" s="173"/>
      <c r="AV101" s="173"/>
      <c r="AW101" s="173"/>
      <c r="AX101" s="173"/>
      <c r="AY101" s="174"/>
      <c r="AZ101" s="37"/>
    </row>
    <row r="102" spans="1:52" ht="10.5" customHeight="1" x14ac:dyDescent="0.15">
      <c r="A102" s="5"/>
      <c r="B102" s="190"/>
      <c r="C102" s="191"/>
      <c r="D102" s="189"/>
      <c r="E102" s="34"/>
      <c r="F102" s="35"/>
      <c r="G102" s="35"/>
      <c r="H102" s="36"/>
      <c r="I102" s="166" t="str">
        <f t="shared" si="20"/>
        <v>全日</v>
      </c>
      <c r="J102" s="167"/>
      <c r="K102" s="167"/>
      <c r="L102" s="168"/>
      <c r="M102" s="161">
        <v>0</v>
      </c>
      <c r="N102" s="162"/>
      <c r="O102" s="162"/>
      <c r="P102" s="162"/>
      <c r="Q102" s="163"/>
      <c r="R102" s="161">
        <v>0</v>
      </c>
      <c r="S102" s="162"/>
      <c r="T102" s="162"/>
      <c r="U102" s="162"/>
      <c r="V102" s="162"/>
      <c r="W102" s="163"/>
      <c r="X102" s="161">
        <v>0</v>
      </c>
      <c r="Y102" s="162"/>
      <c r="Z102" s="162"/>
      <c r="AA102" s="162"/>
      <c r="AB102" s="163"/>
      <c r="AC102" s="161">
        <v>0</v>
      </c>
      <c r="AD102" s="162"/>
      <c r="AE102" s="162"/>
      <c r="AF102" s="162"/>
      <c r="AG102" s="162"/>
      <c r="AH102" s="163"/>
      <c r="AI102" s="161">
        <f t="shared" si="22"/>
        <v>0</v>
      </c>
      <c r="AJ102" s="162"/>
      <c r="AK102" s="162"/>
      <c r="AL102" s="162"/>
      <c r="AM102" s="163"/>
      <c r="AN102" s="161">
        <f t="shared" si="21"/>
        <v>0</v>
      </c>
      <c r="AO102" s="164"/>
      <c r="AP102" s="164"/>
      <c r="AQ102" s="164"/>
      <c r="AR102" s="164"/>
      <c r="AS102" s="165"/>
      <c r="AT102" s="172">
        <f>IF(AI102=0,0,(AI102*3)/($E$101*$AU$10*3-$E$103))</f>
        <v>0</v>
      </c>
      <c r="AU102" s="173"/>
      <c r="AV102" s="173"/>
      <c r="AW102" s="173"/>
      <c r="AX102" s="173"/>
      <c r="AY102" s="174"/>
      <c r="AZ102" s="37"/>
    </row>
    <row r="103" spans="1:52" ht="10.5" customHeight="1" x14ac:dyDescent="0.15">
      <c r="A103" s="5"/>
      <c r="B103" s="190"/>
      <c r="C103" s="191"/>
      <c r="D103" s="189"/>
      <c r="E103" s="169">
        <v>0</v>
      </c>
      <c r="F103" s="170"/>
      <c r="G103" s="170"/>
      <c r="H103" s="171"/>
      <c r="I103" s="166" t="s">
        <v>36</v>
      </c>
      <c r="J103" s="167"/>
      <c r="K103" s="167"/>
      <c r="L103" s="168"/>
      <c r="M103" s="161">
        <f>SUM(M97:Q102)</f>
        <v>13</v>
      </c>
      <c r="N103" s="162"/>
      <c r="O103" s="162"/>
      <c r="P103" s="162"/>
      <c r="Q103" s="163"/>
      <c r="R103" s="161">
        <f>SUM(R97:W102:W102)</f>
        <v>140</v>
      </c>
      <c r="S103" s="162"/>
      <c r="T103" s="162"/>
      <c r="U103" s="162"/>
      <c r="V103" s="162"/>
      <c r="W103" s="163"/>
      <c r="X103" s="161">
        <f>SUM(X97:AB102:AB102)</f>
        <v>5</v>
      </c>
      <c r="Y103" s="162"/>
      <c r="Z103" s="162"/>
      <c r="AA103" s="162"/>
      <c r="AB103" s="163"/>
      <c r="AC103" s="161">
        <f>SUM(AC97:AH102)</f>
        <v>45</v>
      </c>
      <c r="AD103" s="162"/>
      <c r="AE103" s="162"/>
      <c r="AF103" s="162"/>
      <c r="AG103" s="162"/>
      <c r="AH103" s="163"/>
      <c r="AI103" s="161">
        <f t="shared" si="22"/>
        <v>18</v>
      </c>
      <c r="AJ103" s="162"/>
      <c r="AK103" s="162"/>
      <c r="AL103" s="162"/>
      <c r="AM103" s="163"/>
      <c r="AN103" s="161">
        <f>SUM(AN97:AS102)</f>
        <v>185</v>
      </c>
      <c r="AO103" s="164"/>
      <c r="AP103" s="164"/>
      <c r="AQ103" s="164"/>
      <c r="AR103" s="164"/>
      <c r="AS103" s="165"/>
      <c r="AT103" s="172">
        <f>IF(AI103=0,0,(AI103+AI100+AI101+(AI102*2))/(E101*$AU$10*3-E103))</f>
        <v>0.23333333333333334</v>
      </c>
      <c r="AU103" s="173"/>
      <c r="AV103" s="173"/>
      <c r="AW103" s="173"/>
      <c r="AX103" s="173"/>
      <c r="AY103" s="174"/>
      <c r="AZ103" s="37"/>
    </row>
    <row r="104" spans="1:52" ht="10.5" customHeight="1" x14ac:dyDescent="0.15">
      <c r="A104" s="5"/>
      <c r="B104" s="187" t="s">
        <v>35</v>
      </c>
      <c r="C104" s="188"/>
      <c r="D104" s="189"/>
      <c r="E104" s="175" t="s">
        <v>48</v>
      </c>
      <c r="F104" s="176"/>
      <c r="G104" s="176"/>
      <c r="H104" s="177"/>
      <c r="I104" s="158" t="str">
        <f t="shared" ref="I104:I109" si="23">I97</f>
        <v>午前</v>
      </c>
      <c r="J104" s="159"/>
      <c r="K104" s="159"/>
      <c r="L104" s="160"/>
      <c r="M104" s="179">
        <v>2</v>
      </c>
      <c r="N104" s="180"/>
      <c r="O104" s="180"/>
      <c r="P104" s="180"/>
      <c r="Q104" s="181"/>
      <c r="R104" s="179">
        <v>18</v>
      </c>
      <c r="S104" s="180"/>
      <c r="T104" s="180"/>
      <c r="U104" s="180"/>
      <c r="V104" s="180"/>
      <c r="W104" s="181"/>
      <c r="X104" s="179">
        <v>2</v>
      </c>
      <c r="Y104" s="180"/>
      <c r="Z104" s="180"/>
      <c r="AA104" s="180"/>
      <c r="AB104" s="181"/>
      <c r="AC104" s="179">
        <v>32</v>
      </c>
      <c r="AD104" s="180"/>
      <c r="AE104" s="180"/>
      <c r="AF104" s="180"/>
      <c r="AG104" s="180"/>
      <c r="AH104" s="181"/>
      <c r="AI104" s="179">
        <f t="shared" si="22"/>
        <v>4</v>
      </c>
      <c r="AJ104" s="180"/>
      <c r="AK104" s="180"/>
      <c r="AL104" s="180"/>
      <c r="AM104" s="181"/>
      <c r="AN104" s="179">
        <f t="shared" ref="AN104:AN109" si="24">R104+AC104</f>
        <v>50</v>
      </c>
      <c r="AO104" s="182"/>
      <c r="AP104" s="182"/>
      <c r="AQ104" s="182"/>
      <c r="AR104" s="182"/>
      <c r="AS104" s="183"/>
      <c r="AT104" s="184">
        <f>IF(AI104=0,0,(AI104*1)/($E$108*$AU$10*3-$E$110))</f>
        <v>4.4444444444444446E-2</v>
      </c>
      <c r="AU104" s="185"/>
      <c r="AV104" s="185"/>
      <c r="AW104" s="185"/>
      <c r="AX104" s="185"/>
      <c r="AY104" s="186"/>
      <c r="AZ104" s="37"/>
    </row>
    <row r="105" spans="1:52" ht="10.5" customHeight="1" x14ac:dyDescent="0.15">
      <c r="A105" s="5"/>
      <c r="B105" s="190"/>
      <c r="C105" s="191"/>
      <c r="D105" s="189"/>
      <c r="E105" s="175"/>
      <c r="F105" s="178"/>
      <c r="G105" s="178"/>
      <c r="H105" s="177"/>
      <c r="I105" s="166" t="str">
        <f t="shared" si="23"/>
        <v>午後</v>
      </c>
      <c r="J105" s="167"/>
      <c r="K105" s="167"/>
      <c r="L105" s="168"/>
      <c r="M105" s="161">
        <v>12</v>
      </c>
      <c r="N105" s="162"/>
      <c r="O105" s="162"/>
      <c r="P105" s="162"/>
      <c r="Q105" s="163"/>
      <c r="R105" s="161">
        <v>111</v>
      </c>
      <c r="S105" s="162"/>
      <c r="T105" s="162"/>
      <c r="U105" s="162"/>
      <c r="V105" s="162"/>
      <c r="W105" s="163"/>
      <c r="X105" s="161">
        <v>0</v>
      </c>
      <c r="Y105" s="162"/>
      <c r="Z105" s="162"/>
      <c r="AA105" s="162"/>
      <c r="AB105" s="163"/>
      <c r="AC105" s="161">
        <v>0</v>
      </c>
      <c r="AD105" s="162"/>
      <c r="AE105" s="162"/>
      <c r="AF105" s="162"/>
      <c r="AG105" s="162"/>
      <c r="AH105" s="163"/>
      <c r="AI105" s="161">
        <f t="shared" si="22"/>
        <v>12</v>
      </c>
      <c r="AJ105" s="162"/>
      <c r="AK105" s="162"/>
      <c r="AL105" s="162"/>
      <c r="AM105" s="163"/>
      <c r="AN105" s="161">
        <f t="shared" si="24"/>
        <v>111</v>
      </c>
      <c r="AO105" s="164"/>
      <c r="AP105" s="164"/>
      <c r="AQ105" s="164"/>
      <c r="AR105" s="164"/>
      <c r="AS105" s="165"/>
      <c r="AT105" s="172">
        <f>IF(AI105=0,0,(AI105*1)/($E$108*$AU$10*3-$E$110))</f>
        <v>0.13333333333333333</v>
      </c>
      <c r="AU105" s="173"/>
      <c r="AV105" s="173"/>
      <c r="AW105" s="173"/>
      <c r="AX105" s="173"/>
      <c r="AY105" s="174"/>
      <c r="AZ105" s="37"/>
    </row>
    <row r="106" spans="1:52" ht="10.5" customHeight="1" x14ac:dyDescent="0.15">
      <c r="A106" s="5"/>
      <c r="B106" s="190"/>
      <c r="C106" s="191"/>
      <c r="D106" s="189"/>
      <c r="E106" s="175"/>
      <c r="F106" s="178"/>
      <c r="G106" s="178"/>
      <c r="H106" s="177"/>
      <c r="I106" s="166" t="str">
        <f t="shared" si="23"/>
        <v>夜間</v>
      </c>
      <c r="J106" s="167"/>
      <c r="K106" s="167"/>
      <c r="L106" s="168"/>
      <c r="M106" s="161">
        <v>5</v>
      </c>
      <c r="N106" s="162"/>
      <c r="O106" s="162"/>
      <c r="P106" s="162"/>
      <c r="Q106" s="163"/>
      <c r="R106" s="161">
        <v>77</v>
      </c>
      <c r="S106" s="162"/>
      <c r="T106" s="162"/>
      <c r="U106" s="162"/>
      <c r="V106" s="162"/>
      <c r="W106" s="163"/>
      <c r="X106" s="161">
        <v>6</v>
      </c>
      <c r="Y106" s="162"/>
      <c r="Z106" s="162"/>
      <c r="AA106" s="162"/>
      <c r="AB106" s="163"/>
      <c r="AC106" s="161">
        <v>80</v>
      </c>
      <c r="AD106" s="162"/>
      <c r="AE106" s="162"/>
      <c r="AF106" s="162"/>
      <c r="AG106" s="162"/>
      <c r="AH106" s="163"/>
      <c r="AI106" s="161">
        <f t="shared" si="22"/>
        <v>11</v>
      </c>
      <c r="AJ106" s="162"/>
      <c r="AK106" s="162"/>
      <c r="AL106" s="162"/>
      <c r="AM106" s="163"/>
      <c r="AN106" s="161">
        <f t="shared" si="24"/>
        <v>157</v>
      </c>
      <c r="AO106" s="164"/>
      <c r="AP106" s="164"/>
      <c r="AQ106" s="164"/>
      <c r="AR106" s="164"/>
      <c r="AS106" s="165"/>
      <c r="AT106" s="172">
        <f>IF(AI106=0,0,(AI106*1)/($E$108*$AU$10*3-$E$110))</f>
        <v>0.12222222222222222</v>
      </c>
      <c r="AU106" s="173"/>
      <c r="AV106" s="173"/>
      <c r="AW106" s="173"/>
      <c r="AX106" s="173"/>
      <c r="AY106" s="174"/>
      <c r="AZ106" s="37"/>
    </row>
    <row r="107" spans="1:52" ht="10.5" customHeight="1" x14ac:dyDescent="0.15">
      <c r="A107" s="5"/>
      <c r="B107" s="190"/>
      <c r="C107" s="191"/>
      <c r="D107" s="189"/>
      <c r="E107" s="175"/>
      <c r="F107" s="178"/>
      <c r="G107" s="178"/>
      <c r="H107" s="177"/>
      <c r="I107" s="166" t="str">
        <f t="shared" si="23"/>
        <v>午前午後</v>
      </c>
      <c r="J107" s="167"/>
      <c r="K107" s="167"/>
      <c r="L107" s="168"/>
      <c r="M107" s="161">
        <v>7</v>
      </c>
      <c r="N107" s="162"/>
      <c r="O107" s="162"/>
      <c r="P107" s="162"/>
      <c r="Q107" s="163"/>
      <c r="R107" s="161">
        <v>88</v>
      </c>
      <c r="S107" s="162"/>
      <c r="T107" s="162"/>
      <c r="U107" s="162"/>
      <c r="V107" s="162"/>
      <c r="W107" s="163"/>
      <c r="X107" s="161">
        <v>1</v>
      </c>
      <c r="Y107" s="162"/>
      <c r="Z107" s="162"/>
      <c r="AA107" s="162"/>
      <c r="AB107" s="163"/>
      <c r="AC107" s="161">
        <v>20</v>
      </c>
      <c r="AD107" s="162"/>
      <c r="AE107" s="162"/>
      <c r="AF107" s="162"/>
      <c r="AG107" s="162"/>
      <c r="AH107" s="163"/>
      <c r="AI107" s="161">
        <f t="shared" si="22"/>
        <v>8</v>
      </c>
      <c r="AJ107" s="162"/>
      <c r="AK107" s="162"/>
      <c r="AL107" s="162"/>
      <c r="AM107" s="163"/>
      <c r="AN107" s="161">
        <f t="shared" si="24"/>
        <v>108</v>
      </c>
      <c r="AO107" s="164"/>
      <c r="AP107" s="164"/>
      <c r="AQ107" s="164"/>
      <c r="AR107" s="164"/>
      <c r="AS107" s="165"/>
      <c r="AT107" s="172">
        <f>IF(AI107=0,0,(AI107*2)/($E$108*$AU$10*3-$E$110))</f>
        <v>0.17777777777777778</v>
      </c>
      <c r="AU107" s="173"/>
      <c r="AV107" s="173"/>
      <c r="AW107" s="173"/>
      <c r="AX107" s="173"/>
      <c r="AY107" s="174"/>
      <c r="AZ107" s="37"/>
    </row>
    <row r="108" spans="1:52" ht="10.5" customHeight="1" x14ac:dyDescent="0.15">
      <c r="A108" s="5"/>
      <c r="B108" s="190"/>
      <c r="C108" s="191"/>
      <c r="D108" s="189"/>
      <c r="E108" s="38">
        <v>1</v>
      </c>
      <c r="F108" s="35"/>
      <c r="G108" s="35"/>
      <c r="H108" s="36"/>
      <c r="I108" s="166" t="str">
        <f t="shared" si="23"/>
        <v>午後夜間</v>
      </c>
      <c r="J108" s="167"/>
      <c r="K108" s="167"/>
      <c r="L108" s="168"/>
      <c r="M108" s="161">
        <v>0</v>
      </c>
      <c r="N108" s="162"/>
      <c r="O108" s="162"/>
      <c r="P108" s="162"/>
      <c r="Q108" s="163"/>
      <c r="R108" s="161">
        <v>0</v>
      </c>
      <c r="S108" s="162"/>
      <c r="T108" s="162"/>
      <c r="U108" s="162"/>
      <c r="V108" s="162"/>
      <c r="W108" s="163"/>
      <c r="X108" s="161">
        <v>0</v>
      </c>
      <c r="Y108" s="162"/>
      <c r="Z108" s="162"/>
      <c r="AA108" s="162"/>
      <c r="AB108" s="163"/>
      <c r="AC108" s="161">
        <v>0</v>
      </c>
      <c r="AD108" s="162"/>
      <c r="AE108" s="162"/>
      <c r="AF108" s="162"/>
      <c r="AG108" s="162"/>
      <c r="AH108" s="163"/>
      <c r="AI108" s="161">
        <f t="shared" si="22"/>
        <v>0</v>
      </c>
      <c r="AJ108" s="162"/>
      <c r="AK108" s="162"/>
      <c r="AL108" s="162"/>
      <c r="AM108" s="163"/>
      <c r="AN108" s="161">
        <f t="shared" si="24"/>
        <v>0</v>
      </c>
      <c r="AO108" s="164"/>
      <c r="AP108" s="164"/>
      <c r="AQ108" s="164"/>
      <c r="AR108" s="164"/>
      <c r="AS108" s="165"/>
      <c r="AT108" s="172">
        <f>IF(AI108=0,0,(AI108*2)/($E$108*$AU$10*3-$E$110))</f>
        <v>0</v>
      </c>
      <c r="AU108" s="173"/>
      <c r="AV108" s="173"/>
      <c r="AW108" s="173"/>
      <c r="AX108" s="173"/>
      <c r="AY108" s="174"/>
      <c r="AZ108" s="37"/>
    </row>
    <row r="109" spans="1:52" ht="10.5" customHeight="1" x14ac:dyDescent="0.15">
      <c r="A109" s="5"/>
      <c r="B109" s="190"/>
      <c r="C109" s="191"/>
      <c r="D109" s="189"/>
      <c r="E109" s="34"/>
      <c r="F109" s="35"/>
      <c r="G109" s="35"/>
      <c r="H109" s="36"/>
      <c r="I109" s="166" t="str">
        <f t="shared" si="23"/>
        <v>全日</v>
      </c>
      <c r="J109" s="167"/>
      <c r="K109" s="167"/>
      <c r="L109" s="168"/>
      <c r="M109" s="161">
        <v>0</v>
      </c>
      <c r="N109" s="162"/>
      <c r="O109" s="162"/>
      <c r="P109" s="162"/>
      <c r="Q109" s="163"/>
      <c r="R109" s="161">
        <v>0</v>
      </c>
      <c r="S109" s="162"/>
      <c r="T109" s="162"/>
      <c r="U109" s="162"/>
      <c r="V109" s="162"/>
      <c r="W109" s="163"/>
      <c r="X109" s="161">
        <v>0</v>
      </c>
      <c r="Y109" s="162"/>
      <c r="Z109" s="162"/>
      <c r="AA109" s="162"/>
      <c r="AB109" s="163"/>
      <c r="AC109" s="161">
        <v>0</v>
      </c>
      <c r="AD109" s="162"/>
      <c r="AE109" s="162"/>
      <c r="AF109" s="162"/>
      <c r="AG109" s="162"/>
      <c r="AH109" s="163"/>
      <c r="AI109" s="161">
        <f t="shared" si="22"/>
        <v>0</v>
      </c>
      <c r="AJ109" s="162"/>
      <c r="AK109" s="162"/>
      <c r="AL109" s="162"/>
      <c r="AM109" s="163"/>
      <c r="AN109" s="161">
        <f t="shared" si="24"/>
        <v>0</v>
      </c>
      <c r="AO109" s="164"/>
      <c r="AP109" s="164"/>
      <c r="AQ109" s="164"/>
      <c r="AR109" s="164"/>
      <c r="AS109" s="165"/>
      <c r="AT109" s="172">
        <f>IF(AI109=0,0,(AI109*3)/($E$108*$AU$10*3-$E$110))</f>
        <v>0</v>
      </c>
      <c r="AU109" s="173"/>
      <c r="AV109" s="173"/>
      <c r="AW109" s="173"/>
      <c r="AX109" s="173"/>
      <c r="AY109" s="174"/>
      <c r="AZ109" s="37"/>
    </row>
    <row r="110" spans="1:52" ht="10.5" customHeight="1" x14ac:dyDescent="0.15">
      <c r="A110" s="5"/>
      <c r="B110" s="190"/>
      <c r="C110" s="191"/>
      <c r="D110" s="189"/>
      <c r="E110" s="169">
        <v>0</v>
      </c>
      <c r="F110" s="170"/>
      <c r="G110" s="170"/>
      <c r="H110" s="171"/>
      <c r="I110" s="166" t="s">
        <v>36</v>
      </c>
      <c r="J110" s="167"/>
      <c r="K110" s="167"/>
      <c r="L110" s="168"/>
      <c r="M110" s="161">
        <f>SUM(M104:Q109)</f>
        <v>26</v>
      </c>
      <c r="N110" s="162"/>
      <c r="O110" s="162"/>
      <c r="P110" s="162"/>
      <c r="Q110" s="163"/>
      <c r="R110" s="161">
        <f>SUM(R104:W109:W109)</f>
        <v>294</v>
      </c>
      <c r="S110" s="162"/>
      <c r="T110" s="162"/>
      <c r="U110" s="162"/>
      <c r="V110" s="162"/>
      <c r="W110" s="163"/>
      <c r="X110" s="161">
        <f>SUM(X104:AB109:AB109)</f>
        <v>9</v>
      </c>
      <c r="Y110" s="162"/>
      <c r="Z110" s="162"/>
      <c r="AA110" s="162"/>
      <c r="AB110" s="163"/>
      <c r="AC110" s="161">
        <f>SUM(AC104:AH109)</f>
        <v>132</v>
      </c>
      <c r="AD110" s="162"/>
      <c r="AE110" s="162"/>
      <c r="AF110" s="162"/>
      <c r="AG110" s="162"/>
      <c r="AH110" s="163"/>
      <c r="AI110" s="161">
        <f t="shared" si="22"/>
        <v>35</v>
      </c>
      <c r="AJ110" s="162"/>
      <c r="AK110" s="162"/>
      <c r="AL110" s="162"/>
      <c r="AM110" s="163"/>
      <c r="AN110" s="161">
        <f>SUM(AN104:AS109)</f>
        <v>426</v>
      </c>
      <c r="AO110" s="164"/>
      <c r="AP110" s="164"/>
      <c r="AQ110" s="164"/>
      <c r="AR110" s="164"/>
      <c r="AS110" s="165"/>
      <c r="AT110" s="172">
        <f>IF(AI110=0,0,(AI110+AI107+AI108+(AI109*2))/(E108*$AU$10*3-E110))</f>
        <v>0.4777777777777778</v>
      </c>
      <c r="AU110" s="173"/>
      <c r="AV110" s="173"/>
      <c r="AW110" s="173"/>
      <c r="AX110" s="173"/>
      <c r="AY110" s="174"/>
      <c r="AZ110" s="37"/>
    </row>
    <row r="111" spans="1:52" ht="10.5" customHeight="1" x14ac:dyDescent="0.15">
      <c r="A111" s="5"/>
      <c r="B111" s="187" t="s">
        <v>35</v>
      </c>
      <c r="C111" s="188"/>
      <c r="D111" s="189"/>
      <c r="E111" s="175" t="s">
        <v>49</v>
      </c>
      <c r="F111" s="176"/>
      <c r="G111" s="176"/>
      <c r="H111" s="177"/>
      <c r="I111" s="158" t="str">
        <f t="shared" ref="I111:I116" si="25">I104</f>
        <v>午前</v>
      </c>
      <c r="J111" s="159"/>
      <c r="K111" s="159"/>
      <c r="L111" s="160"/>
      <c r="M111" s="179">
        <v>2</v>
      </c>
      <c r="N111" s="180"/>
      <c r="O111" s="180"/>
      <c r="P111" s="180"/>
      <c r="Q111" s="181"/>
      <c r="R111" s="179">
        <v>12</v>
      </c>
      <c r="S111" s="180"/>
      <c r="T111" s="180"/>
      <c r="U111" s="180"/>
      <c r="V111" s="180"/>
      <c r="W111" s="181"/>
      <c r="X111" s="179">
        <v>0</v>
      </c>
      <c r="Y111" s="180"/>
      <c r="Z111" s="180"/>
      <c r="AA111" s="180"/>
      <c r="AB111" s="181"/>
      <c r="AC111" s="179">
        <v>0</v>
      </c>
      <c r="AD111" s="180"/>
      <c r="AE111" s="180"/>
      <c r="AF111" s="180"/>
      <c r="AG111" s="180"/>
      <c r="AH111" s="181"/>
      <c r="AI111" s="179">
        <f t="shared" si="22"/>
        <v>2</v>
      </c>
      <c r="AJ111" s="180"/>
      <c r="AK111" s="180"/>
      <c r="AL111" s="180"/>
      <c r="AM111" s="181"/>
      <c r="AN111" s="179">
        <f t="shared" ref="AN111:AN116" si="26">R111+AC111</f>
        <v>12</v>
      </c>
      <c r="AO111" s="182"/>
      <c r="AP111" s="182"/>
      <c r="AQ111" s="182"/>
      <c r="AR111" s="182"/>
      <c r="AS111" s="183"/>
      <c r="AT111" s="184">
        <f>IF(AI111=0,0,(AI111*1)/($E$115*$AU$10*3-$E$117))</f>
        <v>4.4444444444444444E-3</v>
      </c>
      <c r="AU111" s="185"/>
      <c r="AV111" s="185"/>
      <c r="AW111" s="185"/>
      <c r="AX111" s="185"/>
      <c r="AY111" s="186"/>
      <c r="AZ111" s="37"/>
    </row>
    <row r="112" spans="1:52" ht="10.5" customHeight="1" x14ac:dyDescent="0.15">
      <c r="A112" s="5"/>
      <c r="B112" s="190"/>
      <c r="C112" s="191"/>
      <c r="D112" s="189"/>
      <c r="E112" s="175"/>
      <c r="F112" s="178"/>
      <c r="G112" s="178"/>
      <c r="H112" s="177"/>
      <c r="I112" s="166" t="str">
        <f t="shared" si="25"/>
        <v>午後</v>
      </c>
      <c r="J112" s="167"/>
      <c r="K112" s="167"/>
      <c r="L112" s="168"/>
      <c r="M112" s="161">
        <v>5</v>
      </c>
      <c r="N112" s="162"/>
      <c r="O112" s="162"/>
      <c r="P112" s="162"/>
      <c r="Q112" s="163"/>
      <c r="R112" s="161">
        <v>30</v>
      </c>
      <c r="S112" s="162"/>
      <c r="T112" s="162"/>
      <c r="U112" s="162"/>
      <c r="V112" s="162"/>
      <c r="W112" s="163"/>
      <c r="X112" s="161">
        <v>0</v>
      </c>
      <c r="Y112" s="162"/>
      <c r="Z112" s="162"/>
      <c r="AA112" s="162"/>
      <c r="AB112" s="163"/>
      <c r="AC112" s="161">
        <v>0</v>
      </c>
      <c r="AD112" s="162"/>
      <c r="AE112" s="162"/>
      <c r="AF112" s="162"/>
      <c r="AG112" s="162"/>
      <c r="AH112" s="163"/>
      <c r="AI112" s="161">
        <f t="shared" si="22"/>
        <v>5</v>
      </c>
      <c r="AJ112" s="162"/>
      <c r="AK112" s="162"/>
      <c r="AL112" s="162"/>
      <c r="AM112" s="163"/>
      <c r="AN112" s="161">
        <f t="shared" si="26"/>
        <v>30</v>
      </c>
      <c r="AO112" s="164"/>
      <c r="AP112" s="164"/>
      <c r="AQ112" s="164"/>
      <c r="AR112" s="164"/>
      <c r="AS112" s="165"/>
      <c r="AT112" s="172">
        <f>IF(AI112=0,0,(AI112*1)/($E$115*$AU$10*3-$E$117))</f>
        <v>1.1111111111111112E-2</v>
      </c>
      <c r="AU112" s="173"/>
      <c r="AV112" s="173"/>
      <c r="AW112" s="173"/>
      <c r="AX112" s="173"/>
      <c r="AY112" s="174"/>
      <c r="AZ112" s="37"/>
    </row>
    <row r="113" spans="1:52" ht="10.5" customHeight="1" x14ac:dyDescent="0.15">
      <c r="A113" s="5"/>
      <c r="B113" s="190"/>
      <c r="C113" s="191"/>
      <c r="D113" s="189"/>
      <c r="E113" s="175"/>
      <c r="F113" s="178"/>
      <c r="G113" s="178"/>
      <c r="H113" s="177"/>
      <c r="I113" s="166" t="str">
        <f t="shared" si="25"/>
        <v>夜間</v>
      </c>
      <c r="J113" s="167"/>
      <c r="K113" s="167"/>
      <c r="L113" s="168"/>
      <c r="M113" s="161">
        <v>4</v>
      </c>
      <c r="N113" s="162"/>
      <c r="O113" s="162"/>
      <c r="P113" s="162"/>
      <c r="Q113" s="163"/>
      <c r="R113" s="161">
        <v>14</v>
      </c>
      <c r="S113" s="162"/>
      <c r="T113" s="162"/>
      <c r="U113" s="162"/>
      <c r="V113" s="162"/>
      <c r="W113" s="163"/>
      <c r="X113" s="161">
        <v>0</v>
      </c>
      <c r="Y113" s="162"/>
      <c r="Z113" s="162"/>
      <c r="AA113" s="162"/>
      <c r="AB113" s="163"/>
      <c r="AC113" s="161">
        <v>0</v>
      </c>
      <c r="AD113" s="162"/>
      <c r="AE113" s="162"/>
      <c r="AF113" s="162"/>
      <c r="AG113" s="162"/>
      <c r="AH113" s="163"/>
      <c r="AI113" s="161">
        <f t="shared" si="22"/>
        <v>4</v>
      </c>
      <c r="AJ113" s="162"/>
      <c r="AK113" s="162"/>
      <c r="AL113" s="162"/>
      <c r="AM113" s="163"/>
      <c r="AN113" s="161">
        <f t="shared" si="26"/>
        <v>14</v>
      </c>
      <c r="AO113" s="164"/>
      <c r="AP113" s="164"/>
      <c r="AQ113" s="164"/>
      <c r="AR113" s="164"/>
      <c r="AS113" s="165"/>
      <c r="AT113" s="172">
        <f>IF(AI113=0,0,(AI113*1)/($E$115*$AU$10*3-$E$117))</f>
        <v>8.8888888888888889E-3</v>
      </c>
      <c r="AU113" s="173"/>
      <c r="AV113" s="173"/>
      <c r="AW113" s="173"/>
      <c r="AX113" s="173"/>
      <c r="AY113" s="174"/>
      <c r="AZ113" s="37"/>
    </row>
    <row r="114" spans="1:52" ht="10.5" customHeight="1" x14ac:dyDescent="0.15">
      <c r="A114" s="5"/>
      <c r="B114" s="190"/>
      <c r="C114" s="191"/>
      <c r="D114" s="189"/>
      <c r="E114" s="175"/>
      <c r="F114" s="178"/>
      <c r="G114" s="178"/>
      <c r="H114" s="177"/>
      <c r="I114" s="166" t="str">
        <f t="shared" si="25"/>
        <v>午前午後</v>
      </c>
      <c r="J114" s="167"/>
      <c r="K114" s="167"/>
      <c r="L114" s="168"/>
      <c r="M114" s="161">
        <v>24</v>
      </c>
      <c r="N114" s="162"/>
      <c r="O114" s="162"/>
      <c r="P114" s="162"/>
      <c r="Q114" s="163"/>
      <c r="R114" s="161">
        <v>193</v>
      </c>
      <c r="S114" s="162"/>
      <c r="T114" s="162"/>
      <c r="U114" s="162"/>
      <c r="V114" s="162"/>
      <c r="W114" s="163"/>
      <c r="X114" s="161">
        <v>5</v>
      </c>
      <c r="Y114" s="162"/>
      <c r="Z114" s="162"/>
      <c r="AA114" s="162"/>
      <c r="AB114" s="163"/>
      <c r="AC114" s="161">
        <v>38</v>
      </c>
      <c r="AD114" s="162"/>
      <c r="AE114" s="162"/>
      <c r="AF114" s="162"/>
      <c r="AG114" s="162"/>
      <c r="AH114" s="163"/>
      <c r="AI114" s="161">
        <f t="shared" si="22"/>
        <v>29</v>
      </c>
      <c r="AJ114" s="162"/>
      <c r="AK114" s="162"/>
      <c r="AL114" s="162"/>
      <c r="AM114" s="163"/>
      <c r="AN114" s="161">
        <f t="shared" si="26"/>
        <v>231</v>
      </c>
      <c r="AO114" s="164"/>
      <c r="AP114" s="164"/>
      <c r="AQ114" s="164"/>
      <c r="AR114" s="164"/>
      <c r="AS114" s="165"/>
      <c r="AT114" s="172">
        <f>IF(AI114=0,0,(AI114*2)/($E$115*$AU$10*3-$E$117))</f>
        <v>0.12888888888888889</v>
      </c>
      <c r="AU114" s="173"/>
      <c r="AV114" s="173"/>
      <c r="AW114" s="173"/>
      <c r="AX114" s="173"/>
      <c r="AY114" s="174"/>
      <c r="AZ114" s="37"/>
    </row>
    <row r="115" spans="1:52" ht="10.5" customHeight="1" x14ac:dyDescent="0.15">
      <c r="A115" s="5"/>
      <c r="B115" s="190"/>
      <c r="C115" s="191"/>
      <c r="D115" s="189"/>
      <c r="E115" s="38">
        <v>5</v>
      </c>
      <c r="F115" s="35"/>
      <c r="G115" s="35"/>
      <c r="H115" s="36"/>
      <c r="I115" s="166" t="str">
        <f t="shared" si="25"/>
        <v>午後夜間</v>
      </c>
      <c r="J115" s="167"/>
      <c r="K115" s="167"/>
      <c r="L115" s="168"/>
      <c r="M115" s="161">
        <v>8</v>
      </c>
      <c r="N115" s="162"/>
      <c r="O115" s="162"/>
      <c r="P115" s="162"/>
      <c r="Q115" s="163"/>
      <c r="R115" s="161">
        <v>43</v>
      </c>
      <c r="S115" s="162"/>
      <c r="T115" s="162"/>
      <c r="U115" s="162"/>
      <c r="V115" s="162"/>
      <c r="W115" s="163"/>
      <c r="X115" s="161">
        <v>3</v>
      </c>
      <c r="Y115" s="162"/>
      <c r="Z115" s="162"/>
      <c r="AA115" s="162"/>
      <c r="AB115" s="163"/>
      <c r="AC115" s="161">
        <v>18</v>
      </c>
      <c r="AD115" s="162"/>
      <c r="AE115" s="162"/>
      <c r="AF115" s="162"/>
      <c r="AG115" s="162"/>
      <c r="AH115" s="163"/>
      <c r="AI115" s="161">
        <f t="shared" si="22"/>
        <v>11</v>
      </c>
      <c r="AJ115" s="162"/>
      <c r="AK115" s="162"/>
      <c r="AL115" s="162"/>
      <c r="AM115" s="163"/>
      <c r="AN115" s="161">
        <f t="shared" si="26"/>
        <v>61</v>
      </c>
      <c r="AO115" s="164"/>
      <c r="AP115" s="164"/>
      <c r="AQ115" s="164"/>
      <c r="AR115" s="164"/>
      <c r="AS115" s="165"/>
      <c r="AT115" s="172">
        <f>IF(AI115=0,0,(AI115*2)/($E$115*$AU$10*3-$E$117))</f>
        <v>4.8888888888888891E-2</v>
      </c>
      <c r="AU115" s="173"/>
      <c r="AV115" s="173"/>
      <c r="AW115" s="173"/>
      <c r="AX115" s="173"/>
      <c r="AY115" s="174"/>
      <c r="AZ115" s="37"/>
    </row>
    <row r="116" spans="1:52" ht="10.5" customHeight="1" x14ac:dyDescent="0.15">
      <c r="A116" s="5"/>
      <c r="B116" s="190"/>
      <c r="C116" s="191"/>
      <c r="D116" s="189"/>
      <c r="E116" s="34"/>
      <c r="F116" s="35"/>
      <c r="G116" s="35"/>
      <c r="H116" s="36"/>
      <c r="I116" s="166" t="str">
        <f t="shared" si="25"/>
        <v>全日</v>
      </c>
      <c r="J116" s="167"/>
      <c r="K116" s="167"/>
      <c r="L116" s="168"/>
      <c r="M116" s="161">
        <v>12</v>
      </c>
      <c r="N116" s="162"/>
      <c r="O116" s="162"/>
      <c r="P116" s="162"/>
      <c r="Q116" s="163"/>
      <c r="R116" s="161">
        <v>120</v>
      </c>
      <c r="S116" s="162"/>
      <c r="T116" s="162"/>
      <c r="U116" s="162"/>
      <c r="V116" s="162"/>
      <c r="W116" s="163"/>
      <c r="X116" s="161">
        <v>3</v>
      </c>
      <c r="Y116" s="162"/>
      <c r="Z116" s="162"/>
      <c r="AA116" s="162"/>
      <c r="AB116" s="163"/>
      <c r="AC116" s="161">
        <v>18</v>
      </c>
      <c r="AD116" s="162"/>
      <c r="AE116" s="162"/>
      <c r="AF116" s="162"/>
      <c r="AG116" s="162"/>
      <c r="AH116" s="163"/>
      <c r="AI116" s="161">
        <f t="shared" si="22"/>
        <v>15</v>
      </c>
      <c r="AJ116" s="162"/>
      <c r="AK116" s="162"/>
      <c r="AL116" s="162"/>
      <c r="AM116" s="163"/>
      <c r="AN116" s="161">
        <f t="shared" si="26"/>
        <v>138</v>
      </c>
      <c r="AO116" s="164"/>
      <c r="AP116" s="164"/>
      <c r="AQ116" s="164"/>
      <c r="AR116" s="164"/>
      <c r="AS116" s="165"/>
      <c r="AT116" s="172">
        <f>IF(AI116=0,0,(AI116*3)/($E$115*$AU$10*3-$E$117))</f>
        <v>0.1</v>
      </c>
      <c r="AU116" s="173"/>
      <c r="AV116" s="173"/>
      <c r="AW116" s="173"/>
      <c r="AX116" s="173"/>
      <c r="AY116" s="174"/>
      <c r="AZ116" s="37"/>
    </row>
    <row r="117" spans="1:52" ht="10.5" customHeight="1" x14ac:dyDescent="0.15">
      <c r="A117" s="5"/>
      <c r="B117" s="190"/>
      <c r="C117" s="191"/>
      <c r="D117" s="189"/>
      <c r="E117" s="169">
        <v>0</v>
      </c>
      <c r="F117" s="170"/>
      <c r="G117" s="170"/>
      <c r="H117" s="171"/>
      <c r="I117" s="166" t="s">
        <v>36</v>
      </c>
      <c r="J117" s="167"/>
      <c r="K117" s="167"/>
      <c r="L117" s="168"/>
      <c r="M117" s="161">
        <f>SUM(M111:Q116)</f>
        <v>55</v>
      </c>
      <c r="N117" s="162"/>
      <c r="O117" s="162"/>
      <c r="P117" s="162"/>
      <c r="Q117" s="163"/>
      <c r="R117" s="161">
        <f>SUM(R111:W116:W116)</f>
        <v>412</v>
      </c>
      <c r="S117" s="162"/>
      <c r="T117" s="162"/>
      <c r="U117" s="162"/>
      <c r="V117" s="162"/>
      <c r="W117" s="163"/>
      <c r="X117" s="161">
        <f>SUM(X111:AB116:AB116)</f>
        <v>11</v>
      </c>
      <c r="Y117" s="162"/>
      <c r="Z117" s="162"/>
      <c r="AA117" s="162"/>
      <c r="AB117" s="163"/>
      <c r="AC117" s="161">
        <f>SUM(AC111:AH116)</f>
        <v>74</v>
      </c>
      <c r="AD117" s="162"/>
      <c r="AE117" s="162"/>
      <c r="AF117" s="162"/>
      <c r="AG117" s="162"/>
      <c r="AH117" s="163"/>
      <c r="AI117" s="161">
        <f t="shared" si="22"/>
        <v>66</v>
      </c>
      <c r="AJ117" s="162"/>
      <c r="AK117" s="162"/>
      <c r="AL117" s="162"/>
      <c r="AM117" s="163"/>
      <c r="AN117" s="161">
        <f>SUM(AN111:AS116)</f>
        <v>486</v>
      </c>
      <c r="AO117" s="164"/>
      <c r="AP117" s="164"/>
      <c r="AQ117" s="164"/>
      <c r="AR117" s="164"/>
      <c r="AS117" s="165"/>
      <c r="AT117" s="172">
        <f>IF(AI117=0,0,(AI117+AI114+AI115+(AI116*2))/(E115*$AU$10*3-E117))</f>
        <v>0.30222222222222223</v>
      </c>
      <c r="AU117" s="173"/>
      <c r="AV117" s="173"/>
      <c r="AW117" s="173"/>
      <c r="AX117" s="173"/>
      <c r="AY117" s="174"/>
      <c r="AZ117" s="37"/>
    </row>
    <row r="118" spans="1:52" ht="10.5" customHeight="1" x14ac:dyDescent="0.15">
      <c r="A118" s="5"/>
      <c r="B118" s="192"/>
      <c r="C118" s="193"/>
      <c r="D118" s="194"/>
      <c r="E118" s="152" t="s">
        <v>34</v>
      </c>
      <c r="F118" s="153"/>
      <c r="G118" s="153"/>
      <c r="H118" s="154"/>
      <c r="I118" s="158" t="str">
        <f t="shared" ref="I118:I123" si="27">I111</f>
        <v>午前</v>
      </c>
      <c r="J118" s="159"/>
      <c r="K118" s="159"/>
      <c r="L118" s="160"/>
      <c r="M118" s="161">
        <f t="shared" ref="M118:M123" si="28">M69+M76+M83+M90+M97+M104+M111</f>
        <v>97</v>
      </c>
      <c r="N118" s="162"/>
      <c r="O118" s="162"/>
      <c r="P118" s="162"/>
      <c r="Q118" s="163"/>
      <c r="R118" s="161">
        <f t="shared" ref="R118:R123" si="29">R69+R76+R83+R90+R97+R104+R111</f>
        <v>942</v>
      </c>
      <c r="S118" s="162"/>
      <c r="T118" s="162"/>
      <c r="U118" s="162"/>
      <c r="V118" s="162"/>
      <c r="W118" s="163"/>
      <c r="X118" s="161">
        <f t="shared" ref="X118:X123" si="30">X69+X76+X83+X90+X97+X104+X111</f>
        <v>4</v>
      </c>
      <c r="Y118" s="162"/>
      <c r="Z118" s="162"/>
      <c r="AA118" s="162"/>
      <c r="AB118" s="163"/>
      <c r="AC118" s="161">
        <f t="shared" ref="AC118:AC123" si="31">AC69+AC76+AC83+AC90+AC97+AC104+AC111</f>
        <v>45</v>
      </c>
      <c r="AD118" s="162"/>
      <c r="AE118" s="162"/>
      <c r="AF118" s="162"/>
      <c r="AG118" s="162"/>
      <c r="AH118" s="163"/>
      <c r="AI118" s="161">
        <f t="shared" ref="AI118:AI123" si="32">AI69+AI76+AI83+AI90+AI97+AI104+AI111</f>
        <v>101</v>
      </c>
      <c r="AJ118" s="162"/>
      <c r="AK118" s="162"/>
      <c r="AL118" s="162"/>
      <c r="AM118" s="163"/>
      <c r="AN118" s="161">
        <f t="shared" ref="AN118:AN123" si="33">AN69+AN76+AN83+AN90+AN97+AN104+AN111</f>
        <v>987</v>
      </c>
      <c r="AO118" s="164"/>
      <c r="AP118" s="164"/>
      <c r="AQ118" s="164"/>
      <c r="AR118" s="164"/>
      <c r="AS118" s="165"/>
      <c r="AT118" s="172">
        <f>IF(AI118=0,0,(AI118*1)/($E$122*$AU$10*3-$E$124))</f>
        <v>7.481481481481482E-2</v>
      </c>
      <c r="AU118" s="173"/>
      <c r="AV118" s="173"/>
      <c r="AW118" s="173"/>
      <c r="AX118" s="173"/>
      <c r="AY118" s="174"/>
      <c r="AZ118" s="37"/>
    </row>
    <row r="119" spans="1:52" ht="10.5" customHeight="1" x14ac:dyDescent="0.15">
      <c r="A119" s="5"/>
      <c r="B119" s="192"/>
      <c r="C119" s="193"/>
      <c r="D119" s="194"/>
      <c r="E119" s="155"/>
      <c r="F119" s="156"/>
      <c r="G119" s="156"/>
      <c r="H119" s="157"/>
      <c r="I119" s="166" t="str">
        <f t="shared" si="27"/>
        <v>午後</v>
      </c>
      <c r="J119" s="167"/>
      <c r="K119" s="167"/>
      <c r="L119" s="168"/>
      <c r="M119" s="161">
        <f t="shared" si="28"/>
        <v>105</v>
      </c>
      <c r="N119" s="162"/>
      <c r="O119" s="162"/>
      <c r="P119" s="162"/>
      <c r="Q119" s="163"/>
      <c r="R119" s="161">
        <f t="shared" si="29"/>
        <v>1968</v>
      </c>
      <c r="S119" s="162"/>
      <c r="T119" s="162"/>
      <c r="U119" s="162"/>
      <c r="V119" s="162"/>
      <c r="W119" s="163"/>
      <c r="X119" s="161">
        <f t="shared" si="30"/>
        <v>10</v>
      </c>
      <c r="Y119" s="162"/>
      <c r="Z119" s="162"/>
      <c r="AA119" s="162"/>
      <c r="AB119" s="163"/>
      <c r="AC119" s="161">
        <f t="shared" si="31"/>
        <v>230</v>
      </c>
      <c r="AD119" s="162"/>
      <c r="AE119" s="162"/>
      <c r="AF119" s="162"/>
      <c r="AG119" s="162"/>
      <c r="AH119" s="163"/>
      <c r="AI119" s="161">
        <f t="shared" si="32"/>
        <v>115</v>
      </c>
      <c r="AJ119" s="162"/>
      <c r="AK119" s="162"/>
      <c r="AL119" s="162"/>
      <c r="AM119" s="163"/>
      <c r="AN119" s="161">
        <f t="shared" si="33"/>
        <v>2198</v>
      </c>
      <c r="AO119" s="164"/>
      <c r="AP119" s="164"/>
      <c r="AQ119" s="164"/>
      <c r="AR119" s="164"/>
      <c r="AS119" s="165"/>
      <c r="AT119" s="172">
        <f>IF(AI119=0,0,(AI119*1)/($E$122*$AU$10*3-$E$124))</f>
        <v>8.5185185185185183E-2</v>
      </c>
      <c r="AU119" s="173"/>
      <c r="AV119" s="173"/>
      <c r="AW119" s="173"/>
      <c r="AX119" s="173"/>
      <c r="AY119" s="174"/>
      <c r="AZ119" s="37"/>
    </row>
    <row r="120" spans="1:52" ht="10.5" customHeight="1" x14ac:dyDescent="0.15">
      <c r="A120" s="5"/>
      <c r="B120" s="192"/>
      <c r="C120" s="193"/>
      <c r="D120" s="194"/>
      <c r="E120" s="155"/>
      <c r="F120" s="156"/>
      <c r="G120" s="156"/>
      <c r="H120" s="157"/>
      <c r="I120" s="166" t="str">
        <f t="shared" si="27"/>
        <v>夜間</v>
      </c>
      <c r="J120" s="167"/>
      <c r="K120" s="167"/>
      <c r="L120" s="168"/>
      <c r="M120" s="161">
        <f t="shared" si="28"/>
        <v>89</v>
      </c>
      <c r="N120" s="162"/>
      <c r="O120" s="162"/>
      <c r="P120" s="162"/>
      <c r="Q120" s="163"/>
      <c r="R120" s="161">
        <f t="shared" si="29"/>
        <v>1178</v>
      </c>
      <c r="S120" s="162"/>
      <c r="T120" s="162"/>
      <c r="U120" s="162"/>
      <c r="V120" s="162"/>
      <c r="W120" s="163"/>
      <c r="X120" s="161">
        <f t="shared" si="30"/>
        <v>21</v>
      </c>
      <c r="Y120" s="162"/>
      <c r="Z120" s="162"/>
      <c r="AA120" s="162"/>
      <c r="AB120" s="163"/>
      <c r="AC120" s="161">
        <f t="shared" si="31"/>
        <v>435</v>
      </c>
      <c r="AD120" s="162"/>
      <c r="AE120" s="162"/>
      <c r="AF120" s="162"/>
      <c r="AG120" s="162"/>
      <c r="AH120" s="163"/>
      <c r="AI120" s="161">
        <f t="shared" si="32"/>
        <v>110</v>
      </c>
      <c r="AJ120" s="162"/>
      <c r="AK120" s="162"/>
      <c r="AL120" s="162"/>
      <c r="AM120" s="163"/>
      <c r="AN120" s="161">
        <f t="shared" si="33"/>
        <v>1613</v>
      </c>
      <c r="AO120" s="164"/>
      <c r="AP120" s="164"/>
      <c r="AQ120" s="164"/>
      <c r="AR120" s="164"/>
      <c r="AS120" s="165"/>
      <c r="AT120" s="172">
        <f>IF(AI120=0,0,(AI120*1)/($E$122*$AU$10*3-$E$124))</f>
        <v>8.1481481481481488E-2</v>
      </c>
      <c r="AU120" s="173"/>
      <c r="AV120" s="173"/>
      <c r="AW120" s="173"/>
      <c r="AX120" s="173"/>
      <c r="AY120" s="174"/>
      <c r="AZ120" s="37"/>
    </row>
    <row r="121" spans="1:52" ht="10.5" customHeight="1" x14ac:dyDescent="0.15">
      <c r="A121" s="5"/>
      <c r="B121" s="192"/>
      <c r="C121" s="193"/>
      <c r="D121" s="194"/>
      <c r="E121" s="155"/>
      <c r="F121" s="156"/>
      <c r="G121" s="156"/>
      <c r="H121" s="157"/>
      <c r="I121" s="166" t="str">
        <f t="shared" si="27"/>
        <v>午前午後</v>
      </c>
      <c r="J121" s="167"/>
      <c r="K121" s="167"/>
      <c r="L121" s="168"/>
      <c r="M121" s="161">
        <f t="shared" si="28"/>
        <v>79</v>
      </c>
      <c r="N121" s="162"/>
      <c r="O121" s="162"/>
      <c r="P121" s="162"/>
      <c r="Q121" s="163"/>
      <c r="R121" s="161">
        <f t="shared" si="29"/>
        <v>3919</v>
      </c>
      <c r="S121" s="162"/>
      <c r="T121" s="162"/>
      <c r="U121" s="162"/>
      <c r="V121" s="162"/>
      <c r="W121" s="163"/>
      <c r="X121" s="161">
        <f t="shared" si="30"/>
        <v>17</v>
      </c>
      <c r="Y121" s="162"/>
      <c r="Z121" s="162"/>
      <c r="AA121" s="162"/>
      <c r="AB121" s="163"/>
      <c r="AC121" s="161">
        <f t="shared" si="31"/>
        <v>1175</v>
      </c>
      <c r="AD121" s="162"/>
      <c r="AE121" s="162"/>
      <c r="AF121" s="162"/>
      <c r="AG121" s="162"/>
      <c r="AH121" s="163"/>
      <c r="AI121" s="161">
        <f t="shared" si="32"/>
        <v>96</v>
      </c>
      <c r="AJ121" s="162"/>
      <c r="AK121" s="162"/>
      <c r="AL121" s="162"/>
      <c r="AM121" s="163"/>
      <c r="AN121" s="161">
        <f t="shared" si="33"/>
        <v>5094</v>
      </c>
      <c r="AO121" s="164"/>
      <c r="AP121" s="164"/>
      <c r="AQ121" s="164"/>
      <c r="AR121" s="164"/>
      <c r="AS121" s="165"/>
      <c r="AT121" s="172">
        <f>IF(AI121=0,0,(AI121*2)/($E$122*$AU$10*3-$E$124))</f>
        <v>0.14222222222222222</v>
      </c>
      <c r="AU121" s="173"/>
      <c r="AV121" s="173"/>
      <c r="AW121" s="173"/>
      <c r="AX121" s="173"/>
      <c r="AY121" s="174"/>
      <c r="AZ121" s="37"/>
    </row>
    <row r="122" spans="1:52" ht="10.5" customHeight="1" x14ac:dyDescent="0.15">
      <c r="A122" s="5"/>
      <c r="B122" s="192"/>
      <c r="C122" s="193"/>
      <c r="D122" s="194"/>
      <c r="E122" s="38">
        <f>E73+E80+E87+E94+E101+E108+E115</f>
        <v>15</v>
      </c>
      <c r="F122" s="35"/>
      <c r="G122" s="35"/>
      <c r="H122" s="36"/>
      <c r="I122" s="166" t="str">
        <f t="shared" si="27"/>
        <v>午後夜間</v>
      </c>
      <c r="J122" s="167"/>
      <c r="K122" s="167"/>
      <c r="L122" s="168"/>
      <c r="M122" s="161">
        <f t="shared" si="28"/>
        <v>23</v>
      </c>
      <c r="N122" s="162"/>
      <c r="O122" s="162"/>
      <c r="P122" s="162"/>
      <c r="Q122" s="163"/>
      <c r="R122" s="161">
        <f t="shared" si="29"/>
        <v>685</v>
      </c>
      <c r="S122" s="162"/>
      <c r="T122" s="162"/>
      <c r="U122" s="162"/>
      <c r="V122" s="162"/>
      <c r="W122" s="163"/>
      <c r="X122" s="161">
        <f t="shared" si="30"/>
        <v>4</v>
      </c>
      <c r="Y122" s="162"/>
      <c r="Z122" s="162"/>
      <c r="AA122" s="162"/>
      <c r="AB122" s="163"/>
      <c r="AC122" s="161">
        <f t="shared" si="31"/>
        <v>168</v>
      </c>
      <c r="AD122" s="162"/>
      <c r="AE122" s="162"/>
      <c r="AF122" s="162"/>
      <c r="AG122" s="162"/>
      <c r="AH122" s="163"/>
      <c r="AI122" s="161">
        <f t="shared" si="32"/>
        <v>27</v>
      </c>
      <c r="AJ122" s="162"/>
      <c r="AK122" s="162"/>
      <c r="AL122" s="162"/>
      <c r="AM122" s="163"/>
      <c r="AN122" s="161">
        <f t="shared" si="33"/>
        <v>853</v>
      </c>
      <c r="AO122" s="164"/>
      <c r="AP122" s="164"/>
      <c r="AQ122" s="164"/>
      <c r="AR122" s="164"/>
      <c r="AS122" s="165"/>
      <c r="AT122" s="172">
        <f>IF(AI122=0,0,(AI122*2)/($E$122*$AU$10*3-$E$124))</f>
        <v>0.04</v>
      </c>
      <c r="AU122" s="173"/>
      <c r="AV122" s="173"/>
      <c r="AW122" s="173"/>
      <c r="AX122" s="173"/>
      <c r="AY122" s="174"/>
      <c r="AZ122" s="37"/>
    </row>
    <row r="123" spans="1:52" ht="10.5" customHeight="1" x14ac:dyDescent="0.15">
      <c r="A123" s="5"/>
      <c r="B123" s="192"/>
      <c r="C123" s="193"/>
      <c r="D123" s="194"/>
      <c r="E123" s="34"/>
      <c r="F123" s="35"/>
      <c r="G123" s="35"/>
      <c r="H123" s="36"/>
      <c r="I123" s="166" t="str">
        <f t="shared" si="27"/>
        <v>全日</v>
      </c>
      <c r="J123" s="167"/>
      <c r="K123" s="167"/>
      <c r="L123" s="168"/>
      <c r="M123" s="161">
        <f t="shared" si="28"/>
        <v>33</v>
      </c>
      <c r="N123" s="162"/>
      <c r="O123" s="162"/>
      <c r="P123" s="162"/>
      <c r="Q123" s="163"/>
      <c r="R123" s="161">
        <f t="shared" si="29"/>
        <v>1905</v>
      </c>
      <c r="S123" s="162"/>
      <c r="T123" s="162"/>
      <c r="U123" s="162"/>
      <c r="V123" s="162"/>
      <c r="W123" s="163"/>
      <c r="X123" s="161">
        <f t="shared" si="30"/>
        <v>5</v>
      </c>
      <c r="Y123" s="162"/>
      <c r="Z123" s="162"/>
      <c r="AA123" s="162"/>
      <c r="AB123" s="163"/>
      <c r="AC123" s="161">
        <f t="shared" si="31"/>
        <v>812</v>
      </c>
      <c r="AD123" s="162"/>
      <c r="AE123" s="162"/>
      <c r="AF123" s="162"/>
      <c r="AG123" s="162"/>
      <c r="AH123" s="163"/>
      <c r="AI123" s="161">
        <f t="shared" si="32"/>
        <v>38</v>
      </c>
      <c r="AJ123" s="162"/>
      <c r="AK123" s="162"/>
      <c r="AL123" s="162"/>
      <c r="AM123" s="163"/>
      <c r="AN123" s="161">
        <f t="shared" si="33"/>
        <v>2717</v>
      </c>
      <c r="AO123" s="164"/>
      <c r="AP123" s="164"/>
      <c r="AQ123" s="164"/>
      <c r="AR123" s="164"/>
      <c r="AS123" s="165"/>
      <c r="AT123" s="172">
        <f>IF(AI123=0,0,(AI123*3)/($E$122*$AU$10*3-$E$124))</f>
        <v>8.4444444444444447E-2</v>
      </c>
      <c r="AU123" s="173"/>
      <c r="AV123" s="173"/>
      <c r="AW123" s="173"/>
      <c r="AX123" s="173"/>
      <c r="AY123" s="174"/>
      <c r="AZ123" s="37"/>
    </row>
    <row r="124" spans="1:52" ht="10.5" customHeight="1" x14ac:dyDescent="0.15">
      <c r="A124" s="5"/>
      <c r="B124" s="195"/>
      <c r="C124" s="196"/>
      <c r="D124" s="197"/>
      <c r="E124" s="169">
        <f>E75+E82+E89+E96+E103+E110+E117</f>
        <v>0</v>
      </c>
      <c r="F124" s="170"/>
      <c r="G124" s="170"/>
      <c r="H124" s="171"/>
      <c r="I124" s="166" t="s">
        <v>36</v>
      </c>
      <c r="J124" s="167"/>
      <c r="K124" s="167"/>
      <c r="L124" s="168"/>
      <c r="M124" s="161">
        <f>SUM(M118:M123)</f>
        <v>426</v>
      </c>
      <c r="N124" s="162"/>
      <c r="O124" s="162"/>
      <c r="P124" s="162"/>
      <c r="Q124" s="163"/>
      <c r="R124" s="161">
        <f>SUM(R118:R123)</f>
        <v>10597</v>
      </c>
      <c r="S124" s="162"/>
      <c r="T124" s="162"/>
      <c r="U124" s="162"/>
      <c r="V124" s="162"/>
      <c r="W124" s="163"/>
      <c r="X124" s="161">
        <f>SUM(X118:X123)</f>
        <v>61</v>
      </c>
      <c r="Y124" s="162"/>
      <c r="Z124" s="162"/>
      <c r="AA124" s="162"/>
      <c r="AB124" s="163"/>
      <c r="AC124" s="161">
        <f>SUM(AC118:AC123)</f>
        <v>2865</v>
      </c>
      <c r="AD124" s="162"/>
      <c r="AE124" s="162"/>
      <c r="AF124" s="162"/>
      <c r="AG124" s="162"/>
      <c r="AH124" s="163"/>
      <c r="AI124" s="86">
        <f>M124+X124</f>
        <v>487</v>
      </c>
      <c r="AJ124" s="87"/>
      <c r="AK124" s="87"/>
      <c r="AL124" s="87"/>
      <c r="AM124" s="88"/>
      <c r="AN124" s="86">
        <f>R124+AC124</f>
        <v>13462</v>
      </c>
      <c r="AO124" s="87"/>
      <c r="AP124" s="87"/>
      <c r="AQ124" s="87"/>
      <c r="AR124" s="87"/>
      <c r="AS124" s="88"/>
      <c r="AT124" s="172">
        <f>IF(AI124=0,0,(AI124+AI121+AI122+(AI123*2))/(E122*$AU$10*3-E124))</f>
        <v>0.50814814814814813</v>
      </c>
      <c r="AU124" s="173"/>
      <c r="AV124" s="173"/>
      <c r="AW124" s="173"/>
      <c r="AX124" s="173"/>
      <c r="AY124" s="174"/>
      <c r="AZ124" s="37"/>
    </row>
    <row r="126" spans="1:52" ht="11.25" customHeight="1" x14ac:dyDescent="0.15">
      <c r="A126" s="5"/>
      <c r="B126" s="140" t="s">
        <v>27</v>
      </c>
      <c r="C126" s="141"/>
      <c r="D126" s="142"/>
      <c r="E126" s="70"/>
      <c r="F126" s="71"/>
      <c r="G126" s="71"/>
      <c r="H126" s="72"/>
      <c r="I126" s="110" t="s">
        <v>28</v>
      </c>
      <c r="J126" s="111"/>
      <c r="K126" s="111"/>
      <c r="L126" s="111"/>
      <c r="M126" s="111"/>
      <c r="N126" s="111"/>
      <c r="O126" s="111"/>
      <c r="P126" s="111"/>
      <c r="Q126" s="111"/>
      <c r="R126" s="111"/>
      <c r="S126" s="112"/>
      <c r="T126" s="110" t="s">
        <v>29</v>
      </c>
      <c r="U126" s="111"/>
      <c r="V126" s="111"/>
      <c r="W126" s="111"/>
      <c r="X126" s="111"/>
      <c r="Y126" s="111"/>
      <c r="Z126" s="111"/>
      <c r="AA126" s="111"/>
      <c r="AB126" s="111"/>
      <c r="AC126" s="111"/>
      <c r="AD126" s="112"/>
      <c r="AE126" s="135" t="s">
        <v>30</v>
      </c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 t="s">
        <v>31</v>
      </c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6"/>
    </row>
    <row r="127" spans="1:52" ht="11.25" customHeight="1" x14ac:dyDescent="0.15">
      <c r="A127" s="5"/>
      <c r="B127" s="143"/>
      <c r="C127" s="144"/>
      <c r="D127" s="145"/>
      <c r="E127" s="73"/>
      <c r="F127" s="74"/>
      <c r="G127" s="74"/>
      <c r="H127" s="75"/>
      <c r="I127" s="110" t="s">
        <v>32</v>
      </c>
      <c r="J127" s="111"/>
      <c r="K127" s="111"/>
      <c r="L127" s="112"/>
      <c r="M127" s="110" t="s">
        <v>33</v>
      </c>
      <c r="N127" s="111"/>
      <c r="O127" s="111"/>
      <c r="P127" s="111"/>
      <c r="Q127" s="111"/>
      <c r="R127" s="111"/>
      <c r="S127" s="112"/>
      <c r="T127" s="110" t="s">
        <v>32</v>
      </c>
      <c r="U127" s="111"/>
      <c r="V127" s="111"/>
      <c r="W127" s="112"/>
      <c r="X127" s="110" t="s">
        <v>33</v>
      </c>
      <c r="Y127" s="111"/>
      <c r="Z127" s="111"/>
      <c r="AA127" s="111"/>
      <c r="AB127" s="111"/>
      <c r="AC127" s="111"/>
      <c r="AD127" s="112"/>
      <c r="AE127" s="135" t="s">
        <v>32</v>
      </c>
      <c r="AF127" s="135"/>
      <c r="AG127" s="135"/>
      <c r="AH127" s="135"/>
      <c r="AI127" s="135" t="s">
        <v>33</v>
      </c>
      <c r="AJ127" s="135"/>
      <c r="AK127" s="135"/>
      <c r="AL127" s="135"/>
      <c r="AM127" s="135"/>
      <c r="AN127" s="135"/>
      <c r="AO127" s="135"/>
      <c r="AP127" s="135" t="s">
        <v>32</v>
      </c>
      <c r="AQ127" s="135"/>
      <c r="AR127" s="135"/>
      <c r="AS127" s="135"/>
      <c r="AT127" s="135" t="s">
        <v>33</v>
      </c>
      <c r="AU127" s="135"/>
      <c r="AV127" s="135"/>
      <c r="AW127" s="135"/>
      <c r="AX127" s="135"/>
      <c r="AY127" s="135"/>
      <c r="AZ127" s="6"/>
    </row>
    <row r="128" spans="1:52" ht="24" customHeight="1" x14ac:dyDescent="0.15">
      <c r="A128" s="5"/>
      <c r="B128" s="143"/>
      <c r="C128" s="144"/>
      <c r="D128" s="145"/>
      <c r="E128" s="127" t="s">
        <v>25</v>
      </c>
      <c r="F128" s="128"/>
      <c r="G128" s="128"/>
      <c r="H128" s="129"/>
      <c r="I128" s="86">
        <v>37</v>
      </c>
      <c r="J128" s="87"/>
      <c r="K128" s="87"/>
      <c r="L128" s="88"/>
      <c r="M128" s="130">
        <v>1109780</v>
      </c>
      <c r="N128" s="131"/>
      <c r="O128" s="131"/>
      <c r="P128" s="131"/>
      <c r="Q128" s="131"/>
      <c r="R128" s="131"/>
      <c r="S128" s="132"/>
      <c r="T128" s="86">
        <v>2185</v>
      </c>
      <c r="U128" s="87"/>
      <c r="V128" s="87"/>
      <c r="W128" s="88"/>
      <c r="X128" s="130">
        <v>913870</v>
      </c>
      <c r="Y128" s="131"/>
      <c r="Z128" s="131"/>
      <c r="AA128" s="131"/>
      <c r="AB128" s="131"/>
      <c r="AC128" s="131"/>
      <c r="AD128" s="132"/>
      <c r="AE128" s="133">
        <f t="shared" ref="AE128:AE135" si="34">I128+T128</f>
        <v>2222</v>
      </c>
      <c r="AF128" s="133"/>
      <c r="AG128" s="133"/>
      <c r="AH128" s="133"/>
      <c r="AI128" s="134">
        <f t="shared" ref="AI128:AI135" si="35">M128+X128</f>
        <v>2023650</v>
      </c>
      <c r="AJ128" s="134"/>
      <c r="AK128" s="134"/>
      <c r="AL128" s="134"/>
      <c r="AM128" s="134"/>
      <c r="AN128" s="134"/>
      <c r="AO128" s="134"/>
      <c r="AP128" s="133">
        <v>0</v>
      </c>
      <c r="AQ128" s="133"/>
      <c r="AR128" s="133"/>
      <c r="AS128" s="133"/>
      <c r="AT128" s="134">
        <v>0</v>
      </c>
      <c r="AU128" s="134"/>
      <c r="AV128" s="134"/>
      <c r="AW128" s="134"/>
      <c r="AX128" s="134"/>
      <c r="AY128" s="134"/>
      <c r="AZ128" s="6"/>
    </row>
    <row r="129" spans="1:52" ht="24" customHeight="1" x14ac:dyDescent="0.15">
      <c r="A129" s="5"/>
      <c r="B129" s="143"/>
      <c r="C129" s="144"/>
      <c r="D129" s="145"/>
      <c r="E129" s="127" t="s">
        <v>44</v>
      </c>
      <c r="F129" s="128"/>
      <c r="G129" s="128"/>
      <c r="H129" s="129"/>
      <c r="I129" s="86">
        <v>152</v>
      </c>
      <c r="J129" s="87"/>
      <c r="K129" s="87"/>
      <c r="L129" s="88"/>
      <c r="M129" s="130">
        <v>312520</v>
      </c>
      <c r="N129" s="131"/>
      <c r="O129" s="131"/>
      <c r="P129" s="131"/>
      <c r="Q129" s="131"/>
      <c r="R129" s="131"/>
      <c r="S129" s="132"/>
      <c r="T129" s="86">
        <v>16</v>
      </c>
      <c r="U129" s="87"/>
      <c r="V129" s="87"/>
      <c r="W129" s="88"/>
      <c r="X129" s="130">
        <v>6600</v>
      </c>
      <c r="Y129" s="131"/>
      <c r="Z129" s="131"/>
      <c r="AA129" s="131"/>
      <c r="AB129" s="131"/>
      <c r="AC129" s="131"/>
      <c r="AD129" s="132"/>
      <c r="AE129" s="133">
        <f t="shared" si="34"/>
        <v>168</v>
      </c>
      <c r="AF129" s="133"/>
      <c r="AG129" s="133"/>
      <c r="AH129" s="133"/>
      <c r="AI129" s="134">
        <f t="shared" si="35"/>
        <v>319120</v>
      </c>
      <c r="AJ129" s="134"/>
      <c r="AK129" s="134"/>
      <c r="AL129" s="134"/>
      <c r="AM129" s="134"/>
      <c r="AN129" s="134"/>
      <c r="AO129" s="134"/>
      <c r="AP129" s="133">
        <v>11</v>
      </c>
      <c r="AQ129" s="133"/>
      <c r="AR129" s="133"/>
      <c r="AS129" s="133"/>
      <c r="AT129" s="134">
        <v>23820</v>
      </c>
      <c r="AU129" s="134"/>
      <c r="AV129" s="134"/>
      <c r="AW129" s="134"/>
      <c r="AX129" s="134"/>
      <c r="AY129" s="134"/>
      <c r="AZ129" s="6"/>
    </row>
    <row r="130" spans="1:52" ht="24" customHeight="1" x14ac:dyDescent="0.15">
      <c r="A130" s="5"/>
      <c r="B130" s="143"/>
      <c r="C130" s="144"/>
      <c r="D130" s="145"/>
      <c r="E130" s="127" t="s">
        <v>45</v>
      </c>
      <c r="F130" s="128"/>
      <c r="G130" s="128"/>
      <c r="H130" s="129"/>
      <c r="I130" s="86">
        <v>25</v>
      </c>
      <c r="J130" s="87"/>
      <c r="K130" s="87"/>
      <c r="L130" s="88"/>
      <c r="M130" s="130">
        <v>99380</v>
      </c>
      <c r="N130" s="131"/>
      <c r="O130" s="131"/>
      <c r="P130" s="131"/>
      <c r="Q130" s="131"/>
      <c r="R130" s="131"/>
      <c r="S130" s="132"/>
      <c r="T130" s="86">
        <v>2</v>
      </c>
      <c r="U130" s="87"/>
      <c r="V130" s="87"/>
      <c r="W130" s="88"/>
      <c r="X130" s="130">
        <v>400</v>
      </c>
      <c r="Y130" s="131"/>
      <c r="Z130" s="131"/>
      <c r="AA130" s="131"/>
      <c r="AB130" s="131"/>
      <c r="AC130" s="131"/>
      <c r="AD130" s="132"/>
      <c r="AE130" s="133">
        <f t="shared" si="34"/>
        <v>27</v>
      </c>
      <c r="AF130" s="133"/>
      <c r="AG130" s="133"/>
      <c r="AH130" s="133"/>
      <c r="AI130" s="134">
        <f t="shared" si="35"/>
        <v>99780</v>
      </c>
      <c r="AJ130" s="134"/>
      <c r="AK130" s="134"/>
      <c r="AL130" s="134"/>
      <c r="AM130" s="134"/>
      <c r="AN130" s="134"/>
      <c r="AO130" s="134"/>
      <c r="AP130" s="133">
        <v>0</v>
      </c>
      <c r="AQ130" s="133"/>
      <c r="AR130" s="133"/>
      <c r="AS130" s="133"/>
      <c r="AT130" s="134">
        <v>0</v>
      </c>
      <c r="AU130" s="134"/>
      <c r="AV130" s="134"/>
      <c r="AW130" s="134"/>
      <c r="AX130" s="134"/>
      <c r="AY130" s="134"/>
      <c r="AZ130" s="6"/>
    </row>
    <row r="131" spans="1:52" ht="24" customHeight="1" x14ac:dyDescent="0.15">
      <c r="A131" s="5"/>
      <c r="B131" s="143"/>
      <c r="C131" s="144"/>
      <c r="D131" s="145"/>
      <c r="E131" s="127" t="s">
        <v>46</v>
      </c>
      <c r="F131" s="128"/>
      <c r="G131" s="128"/>
      <c r="H131" s="129"/>
      <c r="I131" s="86">
        <v>109</v>
      </c>
      <c r="J131" s="87"/>
      <c r="K131" s="87"/>
      <c r="L131" s="88"/>
      <c r="M131" s="130">
        <v>223960</v>
      </c>
      <c r="N131" s="131"/>
      <c r="O131" s="131"/>
      <c r="P131" s="131"/>
      <c r="Q131" s="131"/>
      <c r="R131" s="131"/>
      <c r="S131" s="132"/>
      <c r="T131" s="86">
        <v>19</v>
      </c>
      <c r="U131" s="87"/>
      <c r="V131" s="87"/>
      <c r="W131" s="88"/>
      <c r="X131" s="130">
        <v>2200</v>
      </c>
      <c r="Y131" s="131"/>
      <c r="Z131" s="131"/>
      <c r="AA131" s="131"/>
      <c r="AB131" s="131"/>
      <c r="AC131" s="131"/>
      <c r="AD131" s="132"/>
      <c r="AE131" s="133">
        <f t="shared" si="34"/>
        <v>128</v>
      </c>
      <c r="AF131" s="133"/>
      <c r="AG131" s="133"/>
      <c r="AH131" s="133"/>
      <c r="AI131" s="134">
        <f t="shared" si="35"/>
        <v>226160</v>
      </c>
      <c r="AJ131" s="134"/>
      <c r="AK131" s="134"/>
      <c r="AL131" s="134"/>
      <c r="AM131" s="134"/>
      <c r="AN131" s="134"/>
      <c r="AO131" s="134"/>
      <c r="AP131" s="133">
        <v>0</v>
      </c>
      <c r="AQ131" s="133"/>
      <c r="AR131" s="133"/>
      <c r="AS131" s="133"/>
      <c r="AT131" s="134">
        <v>0</v>
      </c>
      <c r="AU131" s="134"/>
      <c r="AV131" s="134"/>
      <c r="AW131" s="134"/>
      <c r="AX131" s="134"/>
      <c r="AY131" s="134"/>
      <c r="AZ131" s="6"/>
    </row>
    <row r="132" spans="1:52" ht="24" customHeight="1" x14ac:dyDescent="0.15">
      <c r="A132" s="5"/>
      <c r="B132" s="143"/>
      <c r="C132" s="144"/>
      <c r="D132" s="145"/>
      <c r="E132" s="127" t="s">
        <v>47</v>
      </c>
      <c r="F132" s="128"/>
      <c r="G132" s="128"/>
      <c r="H132" s="129"/>
      <c r="I132" s="86">
        <v>17</v>
      </c>
      <c r="J132" s="87"/>
      <c r="K132" s="87"/>
      <c r="L132" s="88"/>
      <c r="M132" s="130">
        <v>82840</v>
      </c>
      <c r="N132" s="131"/>
      <c r="O132" s="131"/>
      <c r="P132" s="131"/>
      <c r="Q132" s="131"/>
      <c r="R132" s="131"/>
      <c r="S132" s="132"/>
      <c r="T132" s="86">
        <v>0</v>
      </c>
      <c r="U132" s="87"/>
      <c r="V132" s="87"/>
      <c r="W132" s="88"/>
      <c r="X132" s="130">
        <v>0</v>
      </c>
      <c r="Y132" s="131"/>
      <c r="Z132" s="131"/>
      <c r="AA132" s="131"/>
      <c r="AB132" s="131"/>
      <c r="AC132" s="131"/>
      <c r="AD132" s="132"/>
      <c r="AE132" s="133">
        <f t="shared" si="34"/>
        <v>17</v>
      </c>
      <c r="AF132" s="133"/>
      <c r="AG132" s="133"/>
      <c r="AH132" s="133"/>
      <c r="AI132" s="134">
        <f t="shared" si="35"/>
        <v>82840</v>
      </c>
      <c r="AJ132" s="134"/>
      <c r="AK132" s="134"/>
      <c r="AL132" s="134"/>
      <c r="AM132" s="134"/>
      <c r="AN132" s="134"/>
      <c r="AO132" s="134"/>
      <c r="AP132" s="133">
        <v>5</v>
      </c>
      <c r="AQ132" s="133"/>
      <c r="AR132" s="133"/>
      <c r="AS132" s="133"/>
      <c r="AT132" s="134">
        <v>10900</v>
      </c>
      <c r="AU132" s="134"/>
      <c r="AV132" s="134"/>
      <c r="AW132" s="134"/>
      <c r="AX132" s="134"/>
      <c r="AY132" s="134"/>
      <c r="AZ132" s="6"/>
    </row>
    <row r="133" spans="1:52" ht="24" customHeight="1" x14ac:dyDescent="0.15">
      <c r="A133" s="5"/>
      <c r="B133" s="143"/>
      <c r="C133" s="144"/>
      <c r="D133" s="145"/>
      <c r="E133" s="127" t="s">
        <v>48</v>
      </c>
      <c r="F133" s="128"/>
      <c r="G133" s="128"/>
      <c r="H133" s="129"/>
      <c r="I133" s="86">
        <v>26</v>
      </c>
      <c r="J133" s="87"/>
      <c r="K133" s="87"/>
      <c r="L133" s="88"/>
      <c r="M133" s="130">
        <v>86840</v>
      </c>
      <c r="N133" s="131"/>
      <c r="O133" s="131"/>
      <c r="P133" s="131"/>
      <c r="Q133" s="131"/>
      <c r="R133" s="131"/>
      <c r="S133" s="132"/>
      <c r="T133" s="86">
        <v>13</v>
      </c>
      <c r="U133" s="87"/>
      <c r="V133" s="87"/>
      <c r="W133" s="88"/>
      <c r="X133" s="130">
        <v>5750</v>
      </c>
      <c r="Y133" s="131"/>
      <c r="Z133" s="131"/>
      <c r="AA133" s="131"/>
      <c r="AB133" s="131"/>
      <c r="AC133" s="131"/>
      <c r="AD133" s="132"/>
      <c r="AE133" s="133">
        <f t="shared" si="34"/>
        <v>39</v>
      </c>
      <c r="AF133" s="133"/>
      <c r="AG133" s="133"/>
      <c r="AH133" s="133"/>
      <c r="AI133" s="134">
        <f t="shared" si="35"/>
        <v>92590</v>
      </c>
      <c r="AJ133" s="134"/>
      <c r="AK133" s="134"/>
      <c r="AL133" s="134"/>
      <c r="AM133" s="134"/>
      <c r="AN133" s="134"/>
      <c r="AO133" s="134"/>
      <c r="AP133" s="133">
        <v>1</v>
      </c>
      <c r="AQ133" s="133"/>
      <c r="AR133" s="133"/>
      <c r="AS133" s="133"/>
      <c r="AT133" s="134">
        <v>3360</v>
      </c>
      <c r="AU133" s="134"/>
      <c r="AV133" s="134"/>
      <c r="AW133" s="134"/>
      <c r="AX133" s="134"/>
      <c r="AY133" s="134"/>
      <c r="AZ133" s="6"/>
    </row>
    <row r="134" spans="1:52" ht="24" customHeight="1" x14ac:dyDescent="0.15">
      <c r="A134" s="5"/>
      <c r="B134" s="143"/>
      <c r="C134" s="144"/>
      <c r="D134" s="145"/>
      <c r="E134" s="127" t="s">
        <v>49</v>
      </c>
      <c r="F134" s="128"/>
      <c r="G134" s="128"/>
      <c r="H134" s="129"/>
      <c r="I134" s="86">
        <v>42</v>
      </c>
      <c r="J134" s="87"/>
      <c r="K134" s="87"/>
      <c r="L134" s="88"/>
      <c r="M134" s="130">
        <v>100300</v>
      </c>
      <c r="N134" s="131"/>
      <c r="O134" s="131"/>
      <c r="P134" s="131"/>
      <c r="Q134" s="131"/>
      <c r="R134" s="131"/>
      <c r="S134" s="132"/>
      <c r="T134" s="86">
        <v>0</v>
      </c>
      <c r="U134" s="87"/>
      <c r="V134" s="87"/>
      <c r="W134" s="88"/>
      <c r="X134" s="130">
        <v>0</v>
      </c>
      <c r="Y134" s="131"/>
      <c r="Z134" s="131"/>
      <c r="AA134" s="131"/>
      <c r="AB134" s="131"/>
      <c r="AC134" s="131"/>
      <c r="AD134" s="132"/>
      <c r="AE134" s="133">
        <f t="shared" si="34"/>
        <v>42</v>
      </c>
      <c r="AF134" s="133"/>
      <c r="AG134" s="133"/>
      <c r="AH134" s="133"/>
      <c r="AI134" s="134">
        <f t="shared" si="35"/>
        <v>100300</v>
      </c>
      <c r="AJ134" s="134"/>
      <c r="AK134" s="134"/>
      <c r="AL134" s="134"/>
      <c r="AM134" s="134"/>
      <c r="AN134" s="134"/>
      <c r="AO134" s="134"/>
      <c r="AP134" s="133">
        <v>2</v>
      </c>
      <c r="AQ134" s="133"/>
      <c r="AR134" s="133"/>
      <c r="AS134" s="133"/>
      <c r="AT134" s="134">
        <v>2800</v>
      </c>
      <c r="AU134" s="134"/>
      <c r="AV134" s="134"/>
      <c r="AW134" s="134"/>
      <c r="AX134" s="134"/>
      <c r="AY134" s="134"/>
      <c r="AZ134" s="6"/>
    </row>
    <row r="135" spans="1:52" ht="24" customHeight="1" x14ac:dyDescent="0.15">
      <c r="A135" s="5"/>
      <c r="B135" s="143"/>
      <c r="C135" s="144"/>
      <c r="D135" s="145"/>
      <c r="E135" s="110" t="s">
        <v>34</v>
      </c>
      <c r="F135" s="111"/>
      <c r="G135" s="111"/>
      <c r="H135" s="112"/>
      <c r="I135" s="86">
        <f>SUM(I128:I134)</f>
        <v>408</v>
      </c>
      <c r="J135" s="87"/>
      <c r="K135" s="87"/>
      <c r="L135" s="88"/>
      <c r="M135" s="130">
        <f>SUM(M128:M134)</f>
        <v>2015620</v>
      </c>
      <c r="N135" s="131"/>
      <c r="O135" s="131"/>
      <c r="P135" s="131"/>
      <c r="Q135" s="131"/>
      <c r="R135" s="131"/>
      <c r="S135" s="132"/>
      <c r="T135" s="86">
        <f>SUM(T128:T134)</f>
        <v>2235</v>
      </c>
      <c r="U135" s="87"/>
      <c r="V135" s="87"/>
      <c r="W135" s="88"/>
      <c r="X135" s="130">
        <f>SUM(X128:X134)</f>
        <v>928820</v>
      </c>
      <c r="Y135" s="131"/>
      <c r="Z135" s="131"/>
      <c r="AA135" s="131"/>
      <c r="AB135" s="131"/>
      <c r="AC135" s="131"/>
      <c r="AD135" s="132"/>
      <c r="AE135" s="133">
        <f t="shared" si="34"/>
        <v>2643</v>
      </c>
      <c r="AF135" s="133"/>
      <c r="AG135" s="133"/>
      <c r="AH135" s="133"/>
      <c r="AI135" s="134">
        <f t="shared" si="35"/>
        <v>2944440</v>
      </c>
      <c r="AJ135" s="134"/>
      <c r="AK135" s="134"/>
      <c r="AL135" s="134"/>
      <c r="AM135" s="134"/>
      <c r="AN135" s="134"/>
      <c r="AO135" s="134"/>
      <c r="AP135" s="86">
        <f>SUM(AP128:AP134)</f>
        <v>19</v>
      </c>
      <c r="AQ135" s="87"/>
      <c r="AR135" s="87"/>
      <c r="AS135" s="88"/>
      <c r="AT135" s="130">
        <f>SUM(AT128:AT134)</f>
        <v>40880</v>
      </c>
      <c r="AU135" s="131"/>
      <c r="AV135" s="131"/>
      <c r="AW135" s="131"/>
      <c r="AX135" s="131"/>
      <c r="AY135" s="132"/>
      <c r="AZ135" s="26"/>
    </row>
    <row r="136" spans="1:52" ht="3" customHeight="1" x14ac:dyDescent="0.15">
      <c r="A136" s="5"/>
      <c r="B136" s="146"/>
      <c r="C136" s="147"/>
      <c r="D136" s="148"/>
      <c r="E136" s="110"/>
      <c r="F136" s="111"/>
      <c r="G136" s="111"/>
      <c r="H136" s="112"/>
      <c r="I136" s="136"/>
      <c r="J136" s="137"/>
      <c r="K136" s="137"/>
      <c r="L136" s="138"/>
      <c r="M136" s="130"/>
      <c r="N136" s="131"/>
      <c r="O136" s="131"/>
      <c r="P136" s="131"/>
      <c r="Q136" s="131"/>
      <c r="R136" s="131"/>
      <c r="S136" s="132"/>
      <c r="T136" s="136"/>
      <c r="U136" s="137"/>
      <c r="V136" s="137"/>
      <c r="W136" s="138"/>
      <c r="X136" s="130"/>
      <c r="Y136" s="131"/>
      <c r="Z136" s="131"/>
      <c r="AA136" s="131"/>
      <c r="AB136" s="131"/>
      <c r="AC136" s="131"/>
      <c r="AD136" s="132"/>
      <c r="AE136" s="139"/>
      <c r="AF136" s="139"/>
      <c r="AG136" s="139"/>
      <c r="AH136" s="139"/>
      <c r="AI136" s="134"/>
      <c r="AJ136" s="134"/>
      <c r="AK136" s="134"/>
      <c r="AL136" s="134"/>
      <c r="AM136" s="134"/>
      <c r="AN136" s="134"/>
      <c r="AO136" s="134"/>
      <c r="AP136" s="136"/>
      <c r="AQ136" s="137"/>
      <c r="AR136" s="137"/>
      <c r="AS136" s="138"/>
      <c r="AT136" s="130"/>
      <c r="AU136" s="131"/>
      <c r="AV136" s="131"/>
      <c r="AW136" s="131"/>
      <c r="AX136" s="131"/>
      <c r="AY136" s="132"/>
      <c r="AZ136" s="31"/>
    </row>
    <row r="137" spans="1:52" ht="24" customHeight="1" x14ac:dyDescent="0.15">
      <c r="A137" s="5"/>
      <c r="B137" s="149"/>
      <c r="C137" s="150"/>
      <c r="D137" s="151"/>
      <c r="E137" s="110" t="s">
        <v>35</v>
      </c>
      <c r="F137" s="111"/>
      <c r="G137" s="111"/>
      <c r="H137" s="112"/>
      <c r="I137" s="86">
        <v>408</v>
      </c>
      <c r="J137" s="87"/>
      <c r="K137" s="87"/>
      <c r="L137" s="88"/>
      <c r="M137" s="130">
        <v>2015620</v>
      </c>
      <c r="N137" s="131"/>
      <c r="O137" s="131"/>
      <c r="P137" s="131"/>
      <c r="Q137" s="131"/>
      <c r="R137" s="131"/>
      <c r="S137" s="132"/>
      <c r="T137" s="86">
        <v>2235</v>
      </c>
      <c r="U137" s="87"/>
      <c r="V137" s="87"/>
      <c r="W137" s="88"/>
      <c r="X137" s="130">
        <v>928820</v>
      </c>
      <c r="Y137" s="131"/>
      <c r="Z137" s="131"/>
      <c r="AA137" s="131"/>
      <c r="AB137" s="131"/>
      <c r="AC137" s="131"/>
      <c r="AD137" s="132"/>
      <c r="AE137" s="133">
        <f>I137+T137</f>
        <v>2643</v>
      </c>
      <c r="AF137" s="133"/>
      <c r="AG137" s="133"/>
      <c r="AH137" s="133"/>
      <c r="AI137" s="134">
        <f>M137+X137</f>
        <v>2944440</v>
      </c>
      <c r="AJ137" s="134"/>
      <c r="AK137" s="134"/>
      <c r="AL137" s="134"/>
      <c r="AM137" s="134"/>
      <c r="AN137" s="134"/>
      <c r="AO137" s="134"/>
      <c r="AP137" s="86">
        <v>19</v>
      </c>
      <c r="AQ137" s="87"/>
      <c r="AR137" s="87"/>
      <c r="AS137" s="88"/>
      <c r="AT137" s="130">
        <v>40880</v>
      </c>
      <c r="AU137" s="131"/>
      <c r="AV137" s="131"/>
      <c r="AW137" s="131"/>
      <c r="AX137" s="131"/>
      <c r="AY137" s="132"/>
      <c r="AZ137" s="33"/>
    </row>
  </sheetData>
  <mergeCells count="1073">
    <mergeCell ref="AN61:AS61"/>
    <mergeCell ref="M58:Q58"/>
    <mergeCell ref="R58:W58"/>
    <mergeCell ref="X58:AB58"/>
    <mergeCell ref="AC58:AH58"/>
    <mergeCell ref="AI58:AM58"/>
    <mergeCell ref="AN58:AS58"/>
    <mergeCell ref="X59:AB59"/>
    <mergeCell ref="AC59:AH59"/>
    <mergeCell ref="AI59:AM59"/>
    <mergeCell ref="AN59:AS59"/>
    <mergeCell ref="I60:L60"/>
    <mergeCell ref="M60:Q60"/>
    <mergeCell ref="AI60:AM60"/>
    <mergeCell ref="AN60:AS60"/>
    <mergeCell ref="B55:H58"/>
    <mergeCell ref="I57:L57"/>
    <mergeCell ref="M57:Q57"/>
    <mergeCell ref="R57:W57"/>
    <mergeCell ref="X57:AB57"/>
    <mergeCell ref="AC57:AH57"/>
    <mergeCell ref="AI57:AM57"/>
    <mergeCell ref="I58:L58"/>
    <mergeCell ref="I59:L59"/>
    <mergeCell ref="M59:Q59"/>
    <mergeCell ref="R59:W59"/>
    <mergeCell ref="I56:L56"/>
    <mergeCell ref="M56:Q56"/>
    <mergeCell ref="R56:W56"/>
    <mergeCell ref="X56:AB56"/>
    <mergeCell ref="AC56:AH56"/>
    <mergeCell ref="AI56:AM56"/>
    <mergeCell ref="AN56:AS56"/>
    <mergeCell ref="AN57:AS57"/>
    <mergeCell ref="AT56:AY56"/>
    <mergeCell ref="AT59:AY59"/>
    <mergeCell ref="AT60:AY60"/>
    <mergeCell ref="AT57:AY57"/>
    <mergeCell ref="AT58:AY58"/>
    <mergeCell ref="AT61:AY61"/>
    <mergeCell ref="AT55:AY55"/>
    <mergeCell ref="AN55:AS55"/>
    <mergeCell ref="R60:W60"/>
    <mergeCell ref="X60:AB60"/>
    <mergeCell ref="AC60:AH60"/>
    <mergeCell ref="I54:L54"/>
    <mergeCell ref="M54:Q54"/>
    <mergeCell ref="R54:W54"/>
    <mergeCell ref="X54:AB54"/>
    <mergeCell ref="AC54:AH54"/>
    <mergeCell ref="AI54:AM54"/>
    <mergeCell ref="AN54:AS54"/>
    <mergeCell ref="I55:L55"/>
    <mergeCell ref="M55:Q55"/>
    <mergeCell ref="R55:W55"/>
    <mergeCell ref="X55:AB55"/>
    <mergeCell ref="AC55:AH55"/>
    <mergeCell ref="AI55:AM55"/>
    <mergeCell ref="I61:L61"/>
    <mergeCell ref="M61:Q61"/>
    <mergeCell ref="R61:W61"/>
    <mergeCell ref="X61:AB61"/>
    <mergeCell ref="AC61:AH61"/>
    <mergeCell ref="AI61:AM61"/>
    <mergeCell ref="B48:H51"/>
    <mergeCell ref="I50:L50"/>
    <mergeCell ref="M50:Q50"/>
    <mergeCell ref="R50:W50"/>
    <mergeCell ref="X50:AB50"/>
    <mergeCell ref="AC50:AH50"/>
    <mergeCell ref="AI50:AM50"/>
    <mergeCell ref="I51:L51"/>
    <mergeCell ref="I52:L52"/>
    <mergeCell ref="M52:Q52"/>
    <mergeCell ref="R52:W52"/>
    <mergeCell ref="AI53:AM53"/>
    <mergeCell ref="AN53:AS53"/>
    <mergeCell ref="I49:L49"/>
    <mergeCell ref="M49:Q49"/>
    <mergeCell ref="R49:W49"/>
    <mergeCell ref="X49:AB49"/>
    <mergeCell ref="AC49:AH49"/>
    <mergeCell ref="AI49:AM49"/>
    <mergeCell ref="AN49:AS49"/>
    <mergeCell ref="AN50:AS50"/>
    <mergeCell ref="M51:Q51"/>
    <mergeCell ref="R51:W51"/>
    <mergeCell ref="X51:AB51"/>
    <mergeCell ref="AC51:AH51"/>
    <mergeCell ref="AI51:AM51"/>
    <mergeCell ref="AN51:AS51"/>
    <mergeCell ref="X52:AB52"/>
    <mergeCell ref="AC52:AH52"/>
    <mergeCell ref="AI52:AM52"/>
    <mergeCell ref="AN52:AS52"/>
    <mergeCell ref="I53:L53"/>
    <mergeCell ref="AT49:AY49"/>
    <mergeCell ref="AT52:AY52"/>
    <mergeCell ref="AT53:AY53"/>
    <mergeCell ref="AT50:AY50"/>
    <mergeCell ref="AT51:AY51"/>
    <mergeCell ref="AT54:AY54"/>
    <mergeCell ref="AT48:AY48"/>
    <mergeCell ref="AN48:AS48"/>
    <mergeCell ref="R53:W53"/>
    <mergeCell ref="X53:AB53"/>
    <mergeCell ref="AC53:AH53"/>
    <mergeCell ref="I47:L47"/>
    <mergeCell ref="M47:Q47"/>
    <mergeCell ref="R47:W47"/>
    <mergeCell ref="X47:AB47"/>
    <mergeCell ref="AC47:AH47"/>
    <mergeCell ref="AI47:AM47"/>
    <mergeCell ref="AN47:AS47"/>
    <mergeCell ref="M53:Q53"/>
    <mergeCell ref="I48:L48"/>
    <mergeCell ref="M48:Q48"/>
    <mergeCell ref="R48:W48"/>
    <mergeCell ref="X48:AB48"/>
    <mergeCell ref="AC48:AH48"/>
    <mergeCell ref="AI48:AM48"/>
    <mergeCell ref="B41:H44"/>
    <mergeCell ref="I43:L43"/>
    <mergeCell ref="M43:Q43"/>
    <mergeCell ref="R43:W43"/>
    <mergeCell ref="X43:AB43"/>
    <mergeCell ref="AC43:AH43"/>
    <mergeCell ref="AI43:AM43"/>
    <mergeCell ref="I44:L44"/>
    <mergeCell ref="I45:L45"/>
    <mergeCell ref="M45:Q45"/>
    <mergeCell ref="R45:W45"/>
    <mergeCell ref="AI46:AM46"/>
    <mergeCell ref="AN46:AS46"/>
    <mergeCell ref="I42:L42"/>
    <mergeCell ref="M42:Q42"/>
    <mergeCell ref="R42:W42"/>
    <mergeCell ref="X42:AB42"/>
    <mergeCell ref="AC42:AH42"/>
    <mergeCell ref="AI42:AM42"/>
    <mergeCell ref="AN42:AS42"/>
    <mergeCell ref="AN43:AS43"/>
    <mergeCell ref="M44:Q44"/>
    <mergeCell ref="R44:W44"/>
    <mergeCell ref="X44:AB44"/>
    <mergeCell ref="AC44:AH44"/>
    <mergeCell ref="AI44:AM44"/>
    <mergeCell ref="AN44:AS44"/>
    <mergeCell ref="X45:AB45"/>
    <mergeCell ref="AC45:AH45"/>
    <mergeCell ref="AI45:AM45"/>
    <mergeCell ref="AN45:AS45"/>
    <mergeCell ref="I46:L46"/>
    <mergeCell ref="AT42:AY42"/>
    <mergeCell ref="AT45:AY45"/>
    <mergeCell ref="AT46:AY46"/>
    <mergeCell ref="AT43:AY43"/>
    <mergeCell ref="AT44:AY44"/>
    <mergeCell ref="AT47:AY47"/>
    <mergeCell ref="AT41:AY41"/>
    <mergeCell ref="AN41:AS41"/>
    <mergeCell ref="R46:W46"/>
    <mergeCell ref="X46:AB46"/>
    <mergeCell ref="AC46:AH46"/>
    <mergeCell ref="I40:L40"/>
    <mergeCell ref="M40:Q40"/>
    <mergeCell ref="R40:W40"/>
    <mergeCell ref="X40:AB40"/>
    <mergeCell ref="AC40:AH40"/>
    <mergeCell ref="AI40:AM40"/>
    <mergeCell ref="AN40:AS40"/>
    <mergeCell ref="M46:Q46"/>
    <mergeCell ref="I41:L41"/>
    <mergeCell ref="M41:Q41"/>
    <mergeCell ref="R41:W41"/>
    <mergeCell ref="X41:AB41"/>
    <mergeCell ref="AC41:AH41"/>
    <mergeCell ref="AI41:AM41"/>
    <mergeCell ref="B34:H37"/>
    <mergeCell ref="I36:L36"/>
    <mergeCell ref="M36:Q36"/>
    <mergeCell ref="R36:W36"/>
    <mergeCell ref="X36:AB36"/>
    <mergeCell ref="AC36:AH36"/>
    <mergeCell ref="AI36:AM36"/>
    <mergeCell ref="I37:L37"/>
    <mergeCell ref="I38:L38"/>
    <mergeCell ref="M38:Q38"/>
    <mergeCell ref="R38:W38"/>
    <mergeCell ref="AI39:AM39"/>
    <mergeCell ref="AN39:AS39"/>
    <mergeCell ref="I35:L35"/>
    <mergeCell ref="M35:Q35"/>
    <mergeCell ref="R35:W35"/>
    <mergeCell ref="X35:AB35"/>
    <mergeCell ref="AC35:AH35"/>
    <mergeCell ref="AI35:AM35"/>
    <mergeCell ref="AN35:AS35"/>
    <mergeCell ref="AN36:AS36"/>
    <mergeCell ref="M37:Q37"/>
    <mergeCell ref="R37:W37"/>
    <mergeCell ref="X37:AB37"/>
    <mergeCell ref="AC37:AH37"/>
    <mergeCell ref="AI37:AM37"/>
    <mergeCell ref="AN37:AS37"/>
    <mergeCell ref="X38:AB38"/>
    <mergeCell ref="AC38:AH38"/>
    <mergeCell ref="AI38:AM38"/>
    <mergeCell ref="AN38:AS38"/>
    <mergeCell ref="I39:L39"/>
    <mergeCell ref="AT35:AY35"/>
    <mergeCell ref="AT38:AY38"/>
    <mergeCell ref="AT39:AY39"/>
    <mergeCell ref="AT36:AY36"/>
    <mergeCell ref="AT37:AY37"/>
    <mergeCell ref="AT40:AY40"/>
    <mergeCell ref="AT34:AY34"/>
    <mergeCell ref="AN34:AS34"/>
    <mergeCell ref="R39:W39"/>
    <mergeCell ref="X39:AB39"/>
    <mergeCell ref="AC39:AH39"/>
    <mergeCell ref="I33:L33"/>
    <mergeCell ref="M33:Q33"/>
    <mergeCell ref="R33:W33"/>
    <mergeCell ref="X33:AB33"/>
    <mergeCell ref="AC33:AH33"/>
    <mergeCell ref="AI33:AM33"/>
    <mergeCell ref="AN33:AS33"/>
    <mergeCell ref="M39:Q39"/>
    <mergeCell ref="I34:L34"/>
    <mergeCell ref="M34:Q34"/>
    <mergeCell ref="R34:W34"/>
    <mergeCell ref="X34:AB34"/>
    <mergeCell ref="AC34:AH34"/>
    <mergeCell ref="AI34:AM34"/>
    <mergeCell ref="M30:Q30"/>
    <mergeCell ref="R30:W30"/>
    <mergeCell ref="X30:AB30"/>
    <mergeCell ref="AC30:AH30"/>
    <mergeCell ref="AI30:AM30"/>
    <mergeCell ref="AN30:AS30"/>
    <mergeCell ref="X31:AB31"/>
    <mergeCell ref="AC31:AH31"/>
    <mergeCell ref="AI31:AM31"/>
    <mergeCell ref="AN31:AS31"/>
    <mergeCell ref="I32:L32"/>
    <mergeCell ref="M32:Q32"/>
    <mergeCell ref="I27:L27"/>
    <mergeCell ref="M27:Q27"/>
    <mergeCell ref="R27:W27"/>
    <mergeCell ref="X27:AB27"/>
    <mergeCell ref="AC27:AH27"/>
    <mergeCell ref="AI27:AM27"/>
    <mergeCell ref="AN27:AS27"/>
    <mergeCell ref="R32:W32"/>
    <mergeCell ref="X32:AB32"/>
    <mergeCell ref="AC32:AH32"/>
    <mergeCell ref="I26:L26"/>
    <mergeCell ref="M26:Q26"/>
    <mergeCell ref="R26:W26"/>
    <mergeCell ref="X26:AB26"/>
    <mergeCell ref="AC26:AH26"/>
    <mergeCell ref="AI26:AM26"/>
    <mergeCell ref="AN26:AS26"/>
    <mergeCell ref="B27:H30"/>
    <mergeCell ref="I29:L29"/>
    <mergeCell ref="M29:Q29"/>
    <mergeCell ref="R29:W29"/>
    <mergeCell ref="X29:AB29"/>
    <mergeCell ref="AC29:AH29"/>
    <mergeCell ref="AI29:AM29"/>
    <mergeCell ref="I30:L30"/>
    <mergeCell ref="I31:L31"/>
    <mergeCell ref="M31:Q31"/>
    <mergeCell ref="R31:W31"/>
    <mergeCell ref="AI32:AM32"/>
    <mergeCell ref="AN32:AS32"/>
    <mergeCell ref="I28:L28"/>
    <mergeCell ref="M28:Q28"/>
    <mergeCell ref="R28:W28"/>
    <mergeCell ref="X28:AB28"/>
    <mergeCell ref="AC28:AH28"/>
    <mergeCell ref="AI28:AM28"/>
    <mergeCell ref="AN28:AS28"/>
    <mergeCell ref="AN29:AS29"/>
    <mergeCell ref="B20:H23"/>
    <mergeCell ref="I22:L22"/>
    <mergeCell ref="M22:Q22"/>
    <mergeCell ref="R22:W22"/>
    <mergeCell ref="X22:AB22"/>
    <mergeCell ref="AC22:AH22"/>
    <mergeCell ref="AI22:AM22"/>
    <mergeCell ref="I23:L23"/>
    <mergeCell ref="I24:L24"/>
    <mergeCell ref="M24:Q24"/>
    <mergeCell ref="R24:W24"/>
    <mergeCell ref="AI25:AM25"/>
    <mergeCell ref="AN25:AS25"/>
    <mergeCell ref="I21:L21"/>
    <mergeCell ref="M21:Q21"/>
    <mergeCell ref="R21:W21"/>
    <mergeCell ref="X21:AB21"/>
    <mergeCell ref="AC21:AH21"/>
    <mergeCell ref="AI21:AM21"/>
    <mergeCell ref="AN21:AS21"/>
    <mergeCell ref="AN22:AS22"/>
    <mergeCell ref="M23:Q23"/>
    <mergeCell ref="R23:W23"/>
    <mergeCell ref="X23:AB23"/>
    <mergeCell ref="AC23:AH23"/>
    <mergeCell ref="AI23:AM23"/>
    <mergeCell ref="AN23:AS23"/>
    <mergeCell ref="X24:AB24"/>
    <mergeCell ref="AC24:AH24"/>
    <mergeCell ref="AI24:AM24"/>
    <mergeCell ref="AN24:AS24"/>
    <mergeCell ref="I25:L25"/>
    <mergeCell ref="AT21:AY21"/>
    <mergeCell ref="AT24:AY24"/>
    <mergeCell ref="AT25:AY25"/>
    <mergeCell ref="AT22:AY22"/>
    <mergeCell ref="AT23:AY23"/>
    <mergeCell ref="AT26:AY26"/>
    <mergeCell ref="AT20:AY20"/>
    <mergeCell ref="AN20:AS20"/>
    <mergeCell ref="R25:W25"/>
    <mergeCell ref="X25:AB25"/>
    <mergeCell ref="AC25:AH25"/>
    <mergeCell ref="AN68:AS68"/>
    <mergeCell ref="I68:L68"/>
    <mergeCell ref="M68:Q68"/>
    <mergeCell ref="R68:W68"/>
    <mergeCell ref="X68:AB68"/>
    <mergeCell ref="AC68:AH68"/>
    <mergeCell ref="AI68:AM68"/>
    <mergeCell ref="M25:Q25"/>
    <mergeCell ref="I20:L20"/>
    <mergeCell ref="M20:Q20"/>
    <mergeCell ref="R20:W20"/>
    <mergeCell ref="X20:AB20"/>
    <mergeCell ref="AC20:AH20"/>
    <mergeCell ref="AI20:AM20"/>
    <mergeCell ref="AT28:AY28"/>
    <mergeCell ref="AT31:AY31"/>
    <mergeCell ref="AT32:AY32"/>
    <mergeCell ref="AT29:AY29"/>
    <mergeCell ref="AT30:AY30"/>
    <mergeCell ref="AT33:AY33"/>
    <mergeCell ref="AT27:AY27"/>
    <mergeCell ref="B62:H65"/>
    <mergeCell ref="AT65:AY65"/>
    <mergeCell ref="AT66:AY66"/>
    <mergeCell ref="AT67:AY67"/>
    <mergeCell ref="AT68:AY68"/>
    <mergeCell ref="I67:L67"/>
    <mergeCell ref="M67:Q67"/>
    <mergeCell ref="R67:W67"/>
    <mergeCell ref="X67:AB67"/>
    <mergeCell ref="AC67:AH67"/>
    <mergeCell ref="AI67:AM67"/>
    <mergeCell ref="AN67:AS67"/>
    <mergeCell ref="I66:L66"/>
    <mergeCell ref="M66:Q66"/>
    <mergeCell ref="R66:W66"/>
    <mergeCell ref="X66:AB66"/>
    <mergeCell ref="AI65:AM65"/>
    <mergeCell ref="AN65:AS65"/>
    <mergeCell ref="I64:L64"/>
    <mergeCell ref="M64:Q64"/>
    <mergeCell ref="R64:W64"/>
    <mergeCell ref="X64:AB64"/>
    <mergeCell ref="AC64:AH64"/>
    <mergeCell ref="AI64:AM64"/>
    <mergeCell ref="AC66:AH66"/>
    <mergeCell ref="AI66:AM66"/>
    <mergeCell ref="AN66:AS66"/>
    <mergeCell ref="B69:D124"/>
    <mergeCell ref="AT62:AY62"/>
    <mergeCell ref="I63:L63"/>
    <mergeCell ref="M63:Q63"/>
    <mergeCell ref="R63:W63"/>
    <mergeCell ref="X63:AB63"/>
    <mergeCell ref="AC63:AH63"/>
    <mergeCell ref="AI63:AM63"/>
    <mergeCell ref="AN63:AS63"/>
    <mergeCell ref="AT63:AY63"/>
    <mergeCell ref="I62:L62"/>
    <mergeCell ref="M62:Q62"/>
    <mergeCell ref="R62:W62"/>
    <mergeCell ref="X62:AB62"/>
    <mergeCell ref="AC62:AH62"/>
    <mergeCell ref="AI62:AM62"/>
    <mergeCell ref="AN62:AS62"/>
    <mergeCell ref="AN64:AS64"/>
    <mergeCell ref="AT64:AY64"/>
    <mergeCell ref="I65:L65"/>
    <mergeCell ref="M65:Q65"/>
    <mergeCell ref="R65:W65"/>
    <mergeCell ref="X65:AB65"/>
    <mergeCell ref="AC65:AH65"/>
    <mergeCell ref="E117:H117"/>
    <mergeCell ref="I117:L117"/>
    <mergeCell ref="M117:Q117"/>
    <mergeCell ref="R117:W117"/>
    <mergeCell ref="X117:AB117"/>
    <mergeCell ref="AC117:AH117"/>
    <mergeCell ref="AI117:AM117"/>
    <mergeCell ref="AN117:AS117"/>
    <mergeCell ref="AT117:AY117"/>
    <mergeCell ref="I115:L115"/>
    <mergeCell ref="M115:Q115"/>
    <mergeCell ref="R115:W115"/>
    <mergeCell ref="X115:AB115"/>
    <mergeCell ref="AC115:AH115"/>
    <mergeCell ref="AI115:AM115"/>
    <mergeCell ref="AN115:AS115"/>
    <mergeCell ref="AT115:AY115"/>
    <mergeCell ref="I116:L116"/>
    <mergeCell ref="M116:Q116"/>
    <mergeCell ref="R116:W116"/>
    <mergeCell ref="X116:AB116"/>
    <mergeCell ref="AC116:AH116"/>
    <mergeCell ref="AI116:AM116"/>
    <mergeCell ref="AN116:AS116"/>
    <mergeCell ref="AT116:AY116"/>
    <mergeCell ref="I114:L114"/>
    <mergeCell ref="M114:Q114"/>
    <mergeCell ref="R114:W114"/>
    <mergeCell ref="X114:AB114"/>
    <mergeCell ref="AC114:AH114"/>
    <mergeCell ref="AI114:AM114"/>
    <mergeCell ref="AN114:AS114"/>
    <mergeCell ref="AT114:AY114"/>
    <mergeCell ref="E111:H114"/>
    <mergeCell ref="I111:L111"/>
    <mergeCell ref="M111:Q111"/>
    <mergeCell ref="R111:W111"/>
    <mergeCell ref="X111:AB111"/>
    <mergeCell ref="AC111:AH111"/>
    <mergeCell ref="AI111:AM111"/>
    <mergeCell ref="AN111:AS111"/>
    <mergeCell ref="AT111:AY111"/>
    <mergeCell ref="I112:L112"/>
    <mergeCell ref="M112:Q112"/>
    <mergeCell ref="R112:W112"/>
    <mergeCell ref="X112:AB112"/>
    <mergeCell ref="AC112:AH112"/>
    <mergeCell ref="AI112:AM112"/>
    <mergeCell ref="AN112:AS112"/>
    <mergeCell ref="AT112:AY112"/>
    <mergeCell ref="I113:L113"/>
    <mergeCell ref="M113:Q113"/>
    <mergeCell ref="R113:W113"/>
    <mergeCell ref="X113:AB113"/>
    <mergeCell ref="AC113:AH113"/>
    <mergeCell ref="AI113:AM113"/>
    <mergeCell ref="AN113:AS113"/>
    <mergeCell ref="E110:H110"/>
    <mergeCell ref="I110:L110"/>
    <mergeCell ref="M110:Q110"/>
    <mergeCell ref="R110:W110"/>
    <mergeCell ref="X110:AB110"/>
    <mergeCell ref="AC110:AH110"/>
    <mergeCell ref="AI110:AM110"/>
    <mergeCell ref="AN110:AS110"/>
    <mergeCell ref="AT110:AY110"/>
    <mergeCell ref="I108:L108"/>
    <mergeCell ref="M108:Q108"/>
    <mergeCell ref="R108:W108"/>
    <mergeCell ref="X108:AB108"/>
    <mergeCell ref="AC108:AH108"/>
    <mergeCell ref="AI108:AM108"/>
    <mergeCell ref="AN108:AS108"/>
    <mergeCell ref="AT108:AY108"/>
    <mergeCell ref="I109:L109"/>
    <mergeCell ref="M109:Q109"/>
    <mergeCell ref="R109:W109"/>
    <mergeCell ref="X109:AB109"/>
    <mergeCell ref="AC109:AH109"/>
    <mergeCell ref="AI109:AM109"/>
    <mergeCell ref="AN109:AS109"/>
    <mergeCell ref="AT109:AY109"/>
    <mergeCell ref="AT113:AY113"/>
    <mergeCell ref="I107:L107"/>
    <mergeCell ref="M107:Q107"/>
    <mergeCell ref="R107:W107"/>
    <mergeCell ref="X107:AB107"/>
    <mergeCell ref="AC107:AH107"/>
    <mergeCell ref="AI107:AM107"/>
    <mergeCell ref="AN107:AS107"/>
    <mergeCell ref="AT107:AY107"/>
    <mergeCell ref="E104:H107"/>
    <mergeCell ref="I104:L104"/>
    <mergeCell ref="M104:Q104"/>
    <mergeCell ref="R104:W104"/>
    <mergeCell ref="X104:AB104"/>
    <mergeCell ref="AC104:AH104"/>
    <mergeCell ref="AI104:AM104"/>
    <mergeCell ref="AN104:AS104"/>
    <mergeCell ref="AT104:AY104"/>
    <mergeCell ref="I105:L105"/>
    <mergeCell ref="M105:Q105"/>
    <mergeCell ref="R105:W105"/>
    <mergeCell ref="X105:AB105"/>
    <mergeCell ref="AC105:AH105"/>
    <mergeCell ref="AI105:AM105"/>
    <mergeCell ref="AN105:AS105"/>
    <mergeCell ref="AT105:AY105"/>
    <mergeCell ref="I106:L106"/>
    <mergeCell ref="M106:Q106"/>
    <mergeCell ref="R106:W106"/>
    <mergeCell ref="X106:AB106"/>
    <mergeCell ref="AC106:AH106"/>
    <mergeCell ref="AI106:AM106"/>
    <mergeCell ref="AN106:AS106"/>
    <mergeCell ref="E103:H103"/>
    <mergeCell ref="I103:L103"/>
    <mergeCell ref="M103:Q103"/>
    <mergeCell ref="R103:W103"/>
    <mergeCell ref="X103:AB103"/>
    <mergeCell ref="AC103:AH103"/>
    <mergeCell ref="AI103:AM103"/>
    <mergeCell ref="AN103:AS103"/>
    <mergeCell ref="AT103:AY103"/>
    <mergeCell ref="I101:L101"/>
    <mergeCell ref="M101:Q101"/>
    <mergeCell ref="R101:W101"/>
    <mergeCell ref="X101:AB101"/>
    <mergeCell ref="AC101:AH101"/>
    <mergeCell ref="AI101:AM101"/>
    <mergeCell ref="AN101:AS101"/>
    <mergeCell ref="AT101:AY101"/>
    <mergeCell ref="I102:L102"/>
    <mergeCell ref="M102:Q102"/>
    <mergeCell ref="R102:W102"/>
    <mergeCell ref="X102:AB102"/>
    <mergeCell ref="AC102:AH102"/>
    <mergeCell ref="AI102:AM102"/>
    <mergeCell ref="AN102:AS102"/>
    <mergeCell ref="AT102:AY102"/>
    <mergeCell ref="AT106:AY106"/>
    <mergeCell ref="I100:L100"/>
    <mergeCell ref="M100:Q100"/>
    <mergeCell ref="R100:W100"/>
    <mergeCell ref="X100:AB100"/>
    <mergeCell ref="AC100:AH100"/>
    <mergeCell ref="AI100:AM100"/>
    <mergeCell ref="AN100:AS100"/>
    <mergeCell ref="AT100:AY100"/>
    <mergeCell ref="E97:H100"/>
    <mergeCell ref="I97:L97"/>
    <mergeCell ref="M97:Q97"/>
    <mergeCell ref="R97:W97"/>
    <mergeCell ref="X97:AB97"/>
    <mergeCell ref="AC97:AH97"/>
    <mergeCell ref="AI97:AM97"/>
    <mergeCell ref="AN97:AS97"/>
    <mergeCell ref="AT97:AY97"/>
    <mergeCell ref="I98:L98"/>
    <mergeCell ref="M98:Q98"/>
    <mergeCell ref="R98:W98"/>
    <mergeCell ref="X98:AB98"/>
    <mergeCell ref="AC98:AH98"/>
    <mergeCell ref="AI98:AM98"/>
    <mergeCell ref="AN98:AS98"/>
    <mergeCell ref="AT98:AY98"/>
    <mergeCell ref="I99:L99"/>
    <mergeCell ref="M99:Q99"/>
    <mergeCell ref="R99:W99"/>
    <mergeCell ref="X99:AB99"/>
    <mergeCell ref="AC99:AH99"/>
    <mergeCell ref="AI99:AM99"/>
    <mergeCell ref="AN99:AS99"/>
    <mergeCell ref="E96:H96"/>
    <mergeCell ref="I96:L96"/>
    <mergeCell ref="M96:Q96"/>
    <mergeCell ref="R96:W96"/>
    <mergeCell ref="X96:AB96"/>
    <mergeCell ref="AC96:AH96"/>
    <mergeCell ref="AI96:AM96"/>
    <mergeCell ref="AN96:AS96"/>
    <mergeCell ref="AT96:AY96"/>
    <mergeCell ref="I94:L94"/>
    <mergeCell ref="M94:Q94"/>
    <mergeCell ref="R94:W94"/>
    <mergeCell ref="X94:AB94"/>
    <mergeCell ref="AC94:AH94"/>
    <mergeCell ref="AI94:AM94"/>
    <mergeCell ref="AN94:AS94"/>
    <mergeCell ref="AT94:AY94"/>
    <mergeCell ref="I95:L95"/>
    <mergeCell ref="M95:Q95"/>
    <mergeCell ref="R95:W95"/>
    <mergeCell ref="X95:AB95"/>
    <mergeCell ref="AC95:AH95"/>
    <mergeCell ref="AI95:AM95"/>
    <mergeCell ref="AN95:AS95"/>
    <mergeCell ref="AT95:AY95"/>
    <mergeCell ref="AT99:AY99"/>
    <mergeCell ref="I93:L93"/>
    <mergeCell ref="M93:Q93"/>
    <mergeCell ref="R93:W93"/>
    <mergeCell ref="X93:AB93"/>
    <mergeCell ref="AC93:AH93"/>
    <mergeCell ref="AI93:AM93"/>
    <mergeCell ref="AN93:AS93"/>
    <mergeCell ref="AT93:AY93"/>
    <mergeCell ref="E90:H93"/>
    <mergeCell ref="I90:L90"/>
    <mergeCell ref="M90:Q90"/>
    <mergeCell ref="R90:W90"/>
    <mergeCell ref="X90:AB90"/>
    <mergeCell ref="AC90:AH90"/>
    <mergeCell ref="AI90:AM90"/>
    <mergeCell ref="AN90:AS90"/>
    <mergeCell ref="AT90:AY90"/>
    <mergeCell ref="I91:L91"/>
    <mergeCell ref="M91:Q91"/>
    <mergeCell ref="R91:W91"/>
    <mergeCell ref="X91:AB91"/>
    <mergeCell ref="AC91:AH91"/>
    <mergeCell ref="AI91:AM91"/>
    <mergeCell ref="AN91:AS91"/>
    <mergeCell ref="AT91:AY91"/>
    <mergeCell ref="I92:L92"/>
    <mergeCell ref="M92:Q92"/>
    <mergeCell ref="R92:W92"/>
    <mergeCell ref="X92:AB92"/>
    <mergeCell ref="AC92:AH92"/>
    <mergeCell ref="AI92:AM92"/>
    <mergeCell ref="AN92:AS92"/>
    <mergeCell ref="E89:H89"/>
    <mergeCell ref="I89:L89"/>
    <mergeCell ref="M89:Q89"/>
    <mergeCell ref="R89:W89"/>
    <mergeCell ref="X89:AB89"/>
    <mergeCell ref="AC89:AH89"/>
    <mergeCell ref="AI89:AM89"/>
    <mergeCell ref="AN89:AS89"/>
    <mergeCell ref="AT89:AY89"/>
    <mergeCell ref="I87:L87"/>
    <mergeCell ref="M87:Q87"/>
    <mergeCell ref="R87:W87"/>
    <mergeCell ref="X87:AB87"/>
    <mergeCell ref="AC87:AH87"/>
    <mergeCell ref="AI87:AM87"/>
    <mergeCell ref="AN87:AS87"/>
    <mergeCell ref="AT87:AY87"/>
    <mergeCell ref="I88:L88"/>
    <mergeCell ref="M88:Q88"/>
    <mergeCell ref="R88:W88"/>
    <mergeCell ref="X88:AB88"/>
    <mergeCell ref="AC88:AH88"/>
    <mergeCell ref="AI88:AM88"/>
    <mergeCell ref="AN88:AS88"/>
    <mergeCell ref="AT88:AY88"/>
    <mergeCell ref="AT92:AY92"/>
    <mergeCell ref="I86:L86"/>
    <mergeCell ref="M86:Q86"/>
    <mergeCell ref="R86:W86"/>
    <mergeCell ref="X86:AB86"/>
    <mergeCell ref="AC86:AH86"/>
    <mergeCell ref="AI86:AM86"/>
    <mergeCell ref="AN86:AS86"/>
    <mergeCell ref="AT86:AY86"/>
    <mergeCell ref="E83:H86"/>
    <mergeCell ref="I83:L83"/>
    <mergeCell ref="M83:Q83"/>
    <mergeCell ref="R83:W83"/>
    <mergeCell ref="X83:AB83"/>
    <mergeCell ref="AC83:AH83"/>
    <mergeCell ref="AI83:AM83"/>
    <mergeCell ref="AN83:AS83"/>
    <mergeCell ref="AT83:AY83"/>
    <mergeCell ref="I84:L84"/>
    <mergeCell ref="M84:Q84"/>
    <mergeCell ref="R84:W84"/>
    <mergeCell ref="X84:AB84"/>
    <mergeCell ref="AC84:AH84"/>
    <mergeCell ref="AI84:AM84"/>
    <mergeCell ref="AN84:AS84"/>
    <mergeCell ref="AT84:AY84"/>
    <mergeCell ref="I85:L85"/>
    <mergeCell ref="M85:Q85"/>
    <mergeCell ref="R85:W85"/>
    <mergeCell ref="X85:AB85"/>
    <mergeCell ref="AC85:AH85"/>
    <mergeCell ref="AI85:AM85"/>
    <mergeCell ref="AN85:AS85"/>
    <mergeCell ref="E82:H82"/>
    <mergeCell ref="I82:L82"/>
    <mergeCell ref="M82:Q82"/>
    <mergeCell ref="R82:W82"/>
    <mergeCell ref="X82:AB82"/>
    <mergeCell ref="AC82:AH82"/>
    <mergeCell ref="AI82:AM82"/>
    <mergeCell ref="AN82:AS82"/>
    <mergeCell ref="AT82:AY82"/>
    <mergeCell ref="I80:L80"/>
    <mergeCell ref="M80:Q80"/>
    <mergeCell ref="R80:W80"/>
    <mergeCell ref="X80:AB80"/>
    <mergeCell ref="AC80:AH80"/>
    <mergeCell ref="AI80:AM80"/>
    <mergeCell ref="AN80:AS80"/>
    <mergeCell ref="AT80:AY80"/>
    <mergeCell ref="I81:L81"/>
    <mergeCell ref="M81:Q81"/>
    <mergeCell ref="R81:W81"/>
    <mergeCell ref="X81:AB81"/>
    <mergeCell ref="AC81:AH81"/>
    <mergeCell ref="AI81:AM81"/>
    <mergeCell ref="AN81:AS81"/>
    <mergeCell ref="AT81:AY81"/>
    <mergeCell ref="AT85:AY85"/>
    <mergeCell ref="I79:L79"/>
    <mergeCell ref="M79:Q79"/>
    <mergeCell ref="R79:W79"/>
    <mergeCell ref="X79:AB79"/>
    <mergeCell ref="AC79:AH79"/>
    <mergeCell ref="AI79:AM79"/>
    <mergeCell ref="AN79:AS79"/>
    <mergeCell ref="AT79:AY79"/>
    <mergeCell ref="E76:H79"/>
    <mergeCell ref="I76:L76"/>
    <mergeCell ref="M76:Q76"/>
    <mergeCell ref="R76:W76"/>
    <mergeCell ref="X76:AB76"/>
    <mergeCell ref="AC76:AH76"/>
    <mergeCell ref="AI76:AM76"/>
    <mergeCell ref="AN76:AS76"/>
    <mergeCell ref="AT76:AY76"/>
    <mergeCell ref="I77:L77"/>
    <mergeCell ref="M77:Q77"/>
    <mergeCell ref="R77:W77"/>
    <mergeCell ref="X77:AB77"/>
    <mergeCell ref="AC77:AH77"/>
    <mergeCell ref="AI77:AM77"/>
    <mergeCell ref="AN77:AS77"/>
    <mergeCell ref="AT77:AY77"/>
    <mergeCell ref="I78:L78"/>
    <mergeCell ref="M78:Q78"/>
    <mergeCell ref="R78:W78"/>
    <mergeCell ref="X78:AB78"/>
    <mergeCell ref="AC78:AH78"/>
    <mergeCell ref="AI78:AM78"/>
    <mergeCell ref="AN78:AS78"/>
    <mergeCell ref="I74:L74"/>
    <mergeCell ref="M74:Q74"/>
    <mergeCell ref="R74:W74"/>
    <mergeCell ref="X74:AB74"/>
    <mergeCell ref="AC74:AH74"/>
    <mergeCell ref="AI74:AM74"/>
    <mergeCell ref="AN74:AS74"/>
    <mergeCell ref="AT74:AY74"/>
    <mergeCell ref="E75:H75"/>
    <mergeCell ref="I75:L75"/>
    <mergeCell ref="M75:Q75"/>
    <mergeCell ref="R75:W75"/>
    <mergeCell ref="X75:AB75"/>
    <mergeCell ref="AC75:AH75"/>
    <mergeCell ref="AI75:AM75"/>
    <mergeCell ref="AN75:AS75"/>
    <mergeCell ref="AT75:AY75"/>
    <mergeCell ref="AT78:AY78"/>
    <mergeCell ref="I72:L72"/>
    <mergeCell ref="M72:Q72"/>
    <mergeCell ref="R72:W72"/>
    <mergeCell ref="X72:AB72"/>
    <mergeCell ref="AC72:AH72"/>
    <mergeCell ref="AI72:AM72"/>
    <mergeCell ref="AN72:AS72"/>
    <mergeCell ref="AT72:AY72"/>
    <mergeCell ref="I73:L73"/>
    <mergeCell ref="M73:Q73"/>
    <mergeCell ref="R73:W73"/>
    <mergeCell ref="X73:AB73"/>
    <mergeCell ref="AC73:AH73"/>
    <mergeCell ref="AI73:AM73"/>
    <mergeCell ref="AN73:AS73"/>
    <mergeCell ref="AT73:AY73"/>
    <mergeCell ref="AT70:AY70"/>
    <mergeCell ref="I71:L71"/>
    <mergeCell ref="M71:Q71"/>
    <mergeCell ref="R71:W71"/>
    <mergeCell ref="X71:AB71"/>
    <mergeCell ref="AC71:AH71"/>
    <mergeCell ref="AI71:AM71"/>
    <mergeCell ref="AN71:AS71"/>
    <mergeCell ref="AT71:AY71"/>
    <mergeCell ref="I124:L124"/>
    <mergeCell ref="M124:Q124"/>
    <mergeCell ref="R124:W124"/>
    <mergeCell ref="X124:AB124"/>
    <mergeCell ref="AC124:AH124"/>
    <mergeCell ref="AI124:AM124"/>
    <mergeCell ref="AN124:AS124"/>
    <mergeCell ref="AT124:AY124"/>
    <mergeCell ref="E69:H72"/>
    <mergeCell ref="I69:L69"/>
    <mergeCell ref="M69:Q69"/>
    <mergeCell ref="R69:W69"/>
    <mergeCell ref="X69:AB69"/>
    <mergeCell ref="AC69:AH69"/>
    <mergeCell ref="AI69:AM69"/>
    <mergeCell ref="AN69:AS69"/>
    <mergeCell ref="AT69:AY69"/>
    <mergeCell ref="I70:L70"/>
    <mergeCell ref="M70:Q70"/>
    <mergeCell ref="R70:W70"/>
    <mergeCell ref="X70:AB70"/>
    <mergeCell ref="AC70:AH70"/>
    <mergeCell ref="AI70:AM70"/>
    <mergeCell ref="AN70:AS70"/>
    <mergeCell ref="AT122:AY122"/>
    <mergeCell ref="I123:L123"/>
    <mergeCell ref="M123:Q123"/>
    <mergeCell ref="R123:W123"/>
    <mergeCell ref="X123:AB123"/>
    <mergeCell ref="AC123:AH123"/>
    <mergeCell ref="AI123:AM123"/>
    <mergeCell ref="AN123:AS123"/>
    <mergeCell ref="AT123:AY123"/>
    <mergeCell ref="AT120:AY120"/>
    <mergeCell ref="I121:L121"/>
    <mergeCell ref="M121:Q121"/>
    <mergeCell ref="R121:W121"/>
    <mergeCell ref="X121:AB121"/>
    <mergeCell ref="AC121:AH121"/>
    <mergeCell ref="AI121:AM121"/>
    <mergeCell ref="AN121:AS121"/>
    <mergeCell ref="AT121:AY121"/>
    <mergeCell ref="AT118:AY118"/>
    <mergeCell ref="I119:L119"/>
    <mergeCell ref="M119:Q119"/>
    <mergeCell ref="R119:W119"/>
    <mergeCell ref="X119:AB119"/>
    <mergeCell ref="AC119:AH119"/>
    <mergeCell ref="AI119:AM119"/>
    <mergeCell ref="AN119:AS119"/>
    <mergeCell ref="AT119:AY119"/>
    <mergeCell ref="B126:D137"/>
    <mergeCell ref="E118:H121"/>
    <mergeCell ref="I118:L118"/>
    <mergeCell ref="M118:Q118"/>
    <mergeCell ref="R118:W118"/>
    <mergeCell ref="X118:AB118"/>
    <mergeCell ref="AC118:AH118"/>
    <mergeCell ref="AI118:AM118"/>
    <mergeCell ref="AN118:AS118"/>
    <mergeCell ref="I120:L120"/>
    <mergeCell ref="M120:Q120"/>
    <mergeCell ref="R120:W120"/>
    <mergeCell ref="X120:AB120"/>
    <mergeCell ref="AC120:AH120"/>
    <mergeCell ref="AI120:AM120"/>
    <mergeCell ref="AN120:AS120"/>
    <mergeCell ref="I122:L122"/>
    <mergeCell ref="M122:Q122"/>
    <mergeCell ref="R122:W122"/>
    <mergeCell ref="X122:AB122"/>
    <mergeCell ref="AC122:AH122"/>
    <mergeCell ref="AI122:AM122"/>
    <mergeCell ref="AN122:AS122"/>
    <mergeCell ref="E124:H124"/>
    <mergeCell ref="E134:H134"/>
    <mergeCell ref="I134:L134"/>
    <mergeCell ref="M134:S134"/>
    <mergeCell ref="T134:W134"/>
    <mergeCell ref="X134:AD134"/>
    <mergeCell ref="AE134:AH134"/>
    <mergeCell ref="AI134:AO134"/>
    <mergeCell ref="AP134:AS134"/>
    <mergeCell ref="AE130:AH130"/>
    <mergeCell ref="AI130:AO130"/>
    <mergeCell ref="AP130:AS130"/>
    <mergeCell ref="AT130:AY130"/>
    <mergeCell ref="AT134:AY134"/>
    <mergeCell ref="E133:H133"/>
    <mergeCell ref="I133:L133"/>
    <mergeCell ref="M133:S133"/>
    <mergeCell ref="T133:W133"/>
    <mergeCell ref="X133:AD133"/>
    <mergeCell ref="AE133:AH133"/>
    <mergeCell ref="AI133:AO133"/>
    <mergeCell ref="AP133:AS133"/>
    <mergeCell ref="AT133:AY133"/>
    <mergeCell ref="E132:H132"/>
    <mergeCell ref="I132:L132"/>
    <mergeCell ref="M132:S132"/>
    <mergeCell ref="T132:W132"/>
    <mergeCell ref="X132:AD132"/>
    <mergeCell ref="AE132:AH132"/>
    <mergeCell ref="AI132:AO132"/>
    <mergeCell ref="AP132:AS132"/>
    <mergeCell ref="AT132:AY132"/>
    <mergeCell ref="E129:H129"/>
    <mergeCell ref="I129:L129"/>
    <mergeCell ref="M129:S129"/>
    <mergeCell ref="T129:W129"/>
    <mergeCell ref="X129:AD129"/>
    <mergeCell ref="AE129:AH129"/>
    <mergeCell ref="AI129:AO129"/>
    <mergeCell ref="AP129:AS129"/>
    <mergeCell ref="AT129:AY129"/>
    <mergeCell ref="T135:W135"/>
    <mergeCell ref="X135:AD135"/>
    <mergeCell ref="E135:H135"/>
    <mergeCell ref="I135:L135"/>
    <mergeCell ref="M135:S135"/>
    <mergeCell ref="AE135:AH135"/>
    <mergeCell ref="AI135:AO135"/>
    <mergeCell ref="AP135:AS135"/>
    <mergeCell ref="AT135:AY135"/>
    <mergeCell ref="E131:H131"/>
    <mergeCell ref="I131:L131"/>
    <mergeCell ref="M131:S131"/>
    <mergeCell ref="T131:W131"/>
    <mergeCell ref="X131:AD131"/>
    <mergeCell ref="AE131:AH131"/>
    <mergeCell ref="AI131:AO131"/>
    <mergeCell ref="AP131:AS131"/>
    <mergeCell ref="AT131:AY131"/>
    <mergeCell ref="E130:H130"/>
    <mergeCell ref="I130:L130"/>
    <mergeCell ref="M130:S130"/>
    <mergeCell ref="T130:W130"/>
    <mergeCell ref="X130:AD130"/>
    <mergeCell ref="E136:H136"/>
    <mergeCell ref="I136:L136"/>
    <mergeCell ref="M136:S136"/>
    <mergeCell ref="T136:W136"/>
    <mergeCell ref="X136:AD136"/>
    <mergeCell ref="AE136:AH136"/>
    <mergeCell ref="AI136:AO136"/>
    <mergeCell ref="AP136:AS136"/>
    <mergeCell ref="AT136:AY136"/>
    <mergeCell ref="E137:H137"/>
    <mergeCell ref="I137:L137"/>
    <mergeCell ref="M137:S137"/>
    <mergeCell ref="T137:W137"/>
    <mergeCell ref="X137:AD137"/>
    <mergeCell ref="AE137:AH137"/>
    <mergeCell ref="AI137:AO137"/>
    <mergeCell ref="AP137:AS137"/>
    <mergeCell ref="AT137:AY137"/>
    <mergeCell ref="E128:H128"/>
    <mergeCell ref="I128:L128"/>
    <mergeCell ref="M128:S128"/>
    <mergeCell ref="T128:W128"/>
    <mergeCell ref="X128:AD128"/>
    <mergeCell ref="AE128:AH128"/>
    <mergeCell ref="AI128:AO128"/>
    <mergeCell ref="AP128:AS128"/>
    <mergeCell ref="AT128:AY128"/>
    <mergeCell ref="E126:H127"/>
    <mergeCell ref="I126:S126"/>
    <mergeCell ref="T126:AD126"/>
    <mergeCell ref="AE126:AO126"/>
    <mergeCell ref="AP126:AY126"/>
    <mergeCell ref="I127:L127"/>
    <mergeCell ref="M127:S127"/>
    <mergeCell ref="T127:W127"/>
    <mergeCell ref="X127:AD127"/>
    <mergeCell ref="AE127:AH127"/>
    <mergeCell ref="AI127:AO127"/>
    <mergeCell ref="AP127:AS127"/>
    <mergeCell ref="AT127:AY127"/>
    <mergeCell ref="I19:L19"/>
    <mergeCell ref="M19:Q19"/>
    <mergeCell ref="R19:W19"/>
    <mergeCell ref="X19:AB19"/>
    <mergeCell ref="AC19:AH19"/>
    <mergeCell ref="AI19:AM19"/>
    <mergeCell ref="AN19:AS19"/>
    <mergeCell ref="M16:Q16"/>
    <mergeCell ref="R16:W16"/>
    <mergeCell ref="X16:AB16"/>
    <mergeCell ref="AC16:AH16"/>
    <mergeCell ref="AI16:AM16"/>
    <mergeCell ref="AN16:AS16"/>
    <mergeCell ref="X17:AB17"/>
    <mergeCell ref="AC17:AH17"/>
    <mergeCell ref="AI17:AM17"/>
    <mergeCell ref="AN17:AS17"/>
    <mergeCell ref="I18:L18"/>
    <mergeCell ref="M18:Q18"/>
    <mergeCell ref="AK6:AM6"/>
    <mergeCell ref="AN6:AP6"/>
    <mergeCell ref="AR6:AT6"/>
    <mergeCell ref="AR2:AT4"/>
    <mergeCell ref="AF2:AJ3"/>
    <mergeCell ref="R13:W13"/>
    <mergeCell ref="X13:AB13"/>
    <mergeCell ref="AC13:AH13"/>
    <mergeCell ref="AI13:AM13"/>
    <mergeCell ref="B11:L12"/>
    <mergeCell ref="M11:W11"/>
    <mergeCell ref="X11:AH11"/>
    <mergeCell ref="AI11:AS11"/>
    <mergeCell ref="B13:H16"/>
    <mergeCell ref="I15:L15"/>
    <mergeCell ref="M15:Q15"/>
    <mergeCell ref="R15:W15"/>
    <mergeCell ref="X15:AB15"/>
    <mergeCell ref="AC15:AH15"/>
    <mergeCell ref="AI15:AM15"/>
    <mergeCell ref="AN15:AS15"/>
    <mergeCell ref="I16:L16"/>
    <mergeCell ref="G4:K6"/>
    <mergeCell ref="L4:P6"/>
    <mergeCell ref="Q4:U6"/>
    <mergeCell ref="V4:Z6"/>
    <mergeCell ref="AA4:AE6"/>
    <mergeCell ref="B2:F3"/>
    <mergeCell ref="R18:W18"/>
    <mergeCell ref="X18:AB18"/>
    <mergeCell ref="AC18:AH18"/>
    <mergeCell ref="I17:L17"/>
    <mergeCell ref="M17:Q17"/>
    <mergeCell ref="R17:W17"/>
    <mergeCell ref="AI18:AM18"/>
    <mergeCell ref="AN18:AS18"/>
    <mergeCell ref="M12:Q12"/>
    <mergeCell ref="R12:W12"/>
    <mergeCell ref="X12:AB12"/>
    <mergeCell ref="AC12:AH12"/>
    <mergeCell ref="I14:L14"/>
    <mergeCell ref="M14:Q14"/>
    <mergeCell ref="R14:W14"/>
    <mergeCell ref="X14:AB14"/>
    <mergeCell ref="AC14:AH14"/>
    <mergeCell ref="AI14:AM14"/>
    <mergeCell ref="AN14:AS14"/>
    <mergeCell ref="AI12:AM12"/>
    <mergeCell ref="AN12:AS12"/>
    <mergeCell ref="I13:L13"/>
    <mergeCell ref="M13:Q13"/>
    <mergeCell ref="AF4:AJ6"/>
    <mergeCell ref="AK5:AM5"/>
    <mergeCell ref="AR5:AT5"/>
    <mergeCell ref="AT14:AY14"/>
    <mergeCell ref="AT17:AY17"/>
    <mergeCell ref="AT18:AY18"/>
    <mergeCell ref="AT15:AY15"/>
    <mergeCell ref="AT16:AY16"/>
    <mergeCell ref="AT19:AY19"/>
    <mergeCell ref="AV5:AX5"/>
    <mergeCell ref="AV6:AX6"/>
    <mergeCell ref="AV2:AX4"/>
    <mergeCell ref="AY2:AY4"/>
    <mergeCell ref="AU2:AU4"/>
    <mergeCell ref="AT11:AY12"/>
    <mergeCell ref="AK2:AM4"/>
    <mergeCell ref="G2:K3"/>
    <mergeCell ref="L2:P3"/>
    <mergeCell ref="Q2:U3"/>
    <mergeCell ref="V2:Z3"/>
    <mergeCell ref="AA2:AE3"/>
    <mergeCell ref="AN5:AP5"/>
    <mergeCell ref="AQ2:AQ4"/>
    <mergeCell ref="AN2:AP4"/>
    <mergeCell ref="AT13:AY13"/>
    <mergeCell ref="AN13:AS13"/>
    <mergeCell ref="B8:AG9"/>
    <mergeCell ref="AH8:AK8"/>
    <mergeCell ref="AL8:AY8"/>
    <mergeCell ref="AI9:AJ9"/>
    <mergeCell ref="AK9:AT9"/>
    <mergeCell ref="AU9:AW9"/>
    <mergeCell ref="AX9:AY9"/>
    <mergeCell ref="AU10:AW10"/>
    <mergeCell ref="B4:F6"/>
  </mergeCells>
  <phoneticPr fontId="2"/>
  <pageMargins left="0.6692913385826772" right="0.6692913385826772" top="0.59055118110236227" bottom="0.59055118110236227" header="0.51181102362204722" footer="0.51181102362204722"/>
  <pageSetup paperSize="9" scale="93" fitToHeight="2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7A6BA-FFD7-41C5-9850-9C422246B476}">
  <dimension ref="A1:CB137"/>
  <sheetViews>
    <sheetView view="pageBreakPreview" zoomScaleNormal="100" zoomScaleSheetLayoutView="100" workbookViewId="0">
      <selection activeCell="BN28" sqref="BN28"/>
    </sheetView>
  </sheetViews>
  <sheetFormatPr defaultColWidth="1.625" defaultRowHeight="14.1" customHeight="1" x14ac:dyDescent="0.15"/>
  <cols>
    <col min="1" max="4" width="1.75" style="52" customWidth="1" collapsed="1"/>
    <col min="5" max="5" width="2.75" style="52" customWidth="1" collapsed="1"/>
    <col min="6" max="6" width="2.625" style="52" customWidth="1" collapsed="1"/>
    <col min="7" max="50" width="1.75" style="52" customWidth="1" collapsed="1"/>
    <col min="51" max="51" width="3.125" style="52" customWidth="1" collapsed="1"/>
    <col min="52" max="52" width="1.75" style="52" customWidth="1" collapsed="1"/>
    <col min="53" max="74" width="1.625" style="52" collapsed="1"/>
    <col min="75" max="80" width="1.625" style="52"/>
    <col min="81" max="16384" width="1.625" style="52" collapsed="1"/>
  </cols>
  <sheetData>
    <row r="1" spans="1:52" ht="3.95" customHeight="1" x14ac:dyDescent="0.15">
      <c r="A1" s="1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7"/>
    </row>
    <row r="2" spans="1:52" ht="6.75" customHeight="1" x14ac:dyDescent="0.15">
      <c r="A2" s="5"/>
      <c r="B2" s="228"/>
      <c r="C2" s="228"/>
      <c r="D2" s="228"/>
      <c r="E2" s="228"/>
      <c r="F2" s="228"/>
      <c r="G2" s="227"/>
      <c r="H2" s="227"/>
      <c r="I2" s="227"/>
      <c r="J2" s="227"/>
      <c r="K2" s="227"/>
      <c r="L2" s="78"/>
      <c r="M2" s="79"/>
      <c r="N2" s="79"/>
      <c r="O2" s="79"/>
      <c r="P2" s="80"/>
      <c r="Q2" s="84"/>
      <c r="R2" s="84"/>
      <c r="S2" s="84"/>
      <c r="T2" s="84"/>
      <c r="U2" s="84"/>
      <c r="V2" s="80"/>
      <c r="W2" s="84"/>
      <c r="X2" s="84"/>
      <c r="Y2" s="84"/>
      <c r="Z2" s="84"/>
      <c r="AA2" s="84"/>
      <c r="AB2" s="84"/>
      <c r="AC2" s="84"/>
      <c r="AD2" s="84"/>
      <c r="AE2" s="84"/>
      <c r="AF2" s="228"/>
      <c r="AG2" s="228"/>
      <c r="AH2" s="228"/>
      <c r="AI2" s="228"/>
      <c r="AJ2" s="114"/>
      <c r="AK2" s="76" t="s">
        <v>0</v>
      </c>
      <c r="AL2" s="63"/>
      <c r="AM2" s="63"/>
      <c r="AN2" s="63"/>
      <c r="AO2" s="63"/>
      <c r="AP2" s="63"/>
      <c r="AQ2" s="69" t="s">
        <v>1</v>
      </c>
      <c r="AR2" s="63"/>
      <c r="AS2" s="63"/>
      <c r="AT2" s="63"/>
      <c r="AU2" s="69" t="s">
        <v>1</v>
      </c>
      <c r="AV2" s="63"/>
      <c r="AW2" s="63"/>
      <c r="AX2" s="63"/>
      <c r="AY2" s="66"/>
      <c r="AZ2" s="48"/>
    </row>
    <row r="3" spans="1:52" ht="6" customHeight="1" x14ac:dyDescent="0.15">
      <c r="A3" s="5"/>
      <c r="B3" s="229"/>
      <c r="C3" s="229"/>
      <c r="D3" s="229"/>
      <c r="E3" s="229"/>
      <c r="F3" s="229"/>
      <c r="G3" s="227"/>
      <c r="H3" s="227"/>
      <c r="I3" s="227"/>
      <c r="J3" s="227"/>
      <c r="K3" s="227"/>
      <c r="L3" s="81"/>
      <c r="M3" s="82"/>
      <c r="N3" s="82"/>
      <c r="O3" s="82"/>
      <c r="P3" s="83"/>
      <c r="Q3" s="85"/>
      <c r="R3" s="85"/>
      <c r="S3" s="85"/>
      <c r="T3" s="85"/>
      <c r="U3" s="85"/>
      <c r="V3" s="83"/>
      <c r="W3" s="85"/>
      <c r="X3" s="85"/>
      <c r="Y3" s="85"/>
      <c r="Z3" s="85"/>
      <c r="AA3" s="85"/>
      <c r="AB3" s="85"/>
      <c r="AC3" s="85"/>
      <c r="AD3" s="85"/>
      <c r="AE3" s="85"/>
      <c r="AF3" s="229"/>
      <c r="AG3" s="229"/>
      <c r="AH3" s="229"/>
      <c r="AI3" s="229"/>
      <c r="AJ3" s="115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67"/>
      <c r="AZ3" s="48"/>
    </row>
    <row r="4" spans="1:52" s="54" customFormat="1" ht="6" customHeight="1" x14ac:dyDescent="0.15">
      <c r="A4" s="7"/>
      <c r="B4" s="219"/>
      <c r="C4" s="220"/>
      <c r="D4" s="220"/>
      <c r="E4" s="220"/>
      <c r="F4" s="220"/>
      <c r="G4" s="219"/>
      <c r="H4" s="220"/>
      <c r="I4" s="220"/>
      <c r="J4" s="220"/>
      <c r="K4" s="220"/>
      <c r="L4" s="98"/>
      <c r="M4" s="221"/>
      <c r="N4" s="221"/>
      <c r="O4" s="221"/>
      <c r="P4" s="222"/>
      <c r="Q4" s="102"/>
      <c r="R4" s="224"/>
      <c r="S4" s="224"/>
      <c r="T4" s="224"/>
      <c r="U4" s="224"/>
      <c r="V4" s="104"/>
      <c r="W4" s="224"/>
      <c r="X4" s="224"/>
      <c r="Y4" s="224"/>
      <c r="Z4" s="224"/>
      <c r="AA4" s="102"/>
      <c r="AB4" s="224"/>
      <c r="AC4" s="224"/>
      <c r="AD4" s="224"/>
      <c r="AE4" s="224"/>
      <c r="AF4" s="219"/>
      <c r="AG4" s="220"/>
      <c r="AH4" s="220"/>
      <c r="AI4" s="220"/>
      <c r="AJ4" s="230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8"/>
      <c r="AZ4" s="8"/>
    </row>
    <row r="5" spans="1:52" s="54" customFormat="1" ht="18.95" customHeight="1" x14ac:dyDescent="0.15">
      <c r="A5" s="7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3"/>
      <c r="M5" s="221"/>
      <c r="N5" s="221"/>
      <c r="O5" s="221"/>
      <c r="P5" s="222"/>
      <c r="Q5" s="224"/>
      <c r="R5" s="224"/>
      <c r="S5" s="224"/>
      <c r="T5" s="224"/>
      <c r="U5" s="224"/>
      <c r="V5" s="222"/>
      <c r="W5" s="224"/>
      <c r="X5" s="224"/>
      <c r="Y5" s="224"/>
      <c r="Z5" s="224"/>
      <c r="AA5" s="224"/>
      <c r="AB5" s="224"/>
      <c r="AC5" s="224"/>
      <c r="AD5" s="224"/>
      <c r="AE5" s="224"/>
      <c r="AF5" s="220"/>
      <c r="AG5" s="220"/>
      <c r="AH5" s="220"/>
      <c r="AI5" s="220"/>
      <c r="AJ5" s="230"/>
      <c r="AK5" s="108" t="s">
        <v>2</v>
      </c>
      <c r="AL5" s="108"/>
      <c r="AM5" s="108"/>
      <c r="AN5" s="62"/>
      <c r="AO5" s="62"/>
      <c r="AP5" s="62"/>
      <c r="AQ5" s="10" t="s">
        <v>1</v>
      </c>
      <c r="AR5" s="62"/>
      <c r="AS5" s="62"/>
      <c r="AT5" s="62"/>
      <c r="AU5" s="10" t="s">
        <v>1</v>
      </c>
      <c r="AV5" s="62"/>
      <c r="AW5" s="62"/>
      <c r="AX5" s="62"/>
      <c r="AY5" s="51"/>
      <c r="AZ5" s="8"/>
    </row>
    <row r="6" spans="1:52" s="54" customFormat="1" ht="18.95" customHeight="1" x14ac:dyDescent="0.15">
      <c r="A6" s="7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3"/>
      <c r="M6" s="221"/>
      <c r="N6" s="221"/>
      <c r="O6" s="221"/>
      <c r="P6" s="222"/>
      <c r="Q6" s="224"/>
      <c r="R6" s="224"/>
      <c r="S6" s="224"/>
      <c r="T6" s="224"/>
      <c r="U6" s="224"/>
      <c r="V6" s="222"/>
      <c r="W6" s="224"/>
      <c r="X6" s="224"/>
      <c r="Y6" s="224"/>
      <c r="Z6" s="224"/>
      <c r="AA6" s="224"/>
      <c r="AB6" s="224"/>
      <c r="AC6" s="224"/>
      <c r="AD6" s="224"/>
      <c r="AE6" s="224"/>
      <c r="AF6" s="220"/>
      <c r="AG6" s="220"/>
      <c r="AH6" s="220"/>
      <c r="AI6" s="220"/>
      <c r="AJ6" s="220"/>
      <c r="AK6" s="76"/>
      <c r="AL6" s="76"/>
      <c r="AM6" s="76"/>
      <c r="AN6" s="63"/>
      <c r="AO6" s="63"/>
      <c r="AP6" s="63"/>
      <c r="AQ6" s="49"/>
      <c r="AR6" s="63"/>
      <c r="AS6" s="63"/>
      <c r="AT6" s="63"/>
      <c r="AU6" s="49"/>
      <c r="AV6" s="63"/>
      <c r="AW6" s="63"/>
      <c r="AX6" s="63"/>
      <c r="AY6" s="30"/>
      <c r="AZ6" s="8"/>
    </row>
    <row r="7" spans="1:52" s="54" customFormat="1" ht="10.5" customHeight="1" x14ac:dyDescent="0.15">
      <c r="A7" s="7"/>
      <c r="B7" s="58"/>
      <c r="C7" s="58"/>
      <c r="D7" s="58"/>
      <c r="E7" s="58"/>
      <c r="F7" s="58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6"/>
      <c r="AL7" s="56"/>
      <c r="AM7" s="56"/>
      <c r="AN7" s="52"/>
      <c r="AO7" s="52"/>
      <c r="AP7" s="52"/>
      <c r="AQ7" s="55"/>
      <c r="AR7" s="52"/>
      <c r="AS7" s="52"/>
      <c r="AT7" s="52"/>
      <c r="AU7" s="55"/>
      <c r="AV7" s="52"/>
      <c r="AW7" s="52"/>
      <c r="AX7" s="52"/>
      <c r="AZ7" s="8"/>
    </row>
    <row r="8" spans="1:52" ht="13.5" customHeight="1" x14ac:dyDescent="0.15">
      <c r="A8" s="5"/>
      <c r="B8" s="225" t="s">
        <v>4</v>
      </c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91" t="s">
        <v>5</v>
      </c>
      <c r="AI8" s="91"/>
      <c r="AJ8" s="91"/>
      <c r="AK8" s="91"/>
      <c r="AL8" s="91" t="s">
        <v>26</v>
      </c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48"/>
    </row>
    <row r="9" spans="1:52" ht="13.5" customHeight="1" x14ac:dyDescent="0.15">
      <c r="A9" s="5"/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  <c r="AA9" s="226"/>
      <c r="AB9" s="226"/>
      <c r="AC9" s="226"/>
      <c r="AD9" s="226"/>
      <c r="AE9" s="226"/>
      <c r="AF9" s="226"/>
      <c r="AG9" s="226"/>
      <c r="AH9" s="50" t="s">
        <v>6</v>
      </c>
      <c r="AI9" s="92">
        <v>1</v>
      </c>
      <c r="AJ9" s="92"/>
      <c r="AK9" s="93" t="s">
        <v>7</v>
      </c>
      <c r="AL9" s="93"/>
      <c r="AM9" s="93"/>
      <c r="AN9" s="93"/>
      <c r="AO9" s="93"/>
      <c r="AP9" s="93"/>
      <c r="AQ9" s="93"/>
      <c r="AR9" s="93"/>
      <c r="AS9" s="93"/>
      <c r="AT9" s="93"/>
      <c r="AU9" s="94">
        <v>28</v>
      </c>
      <c r="AV9" s="94"/>
      <c r="AW9" s="94"/>
      <c r="AX9" s="93" t="s">
        <v>8</v>
      </c>
      <c r="AY9" s="93"/>
      <c r="AZ9" s="48"/>
    </row>
    <row r="10" spans="1:52" ht="10.5" customHeight="1" x14ac:dyDescent="0.15">
      <c r="A10" s="5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95">
        <v>296</v>
      </c>
      <c r="AV10" s="95"/>
      <c r="AW10" s="95"/>
      <c r="AX10" s="53"/>
      <c r="AY10" s="53"/>
      <c r="AZ10" s="48"/>
    </row>
    <row r="11" spans="1:52" ht="10.5" customHeight="1" x14ac:dyDescent="0.15">
      <c r="A11" s="5"/>
      <c r="B11" s="116" t="s">
        <v>9</v>
      </c>
      <c r="C11" s="76"/>
      <c r="D11" s="76"/>
      <c r="E11" s="76"/>
      <c r="F11" s="76"/>
      <c r="G11" s="76"/>
      <c r="H11" s="76"/>
      <c r="I11" s="76"/>
      <c r="J11" s="76"/>
      <c r="K11" s="76"/>
      <c r="L11" s="117"/>
      <c r="M11" s="110" t="s">
        <v>10</v>
      </c>
      <c r="N11" s="111"/>
      <c r="O11" s="111"/>
      <c r="P11" s="111"/>
      <c r="Q11" s="111"/>
      <c r="R11" s="111"/>
      <c r="S11" s="111"/>
      <c r="T11" s="111"/>
      <c r="U11" s="111"/>
      <c r="V11" s="111"/>
      <c r="W11" s="112"/>
      <c r="X11" s="110" t="s">
        <v>11</v>
      </c>
      <c r="Y11" s="111"/>
      <c r="Z11" s="111"/>
      <c r="AA11" s="111"/>
      <c r="AB11" s="111"/>
      <c r="AC11" s="111"/>
      <c r="AD11" s="111"/>
      <c r="AE11" s="111"/>
      <c r="AF11" s="111"/>
      <c r="AG11" s="111"/>
      <c r="AH11" s="112"/>
      <c r="AI11" s="110" t="s">
        <v>12</v>
      </c>
      <c r="AJ11" s="111"/>
      <c r="AK11" s="111"/>
      <c r="AL11" s="111"/>
      <c r="AM11" s="111"/>
      <c r="AN11" s="111"/>
      <c r="AO11" s="111"/>
      <c r="AP11" s="111"/>
      <c r="AQ11" s="111"/>
      <c r="AR11" s="111"/>
      <c r="AS11" s="112"/>
      <c r="AT11" s="70" t="s">
        <v>13</v>
      </c>
      <c r="AU11" s="71"/>
      <c r="AV11" s="71"/>
      <c r="AW11" s="71"/>
      <c r="AX11" s="71"/>
      <c r="AY11" s="72"/>
      <c r="AZ11" s="48"/>
    </row>
    <row r="12" spans="1:52" ht="10.5" customHeight="1" x14ac:dyDescent="0.15">
      <c r="A12" s="5"/>
      <c r="B12" s="118"/>
      <c r="C12" s="119"/>
      <c r="D12" s="119"/>
      <c r="E12" s="119"/>
      <c r="F12" s="119"/>
      <c r="G12" s="119"/>
      <c r="H12" s="119"/>
      <c r="I12" s="119"/>
      <c r="J12" s="119"/>
      <c r="K12" s="119"/>
      <c r="L12" s="120"/>
      <c r="M12" s="110" t="s">
        <v>14</v>
      </c>
      <c r="N12" s="111"/>
      <c r="O12" s="111"/>
      <c r="P12" s="111"/>
      <c r="Q12" s="112"/>
      <c r="R12" s="110" t="s">
        <v>15</v>
      </c>
      <c r="S12" s="111"/>
      <c r="T12" s="111"/>
      <c r="U12" s="111"/>
      <c r="V12" s="111"/>
      <c r="W12" s="112"/>
      <c r="X12" s="110" t="s">
        <v>14</v>
      </c>
      <c r="Y12" s="111"/>
      <c r="Z12" s="111"/>
      <c r="AA12" s="111"/>
      <c r="AB12" s="112"/>
      <c r="AC12" s="110" t="s">
        <v>15</v>
      </c>
      <c r="AD12" s="111"/>
      <c r="AE12" s="111"/>
      <c r="AF12" s="111"/>
      <c r="AG12" s="111"/>
      <c r="AH12" s="112"/>
      <c r="AI12" s="110" t="s">
        <v>14</v>
      </c>
      <c r="AJ12" s="111"/>
      <c r="AK12" s="111"/>
      <c r="AL12" s="111"/>
      <c r="AM12" s="112"/>
      <c r="AN12" s="110" t="s">
        <v>15</v>
      </c>
      <c r="AO12" s="111"/>
      <c r="AP12" s="111"/>
      <c r="AQ12" s="111"/>
      <c r="AR12" s="111"/>
      <c r="AS12" s="112"/>
      <c r="AT12" s="73"/>
      <c r="AU12" s="74"/>
      <c r="AV12" s="74"/>
      <c r="AW12" s="74"/>
      <c r="AX12" s="74"/>
      <c r="AY12" s="75"/>
      <c r="AZ12" s="48"/>
    </row>
    <row r="13" spans="1:52" ht="10.5" customHeight="1" x14ac:dyDescent="0.15">
      <c r="A13" s="5"/>
      <c r="B13" s="121" t="s">
        <v>25</v>
      </c>
      <c r="C13" s="231"/>
      <c r="D13" s="231"/>
      <c r="E13" s="231"/>
      <c r="F13" s="231"/>
      <c r="G13" s="231"/>
      <c r="H13" s="232"/>
      <c r="I13" s="107" t="s">
        <v>16</v>
      </c>
      <c r="J13" s="108"/>
      <c r="K13" s="108"/>
      <c r="L13" s="109"/>
      <c r="M13" s="86">
        <v>4</v>
      </c>
      <c r="N13" s="87"/>
      <c r="O13" s="87"/>
      <c r="P13" s="87"/>
      <c r="Q13" s="88"/>
      <c r="R13" s="86">
        <v>692</v>
      </c>
      <c r="S13" s="87"/>
      <c r="T13" s="87"/>
      <c r="U13" s="87"/>
      <c r="V13" s="87"/>
      <c r="W13" s="88"/>
      <c r="X13" s="86">
        <v>1</v>
      </c>
      <c r="Y13" s="87"/>
      <c r="Z13" s="87"/>
      <c r="AA13" s="87"/>
      <c r="AB13" s="88"/>
      <c r="AC13" s="86">
        <v>286</v>
      </c>
      <c r="AD13" s="87"/>
      <c r="AE13" s="87"/>
      <c r="AF13" s="87"/>
      <c r="AG13" s="87"/>
      <c r="AH13" s="88"/>
      <c r="AI13" s="86">
        <f t="shared" ref="AI13:AI44" si="0">M13+X13</f>
        <v>5</v>
      </c>
      <c r="AJ13" s="87"/>
      <c r="AK13" s="87"/>
      <c r="AL13" s="87"/>
      <c r="AM13" s="88"/>
      <c r="AN13" s="86">
        <f t="shared" ref="AN13:AN44" si="1">R13+AC13</f>
        <v>978</v>
      </c>
      <c r="AO13" s="87"/>
      <c r="AP13" s="87"/>
      <c r="AQ13" s="87"/>
      <c r="AR13" s="87"/>
      <c r="AS13" s="88"/>
      <c r="AT13" s="59">
        <f>IF(AI13=0,0,(AI13*1)/($E$17*$AU$9*3-$B$19))</f>
        <v>2.976190476190476E-2</v>
      </c>
      <c r="AU13" s="60"/>
      <c r="AV13" s="60"/>
      <c r="AW13" s="60"/>
      <c r="AX13" s="60"/>
      <c r="AY13" s="61"/>
      <c r="AZ13" s="48"/>
    </row>
    <row r="14" spans="1:52" ht="10.5" customHeight="1" x14ac:dyDescent="0.15">
      <c r="A14" s="5"/>
      <c r="B14" s="233"/>
      <c r="C14" s="234"/>
      <c r="D14" s="234"/>
      <c r="E14" s="234"/>
      <c r="F14" s="234"/>
      <c r="G14" s="234"/>
      <c r="H14" s="235"/>
      <c r="I14" s="107" t="s">
        <v>17</v>
      </c>
      <c r="J14" s="108"/>
      <c r="K14" s="108"/>
      <c r="L14" s="109"/>
      <c r="M14" s="86">
        <v>5</v>
      </c>
      <c r="N14" s="87"/>
      <c r="O14" s="87"/>
      <c r="P14" s="87"/>
      <c r="Q14" s="88"/>
      <c r="R14" s="86">
        <v>630</v>
      </c>
      <c r="S14" s="87"/>
      <c r="T14" s="87"/>
      <c r="U14" s="87"/>
      <c r="V14" s="87"/>
      <c r="W14" s="88"/>
      <c r="X14" s="86">
        <v>0</v>
      </c>
      <c r="Y14" s="87"/>
      <c r="Z14" s="87"/>
      <c r="AA14" s="87"/>
      <c r="AB14" s="88"/>
      <c r="AC14" s="86">
        <v>0</v>
      </c>
      <c r="AD14" s="87"/>
      <c r="AE14" s="87"/>
      <c r="AF14" s="87"/>
      <c r="AG14" s="87"/>
      <c r="AH14" s="88"/>
      <c r="AI14" s="86">
        <f t="shared" si="0"/>
        <v>5</v>
      </c>
      <c r="AJ14" s="87"/>
      <c r="AK14" s="87"/>
      <c r="AL14" s="87"/>
      <c r="AM14" s="88"/>
      <c r="AN14" s="86">
        <f t="shared" si="1"/>
        <v>630</v>
      </c>
      <c r="AO14" s="87"/>
      <c r="AP14" s="87"/>
      <c r="AQ14" s="87"/>
      <c r="AR14" s="87"/>
      <c r="AS14" s="88"/>
      <c r="AT14" s="59">
        <f>IF(AI14=0,0,(AI14*1)/($E$17*$AU$9*3-$B$19))</f>
        <v>2.976190476190476E-2</v>
      </c>
      <c r="AU14" s="60"/>
      <c r="AV14" s="60"/>
      <c r="AW14" s="60"/>
      <c r="AX14" s="60"/>
      <c r="AY14" s="61"/>
      <c r="AZ14" s="48"/>
    </row>
    <row r="15" spans="1:52" ht="10.5" customHeight="1" x14ac:dyDescent="0.15">
      <c r="A15" s="5"/>
      <c r="B15" s="233"/>
      <c r="C15" s="234"/>
      <c r="D15" s="234"/>
      <c r="E15" s="234"/>
      <c r="F15" s="234"/>
      <c r="G15" s="234"/>
      <c r="H15" s="235"/>
      <c r="I15" s="107" t="s">
        <v>18</v>
      </c>
      <c r="J15" s="108"/>
      <c r="K15" s="108"/>
      <c r="L15" s="109"/>
      <c r="M15" s="86">
        <v>11</v>
      </c>
      <c r="N15" s="87"/>
      <c r="O15" s="87"/>
      <c r="P15" s="87"/>
      <c r="Q15" s="88"/>
      <c r="R15" s="86">
        <v>730</v>
      </c>
      <c r="S15" s="87"/>
      <c r="T15" s="87"/>
      <c r="U15" s="87"/>
      <c r="V15" s="87"/>
      <c r="W15" s="88"/>
      <c r="X15" s="86">
        <v>0</v>
      </c>
      <c r="Y15" s="87"/>
      <c r="Z15" s="87"/>
      <c r="AA15" s="87"/>
      <c r="AB15" s="88"/>
      <c r="AC15" s="86">
        <v>0</v>
      </c>
      <c r="AD15" s="87"/>
      <c r="AE15" s="87"/>
      <c r="AF15" s="87"/>
      <c r="AG15" s="87"/>
      <c r="AH15" s="88"/>
      <c r="AI15" s="86">
        <f t="shared" si="0"/>
        <v>11</v>
      </c>
      <c r="AJ15" s="87"/>
      <c r="AK15" s="87"/>
      <c r="AL15" s="87"/>
      <c r="AM15" s="88"/>
      <c r="AN15" s="86">
        <f t="shared" si="1"/>
        <v>730</v>
      </c>
      <c r="AO15" s="87"/>
      <c r="AP15" s="87"/>
      <c r="AQ15" s="87"/>
      <c r="AR15" s="87"/>
      <c r="AS15" s="88"/>
      <c r="AT15" s="59">
        <f>IF(AI15=0,0,(AI15*1)/($E$17*$AU$9*3-$B$19))</f>
        <v>6.5476190476190479E-2</v>
      </c>
      <c r="AU15" s="60"/>
      <c r="AV15" s="60"/>
      <c r="AW15" s="60"/>
      <c r="AX15" s="60"/>
      <c r="AY15" s="61"/>
      <c r="AZ15" s="48"/>
    </row>
    <row r="16" spans="1:52" ht="10.5" customHeight="1" x14ac:dyDescent="0.15">
      <c r="A16" s="5"/>
      <c r="B16" s="233"/>
      <c r="C16" s="234"/>
      <c r="D16" s="234"/>
      <c r="E16" s="234"/>
      <c r="F16" s="234"/>
      <c r="G16" s="234"/>
      <c r="H16" s="235"/>
      <c r="I16" s="107" t="s">
        <v>19</v>
      </c>
      <c r="J16" s="108"/>
      <c r="K16" s="108"/>
      <c r="L16" s="109"/>
      <c r="M16" s="86">
        <v>13</v>
      </c>
      <c r="N16" s="87"/>
      <c r="O16" s="87"/>
      <c r="P16" s="87"/>
      <c r="Q16" s="88"/>
      <c r="R16" s="86">
        <v>3551</v>
      </c>
      <c r="S16" s="87"/>
      <c r="T16" s="87"/>
      <c r="U16" s="87"/>
      <c r="V16" s="87"/>
      <c r="W16" s="88"/>
      <c r="X16" s="86">
        <v>2</v>
      </c>
      <c r="Y16" s="87"/>
      <c r="Z16" s="87"/>
      <c r="AA16" s="87"/>
      <c r="AB16" s="88"/>
      <c r="AC16" s="86">
        <v>530</v>
      </c>
      <c r="AD16" s="87"/>
      <c r="AE16" s="87"/>
      <c r="AF16" s="87"/>
      <c r="AG16" s="87"/>
      <c r="AH16" s="88"/>
      <c r="AI16" s="86">
        <f t="shared" si="0"/>
        <v>15</v>
      </c>
      <c r="AJ16" s="87"/>
      <c r="AK16" s="87"/>
      <c r="AL16" s="87"/>
      <c r="AM16" s="88"/>
      <c r="AN16" s="86">
        <f t="shared" si="1"/>
        <v>4081</v>
      </c>
      <c r="AO16" s="87"/>
      <c r="AP16" s="87"/>
      <c r="AQ16" s="87"/>
      <c r="AR16" s="87"/>
      <c r="AS16" s="88"/>
      <c r="AT16" s="59">
        <f>IF(AI16=0,0,(AI16*2)/($E$17*$AU$9*3-$B$19))</f>
        <v>0.17857142857142858</v>
      </c>
      <c r="AU16" s="60"/>
      <c r="AV16" s="60"/>
      <c r="AW16" s="60"/>
      <c r="AX16" s="60"/>
      <c r="AY16" s="61"/>
      <c r="AZ16" s="48"/>
    </row>
    <row r="17" spans="1:52" ht="10.5" customHeight="1" x14ac:dyDescent="0.15">
      <c r="A17" s="5"/>
      <c r="B17" s="20"/>
      <c r="C17" s="22"/>
      <c r="D17" s="18" t="s">
        <v>24</v>
      </c>
      <c r="E17" s="18">
        <v>2</v>
      </c>
      <c r="F17" s="18" t="s">
        <v>20</v>
      </c>
      <c r="G17" s="18"/>
      <c r="H17" s="19"/>
      <c r="I17" s="107" t="s">
        <v>21</v>
      </c>
      <c r="J17" s="108"/>
      <c r="K17" s="108"/>
      <c r="L17" s="109"/>
      <c r="M17" s="86">
        <v>4</v>
      </c>
      <c r="N17" s="87"/>
      <c r="O17" s="87"/>
      <c r="P17" s="87"/>
      <c r="Q17" s="88"/>
      <c r="R17" s="86">
        <v>242</v>
      </c>
      <c r="S17" s="87"/>
      <c r="T17" s="87"/>
      <c r="U17" s="87"/>
      <c r="V17" s="87"/>
      <c r="W17" s="88"/>
      <c r="X17" s="86">
        <v>0</v>
      </c>
      <c r="Y17" s="87"/>
      <c r="Z17" s="87"/>
      <c r="AA17" s="87"/>
      <c r="AB17" s="88"/>
      <c r="AC17" s="86">
        <v>0</v>
      </c>
      <c r="AD17" s="87"/>
      <c r="AE17" s="87"/>
      <c r="AF17" s="87"/>
      <c r="AG17" s="87"/>
      <c r="AH17" s="88"/>
      <c r="AI17" s="86">
        <f t="shared" si="0"/>
        <v>4</v>
      </c>
      <c r="AJ17" s="87"/>
      <c r="AK17" s="87"/>
      <c r="AL17" s="87"/>
      <c r="AM17" s="88"/>
      <c r="AN17" s="86">
        <f t="shared" si="1"/>
        <v>242</v>
      </c>
      <c r="AO17" s="87"/>
      <c r="AP17" s="87"/>
      <c r="AQ17" s="87"/>
      <c r="AR17" s="87"/>
      <c r="AS17" s="88"/>
      <c r="AT17" s="59">
        <f>IF(AI17=0,0,(AI17*2)/($E$17*$AU$9*3-$B$19))</f>
        <v>4.7619047619047616E-2</v>
      </c>
      <c r="AU17" s="60"/>
      <c r="AV17" s="60"/>
      <c r="AW17" s="60"/>
      <c r="AX17" s="60"/>
      <c r="AY17" s="61"/>
      <c r="AZ17" s="48"/>
    </row>
    <row r="18" spans="1:52" ht="10.5" customHeight="1" x14ac:dyDescent="0.15">
      <c r="A18" s="5"/>
      <c r="B18" s="20"/>
      <c r="C18" s="22"/>
      <c r="D18" s="22"/>
      <c r="E18" s="18"/>
      <c r="F18" s="18"/>
      <c r="G18" s="18"/>
      <c r="H18" s="19"/>
      <c r="I18" s="107" t="s">
        <v>22</v>
      </c>
      <c r="J18" s="108"/>
      <c r="K18" s="108"/>
      <c r="L18" s="109"/>
      <c r="M18" s="86">
        <v>7</v>
      </c>
      <c r="N18" s="87"/>
      <c r="O18" s="87"/>
      <c r="P18" s="87"/>
      <c r="Q18" s="88"/>
      <c r="R18" s="86">
        <v>1410</v>
      </c>
      <c r="S18" s="87"/>
      <c r="T18" s="87"/>
      <c r="U18" s="87"/>
      <c r="V18" s="87"/>
      <c r="W18" s="88"/>
      <c r="X18" s="86">
        <v>3</v>
      </c>
      <c r="Y18" s="87"/>
      <c r="Z18" s="87"/>
      <c r="AA18" s="87"/>
      <c r="AB18" s="88"/>
      <c r="AC18" s="86">
        <v>982</v>
      </c>
      <c r="AD18" s="87"/>
      <c r="AE18" s="87"/>
      <c r="AF18" s="87"/>
      <c r="AG18" s="87"/>
      <c r="AH18" s="88"/>
      <c r="AI18" s="86">
        <f t="shared" si="0"/>
        <v>10</v>
      </c>
      <c r="AJ18" s="87"/>
      <c r="AK18" s="87"/>
      <c r="AL18" s="87"/>
      <c r="AM18" s="88"/>
      <c r="AN18" s="86">
        <f t="shared" si="1"/>
        <v>2392</v>
      </c>
      <c r="AO18" s="87"/>
      <c r="AP18" s="87"/>
      <c r="AQ18" s="87"/>
      <c r="AR18" s="87"/>
      <c r="AS18" s="88"/>
      <c r="AT18" s="59">
        <f>IF(AI18=0,0,(AI18*3)/($E$17*$AU$9*3-$B$19))</f>
        <v>0.17857142857142858</v>
      </c>
      <c r="AU18" s="60"/>
      <c r="AV18" s="60"/>
      <c r="AW18" s="60"/>
      <c r="AX18" s="60"/>
      <c r="AY18" s="61"/>
      <c r="AZ18" s="48"/>
    </row>
    <row r="19" spans="1:52" ht="10.5" customHeight="1" x14ac:dyDescent="0.15">
      <c r="A19" s="5"/>
      <c r="B19" s="32">
        <v>0</v>
      </c>
      <c r="C19" s="27"/>
      <c r="D19" s="27"/>
      <c r="E19" s="24">
        <v>2</v>
      </c>
      <c r="F19" s="24"/>
      <c r="G19" s="24"/>
      <c r="H19" s="25"/>
      <c r="I19" s="107" t="s">
        <v>23</v>
      </c>
      <c r="J19" s="108"/>
      <c r="K19" s="108"/>
      <c r="L19" s="109"/>
      <c r="M19" s="86">
        <f>SUM(M13:M18)</f>
        <v>44</v>
      </c>
      <c r="N19" s="87"/>
      <c r="O19" s="87"/>
      <c r="P19" s="87"/>
      <c r="Q19" s="88"/>
      <c r="R19" s="86">
        <f>SUM(R13:R18)</f>
        <v>7255</v>
      </c>
      <c r="S19" s="87"/>
      <c r="T19" s="87"/>
      <c r="U19" s="87"/>
      <c r="V19" s="87"/>
      <c r="W19" s="88"/>
      <c r="X19" s="86">
        <f>SUM(X13:X18)</f>
        <v>6</v>
      </c>
      <c r="Y19" s="87"/>
      <c r="Z19" s="87"/>
      <c r="AA19" s="87"/>
      <c r="AB19" s="88"/>
      <c r="AC19" s="86">
        <f>SUM(AC13:AC18)</f>
        <v>1798</v>
      </c>
      <c r="AD19" s="87"/>
      <c r="AE19" s="87"/>
      <c r="AF19" s="87"/>
      <c r="AG19" s="87"/>
      <c r="AH19" s="88"/>
      <c r="AI19" s="86">
        <f t="shared" si="0"/>
        <v>50</v>
      </c>
      <c r="AJ19" s="87"/>
      <c r="AK19" s="87"/>
      <c r="AL19" s="87"/>
      <c r="AM19" s="88"/>
      <c r="AN19" s="86">
        <f t="shared" si="1"/>
        <v>9053</v>
      </c>
      <c r="AO19" s="87"/>
      <c r="AP19" s="87"/>
      <c r="AQ19" s="87"/>
      <c r="AR19" s="87"/>
      <c r="AS19" s="88"/>
      <c r="AT19" s="59">
        <f>IF(AI19=0,0,(AI19+AI16+AI17+(AI18*2))/(E17*$AU$9*3-B19))</f>
        <v>0.52976190476190477</v>
      </c>
      <c r="AU19" s="60"/>
      <c r="AV19" s="60"/>
      <c r="AW19" s="60"/>
      <c r="AX19" s="60"/>
      <c r="AY19" s="61"/>
      <c r="AZ19" s="48"/>
    </row>
    <row r="20" spans="1:52" ht="10.5" customHeight="1" x14ac:dyDescent="0.15">
      <c r="A20" s="5"/>
      <c r="B20" s="121" t="s">
        <v>44</v>
      </c>
      <c r="C20" s="231"/>
      <c r="D20" s="231"/>
      <c r="E20" s="231"/>
      <c r="F20" s="231"/>
      <c r="G20" s="231"/>
      <c r="H20" s="232"/>
      <c r="I20" s="107" t="s">
        <v>37</v>
      </c>
      <c r="J20" s="108"/>
      <c r="K20" s="108"/>
      <c r="L20" s="109"/>
      <c r="M20" s="86">
        <v>38</v>
      </c>
      <c r="N20" s="87"/>
      <c r="O20" s="87"/>
      <c r="P20" s="87"/>
      <c r="Q20" s="88"/>
      <c r="R20" s="86">
        <v>301</v>
      </c>
      <c r="S20" s="87"/>
      <c r="T20" s="87"/>
      <c r="U20" s="87"/>
      <c r="V20" s="87"/>
      <c r="W20" s="88"/>
      <c r="X20" s="86">
        <v>0</v>
      </c>
      <c r="Y20" s="87"/>
      <c r="Z20" s="87"/>
      <c r="AA20" s="87"/>
      <c r="AB20" s="88"/>
      <c r="AC20" s="86">
        <v>0</v>
      </c>
      <c r="AD20" s="87"/>
      <c r="AE20" s="87"/>
      <c r="AF20" s="87"/>
      <c r="AG20" s="87"/>
      <c r="AH20" s="88"/>
      <c r="AI20" s="86">
        <f t="shared" si="0"/>
        <v>38</v>
      </c>
      <c r="AJ20" s="87"/>
      <c r="AK20" s="87"/>
      <c r="AL20" s="87"/>
      <c r="AM20" s="88"/>
      <c r="AN20" s="86">
        <f t="shared" si="1"/>
        <v>301</v>
      </c>
      <c r="AO20" s="87"/>
      <c r="AP20" s="87"/>
      <c r="AQ20" s="87"/>
      <c r="AR20" s="87"/>
      <c r="AS20" s="88"/>
      <c r="AT20" s="59">
        <f>IF(AI20=0,0,(AI20*1)/($E$24*$AU$9*3-$B$26))</f>
        <v>0.15079365079365079</v>
      </c>
      <c r="AU20" s="60"/>
      <c r="AV20" s="60"/>
      <c r="AW20" s="60"/>
      <c r="AX20" s="60"/>
      <c r="AY20" s="61"/>
      <c r="AZ20" s="48"/>
    </row>
    <row r="21" spans="1:52" ht="10.5" customHeight="1" x14ac:dyDescent="0.15">
      <c r="A21" s="5"/>
      <c r="B21" s="233"/>
      <c r="C21" s="234"/>
      <c r="D21" s="234"/>
      <c r="E21" s="234"/>
      <c r="F21" s="234"/>
      <c r="G21" s="234"/>
      <c r="H21" s="235"/>
      <c r="I21" s="107" t="s">
        <v>38</v>
      </c>
      <c r="J21" s="108"/>
      <c r="K21" s="108"/>
      <c r="L21" s="109"/>
      <c r="M21" s="86">
        <v>35</v>
      </c>
      <c r="N21" s="87"/>
      <c r="O21" s="87"/>
      <c r="P21" s="87"/>
      <c r="Q21" s="88"/>
      <c r="R21" s="86">
        <v>385</v>
      </c>
      <c r="S21" s="87"/>
      <c r="T21" s="87"/>
      <c r="U21" s="87"/>
      <c r="V21" s="87"/>
      <c r="W21" s="88"/>
      <c r="X21" s="86">
        <v>6</v>
      </c>
      <c r="Y21" s="87"/>
      <c r="Z21" s="87"/>
      <c r="AA21" s="87"/>
      <c r="AB21" s="88"/>
      <c r="AC21" s="86">
        <v>120</v>
      </c>
      <c r="AD21" s="87"/>
      <c r="AE21" s="87"/>
      <c r="AF21" s="87"/>
      <c r="AG21" s="87"/>
      <c r="AH21" s="88"/>
      <c r="AI21" s="86">
        <f t="shared" si="0"/>
        <v>41</v>
      </c>
      <c r="AJ21" s="87"/>
      <c r="AK21" s="87"/>
      <c r="AL21" s="87"/>
      <c r="AM21" s="88"/>
      <c r="AN21" s="86">
        <f t="shared" si="1"/>
        <v>505</v>
      </c>
      <c r="AO21" s="87"/>
      <c r="AP21" s="87"/>
      <c r="AQ21" s="87"/>
      <c r="AR21" s="87"/>
      <c r="AS21" s="88"/>
      <c r="AT21" s="59">
        <f>IF(AI21=0,0,(AI21*1)/($E$24*$AU$9*3-$B$26))</f>
        <v>0.1626984126984127</v>
      </c>
      <c r="AU21" s="60"/>
      <c r="AV21" s="60"/>
      <c r="AW21" s="60"/>
      <c r="AX21" s="60"/>
      <c r="AY21" s="61"/>
      <c r="AZ21" s="48"/>
    </row>
    <row r="22" spans="1:52" ht="10.5" customHeight="1" x14ac:dyDescent="0.15">
      <c r="A22" s="5"/>
      <c r="B22" s="233"/>
      <c r="C22" s="234"/>
      <c r="D22" s="234"/>
      <c r="E22" s="234"/>
      <c r="F22" s="234"/>
      <c r="G22" s="234"/>
      <c r="H22" s="235"/>
      <c r="I22" s="107" t="s">
        <v>39</v>
      </c>
      <c r="J22" s="108"/>
      <c r="K22" s="108"/>
      <c r="L22" s="109"/>
      <c r="M22" s="86">
        <v>38</v>
      </c>
      <c r="N22" s="87"/>
      <c r="O22" s="87"/>
      <c r="P22" s="87"/>
      <c r="Q22" s="88"/>
      <c r="R22" s="86">
        <v>578</v>
      </c>
      <c r="S22" s="87"/>
      <c r="T22" s="87"/>
      <c r="U22" s="87"/>
      <c r="V22" s="87"/>
      <c r="W22" s="88"/>
      <c r="X22" s="86">
        <v>11</v>
      </c>
      <c r="Y22" s="87"/>
      <c r="Z22" s="87"/>
      <c r="AA22" s="87"/>
      <c r="AB22" s="88"/>
      <c r="AC22" s="86">
        <v>320</v>
      </c>
      <c r="AD22" s="87"/>
      <c r="AE22" s="87"/>
      <c r="AF22" s="87"/>
      <c r="AG22" s="87"/>
      <c r="AH22" s="88"/>
      <c r="AI22" s="86">
        <f t="shared" si="0"/>
        <v>49</v>
      </c>
      <c r="AJ22" s="87"/>
      <c r="AK22" s="87"/>
      <c r="AL22" s="87"/>
      <c r="AM22" s="88"/>
      <c r="AN22" s="86">
        <f t="shared" si="1"/>
        <v>898</v>
      </c>
      <c r="AO22" s="87"/>
      <c r="AP22" s="87"/>
      <c r="AQ22" s="87"/>
      <c r="AR22" s="87"/>
      <c r="AS22" s="88"/>
      <c r="AT22" s="59">
        <f>IF(AI22=0,0,(AI22*1)/($E$24*$AU$9*3-$B$26))</f>
        <v>0.19444444444444445</v>
      </c>
      <c r="AU22" s="60"/>
      <c r="AV22" s="60"/>
      <c r="AW22" s="60"/>
      <c r="AX22" s="60"/>
      <c r="AY22" s="61"/>
      <c r="AZ22" s="48"/>
    </row>
    <row r="23" spans="1:52" ht="10.5" customHeight="1" x14ac:dyDescent="0.15">
      <c r="A23" s="5"/>
      <c r="B23" s="233"/>
      <c r="C23" s="234"/>
      <c r="D23" s="234"/>
      <c r="E23" s="234"/>
      <c r="F23" s="234"/>
      <c r="G23" s="234"/>
      <c r="H23" s="235"/>
      <c r="I23" s="107" t="s">
        <v>40</v>
      </c>
      <c r="J23" s="108"/>
      <c r="K23" s="108"/>
      <c r="L23" s="109"/>
      <c r="M23" s="86">
        <v>18</v>
      </c>
      <c r="N23" s="87"/>
      <c r="O23" s="87"/>
      <c r="P23" s="87"/>
      <c r="Q23" s="88"/>
      <c r="R23" s="86">
        <v>223</v>
      </c>
      <c r="S23" s="87"/>
      <c r="T23" s="87"/>
      <c r="U23" s="87"/>
      <c r="V23" s="87"/>
      <c r="W23" s="88"/>
      <c r="X23" s="86">
        <v>5</v>
      </c>
      <c r="Y23" s="87"/>
      <c r="Z23" s="87"/>
      <c r="AA23" s="87"/>
      <c r="AB23" s="88"/>
      <c r="AC23" s="86">
        <v>120</v>
      </c>
      <c r="AD23" s="87"/>
      <c r="AE23" s="87"/>
      <c r="AF23" s="87"/>
      <c r="AG23" s="87"/>
      <c r="AH23" s="88"/>
      <c r="AI23" s="86">
        <f t="shared" si="0"/>
        <v>23</v>
      </c>
      <c r="AJ23" s="87"/>
      <c r="AK23" s="87"/>
      <c r="AL23" s="87"/>
      <c r="AM23" s="88"/>
      <c r="AN23" s="86">
        <f t="shared" si="1"/>
        <v>343</v>
      </c>
      <c r="AO23" s="87"/>
      <c r="AP23" s="87"/>
      <c r="AQ23" s="87"/>
      <c r="AR23" s="87"/>
      <c r="AS23" s="88"/>
      <c r="AT23" s="59">
        <f>IF(AI23=0,0,(AI23*2)/($E$24*$AU$9*3-$B$26))</f>
        <v>0.18253968253968253</v>
      </c>
      <c r="AU23" s="60"/>
      <c r="AV23" s="60"/>
      <c r="AW23" s="60"/>
      <c r="AX23" s="60"/>
      <c r="AY23" s="61"/>
      <c r="AZ23" s="48"/>
    </row>
    <row r="24" spans="1:52" ht="10.5" customHeight="1" x14ac:dyDescent="0.15">
      <c r="A24" s="5"/>
      <c r="B24" s="20"/>
      <c r="C24" s="22"/>
      <c r="D24" s="18" t="s">
        <v>24</v>
      </c>
      <c r="E24" s="18">
        <v>3</v>
      </c>
      <c r="F24" s="18" t="s">
        <v>41</v>
      </c>
      <c r="G24" s="18"/>
      <c r="H24" s="19"/>
      <c r="I24" s="107" t="s">
        <v>42</v>
      </c>
      <c r="J24" s="108"/>
      <c r="K24" s="108"/>
      <c r="L24" s="109"/>
      <c r="M24" s="86">
        <v>4</v>
      </c>
      <c r="N24" s="87"/>
      <c r="O24" s="87"/>
      <c r="P24" s="87"/>
      <c r="Q24" s="88"/>
      <c r="R24" s="86">
        <v>21</v>
      </c>
      <c r="S24" s="87"/>
      <c r="T24" s="87"/>
      <c r="U24" s="87"/>
      <c r="V24" s="87"/>
      <c r="W24" s="88"/>
      <c r="X24" s="86">
        <v>0</v>
      </c>
      <c r="Y24" s="87"/>
      <c r="Z24" s="87"/>
      <c r="AA24" s="87"/>
      <c r="AB24" s="88"/>
      <c r="AC24" s="86">
        <v>0</v>
      </c>
      <c r="AD24" s="87"/>
      <c r="AE24" s="87"/>
      <c r="AF24" s="87"/>
      <c r="AG24" s="87"/>
      <c r="AH24" s="88"/>
      <c r="AI24" s="86">
        <f t="shared" si="0"/>
        <v>4</v>
      </c>
      <c r="AJ24" s="87"/>
      <c r="AK24" s="87"/>
      <c r="AL24" s="87"/>
      <c r="AM24" s="88"/>
      <c r="AN24" s="86">
        <f t="shared" si="1"/>
        <v>21</v>
      </c>
      <c r="AO24" s="87"/>
      <c r="AP24" s="87"/>
      <c r="AQ24" s="87"/>
      <c r="AR24" s="87"/>
      <c r="AS24" s="88"/>
      <c r="AT24" s="59">
        <f>IF(AI24=0,0,(AI24*2)/($E$24*$AU$9*3-$B$26))</f>
        <v>3.1746031746031744E-2</v>
      </c>
      <c r="AU24" s="60"/>
      <c r="AV24" s="60"/>
      <c r="AW24" s="60"/>
      <c r="AX24" s="60"/>
      <c r="AY24" s="61"/>
      <c r="AZ24" s="48"/>
    </row>
    <row r="25" spans="1:52" ht="10.5" customHeight="1" x14ac:dyDescent="0.15">
      <c r="A25" s="5"/>
      <c r="B25" s="20"/>
      <c r="C25" s="22"/>
      <c r="D25" s="22"/>
      <c r="E25" s="18"/>
      <c r="F25" s="18"/>
      <c r="G25" s="18"/>
      <c r="H25" s="19"/>
      <c r="I25" s="107" t="s">
        <v>43</v>
      </c>
      <c r="J25" s="108"/>
      <c r="K25" s="108"/>
      <c r="L25" s="109"/>
      <c r="M25" s="86">
        <v>3</v>
      </c>
      <c r="N25" s="87"/>
      <c r="O25" s="87"/>
      <c r="P25" s="87"/>
      <c r="Q25" s="88"/>
      <c r="R25" s="86">
        <v>60</v>
      </c>
      <c r="S25" s="87"/>
      <c r="T25" s="87"/>
      <c r="U25" s="87"/>
      <c r="V25" s="87"/>
      <c r="W25" s="88"/>
      <c r="X25" s="86">
        <v>3</v>
      </c>
      <c r="Y25" s="87"/>
      <c r="Z25" s="87"/>
      <c r="AA25" s="87"/>
      <c r="AB25" s="88"/>
      <c r="AC25" s="86">
        <v>80</v>
      </c>
      <c r="AD25" s="87"/>
      <c r="AE25" s="87"/>
      <c r="AF25" s="87"/>
      <c r="AG25" s="87"/>
      <c r="AH25" s="88"/>
      <c r="AI25" s="86">
        <f t="shared" si="0"/>
        <v>6</v>
      </c>
      <c r="AJ25" s="87"/>
      <c r="AK25" s="87"/>
      <c r="AL25" s="87"/>
      <c r="AM25" s="88"/>
      <c r="AN25" s="86">
        <f t="shared" si="1"/>
        <v>140</v>
      </c>
      <c r="AO25" s="87"/>
      <c r="AP25" s="87"/>
      <c r="AQ25" s="87"/>
      <c r="AR25" s="87"/>
      <c r="AS25" s="88"/>
      <c r="AT25" s="59">
        <f>IF(AI25=0,0,(AI25*3)/($E$24*$AU$9*3-$B$26))</f>
        <v>7.1428571428571425E-2</v>
      </c>
      <c r="AU25" s="60"/>
      <c r="AV25" s="60"/>
      <c r="AW25" s="60"/>
      <c r="AX25" s="60"/>
      <c r="AY25" s="61"/>
      <c r="AZ25" s="48"/>
    </row>
    <row r="26" spans="1:52" ht="10.5" customHeight="1" x14ac:dyDescent="0.15">
      <c r="A26" s="5"/>
      <c r="B26" s="32">
        <v>0</v>
      </c>
      <c r="C26" s="27"/>
      <c r="D26" s="27"/>
      <c r="E26" s="24">
        <v>2</v>
      </c>
      <c r="F26" s="24"/>
      <c r="G26" s="24"/>
      <c r="H26" s="25"/>
      <c r="I26" s="107" t="s">
        <v>36</v>
      </c>
      <c r="J26" s="108"/>
      <c r="K26" s="108"/>
      <c r="L26" s="109"/>
      <c r="M26" s="86">
        <f>SUM(M20:M25)</f>
        <v>136</v>
      </c>
      <c r="N26" s="87"/>
      <c r="O26" s="87"/>
      <c r="P26" s="87"/>
      <c r="Q26" s="88"/>
      <c r="R26" s="86">
        <f>SUM(R20:R25)</f>
        <v>1568</v>
      </c>
      <c r="S26" s="87"/>
      <c r="T26" s="87"/>
      <c r="U26" s="87"/>
      <c r="V26" s="87"/>
      <c r="W26" s="88"/>
      <c r="X26" s="86">
        <f>SUM(X20:X25)</f>
        <v>25</v>
      </c>
      <c r="Y26" s="87"/>
      <c r="Z26" s="87"/>
      <c r="AA26" s="87"/>
      <c r="AB26" s="88"/>
      <c r="AC26" s="86">
        <f>SUM(AC20:AC25)</f>
        <v>640</v>
      </c>
      <c r="AD26" s="87"/>
      <c r="AE26" s="87"/>
      <c r="AF26" s="87"/>
      <c r="AG26" s="87"/>
      <c r="AH26" s="88"/>
      <c r="AI26" s="86">
        <f t="shared" si="0"/>
        <v>161</v>
      </c>
      <c r="AJ26" s="87"/>
      <c r="AK26" s="87"/>
      <c r="AL26" s="87"/>
      <c r="AM26" s="88"/>
      <c r="AN26" s="86">
        <f t="shared" si="1"/>
        <v>2208</v>
      </c>
      <c r="AO26" s="87"/>
      <c r="AP26" s="87"/>
      <c r="AQ26" s="87"/>
      <c r="AR26" s="87"/>
      <c r="AS26" s="88"/>
      <c r="AT26" s="59">
        <f>IF(AI26=0,0,(AI26+AI23+AI24+(AI25*2))/(E24*$AU$9*3-B26))</f>
        <v>0.79365079365079361</v>
      </c>
      <c r="AU26" s="60"/>
      <c r="AV26" s="60"/>
      <c r="AW26" s="60"/>
      <c r="AX26" s="60"/>
      <c r="AY26" s="61"/>
      <c r="AZ26" s="48"/>
    </row>
    <row r="27" spans="1:52" ht="10.5" customHeight="1" x14ac:dyDescent="0.15">
      <c r="A27" s="5"/>
      <c r="B27" s="121" t="s">
        <v>45</v>
      </c>
      <c r="C27" s="231"/>
      <c r="D27" s="231"/>
      <c r="E27" s="231"/>
      <c r="F27" s="231"/>
      <c r="G27" s="231"/>
      <c r="H27" s="232"/>
      <c r="I27" s="107" t="s">
        <v>37</v>
      </c>
      <c r="J27" s="108"/>
      <c r="K27" s="108"/>
      <c r="L27" s="109"/>
      <c r="M27" s="86">
        <v>7</v>
      </c>
      <c r="N27" s="87"/>
      <c r="O27" s="87"/>
      <c r="P27" s="87"/>
      <c r="Q27" s="88"/>
      <c r="R27" s="86">
        <v>55</v>
      </c>
      <c r="S27" s="87"/>
      <c r="T27" s="87"/>
      <c r="U27" s="87"/>
      <c r="V27" s="87"/>
      <c r="W27" s="88"/>
      <c r="X27" s="86">
        <v>0</v>
      </c>
      <c r="Y27" s="87"/>
      <c r="Z27" s="87"/>
      <c r="AA27" s="87"/>
      <c r="AB27" s="88"/>
      <c r="AC27" s="86">
        <v>0</v>
      </c>
      <c r="AD27" s="87"/>
      <c r="AE27" s="87"/>
      <c r="AF27" s="87"/>
      <c r="AG27" s="87"/>
      <c r="AH27" s="88"/>
      <c r="AI27" s="86">
        <f t="shared" si="0"/>
        <v>7</v>
      </c>
      <c r="AJ27" s="87"/>
      <c r="AK27" s="87"/>
      <c r="AL27" s="87"/>
      <c r="AM27" s="88"/>
      <c r="AN27" s="86">
        <f t="shared" si="1"/>
        <v>55</v>
      </c>
      <c r="AO27" s="87"/>
      <c r="AP27" s="87"/>
      <c r="AQ27" s="87"/>
      <c r="AR27" s="87"/>
      <c r="AS27" s="88"/>
      <c r="AT27" s="59">
        <f>IF(AI27=0,0,(AI27*1)/($E$31*$AU$9*3-$B$33))</f>
        <v>8.3333333333333329E-2</v>
      </c>
      <c r="AU27" s="60"/>
      <c r="AV27" s="60"/>
      <c r="AW27" s="60"/>
      <c r="AX27" s="60"/>
      <c r="AY27" s="61"/>
      <c r="AZ27" s="48"/>
    </row>
    <row r="28" spans="1:52" ht="10.5" customHeight="1" x14ac:dyDescent="0.15">
      <c r="A28" s="5"/>
      <c r="B28" s="233"/>
      <c r="C28" s="234"/>
      <c r="D28" s="234"/>
      <c r="E28" s="234"/>
      <c r="F28" s="234"/>
      <c r="G28" s="234"/>
      <c r="H28" s="235"/>
      <c r="I28" s="107" t="s">
        <v>38</v>
      </c>
      <c r="J28" s="108"/>
      <c r="K28" s="108"/>
      <c r="L28" s="109"/>
      <c r="M28" s="86">
        <v>4</v>
      </c>
      <c r="N28" s="87"/>
      <c r="O28" s="87"/>
      <c r="P28" s="87"/>
      <c r="Q28" s="88"/>
      <c r="R28" s="86">
        <v>23</v>
      </c>
      <c r="S28" s="87"/>
      <c r="T28" s="87"/>
      <c r="U28" s="87"/>
      <c r="V28" s="87"/>
      <c r="W28" s="88"/>
      <c r="X28" s="86">
        <v>0</v>
      </c>
      <c r="Y28" s="87"/>
      <c r="Z28" s="87"/>
      <c r="AA28" s="87"/>
      <c r="AB28" s="88"/>
      <c r="AC28" s="86">
        <v>0</v>
      </c>
      <c r="AD28" s="87"/>
      <c r="AE28" s="87"/>
      <c r="AF28" s="87"/>
      <c r="AG28" s="87"/>
      <c r="AH28" s="88"/>
      <c r="AI28" s="86">
        <f t="shared" si="0"/>
        <v>4</v>
      </c>
      <c r="AJ28" s="87"/>
      <c r="AK28" s="87"/>
      <c r="AL28" s="87"/>
      <c r="AM28" s="88"/>
      <c r="AN28" s="86">
        <f t="shared" si="1"/>
        <v>23</v>
      </c>
      <c r="AO28" s="87"/>
      <c r="AP28" s="87"/>
      <c r="AQ28" s="87"/>
      <c r="AR28" s="87"/>
      <c r="AS28" s="88"/>
      <c r="AT28" s="59">
        <f>IF(AI28=0,0,(AI28*1)/($E$31*$AU$9*3-$B$33))</f>
        <v>4.7619047619047616E-2</v>
      </c>
      <c r="AU28" s="60"/>
      <c r="AV28" s="60"/>
      <c r="AW28" s="60"/>
      <c r="AX28" s="60"/>
      <c r="AY28" s="61"/>
      <c r="AZ28" s="48"/>
    </row>
    <row r="29" spans="1:52" ht="10.5" customHeight="1" x14ac:dyDescent="0.15">
      <c r="A29" s="5"/>
      <c r="B29" s="233"/>
      <c r="C29" s="234"/>
      <c r="D29" s="234"/>
      <c r="E29" s="234"/>
      <c r="F29" s="234"/>
      <c r="G29" s="234"/>
      <c r="H29" s="235"/>
      <c r="I29" s="107" t="s">
        <v>39</v>
      </c>
      <c r="J29" s="108"/>
      <c r="K29" s="108"/>
      <c r="L29" s="109"/>
      <c r="M29" s="86">
        <v>11</v>
      </c>
      <c r="N29" s="87"/>
      <c r="O29" s="87"/>
      <c r="P29" s="87"/>
      <c r="Q29" s="88"/>
      <c r="R29" s="86">
        <v>125</v>
      </c>
      <c r="S29" s="87"/>
      <c r="T29" s="87"/>
      <c r="U29" s="87"/>
      <c r="V29" s="87"/>
      <c r="W29" s="88"/>
      <c r="X29" s="86">
        <v>0</v>
      </c>
      <c r="Y29" s="87"/>
      <c r="Z29" s="87"/>
      <c r="AA29" s="87"/>
      <c r="AB29" s="88"/>
      <c r="AC29" s="86">
        <v>0</v>
      </c>
      <c r="AD29" s="87"/>
      <c r="AE29" s="87"/>
      <c r="AF29" s="87"/>
      <c r="AG29" s="87"/>
      <c r="AH29" s="88"/>
      <c r="AI29" s="86">
        <f t="shared" si="0"/>
        <v>11</v>
      </c>
      <c r="AJ29" s="87"/>
      <c r="AK29" s="87"/>
      <c r="AL29" s="87"/>
      <c r="AM29" s="88"/>
      <c r="AN29" s="86">
        <f t="shared" si="1"/>
        <v>125</v>
      </c>
      <c r="AO29" s="87"/>
      <c r="AP29" s="87"/>
      <c r="AQ29" s="87"/>
      <c r="AR29" s="87"/>
      <c r="AS29" s="88"/>
      <c r="AT29" s="59">
        <f>IF(AI29=0,0,(AI29*1)/($E$31*$AU$9*3-$B$33))</f>
        <v>0.13095238095238096</v>
      </c>
      <c r="AU29" s="60"/>
      <c r="AV29" s="60"/>
      <c r="AW29" s="60"/>
      <c r="AX29" s="60"/>
      <c r="AY29" s="61"/>
      <c r="AZ29" s="48"/>
    </row>
    <row r="30" spans="1:52" ht="10.5" customHeight="1" x14ac:dyDescent="0.15">
      <c r="A30" s="5"/>
      <c r="B30" s="233"/>
      <c r="C30" s="234"/>
      <c r="D30" s="234"/>
      <c r="E30" s="234"/>
      <c r="F30" s="234"/>
      <c r="G30" s="234"/>
      <c r="H30" s="235"/>
      <c r="I30" s="107" t="s">
        <v>40</v>
      </c>
      <c r="J30" s="108"/>
      <c r="K30" s="108"/>
      <c r="L30" s="109"/>
      <c r="M30" s="86">
        <v>8</v>
      </c>
      <c r="N30" s="87"/>
      <c r="O30" s="87"/>
      <c r="P30" s="87"/>
      <c r="Q30" s="88"/>
      <c r="R30" s="86">
        <v>62</v>
      </c>
      <c r="S30" s="87"/>
      <c r="T30" s="87"/>
      <c r="U30" s="87"/>
      <c r="V30" s="87"/>
      <c r="W30" s="88"/>
      <c r="X30" s="86">
        <v>2</v>
      </c>
      <c r="Y30" s="87"/>
      <c r="Z30" s="87"/>
      <c r="AA30" s="87"/>
      <c r="AB30" s="88"/>
      <c r="AC30" s="86">
        <v>40</v>
      </c>
      <c r="AD30" s="87"/>
      <c r="AE30" s="87"/>
      <c r="AF30" s="87"/>
      <c r="AG30" s="87"/>
      <c r="AH30" s="88"/>
      <c r="AI30" s="86">
        <f t="shared" si="0"/>
        <v>10</v>
      </c>
      <c r="AJ30" s="87"/>
      <c r="AK30" s="87"/>
      <c r="AL30" s="87"/>
      <c r="AM30" s="88"/>
      <c r="AN30" s="86">
        <f t="shared" si="1"/>
        <v>102</v>
      </c>
      <c r="AO30" s="87"/>
      <c r="AP30" s="87"/>
      <c r="AQ30" s="87"/>
      <c r="AR30" s="87"/>
      <c r="AS30" s="88"/>
      <c r="AT30" s="59">
        <f>IF(AI30=0,0,(AI30*2)/($E$31*$AU$9*3-$B$33))</f>
        <v>0.23809523809523808</v>
      </c>
      <c r="AU30" s="60"/>
      <c r="AV30" s="60"/>
      <c r="AW30" s="60"/>
      <c r="AX30" s="60"/>
      <c r="AY30" s="61"/>
      <c r="AZ30" s="48"/>
    </row>
    <row r="31" spans="1:52" ht="10.5" customHeight="1" x14ac:dyDescent="0.15">
      <c r="A31" s="5"/>
      <c r="B31" s="20"/>
      <c r="C31" s="22"/>
      <c r="D31" s="18" t="s">
        <v>24</v>
      </c>
      <c r="E31" s="18">
        <v>1</v>
      </c>
      <c r="F31" s="18" t="s">
        <v>41</v>
      </c>
      <c r="G31" s="18"/>
      <c r="H31" s="19"/>
      <c r="I31" s="107" t="s">
        <v>42</v>
      </c>
      <c r="J31" s="108"/>
      <c r="K31" s="108"/>
      <c r="L31" s="109"/>
      <c r="M31" s="86">
        <v>3</v>
      </c>
      <c r="N31" s="87"/>
      <c r="O31" s="87"/>
      <c r="P31" s="87"/>
      <c r="Q31" s="88"/>
      <c r="R31" s="86">
        <v>22</v>
      </c>
      <c r="S31" s="87"/>
      <c r="T31" s="87"/>
      <c r="U31" s="87"/>
      <c r="V31" s="87"/>
      <c r="W31" s="88"/>
      <c r="X31" s="86">
        <v>0</v>
      </c>
      <c r="Y31" s="87"/>
      <c r="Z31" s="87"/>
      <c r="AA31" s="87"/>
      <c r="AB31" s="88"/>
      <c r="AC31" s="86">
        <v>0</v>
      </c>
      <c r="AD31" s="87"/>
      <c r="AE31" s="87"/>
      <c r="AF31" s="87"/>
      <c r="AG31" s="87"/>
      <c r="AH31" s="88"/>
      <c r="AI31" s="86">
        <f t="shared" si="0"/>
        <v>3</v>
      </c>
      <c r="AJ31" s="87"/>
      <c r="AK31" s="87"/>
      <c r="AL31" s="87"/>
      <c r="AM31" s="88"/>
      <c r="AN31" s="86">
        <f t="shared" si="1"/>
        <v>22</v>
      </c>
      <c r="AO31" s="87"/>
      <c r="AP31" s="87"/>
      <c r="AQ31" s="87"/>
      <c r="AR31" s="87"/>
      <c r="AS31" s="88"/>
      <c r="AT31" s="59">
        <f>IF(AI31=0,0,(AI31*2)/($E$31*$AU$9*3-$B$33))</f>
        <v>7.1428571428571425E-2</v>
      </c>
      <c r="AU31" s="60"/>
      <c r="AV31" s="60"/>
      <c r="AW31" s="60"/>
      <c r="AX31" s="60"/>
      <c r="AY31" s="61"/>
      <c r="AZ31" s="48"/>
    </row>
    <row r="32" spans="1:52" ht="10.5" customHeight="1" x14ac:dyDescent="0.15">
      <c r="A32" s="5"/>
      <c r="B32" s="20"/>
      <c r="C32" s="22"/>
      <c r="D32" s="22"/>
      <c r="E32" s="18"/>
      <c r="F32" s="18"/>
      <c r="G32" s="18"/>
      <c r="H32" s="19"/>
      <c r="I32" s="107" t="s">
        <v>43</v>
      </c>
      <c r="J32" s="108"/>
      <c r="K32" s="108"/>
      <c r="L32" s="109"/>
      <c r="M32" s="86">
        <v>2</v>
      </c>
      <c r="N32" s="87"/>
      <c r="O32" s="87"/>
      <c r="P32" s="87"/>
      <c r="Q32" s="88"/>
      <c r="R32" s="86">
        <v>35</v>
      </c>
      <c r="S32" s="87"/>
      <c r="T32" s="87"/>
      <c r="U32" s="87"/>
      <c r="V32" s="87"/>
      <c r="W32" s="88"/>
      <c r="X32" s="86">
        <v>1</v>
      </c>
      <c r="Y32" s="87"/>
      <c r="Z32" s="87"/>
      <c r="AA32" s="87"/>
      <c r="AB32" s="88"/>
      <c r="AC32" s="86">
        <v>20</v>
      </c>
      <c r="AD32" s="87"/>
      <c r="AE32" s="87"/>
      <c r="AF32" s="87"/>
      <c r="AG32" s="87"/>
      <c r="AH32" s="88"/>
      <c r="AI32" s="86">
        <f t="shared" si="0"/>
        <v>3</v>
      </c>
      <c r="AJ32" s="87"/>
      <c r="AK32" s="87"/>
      <c r="AL32" s="87"/>
      <c r="AM32" s="88"/>
      <c r="AN32" s="86">
        <f t="shared" si="1"/>
        <v>55</v>
      </c>
      <c r="AO32" s="87"/>
      <c r="AP32" s="87"/>
      <c r="AQ32" s="87"/>
      <c r="AR32" s="87"/>
      <c r="AS32" s="88"/>
      <c r="AT32" s="59">
        <f>IF(AI32=0,0,(AI32*3)/($E$31*$AU$9*3-$B$33))</f>
        <v>0.10714285714285714</v>
      </c>
      <c r="AU32" s="60"/>
      <c r="AV32" s="60"/>
      <c r="AW32" s="60"/>
      <c r="AX32" s="60"/>
      <c r="AY32" s="61"/>
      <c r="AZ32" s="48"/>
    </row>
    <row r="33" spans="1:52" ht="10.5" customHeight="1" x14ac:dyDescent="0.15">
      <c r="A33" s="5"/>
      <c r="B33" s="32">
        <v>0</v>
      </c>
      <c r="C33" s="27"/>
      <c r="D33" s="27"/>
      <c r="E33" s="24">
        <v>2</v>
      </c>
      <c r="F33" s="24"/>
      <c r="G33" s="24"/>
      <c r="H33" s="25"/>
      <c r="I33" s="107" t="s">
        <v>36</v>
      </c>
      <c r="J33" s="108"/>
      <c r="K33" s="108"/>
      <c r="L33" s="109"/>
      <c r="M33" s="86">
        <f>SUM(M27:M32)</f>
        <v>35</v>
      </c>
      <c r="N33" s="87"/>
      <c r="O33" s="87"/>
      <c r="P33" s="87"/>
      <c r="Q33" s="88"/>
      <c r="R33" s="86">
        <f>SUM(R27:R32)</f>
        <v>322</v>
      </c>
      <c r="S33" s="87"/>
      <c r="T33" s="87"/>
      <c r="U33" s="87"/>
      <c r="V33" s="87"/>
      <c r="W33" s="88"/>
      <c r="X33" s="86">
        <f>SUM(X27:X32)</f>
        <v>3</v>
      </c>
      <c r="Y33" s="87"/>
      <c r="Z33" s="87"/>
      <c r="AA33" s="87"/>
      <c r="AB33" s="88"/>
      <c r="AC33" s="86">
        <f>SUM(AC27:AC32)</f>
        <v>60</v>
      </c>
      <c r="AD33" s="87"/>
      <c r="AE33" s="87"/>
      <c r="AF33" s="87"/>
      <c r="AG33" s="87"/>
      <c r="AH33" s="88"/>
      <c r="AI33" s="86">
        <f t="shared" si="0"/>
        <v>38</v>
      </c>
      <c r="AJ33" s="87"/>
      <c r="AK33" s="87"/>
      <c r="AL33" s="87"/>
      <c r="AM33" s="88"/>
      <c r="AN33" s="86">
        <f t="shared" si="1"/>
        <v>382</v>
      </c>
      <c r="AO33" s="87"/>
      <c r="AP33" s="87"/>
      <c r="AQ33" s="87"/>
      <c r="AR33" s="87"/>
      <c r="AS33" s="88"/>
      <c r="AT33" s="59">
        <f>IF(AI33=0,0,(AI33+AI30+AI31+(AI32*2))/(E31*$AU$9*3-B33))</f>
        <v>0.6785714285714286</v>
      </c>
      <c r="AU33" s="60"/>
      <c r="AV33" s="60"/>
      <c r="AW33" s="60"/>
      <c r="AX33" s="60"/>
      <c r="AY33" s="61"/>
      <c r="AZ33" s="48"/>
    </row>
    <row r="34" spans="1:52" ht="10.5" customHeight="1" x14ac:dyDescent="0.15">
      <c r="A34" s="5"/>
      <c r="B34" s="121" t="s">
        <v>46</v>
      </c>
      <c r="C34" s="231"/>
      <c r="D34" s="231"/>
      <c r="E34" s="231"/>
      <c r="F34" s="231"/>
      <c r="G34" s="231"/>
      <c r="H34" s="232"/>
      <c r="I34" s="107" t="s">
        <v>37</v>
      </c>
      <c r="J34" s="108"/>
      <c r="K34" s="108"/>
      <c r="L34" s="109"/>
      <c r="M34" s="86">
        <v>24</v>
      </c>
      <c r="N34" s="87"/>
      <c r="O34" s="87"/>
      <c r="P34" s="87"/>
      <c r="Q34" s="88"/>
      <c r="R34" s="86">
        <v>70</v>
      </c>
      <c r="S34" s="87"/>
      <c r="T34" s="87"/>
      <c r="U34" s="87"/>
      <c r="V34" s="87"/>
      <c r="W34" s="88"/>
      <c r="X34" s="86">
        <v>0</v>
      </c>
      <c r="Y34" s="87"/>
      <c r="Z34" s="87"/>
      <c r="AA34" s="87"/>
      <c r="AB34" s="88"/>
      <c r="AC34" s="86">
        <v>0</v>
      </c>
      <c r="AD34" s="87"/>
      <c r="AE34" s="87"/>
      <c r="AF34" s="87"/>
      <c r="AG34" s="87"/>
      <c r="AH34" s="88"/>
      <c r="AI34" s="86">
        <f t="shared" si="0"/>
        <v>24</v>
      </c>
      <c r="AJ34" s="87"/>
      <c r="AK34" s="87"/>
      <c r="AL34" s="87"/>
      <c r="AM34" s="88"/>
      <c r="AN34" s="86">
        <f t="shared" si="1"/>
        <v>70</v>
      </c>
      <c r="AO34" s="87"/>
      <c r="AP34" s="87"/>
      <c r="AQ34" s="87"/>
      <c r="AR34" s="87"/>
      <c r="AS34" s="88"/>
      <c r="AT34" s="59">
        <f>IF(AI34=0,0,(AI34*1)/($E$38*$AU$9*3-$B$40))</f>
        <v>0.14285714285714285</v>
      </c>
      <c r="AU34" s="60"/>
      <c r="AV34" s="60"/>
      <c r="AW34" s="60"/>
      <c r="AX34" s="60"/>
      <c r="AY34" s="61"/>
      <c r="AZ34" s="48"/>
    </row>
    <row r="35" spans="1:52" ht="10.5" customHeight="1" x14ac:dyDescent="0.15">
      <c r="A35" s="5"/>
      <c r="B35" s="233"/>
      <c r="C35" s="234"/>
      <c r="D35" s="234"/>
      <c r="E35" s="234"/>
      <c r="F35" s="234"/>
      <c r="G35" s="234"/>
      <c r="H35" s="235"/>
      <c r="I35" s="107" t="s">
        <v>38</v>
      </c>
      <c r="J35" s="108"/>
      <c r="K35" s="108"/>
      <c r="L35" s="109"/>
      <c r="M35" s="86">
        <v>27</v>
      </c>
      <c r="N35" s="87"/>
      <c r="O35" s="87"/>
      <c r="P35" s="87"/>
      <c r="Q35" s="88"/>
      <c r="R35" s="86">
        <v>74</v>
      </c>
      <c r="S35" s="87"/>
      <c r="T35" s="87"/>
      <c r="U35" s="87"/>
      <c r="V35" s="87"/>
      <c r="W35" s="88"/>
      <c r="X35" s="86">
        <v>0</v>
      </c>
      <c r="Y35" s="87"/>
      <c r="Z35" s="87"/>
      <c r="AA35" s="87"/>
      <c r="AB35" s="88"/>
      <c r="AC35" s="86">
        <v>0</v>
      </c>
      <c r="AD35" s="87"/>
      <c r="AE35" s="87"/>
      <c r="AF35" s="87"/>
      <c r="AG35" s="87"/>
      <c r="AH35" s="88"/>
      <c r="AI35" s="86">
        <f t="shared" si="0"/>
        <v>27</v>
      </c>
      <c r="AJ35" s="87"/>
      <c r="AK35" s="87"/>
      <c r="AL35" s="87"/>
      <c r="AM35" s="88"/>
      <c r="AN35" s="86">
        <f t="shared" si="1"/>
        <v>74</v>
      </c>
      <c r="AO35" s="87"/>
      <c r="AP35" s="87"/>
      <c r="AQ35" s="87"/>
      <c r="AR35" s="87"/>
      <c r="AS35" s="88"/>
      <c r="AT35" s="59">
        <f>IF(AI35=0,0,(AI35*1)/($E$38*$AU$9*3-$B$40))</f>
        <v>0.16071428571428573</v>
      </c>
      <c r="AU35" s="60"/>
      <c r="AV35" s="60"/>
      <c r="AW35" s="60"/>
      <c r="AX35" s="60"/>
      <c r="AY35" s="61"/>
      <c r="AZ35" s="48"/>
    </row>
    <row r="36" spans="1:52" ht="10.5" customHeight="1" x14ac:dyDescent="0.15">
      <c r="A36" s="5"/>
      <c r="B36" s="233"/>
      <c r="C36" s="234"/>
      <c r="D36" s="234"/>
      <c r="E36" s="234"/>
      <c r="F36" s="234"/>
      <c r="G36" s="234"/>
      <c r="H36" s="235"/>
      <c r="I36" s="107" t="s">
        <v>39</v>
      </c>
      <c r="J36" s="108"/>
      <c r="K36" s="108"/>
      <c r="L36" s="109"/>
      <c r="M36" s="86">
        <v>36</v>
      </c>
      <c r="N36" s="87"/>
      <c r="O36" s="87"/>
      <c r="P36" s="87"/>
      <c r="Q36" s="88"/>
      <c r="R36" s="86">
        <v>102</v>
      </c>
      <c r="S36" s="87"/>
      <c r="T36" s="87"/>
      <c r="U36" s="87"/>
      <c r="V36" s="87"/>
      <c r="W36" s="88"/>
      <c r="X36" s="86">
        <v>0</v>
      </c>
      <c r="Y36" s="87"/>
      <c r="Z36" s="87"/>
      <c r="AA36" s="87"/>
      <c r="AB36" s="88"/>
      <c r="AC36" s="86">
        <v>0</v>
      </c>
      <c r="AD36" s="87"/>
      <c r="AE36" s="87"/>
      <c r="AF36" s="87"/>
      <c r="AG36" s="87"/>
      <c r="AH36" s="88"/>
      <c r="AI36" s="86">
        <f t="shared" si="0"/>
        <v>36</v>
      </c>
      <c r="AJ36" s="87"/>
      <c r="AK36" s="87"/>
      <c r="AL36" s="87"/>
      <c r="AM36" s="88"/>
      <c r="AN36" s="86">
        <f t="shared" si="1"/>
        <v>102</v>
      </c>
      <c r="AO36" s="87"/>
      <c r="AP36" s="87"/>
      <c r="AQ36" s="87"/>
      <c r="AR36" s="87"/>
      <c r="AS36" s="88"/>
      <c r="AT36" s="59">
        <f>IF(AI36=0,0,(AI36*1)/($E$38*$AU$9*3-$B$40))</f>
        <v>0.21428571428571427</v>
      </c>
      <c r="AU36" s="60"/>
      <c r="AV36" s="60"/>
      <c r="AW36" s="60"/>
      <c r="AX36" s="60"/>
      <c r="AY36" s="61"/>
      <c r="AZ36" s="48"/>
    </row>
    <row r="37" spans="1:52" ht="10.5" customHeight="1" x14ac:dyDescent="0.15">
      <c r="A37" s="5"/>
      <c r="B37" s="233"/>
      <c r="C37" s="234"/>
      <c r="D37" s="234"/>
      <c r="E37" s="234"/>
      <c r="F37" s="234"/>
      <c r="G37" s="234"/>
      <c r="H37" s="235"/>
      <c r="I37" s="107" t="s">
        <v>40</v>
      </c>
      <c r="J37" s="108"/>
      <c r="K37" s="108"/>
      <c r="L37" s="109"/>
      <c r="M37" s="86">
        <v>10</v>
      </c>
      <c r="N37" s="87"/>
      <c r="O37" s="87"/>
      <c r="P37" s="87"/>
      <c r="Q37" s="88"/>
      <c r="R37" s="86">
        <v>26</v>
      </c>
      <c r="S37" s="87"/>
      <c r="T37" s="87"/>
      <c r="U37" s="87"/>
      <c r="V37" s="87"/>
      <c r="W37" s="88"/>
      <c r="X37" s="86">
        <v>0</v>
      </c>
      <c r="Y37" s="87"/>
      <c r="Z37" s="87"/>
      <c r="AA37" s="87"/>
      <c r="AB37" s="88"/>
      <c r="AC37" s="86">
        <v>0</v>
      </c>
      <c r="AD37" s="87"/>
      <c r="AE37" s="87"/>
      <c r="AF37" s="87"/>
      <c r="AG37" s="87"/>
      <c r="AH37" s="88"/>
      <c r="AI37" s="86">
        <f t="shared" si="0"/>
        <v>10</v>
      </c>
      <c r="AJ37" s="87"/>
      <c r="AK37" s="87"/>
      <c r="AL37" s="87"/>
      <c r="AM37" s="88"/>
      <c r="AN37" s="86">
        <f t="shared" si="1"/>
        <v>26</v>
      </c>
      <c r="AO37" s="87"/>
      <c r="AP37" s="87"/>
      <c r="AQ37" s="87"/>
      <c r="AR37" s="87"/>
      <c r="AS37" s="88"/>
      <c r="AT37" s="59">
        <f>IF(AI37=0,0,(AI37*2)/($E$38*$AU$9*3-$B$40))</f>
        <v>0.11904761904761904</v>
      </c>
      <c r="AU37" s="60"/>
      <c r="AV37" s="60"/>
      <c r="AW37" s="60"/>
      <c r="AX37" s="60"/>
      <c r="AY37" s="61"/>
      <c r="AZ37" s="48"/>
    </row>
    <row r="38" spans="1:52" ht="10.5" customHeight="1" x14ac:dyDescent="0.15">
      <c r="A38" s="5"/>
      <c r="B38" s="20"/>
      <c r="C38" s="22"/>
      <c r="D38" s="18" t="s">
        <v>24</v>
      </c>
      <c r="E38" s="18">
        <v>2</v>
      </c>
      <c r="F38" s="18" t="s">
        <v>41</v>
      </c>
      <c r="G38" s="18"/>
      <c r="H38" s="19"/>
      <c r="I38" s="107" t="s">
        <v>42</v>
      </c>
      <c r="J38" s="108"/>
      <c r="K38" s="108"/>
      <c r="L38" s="109"/>
      <c r="M38" s="86">
        <v>0</v>
      </c>
      <c r="N38" s="87"/>
      <c r="O38" s="87"/>
      <c r="P38" s="87"/>
      <c r="Q38" s="88"/>
      <c r="R38" s="86">
        <v>0</v>
      </c>
      <c r="S38" s="87"/>
      <c r="T38" s="87"/>
      <c r="U38" s="87"/>
      <c r="V38" s="87"/>
      <c r="W38" s="88"/>
      <c r="X38" s="86">
        <v>0</v>
      </c>
      <c r="Y38" s="87"/>
      <c r="Z38" s="87"/>
      <c r="AA38" s="87"/>
      <c r="AB38" s="88"/>
      <c r="AC38" s="86">
        <v>0</v>
      </c>
      <c r="AD38" s="87"/>
      <c r="AE38" s="87"/>
      <c r="AF38" s="87"/>
      <c r="AG38" s="87"/>
      <c r="AH38" s="88"/>
      <c r="AI38" s="86">
        <f t="shared" si="0"/>
        <v>0</v>
      </c>
      <c r="AJ38" s="87"/>
      <c r="AK38" s="87"/>
      <c r="AL38" s="87"/>
      <c r="AM38" s="88"/>
      <c r="AN38" s="86">
        <f t="shared" si="1"/>
        <v>0</v>
      </c>
      <c r="AO38" s="87"/>
      <c r="AP38" s="87"/>
      <c r="AQ38" s="87"/>
      <c r="AR38" s="87"/>
      <c r="AS38" s="88"/>
      <c r="AT38" s="59">
        <f>IF(AI38=0,0,(AI38*2)/($E$38*$AU$9*3-$B$40))</f>
        <v>0</v>
      </c>
      <c r="AU38" s="60"/>
      <c r="AV38" s="60"/>
      <c r="AW38" s="60"/>
      <c r="AX38" s="60"/>
      <c r="AY38" s="61"/>
      <c r="AZ38" s="48"/>
    </row>
    <row r="39" spans="1:52" ht="10.5" customHeight="1" x14ac:dyDescent="0.15">
      <c r="A39" s="5"/>
      <c r="B39" s="20"/>
      <c r="C39" s="22"/>
      <c r="D39" s="22"/>
      <c r="E39" s="18"/>
      <c r="F39" s="18"/>
      <c r="G39" s="18"/>
      <c r="H39" s="19"/>
      <c r="I39" s="107" t="s">
        <v>43</v>
      </c>
      <c r="J39" s="108"/>
      <c r="K39" s="108"/>
      <c r="L39" s="109"/>
      <c r="M39" s="86">
        <v>3</v>
      </c>
      <c r="N39" s="87"/>
      <c r="O39" s="87"/>
      <c r="P39" s="87"/>
      <c r="Q39" s="88"/>
      <c r="R39" s="86">
        <v>14</v>
      </c>
      <c r="S39" s="87"/>
      <c r="T39" s="87"/>
      <c r="U39" s="87"/>
      <c r="V39" s="87"/>
      <c r="W39" s="88"/>
      <c r="X39" s="86">
        <v>2</v>
      </c>
      <c r="Y39" s="87"/>
      <c r="Z39" s="87"/>
      <c r="AA39" s="87"/>
      <c r="AB39" s="88"/>
      <c r="AC39" s="86">
        <v>10</v>
      </c>
      <c r="AD39" s="87"/>
      <c r="AE39" s="87"/>
      <c r="AF39" s="87"/>
      <c r="AG39" s="87"/>
      <c r="AH39" s="88"/>
      <c r="AI39" s="86">
        <f t="shared" si="0"/>
        <v>5</v>
      </c>
      <c r="AJ39" s="87"/>
      <c r="AK39" s="87"/>
      <c r="AL39" s="87"/>
      <c r="AM39" s="88"/>
      <c r="AN39" s="86">
        <f t="shared" si="1"/>
        <v>24</v>
      </c>
      <c r="AO39" s="87"/>
      <c r="AP39" s="87"/>
      <c r="AQ39" s="87"/>
      <c r="AR39" s="87"/>
      <c r="AS39" s="88"/>
      <c r="AT39" s="59">
        <f>IF(AI39=0,0,(AI39*3)/($E$38*$AU$9*3-$B$40))</f>
        <v>8.9285714285714288E-2</v>
      </c>
      <c r="AU39" s="60"/>
      <c r="AV39" s="60"/>
      <c r="AW39" s="60"/>
      <c r="AX39" s="60"/>
      <c r="AY39" s="61"/>
      <c r="AZ39" s="48"/>
    </row>
    <row r="40" spans="1:52" ht="10.5" customHeight="1" x14ac:dyDescent="0.15">
      <c r="A40" s="5"/>
      <c r="B40" s="32">
        <v>0</v>
      </c>
      <c r="C40" s="27"/>
      <c r="D40" s="27"/>
      <c r="E40" s="24">
        <v>2</v>
      </c>
      <c r="F40" s="24"/>
      <c r="G40" s="24"/>
      <c r="H40" s="25"/>
      <c r="I40" s="107" t="s">
        <v>36</v>
      </c>
      <c r="J40" s="108"/>
      <c r="K40" s="108"/>
      <c r="L40" s="109"/>
      <c r="M40" s="86">
        <f>SUM(M34:M39)</f>
        <v>100</v>
      </c>
      <c r="N40" s="87"/>
      <c r="O40" s="87"/>
      <c r="P40" s="87"/>
      <c r="Q40" s="88"/>
      <c r="R40" s="86">
        <f>SUM(R34:R39)</f>
        <v>286</v>
      </c>
      <c r="S40" s="87"/>
      <c r="T40" s="87"/>
      <c r="U40" s="87"/>
      <c r="V40" s="87"/>
      <c r="W40" s="88"/>
      <c r="X40" s="86">
        <f>SUM(X34:X39)</f>
        <v>2</v>
      </c>
      <c r="Y40" s="87"/>
      <c r="Z40" s="87"/>
      <c r="AA40" s="87"/>
      <c r="AB40" s="88"/>
      <c r="AC40" s="86">
        <f>SUM(AC34:AC39)</f>
        <v>10</v>
      </c>
      <c r="AD40" s="87"/>
      <c r="AE40" s="87"/>
      <c r="AF40" s="87"/>
      <c r="AG40" s="87"/>
      <c r="AH40" s="88"/>
      <c r="AI40" s="86">
        <f t="shared" si="0"/>
        <v>102</v>
      </c>
      <c r="AJ40" s="87"/>
      <c r="AK40" s="87"/>
      <c r="AL40" s="87"/>
      <c r="AM40" s="88"/>
      <c r="AN40" s="86">
        <f t="shared" si="1"/>
        <v>296</v>
      </c>
      <c r="AO40" s="87"/>
      <c r="AP40" s="87"/>
      <c r="AQ40" s="87"/>
      <c r="AR40" s="87"/>
      <c r="AS40" s="88"/>
      <c r="AT40" s="59">
        <f>IF(AI40=0,0,(AI40+AI37+AI38+(AI39*2))/(E38*$AU$9*3-B40))</f>
        <v>0.72619047619047616</v>
      </c>
      <c r="AU40" s="60"/>
      <c r="AV40" s="60"/>
      <c r="AW40" s="60"/>
      <c r="AX40" s="60"/>
      <c r="AY40" s="61"/>
      <c r="AZ40" s="48"/>
    </row>
    <row r="41" spans="1:52" ht="10.5" customHeight="1" x14ac:dyDescent="0.15">
      <c r="A41" s="5"/>
      <c r="B41" s="121" t="s">
        <v>47</v>
      </c>
      <c r="C41" s="231"/>
      <c r="D41" s="231"/>
      <c r="E41" s="231"/>
      <c r="F41" s="231"/>
      <c r="G41" s="231"/>
      <c r="H41" s="232"/>
      <c r="I41" s="107" t="s">
        <v>37</v>
      </c>
      <c r="J41" s="108"/>
      <c r="K41" s="108"/>
      <c r="L41" s="109"/>
      <c r="M41" s="86">
        <v>5</v>
      </c>
      <c r="N41" s="87"/>
      <c r="O41" s="87"/>
      <c r="P41" s="87"/>
      <c r="Q41" s="88"/>
      <c r="R41" s="86">
        <v>67</v>
      </c>
      <c r="S41" s="87"/>
      <c r="T41" s="87"/>
      <c r="U41" s="87"/>
      <c r="V41" s="87"/>
      <c r="W41" s="88"/>
      <c r="X41" s="86">
        <v>0</v>
      </c>
      <c r="Y41" s="87"/>
      <c r="Z41" s="87"/>
      <c r="AA41" s="87"/>
      <c r="AB41" s="88"/>
      <c r="AC41" s="86">
        <v>0</v>
      </c>
      <c r="AD41" s="87"/>
      <c r="AE41" s="87"/>
      <c r="AF41" s="87"/>
      <c r="AG41" s="87"/>
      <c r="AH41" s="88"/>
      <c r="AI41" s="86">
        <f t="shared" si="0"/>
        <v>5</v>
      </c>
      <c r="AJ41" s="87"/>
      <c r="AK41" s="87"/>
      <c r="AL41" s="87"/>
      <c r="AM41" s="88"/>
      <c r="AN41" s="86">
        <f t="shared" si="1"/>
        <v>67</v>
      </c>
      <c r="AO41" s="87"/>
      <c r="AP41" s="87"/>
      <c r="AQ41" s="87"/>
      <c r="AR41" s="87"/>
      <c r="AS41" s="88"/>
      <c r="AT41" s="59">
        <f>IF(AI41=0,0,(AI41*1)/($E$45*$AU$9*3-$B$47))</f>
        <v>5.9523809523809521E-2</v>
      </c>
      <c r="AU41" s="60"/>
      <c r="AV41" s="60"/>
      <c r="AW41" s="60"/>
      <c r="AX41" s="60"/>
      <c r="AY41" s="61"/>
      <c r="AZ41" s="48"/>
    </row>
    <row r="42" spans="1:52" ht="10.5" customHeight="1" x14ac:dyDescent="0.15">
      <c r="A42" s="5"/>
      <c r="B42" s="233"/>
      <c r="C42" s="234"/>
      <c r="D42" s="234"/>
      <c r="E42" s="234"/>
      <c r="F42" s="234"/>
      <c r="G42" s="234"/>
      <c r="H42" s="235"/>
      <c r="I42" s="107" t="s">
        <v>38</v>
      </c>
      <c r="J42" s="108"/>
      <c r="K42" s="108"/>
      <c r="L42" s="109"/>
      <c r="M42" s="86">
        <v>2</v>
      </c>
      <c r="N42" s="87"/>
      <c r="O42" s="87"/>
      <c r="P42" s="87"/>
      <c r="Q42" s="88"/>
      <c r="R42" s="86">
        <v>20</v>
      </c>
      <c r="S42" s="87"/>
      <c r="T42" s="87"/>
      <c r="U42" s="87"/>
      <c r="V42" s="87"/>
      <c r="W42" s="88"/>
      <c r="X42" s="86">
        <v>0</v>
      </c>
      <c r="Y42" s="87"/>
      <c r="Z42" s="87"/>
      <c r="AA42" s="87"/>
      <c r="AB42" s="88"/>
      <c r="AC42" s="86">
        <v>0</v>
      </c>
      <c r="AD42" s="87"/>
      <c r="AE42" s="87"/>
      <c r="AF42" s="87"/>
      <c r="AG42" s="87"/>
      <c r="AH42" s="88"/>
      <c r="AI42" s="86">
        <f t="shared" si="0"/>
        <v>2</v>
      </c>
      <c r="AJ42" s="87"/>
      <c r="AK42" s="87"/>
      <c r="AL42" s="87"/>
      <c r="AM42" s="88"/>
      <c r="AN42" s="86">
        <f t="shared" si="1"/>
        <v>20</v>
      </c>
      <c r="AO42" s="87"/>
      <c r="AP42" s="87"/>
      <c r="AQ42" s="87"/>
      <c r="AR42" s="87"/>
      <c r="AS42" s="88"/>
      <c r="AT42" s="59">
        <f>IF(AI42=0,0,(AI42*1)/($E$45*$AU$9*3-$B$47))</f>
        <v>2.3809523809523808E-2</v>
      </c>
      <c r="AU42" s="60"/>
      <c r="AV42" s="60"/>
      <c r="AW42" s="60"/>
      <c r="AX42" s="60"/>
      <c r="AY42" s="61"/>
      <c r="AZ42" s="48"/>
    </row>
    <row r="43" spans="1:52" ht="10.5" customHeight="1" x14ac:dyDescent="0.15">
      <c r="A43" s="5"/>
      <c r="B43" s="233"/>
      <c r="C43" s="234"/>
      <c r="D43" s="234"/>
      <c r="E43" s="234"/>
      <c r="F43" s="234"/>
      <c r="G43" s="234"/>
      <c r="H43" s="235"/>
      <c r="I43" s="107" t="s">
        <v>39</v>
      </c>
      <c r="J43" s="108"/>
      <c r="K43" s="108"/>
      <c r="L43" s="109"/>
      <c r="M43" s="86">
        <v>2</v>
      </c>
      <c r="N43" s="87"/>
      <c r="O43" s="87"/>
      <c r="P43" s="87"/>
      <c r="Q43" s="88"/>
      <c r="R43" s="86">
        <v>10</v>
      </c>
      <c r="S43" s="87"/>
      <c r="T43" s="87"/>
      <c r="U43" s="87"/>
      <c r="V43" s="87"/>
      <c r="W43" s="88"/>
      <c r="X43" s="86">
        <v>2</v>
      </c>
      <c r="Y43" s="87"/>
      <c r="Z43" s="87"/>
      <c r="AA43" s="87"/>
      <c r="AB43" s="88"/>
      <c r="AC43" s="86">
        <v>30</v>
      </c>
      <c r="AD43" s="87"/>
      <c r="AE43" s="87"/>
      <c r="AF43" s="87"/>
      <c r="AG43" s="87"/>
      <c r="AH43" s="88"/>
      <c r="AI43" s="86">
        <f t="shared" si="0"/>
        <v>4</v>
      </c>
      <c r="AJ43" s="87"/>
      <c r="AK43" s="87"/>
      <c r="AL43" s="87"/>
      <c r="AM43" s="88"/>
      <c r="AN43" s="86">
        <f t="shared" si="1"/>
        <v>40</v>
      </c>
      <c r="AO43" s="87"/>
      <c r="AP43" s="87"/>
      <c r="AQ43" s="87"/>
      <c r="AR43" s="87"/>
      <c r="AS43" s="88"/>
      <c r="AT43" s="59">
        <f>IF(AI43=0,0,(AI43*1)/($E$45*$AU$9*3-$B$47))</f>
        <v>4.7619047619047616E-2</v>
      </c>
      <c r="AU43" s="60"/>
      <c r="AV43" s="60"/>
      <c r="AW43" s="60"/>
      <c r="AX43" s="60"/>
      <c r="AY43" s="61"/>
      <c r="AZ43" s="48"/>
    </row>
    <row r="44" spans="1:52" ht="10.5" customHeight="1" x14ac:dyDescent="0.15">
      <c r="A44" s="5"/>
      <c r="B44" s="233"/>
      <c r="C44" s="234"/>
      <c r="D44" s="234"/>
      <c r="E44" s="234"/>
      <c r="F44" s="234"/>
      <c r="G44" s="234"/>
      <c r="H44" s="235"/>
      <c r="I44" s="107" t="s">
        <v>40</v>
      </c>
      <c r="J44" s="108"/>
      <c r="K44" s="108"/>
      <c r="L44" s="109"/>
      <c r="M44" s="86">
        <v>0</v>
      </c>
      <c r="N44" s="87"/>
      <c r="O44" s="87"/>
      <c r="P44" s="87"/>
      <c r="Q44" s="88"/>
      <c r="R44" s="86">
        <v>0</v>
      </c>
      <c r="S44" s="87"/>
      <c r="T44" s="87"/>
      <c r="U44" s="87"/>
      <c r="V44" s="87"/>
      <c r="W44" s="88"/>
      <c r="X44" s="86">
        <v>3</v>
      </c>
      <c r="Y44" s="87"/>
      <c r="Z44" s="87"/>
      <c r="AA44" s="87"/>
      <c r="AB44" s="88"/>
      <c r="AC44" s="86">
        <v>45</v>
      </c>
      <c r="AD44" s="87"/>
      <c r="AE44" s="87"/>
      <c r="AF44" s="87"/>
      <c r="AG44" s="87"/>
      <c r="AH44" s="88"/>
      <c r="AI44" s="86">
        <f t="shared" si="0"/>
        <v>3</v>
      </c>
      <c r="AJ44" s="87"/>
      <c r="AK44" s="87"/>
      <c r="AL44" s="87"/>
      <c r="AM44" s="88"/>
      <c r="AN44" s="86">
        <f t="shared" si="1"/>
        <v>45</v>
      </c>
      <c r="AO44" s="87"/>
      <c r="AP44" s="87"/>
      <c r="AQ44" s="87"/>
      <c r="AR44" s="87"/>
      <c r="AS44" s="88"/>
      <c r="AT44" s="59">
        <f>IF(AI44=0,0,(AI44*2)/($E$45*$AU$9*3-$B$47))</f>
        <v>7.1428571428571425E-2</v>
      </c>
      <c r="AU44" s="60"/>
      <c r="AV44" s="60"/>
      <c r="AW44" s="60"/>
      <c r="AX44" s="60"/>
      <c r="AY44" s="61"/>
      <c r="AZ44" s="48"/>
    </row>
    <row r="45" spans="1:52" ht="10.5" customHeight="1" x14ac:dyDescent="0.15">
      <c r="A45" s="5"/>
      <c r="B45" s="20"/>
      <c r="C45" s="22"/>
      <c r="D45" s="18" t="s">
        <v>24</v>
      </c>
      <c r="E45" s="18">
        <v>1</v>
      </c>
      <c r="F45" s="18" t="s">
        <v>41</v>
      </c>
      <c r="G45" s="18"/>
      <c r="H45" s="19"/>
      <c r="I45" s="107" t="s">
        <v>42</v>
      </c>
      <c r="J45" s="108"/>
      <c r="K45" s="108"/>
      <c r="L45" s="109"/>
      <c r="M45" s="86">
        <v>1</v>
      </c>
      <c r="N45" s="87"/>
      <c r="O45" s="87"/>
      <c r="P45" s="87"/>
      <c r="Q45" s="88"/>
      <c r="R45" s="86">
        <v>15</v>
      </c>
      <c r="S45" s="87"/>
      <c r="T45" s="87"/>
      <c r="U45" s="87"/>
      <c r="V45" s="87"/>
      <c r="W45" s="88"/>
      <c r="X45" s="86">
        <v>0</v>
      </c>
      <c r="Y45" s="87"/>
      <c r="Z45" s="87"/>
      <c r="AA45" s="87"/>
      <c r="AB45" s="88"/>
      <c r="AC45" s="86">
        <v>0</v>
      </c>
      <c r="AD45" s="87"/>
      <c r="AE45" s="87"/>
      <c r="AF45" s="87"/>
      <c r="AG45" s="87"/>
      <c r="AH45" s="88"/>
      <c r="AI45" s="86">
        <f t="shared" ref="AI45:AI61" si="2">M45+X45</f>
        <v>1</v>
      </c>
      <c r="AJ45" s="87"/>
      <c r="AK45" s="87"/>
      <c r="AL45" s="87"/>
      <c r="AM45" s="88"/>
      <c r="AN45" s="86">
        <f t="shared" ref="AN45:AN61" si="3">R45+AC45</f>
        <v>15</v>
      </c>
      <c r="AO45" s="87"/>
      <c r="AP45" s="87"/>
      <c r="AQ45" s="87"/>
      <c r="AR45" s="87"/>
      <c r="AS45" s="88"/>
      <c r="AT45" s="59">
        <f>IF(AI45=0,0,(AI45*2)/($E$45*$AU$9*3-$B$47))</f>
        <v>2.3809523809523808E-2</v>
      </c>
      <c r="AU45" s="60"/>
      <c r="AV45" s="60"/>
      <c r="AW45" s="60"/>
      <c r="AX45" s="60"/>
      <c r="AY45" s="61"/>
      <c r="AZ45" s="48"/>
    </row>
    <row r="46" spans="1:52" ht="10.5" customHeight="1" x14ac:dyDescent="0.15">
      <c r="A46" s="5"/>
      <c r="B46" s="20"/>
      <c r="C46" s="22"/>
      <c r="D46" s="22"/>
      <c r="E46" s="18"/>
      <c r="F46" s="18"/>
      <c r="G46" s="18"/>
      <c r="H46" s="19"/>
      <c r="I46" s="107" t="s">
        <v>43</v>
      </c>
      <c r="J46" s="108"/>
      <c r="K46" s="108"/>
      <c r="L46" s="109"/>
      <c r="M46" s="86">
        <v>0</v>
      </c>
      <c r="N46" s="87"/>
      <c r="O46" s="87"/>
      <c r="P46" s="87"/>
      <c r="Q46" s="88"/>
      <c r="R46" s="86">
        <v>0</v>
      </c>
      <c r="S46" s="87"/>
      <c r="T46" s="87"/>
      <c r="U46" s="87"/>
      <c r="V46" s="87"/>
      <c r="W46" s="88"/>
      <c r="X46" s="86">
        <v>5</v>
      </c>
      <c r="Y46" s="87"/>
      <c r="Z46" s="87"/>
      <c r="AA46" s="87"/>
      <c r="AB46" s="88"/>
      <c r="AC46" s="86">
        <v>75</v>
      </c>
      <c r="AD46" s="87"/>
      <c r="AE46" s="87"/>
      <c r="AF46" s="87"/>
      <c r="AG46" s="87"/>
      <c r="AH46" s="88"/>
      <c r="AI46" s="86">
        <f t="shared" si="2"/>
        <v>5</v>
      </c>
      <c r="AJ46" s="87"/>
      <c r="AK46" s="87"/>
      <c r="AL46" s="87"/>
      <c r="AM46" s="88"/>
      <c r="AN46" s="86">
        <f t="shared" si="3"/>
        <v>75</v>
      </c>
      <c r="AO46" s="87"/>
      <c r="AP46" s="87"/>
      <c r="AQ46" s="87"/>
      <c r="AR46" s="87"/>
      <c r="AS46" s="88"/>
      <c r="AT46" s="59">
        <f>IF(AI46=0,0,(AI46*3)/($E$45*$AU$9*3-$B$47))</f>
        <v>0.17857142857142858</v>
      </c>
      <c r="AU46" s="60"/>
      <c r="AV46" s="60"/>
      <c r="AW46" s="60"/>
      <c r="AX46" s="60"/>
      <c r="AY46" s="61"/>
      <c r="AZ46" s="48"/>
    </row>
    <row r="47" spans="1:52" ht="10.5" customHeight="1" x14ac:dyDescent="0.15">
      <c r="A47" s="5"/>
      <c r="B47" s="32">
        <v>0</v>
      </c>
      <c r="C47" s="27"/>
      <c r="D47" s="27"/>
      <c r="E47" s="24">
        <v>2</v>
      </c>
      <c r="F47" s="24"/>
      <c r="G47" s="24"/>
      <c r="H47" s="25"/>
      <c r="I47" s="107" t="s">
        <v>36</v>
      </c>
      <c r="J47" s="108"/>
      <c r="K47" s="108"/>
      <c r="L47" s="109"/>
      <c r="M47" s="86">
        <f>SUM(M41:M46)</f>
        <v>10</v>
      </c>
      <c r="N47" s="87"/>
      <c r="O47" s="87"/>
      <c r="P47" s="87"/>
      <c r="Q47" s="88"/>
      <c r="R47" s="86">
        <f>SUM(R41:R46)</f>
        <v>112</v>
      </c>
      <c r="S47" s="87"/>
      <c r="T47" s="87"/>
      <c r="U47" s="87"/>
      <c r="V47" s="87"/>
      <c r="W47" s="88"/>
      <c r="X47" s="86">
        <f>SUM(X41:X46)</f>
        <v>10</v>
      </c>
      <c r="Y47" s="87"/>
      <c r="Z47" s="87"/>
      <c r="AA47" s="87"/>
      <c r="AB47" s="88"/>
      <c r="AC47" s="86">
        <f>SUM(AC41:AC46)</f>
        <v>150</v>
      </c>
      <c r="AD47" s="87"/>
      <c r="AE47" s="87"/>
      <c r="AF47" s="87"/>
      <c r="AG47" s="87"/>
      <c r="AH47" s="88"/>
      <c r="AI47" s="86">
        <f t="shared" si="2"/>
        <v>20</v>
      </c>
      <c r="AJ47" s="87"/>
      <c r="AK47" s="87"/>
      <c r="AL47" s="87"/>
      <c r="AM47" s="88"/>
      <c r="AN47" s="86">
        <f t="shared" si="3"/>
        <v>262</v>
      </c>
      <c r="AO47" s="87"/>
      <c r="AP47" s="87"/>
      <c r="AQ47" s="87"/>
      <c r="AR47" s="87"/>
      <c r="AS47" s="88"/>
      <c r="AT47" s="59">
        <f>IF(AI47=0,0,(AI47+AI44+AI45+(AI46*2))/(E45*$AU$9*3-B47))</f>
        <v>0.40476190476190477</v>
      </c>
      <c r="AU47" s="60"/>
      <c r="AV47" s="60"/>
      <c r="AW47" s="60"/>
      <c r="AX47" s="60"/>
      <c r="AY47" s="61"/>
      <c r="AZ47" s="48"/>
    </row>
    <row r="48" spans="1:52" ht="10.5" customHeight="1" x14ac:dyDescent="0.15">
      <c r="A48" s="5"/>
      <c r="B48" s="121" t="s">
        <v>48</v>
      </c>
      <c r="C48" s="231"/>
      <c r="D48" s="231"/>
      <c r="E48" s="231"/>
      <c r="F48" s="231"/>
      <c r="G48" s="231"/>
      <c r="H48" s="232"/>
      <c r="I48" s="107" t="s">
        <v>37</v>
      </c>
      <c r="J48" s="108"/>
      <c r="K48" s="108"/>
      <c r="L48" s="109"/>
      <c r="M48" s="86">
        <v>6</v>
      </c>
      <c r="N48" s="87"/>
      <c r="O48" s="87"/>
      <c r="P48" s="87"/>
      <c r="Q48" s="88"/>
      <c r="R48" s="86">
        <v>76</v>
      </c>
      <c r="S48" s="87"/>
      <c r="T48" s="87"/>
      <c r="U48" s="87"/>
      <c r="V48" s="87"/>
      <c r="W48" s="88"/>
      <c r="X48" s="86">
        <v>0</v>
      </c>
      <c r="Y48" s="87"/>
      <c r="Z48" s="87"/>
      <c r="AA48" s="87"/>
      <c r="AB48" s="88"/>
      <c r="AC48" s="86">
        <v>0</v>
      </c>
      <c r="AD48" s="87"/>
      <c r="AE48" s="87"/>
      <c r="AF48" s="87"/>
      <c r="AG48" s="87"/>
      <c r="AH48" s="88"/>
      <c r="AI48" s="86">
        <f t="shared" si="2"/>
        <v>6</v>
      </c>
      <c r="AJ48" s="87"/>
      <c r="AK48" s="87"/>
      <c r="AL48" s="87"/>
      <c r="AM48" s="88"/>
      <c r="AN48" s="86">
        <f t="shared" si="3"/>
        <v>76</v>
      </c>
      <c r="AO48" s="87"/>
      <c r="AP48" s="87"/>
      <c r="AQ48" s="87"/>
      <c r="AR48" s="87"/>
      <c r="AS48" s="88"/>
      <c r="AT48" s="59">
        <f>IF(AI48=0,0,(AI48*1)/($E$52*$AU$9*3-$B$54))</f>
        <v>7.1428571428571425E-2</v>
      </c>
      <c r="AU48" s="60"/>
      <c r="AV48" s="60"/>
      <c r="AW48" s="60"/>
      <c r="AX48" s="60"/>
      <c r="AY48" s="61"/>
      <c r="AZ48" s="48"/>
    </row>
    <row r="49" spans="1:52" ht="10.5" customHeight="1" x14ac:dyDescent="0.15">
      <c r="A49" s="5"/>
      <c r="B49" s="233"/>
      <c r="C49" s="234"/>
      <c r="D49" s="234"/>
      <c r="E49" s="234"/>
      <c r="F49" s="234"/>
      <c r="G49" s="234"/>
      <c r="H49" s="235"/>
      <c r="I49" s="107" t="s">
        <v>38</v>
      </c>
      <c r="J49" s="108"/>
      <c r="K49" s="108"/>
      <c r="L49" s="109"/>
      <c r="M49" s="86">
        <v>7</v>
      </c>
      <c r="N49" s="87"/>
      <c r="O49" s="87"/>
      <c r="P49" s="87"/>
      <c r="Q49" s="88"/>
      <c r="R49" s="86">
        <v>55</v>
      </c>
      <c r="S49" s="87"/>
      <c r="T49" s="87"/>
      <c r="U49" s="87"/>
      <c r="V49" s="87"/>
      <c r="W49" s="88"/>
      <c r="X49" s="86">
        <v>1</v>
      </c>
      <c r="Y49" s="87"/>
      <c r="Z49" s="87"/>
      <c r="AA49" s="87"/>
      <c r="AB49" s="88"/>
      <c r="AC49" s="86">
        <v>8</v>
      </c>
      <c r="AD49" s="87"/>
      <c r="AE49" s="87"/>
      <c r="AF49" s="87"/>
      <c r="AG49" s="87"/>
      <c r="AH49" s="88"/>
      <c r="AI49" s="86">
        <f t="shared" si="2"/>
        <v>8</v>
      </c>
      <c r="AJ49" s="87"/>
      <c r="AK49" s="87"/>
      <c r="AL49" s="87"/>
      <c r="AM49" s="88"/>
      <c r="AN49" s="86">
        <f t="shared" si="3"/>
        <v>63</v>
      </c>
      <c r="AO49" s="87"/>
      <c r="AP49" s="87"/>
      <c r="AQ49" s="87"/>
      <c r="AR49" s="87"/>
      <c r="AS49" s="88"/>
      <c r="AT49" s="59">
        <f>IF(AI49=0,0,(AI49*1)/($E$52*$AU$9*3-$B$54))</f>
        <v>9.5238095238095233E-2</v>
      </c>
      <c r="AU49" s="60"/>
      <c r="AV49" s="60"/>
      <c r="AW49" s="60"/>
      <c r="AX49" s="60"/>
      <c r="AY49" s="61"/>
      <c r="AZ49" s="48"/>
    </row>
    <row r="50" spans="1:52" ht="10.5" customHeight="1" x14ac:dyDescent="0.15">
      <c r="A50" s="5"/>
      <c r="B50" s="233"/>
      <c r="C50" s="234"/>
      <c r="D50" s="234"/>
      <c r="E50" s="234"/>
      <c r="F50" s="234"/>
      <c r="G50" s="234"/>
      <c r="H50" s="235"/>
      <c r="I50" s="107" t="s">
        <v>39</v>
      </c>
      <c r="J50" s="108"/>
      <c r="K50" s="108"/>
      <c r="L50" s="109"/>
      <c r="M50" s="86">
        <v>3</v>
      </c>
      <c r="N50" s="87"/>
      <c r="O50" s="87"/>
      <c r="P50" s="87"/>
      <c r="Q50" s="88"/>
      <c r="R50" s="86">
        <v>24</v>
      </c>
      <c r="S50" s="87"/>
      <c r="T50" s="87"/>
      <c r="U50" s="87"/>
      <c r="V50" s="87"/>
      <c r="W50" s="88"/>
      <c r="X50" s="86">
        <v>2</v>
      </c>
      <c r="Y50" s="87"/>
      <c r="Z50" s="87"/>
      <c r="AA50" s="87"/>
      <c r="AB50" s="88"/>
      <c r="AC50" s="86">
        <v>25</v>
      </c>
      <c r="AD50" s="87"/>
      <c r="AE50" s="87"/>
      <c r="AF50" s="87"/>
      <c r="AG50" s="87"/>
      <c r="AH50" s="88"/>
      <c r="AI50" s="86">
        <f t="shared" si="2"/>
        <v>5</v>
      </c>
      <c r="AJ50" s="87"/>
      <c r="AK50" s="87"/>
      <c r="AL50" s="87"/>
      <c r="AM50" s="88"/>
      <c r="AN50" s="86">
        <f t="shared" si="3"/>
        <v>49</v>
      </c>
      <c r="AO50" s="87"/>
      <c r="AP50" s="87"/>
      <c r="AQ50" s="87"/>
      <c r="AR50" s="87"/>
      <c r="AS50" s="88"/>
      <c r="AT50" s="59">
        <f>IF(AI50=0,0,(AI50*1)/($E$52*$AU$9*3-$B$54))</f>
        <v>5.9523809523809521E-2</v>
      </c>
      <c r="AU50" s="60"/>
      <c r="AV50" s="60"/>
      <c r="AW50" s="60"/>
      <c r="AX50" s="60"/>
      <c r="AY50" s="61"/>
      <c r="AZ50" s="48"/>
    </row>
    <row r="51" spans="1:52" ht="10.5" customHeight="1" x14ac:dyDescent="0.15">
      <c r="A51" s="5"/>
      <c r="B51" s="233"/>
      <c r="C51" s="234"/>
      <c r="D51" s="234"/>
      <c r="E51" s="234"/>
      <c r="F51" s="234"/>
      <c r="G51" s="234"/>
      <c r="H51" s="235"/>
      <c r="I51" s="107" t="s">
        <v>40</v>
      </c>
      <c r="J51" s="108"/>
      <c r="K51" s="108"/>
      <c r="L51" s="109"/>
      <c r="M51" s="86">
        <v>2</v>
      </c>
      <c r="N51" s="87"/>
      <c r="O51" s="87"/>
      <c r="P51" s="87"/>
      <c r="Q51" s="88"/>
      <c r="R51" s="86">
        <v>20</v>
      </c>
      <c r="S51" s="87"/>
      <c r="T51" s="87"/>
      <c r="U51" s="87"/>
      <c r="V51" s="87"/>
      <c r="W51" s="88"/>
      <c r="X51" s="86">
        <v>0</v>
      </c>
      <c r="Y51" s="87"/>
      <c r="Z51" s="87"/>
      <c r="AA51" s="87"/>
      <c r="AB51" s="88"/>
      <c r="AC51" s="86">
        <v>0</v>
      </c>
      <c r="AD51" s="87"/>
      <c r="AE51" s="87"/>
      <c r="AF51" s="87"/>
      <c r="AG51" s="87"/>
      <c r="AH51" s="88"/>
      <c r="AI51" s="86">
        <f t="shared" si="2"/>
        <v>2</v>
      </c>
      <c r="AJ51" s="87"/>
      <c r="AK51" s="87"/>
      <c r="AL51" s="87"/>
      <c r="AM51" s="88"/>
      <c r="AN51" s="86">
        <f t="shared" si="3"/>
        <v>20</v>
      </c>
      <c r="AO51" s="87"/>
      <c r="AP51" s="87"/>
      <c r="AQ51" s="87"/>
      <c r="AR51" s="87"/>
      <c r="AS51" s="88"/>
      <c r="AT51" s="59">
        <f>IF(AI51=0,0,(AI51*2)/($E$52*$AU$9*3-$B$54))</f>
        <v>4.7619047619047616E-2</v>
      </c>
      <c r="AU51" s="60"/>
      <c r="AV51" s="60"/>
      <c r="AW51" s="60"/>
      <c r="AX51" s="60"/>
      <c r="AY51" s="61"/>
      <c r="AZ51" s="48"/>
    </row>
    <row r="52" spans="1:52" ht="10.5" customHeight="1" x14ac:dyDescent="0.15">
      <c r="A52" s="5"/>
      <c r="B52" s="20"/>
      <c r="C52" s="22"/>
      <c r="D52" s="18" t="s">
        <v>24</v>
      </c>
      <c r="E52" s="18">
        <v>1</v>
      </c>
      <c r="F52" s="18" t="s">
        <v>41</v>
      </c>
      <c r="G52" s="18"/>
      <c r="H52" s="19"/>
      <c r="I52" s="107" t="s">
        <v>42</v>
      </c>
      <c r="J52" s="108"/>
      <c r="K52" s="108"/>
      <c r="L52" s="109"/>
      <c r="M52" s="86">
        <v>1</v>
      </c>
      <c r="N52" s="87"/>
      <c r="O52" s="87"/>
      <c r="P52" s="87"/>
      <c r="Q52" s="88"/>
      <c r="R52" s="86">
        <v>12</v>
      </c>
      <c r="S52" s="87"/>
      <c r="T52" s="87"/>
      <c r="U52" s="87"/>
      <c r="V52" s="87"/>
      <c r="W52" s="88"/>
      <c r="X52" s="86">
        <v>0</v>
      </c>
      <c r="Y52" s="87"/>
      <c r="Z52" s="87"/>
      <c r="AA52" s="87"/>
      <c r="AB52" s="88"/>
      <c r="AC52" s="86">
        <v>0</v>
      </c>
      <c r="AD52" s="87"/>
      <c r="AE52" s="87"/>
      <c r="AF52" s="87"/>
      <c r="AG52" s="87"/>
      <c r="AH52" s="88"/>
      <c r="AI52" s="86">
        <f t="shared" si="2"/>
        <v>1</v>
      </c>
      <c r="AJ52" s="87"/>
      <c r="AK52" s="87"/>
      <c r="AL52" s="87"/>
      <c r="AM52" s="88"/>
      <c r="AN52" s="86">
        <f t="shared" si="3"/>
        <v>12</v>
      </c>
      <c r="AO52" s="87"/>
      <c r="AP52" s="87"/>
      <c r="AQ52" s="87"/>
      <c r="AR52" s="87"/>
      <c r="AS52" s="88"/>
      <c r="AT52" s="59">
        <f>IF(AI52=0,0,(AI52*2)/($E$52*$AU$9*3-$B$54))</f>
        <v>2.3809523809523808E-2</v>
      </c>
      <c r="AU52" s="60"/>
      <c r="AV52" s="60"/>
      <c r="AW52" s="60"/>
      <c r="AX52" s="60"/>
      <c r="AY52" s="61"/>
      <c r="AZ52" s="48"/>
    </row>
    <row r="53" spans="1:52" ht="10.5" customHeight="1" x14ac:dyDescent="0.15">
      <c r="A53" s="5"/>
      <c r="B53" s="20"/>
      <c r="C53" s="22"/>
      <c r="D53" s="22"/>
      <c r="E53" s="18"/>
      <c r="F53" s="18"/>
      <c r="G53" s="18"/>
      <c r="H53" s="19"/>
      <c r="I53" s="107" t="s">
        <v>43</v>
      </c>
      <c r="J53" s="108"/>
      <c r="K53" s="108"/>
      <c r="L53" s="109"/>
      <c r="M53" s="86">
        <v>3</v>
      </c>
      <c r="N53" s="87"/>
      <c r="O53" s="87"/>
      <c r="P53" s="87"/>
      <c r="Q53" s="88"/>
      <c r="R53" s="86">
        <v>60</v>
      </c>
      <c r="S53" s="87"/>
      <c r="T53" s="87"/>
      <c r="U53" s="87"/>
      <c r="V53" s="87"/>
      <c r="W53" s="88"/>
      <c r="X53" s="86">
        <v>1</v>
      </c>
      <c r="Y53" s="87"/>
      <c r="Z53" s="87"/>
      <c r="AA53" s="87"/>
      <c r="AB53" s="88"/>
      <c r="AC53" s="86">
        <v>20</v>
      </c>
      <c r="AD53" s="87"/>
      <c r="AE53" s="87"/>
      <c r="AF53" s="87"/>
      <c r="AG53" s="87"/>
      <c r="AH53" s="88"/>
      <c r="AI53" s="86">
        <f t="shared" si="2"/>
        <v>4</v>
      </c>
      <c r="AJ53" s="87"/>
      <c r="AK53" s="87"/>
      <c r="AL53" s="87"/>
      <c r="AM53" s="88"/>
      <c r="AN53" s="86">
        <f t="shared" si="3"/>
        <v>80</v>
      </c>
      <c r="AO53" s="87"/>
      <c r="AP53" s="87"/>
      <c r="AQ53" s="87"/>
      <c r="AR53" s="87"/>
      <c r="AS53" s="88"/>
      <c r="AT53" s="59">
        <f>IF(AI53=0,0,(AI53*3)/($E$52*$AU$9*3-$B$54))</f>
        <v>0.14285714285714285</v>
      </c>
      <c r="AU53" s="60"/>
      <c r="AV53" s="60"/>
      <c r="AW53" s="60"/>
      <c r="AX53" s="60"/>
      <c r="AY53" s="61"/>
      <c r="AZ53" s="48"/>
    </row>
    <row r="54" spans="1:52" ht="10.5" customHeight="1" x14ac:dyDescent="0.15">
      <c r="A54" s="5"/>
      <c r="B54" s="32">
        <v>0</v>
      </c>
      <c r="C54" s="27"/>
      <c r="D54" s="27"/>
      <c r="E54" s="24">
        <v>2</v>
      </c>
      <c r="F54" s="24"/>
      <c r="G54" s="24"/>
      <c r="H54" s="25"/>
      <c r="I54" s="107" t="s">
        <v>36</v>
      </c>
      <c r="J54" s="108"/>
      <c r="K54" s="108"/>
      <c r="L54" s="109"/>
      <c r="M54" s="86">
        <f>SUM(M48:M53)</f>
        <v>22</v>
      </c>
      <c r="N54" s="87"/>
      <c r="O54" s="87"/>
      <c r="P54" s="87"/>
      <c r="Q54" s="88"/>
      <c r="R54" s="86">
        <f>SUM(R48:R53)</f>
        <v>247</v>
      </c>
      <c r="S54" s="87"/>
      <c r="T54" s="87"/>
      <c r="U54" s="87"/>
      <c r="V54" s="87"/>
      <c r="W54" s="88"/>
      <c r="X54" s="86">
        <f>SUM(X48:X53)</f>
        <v>4</v>
      </c>
      <c r="Y54" s="87"/>
      <c r="Z54" s="87"/>
      <c r="AA54" s="87"/>
      <c r="AB54" s="88"/>
      <c r="AC54" s="86">
        <f>SUM(AC48:AC53)</f>
        <v>53</v>
      </c>
      <c r="AD54" s="87"/>
      <c r="AE54" s="87"/>
      <c r="AF54" s="87"/>
      <c r="AG54" s="87"/>
      <c r="AH54" s="88"/>
      <c r="AI54" s="86">
        <f t="shared" si="2"/>
        <v>26</v>
      </c>
      <c r="AJ54" s="87"/>
      <c r="AK54" s="87"/>
      <c r="AL54" s="87"/>
      <c r="AM54" s="88"/>
      <c r="AN54" s="86">
        <f t="shared" si="3"/>
        <v>300</v>
      </c>
      <c r="AO54" s="87"/>
      <c r="AP54" s="87"/>
      <c r="AQ54" s="87"/>
      <c r="AR54" s="87"/>
      <c r="AS54" s="88"/>
      <c r="AT54" s="59">
        <f>IF(AI54=0,0,(AI54+AI51+AI52+(AI53*2))/(E52*$AU$9*3-B54))</f>
        <v>0.44047619047619047</v>
      </c>
      <c r="AU54" s="60"/>
      <c r="AV54" s="60"/>
      <c r="AW54" s="60"/>
      <c r="AX54" s="60"/>
      <c r="AY54" s="61"/>
      <c r="AZ54" s="48"/>
    </row>
    <row r="55" spans="1:52" ht="10.5" customHeight="1" x14ac:dyDescent="0.15">
      <c r="A55" s="5"/>
      <c r="B55" s="121" t="s">
        <v>49</v>
      </c>
      <c r="C55" s="231"/>
      <c r="D55" s="231"/>
      <c r="E55" s="231"/>
      <c r="F55" s="231"/>
      <c r="G55" s="231"/>
      <c r="H55" s="232"/>
      <c r="I55" s="107" t="s">
        <v>37</v>
      </c>
      <c r="J55" s="108"/>
      <c r="K55" s="108"/>
      <c r="L55" s="109"/>
      <c r="M55" s="86">
        <v>4</v>
      </c>
      <c r="N55" s="87"/>
      <c r="O55" s="87"/>
      <c r="P55" s="87"/>
      <c r="Q55" s="88"/>
      <c r="R55" s="86">
        <v>28</v>
      </c>
      <c r="S55" s="87"/>
      <c r="T55" s="87"/>
      <c r="U55" s="87"/>
      <c r="V55" s="87"/>
      <c r="W55" s="88"/>
      <c r="X55" s="86">
        <v>3</v>
      </c>
      <c r="Y55" s="87"/>
      <c r="Z55" s="87"/>
      <c r="AA55" s="87"/>
      <c r="AB55" s="88"/>
      <c r="AC55" s="86">
        <v>18</v>
      </c>
      <c r="AD55" s="87"/>
      <c r="AE55" s="87"/>
      <c r="AF55" s="87"/>
      <c r="AG55" s="87"/>
      <c r="AH55" s="88"/>
      <c r="AI55" s="86">
        <f t="shared" si="2"/>
        <v>7</v>
      </c>
      <c r="AJ55" s="87"/>
      <c r="AK55" s="87"/>
      <c r="AL55" s="87"/>
      <c r="AM55" s="88"/>
      <c r="AN55" s="86">
        <f t="shared" si="3"/>
        <v>46</v>
      </c>
      <c r="AO55" s="87"/>
      <c r="AP55" s="87"/>
      <c r="AQ55" s="87"/>
      <c r="AR55" s="87"/>
      <c r="AS55" s="88"/>
      <c r="AT55" s="59">
        <f>IF(AI55=0,0,(AI55*1)/($E$59*$AU$9*3-$B$61))</f>
        <v>1.6666666666666666E-2</v>
      </c>
      <c r="AU55" s="60"/>
      <c r="AV55" s="60"/>
      <c r="AW55" s="60"/>
      <c r="AX55" s="60"/>
      <c r="AY55" s="61"/>
      <c r="AZ55" s="48"/>
    </row>
    <row r="56" spans="1:52" ht="10.5" customHeight="1" x14ac:dyDescent="0.15">
      <c r="A56" s="5"/>
      <c r="B56" s="233"/>
      <c r="C56" s="234"/>
      <c r="D56" s="234"/>
      <c r="E56" s="234"/>
      <c r="F56" s="234"/>
      <c r="G56" s="234"/>
      <c r="H56" s="235"/>
      <c r="I56" s="107" t="s">
        <v>38</v>
      </c>
      <c r="J56" s="108"/>
      <c r="K56" s="108"/>
      <c r="L56" s="109"/>
      <c r="M56" s="86">
        <v>5</v>
      </c>
      <c r="N56" s="87"/>
      <c r="O56" s="87"/>
      <c r="P56" s="87"/>
      <c r="Q56" s="88"/>
      <c r="R56" s="86">
        <v>30</v>
      </c>
      <c r="S56" s="87"/>
      <c r="T56" s="87"/>
      <c r="U56" s="87"/>
      <c r="V56" s="87"/>
      <c r="W56" s="88"/>
      <c r="X56" s="86">
        <v>0</v>
      </c>
      <c r="Y56" s="87"/>
      <c r="Z56" s="87"/>
      <c r="AA56" s="87"/>
      <c r="AB56" s="88"/>
      <c r="AC56" s="86">
        <v>0</v>
      </c>
      <c r="AD56" s="87"/>
      <c r="AE56" s="87"/>
      <c r="AF56" s="87"/>
      <c r="AG56" s="87"/>
      <c r="AH56" s="88"/>
      <c r="AI56" s="86">
        <f t="shared" si="2"/>
        <v>5</v>
      </c>
      <c r="AJ56" s="87"/>
      <c r="AK56" s="87"/>
      <c r="AL56" s="87"/>
      <c r="AM56" s="88"/>
      <c r="AN56" s="86">
        <f t="shared" si="3"/>
        <v>30</v>
      </c>
      <c r="AO56" s="87"/>
      <c r="AP56" s="87"/>
      <c r="AQ56" s="87"/>
      <c r="AR56" s="87"/>
      <c r="AS56" s="88"/>
      <c r="AT56" s="59">
        <f>IF(AI56=0,0,(AI56*1)/($E$59*$AU$9*3-$B$61))</f>
        <v>1.1904761904761904E-2</v>
      </c>
      <c r="AU56" s="60"/>
      <c r="AV56" s="60"/>
      <c r="AW56" s="60"/>
      <c r="AX56" s="60"/>
      <c r="AY56" s="61"/>
      <c r="AZ56" s="48"/>
    </row>
    <row r="57" spans="1:52" ht="10.5" customHeight="1" x14ac:dyDescent="0.15">
      <c r="A57" s="5"/>
      <c r="B57" s="233"/>
      <c r="C57" s="234"/>
      <c r="D57" s="234"/>
      <c r="E57" s="234"/>
      <c r="F57" s="234"/>
      <c r="G57" s="234"/>
      <c r="H57" s="235"/>
      <c r="I57" s="107" t="s">
        <v>39</v>
      </c>
      <c r="J57" s="108"/>
      <c r="K57" s="108"/>
      <c r="L57" s="109"/>
      <c r="M57" s="86">
        <v>7</v>
      </c>
      <c r="N57" s="87"/>
      <c r="O57" s="87"/>
      <c r="P57" s="87"/>
      <c r="Q57" s="88"/>
      <c r="R57" s="86">
        <v>50</v>
      </c>
      <c r="S57" s="87"/>
      <c r="T57" s="87"/>
      <c r="U57" s="87"/>
      <c r="V57" s="87"/>
      <c r="W57" s="88"/>
      <c r="X57" s="86">
        <v>0</v>
      </c>
      <c r="Y57" s="87"/>
      <c r="Z57" s="87"/>
      <c r="AA57" s="87"/>
      <c r="AB57" s="88"/>
      <c r="AC57" s="86">
        <v>0</v>
      </c>
      <c r="AD57" s="87"/>
      <c r="AE57" s="87"/>
      <c r="AF57" s="87"/>
      <c r="AG57" s="87"/>
      <c r="AH57" s="88"/>
      <c r="AI57" s="86">
        <f t="shared" si="2"/>
        <v>7</v>
      </c>
      <c r="AJ57" s="87"/>
      <c r="AK57" s="87"/>
      <c r="AL57" s="87"/>
      <c r="AM57" s="88"/>
      <c r="AN57" s="86">
        <f t="shared" si="3"/>
        <v>50</v>
      </c>
      <c r="AO57" s="87"/>
      <c r="AP57" s="87"/>
      <c r="AQ57" s="87"/>
      <c r="AR57" s="87"/>
      <c r="AS57" s="88"/>
      <c r="AT57" s="59">
        <f>IF(AI57=0,0,(AI57*1)/($E$59*$AU$9*3-$B$61))</f>
        <v>1.6666666666666666E-2</v>
      </c>
      <c r="AU57" s="60"/>
      <c r="AV57" s="60"/>
      <c r="AW57" s="60"/>
      <c r="AX57" s="60"/>
      <c r="AY57" s="61"/>
      <c r="AZ57" s="48"/>
    </row>
    <row r="58" spans="1:52" ht="10.5" customHeight="1" x14ac:dyDescent="0.15">
      <c r="A58" s="5"/>
      <c r="B58" s="233"/>
      <c r="C58" s="234"/>
      <c r="D58" s="234"/>
      <c r="E58" s="234"/>
      <c r="F58" s="234"/>
      <c r="G58" s="234"/>
      <c r="H58" s="235"/>
      <c r="I58" s="107" t="s">
        <v>40</v>
      </c>
      <c r="J58" s="108"/>
      <c r="K58" s="108"/>
      <c r="L58" s="109"/>
      <c r="M58" s="86">
        <v>27</v>
      </c>
      <c r="N58" s="87"/>
      <c r="O58" s="87"/>
      <c r="P58" s="87"/>
      <c r="Q58" s="88"/>
      <c r="R58" s="86">
        <v>192</v>
      </c>
      <c r="S58" s="87"/>
      <c r="T58" s="87"/>
      <c r="U58" s="87"/>
      <c r="V58" s="87"/>
      <c r="W58" s="88"/>
      <c r="X58" s="86">
        <v>2</v>
      </c>
      <c r="Y58" s="87"/>
      <c r="Z58" s="87"/>
      <c r="AA58" s="87"/>
      <c r="AB58" s="88"/>
      <c r="AC58" s="86">
        <v>20</v>
      </c>
      <c r="AD58" s="87"/>
      <c r="AE58" s="87"/>
      <c r="AF58" s="87"/>
      <c r="AG58" s="87"/>
      <c r="AH58" s="88"/>
      <c r="AI58" s="86">
        <f t="shared" si="2"/>
        <v>29</v>
      </c>
      <c r="AJ58" s="87"/>
      <c r="AK58" s="87"/>
      <c r="AL58" s="87"/>
      <c r="AM58" s="88"/>
      <c r="AN58" s="86">
        <f t="shared" si="3"/>
        <v>212</v>
      </c>
      <c r="AO58" s="87"/>
      <c r="AP58" s="87"/>
      <c r="AQ58" s="87"/>
      <c r="AR58" s="87"/>
      <c r="AS58" s="88"/>
      <c r="AT58" s="59">
        <f>IF(AI58=0,0,(AI58*2)/($E$59*$AU$9*3-$B$61))</f>
        <v>0.1380952380952381</v>
      </c>
      <c r="AU58" s="60"/>
      <c r="AV58" s="60"/>
      <c r="AW58" s="60"/>
      <c r="AX58" s="60"/>
      <c r="AY58" s="61"/>
      <c r="AZ58" s="48"/>
    </row>
    <row r="59" spans="1:52" ht="10.5" customHeight="1" x14ac:dyDescent="0.15">
      <c r="A59" s="5"/>
      <c r="B59" s="20"/>
      <c r="C59" s="22"/>
      <c r="D59" s="18" t="s">
        <v>24</v>
      </c>
      <c r="E59" s="18">
        <v>5</v>
      </c>
      <c r="F59" s="18" t="s">
        <v>41</v>
      </c>
      <c r="G59" s="18"/>
      <c r="H59" s="19"/>
      <c r="I59" s="107" t="s">
        <v>42</v>
      </c>
      <c r="J59" s="108"/>
      <c r="K59" s="108"/>
      <c r="L59" s="109"/>
      <c r="M59" s="86">
        <v>5</v>
      </c>
      <c r="N59" s="87"/>
      <c r="O59" s="87"/>
      <c r="P59" s="87"/>
      <c r="Q59" s="88"/>
      <c r="R59" s="86">
        <v>28</v>
      </c>
      <c r="S59" s="87"/>
      <c r="T59" s="87"/>
      <c r="U59" s="87"/>
      <c r="V59" s="87"/>
      <c r="W59" s="88"/>
      <c r="X59" s="86">
        <v>0</v>
      </c>
      <c r="Y59" s="87"/>
      <c r="Z59" s="87"/>
      <c r="AA59" s="87"/>
      <c r="AB59" s="88"/>
      <c r="AC59" s="86">
        <v>0</v>
      </c>
      <c r="AD59" s="87"/>
      <c r="AE59" s="87"/>
      <c r="AF59" s="87"/>
      <c r="AG59" s="87"/>
      <c r="AH59" s="88"/>
      <c r="AI59" s="86">
        <f t="shared" si="2"/>
        <v>5</v>
      </c>
      <c r="AJ59" s="87"/>
      <c r="AK59" s="87"/>
      <c r="AL59" s="87"/>
      <c r="AM59" s="88"/>
      <c r="AN59" s="86">
        <f t="shared" si="3"/>
        <v>28</v>
      </c>
      <c r="AO59" s="87"/>
      <c r="AP59" s="87"/>
      <c r="AQ59" s="87"/>
      <c r="AR59" s="87"/>
      <c r="AS59" s="88"/>
      <c r="AT59" s="59">
        <f>IF(AI59=0,0,(AI59*2)/($E$59*$AU$9*3-$B$61))</f>
        <v>2.3809523809523808E-2</v>
      </c>
      <c r="AU59" s="60"/>
      <c r="AV59" s="60"/>
      <c r="AW59" s="60"/>
      <c r="AX59" s="60"/>
      <c r="AY59" s="61"/>
      <c r="AZ59" s="48"/>
    </row>
    <row r="60" spans="1:52" ht="10.5" customHeight="1" x14ac:dyDescent="0.15">
      <c r="A60" s="5"/>
      <c r="B60" s="20"/>
      <c r="C60" s="22"/>
      <c r="D60" s="22"/>
      <c r="E60" s="18"/>
      <c r="F60" s="18"/>
      <c r="G60" s="18"/>
      <c r="H60" s="19"/>
      <c r="I60" s="107" t="s">
        <v>43</v>
      </c>
      <c r="J60" s="108"/>
      <c r="K60" s="108"/>
      <c r="L60" s="109"/>
      <c r="M60" s="86">
        <v>9</v>
      </c>
      <c r="N60" s="87"/>
      <c r="O60" s="87"/>
      <c r="P60" s="87"/>
      <c r="Q60" s="88"/>
      <c r="R60" s="86">
        <v>69</v>
      </c>
      <c r="S60" s="87"/>
      <c r="T60" s="87"/>
      <c r="U60" s="87"/>
      <c r="V60" s="87"/>
      <c r="W60" s="88"/>
      <c r="X60" s="86">
        <v>8</v>
      </c>
      <c r="Y60" s="87"/>
      <c r="Z60" s="87"/>
      <c r="AA60" s="87"/>
      <c r="AB60" s="88"/>
      <c r="AC60" s="86">
        <v>56</v>
      </c>
      <c r="AD60" s="87"/>
      <c r="AE60" s="87"/>
      <c r="AF60" s="87"/>
      <c r="AG60" s="87"/>
      <c r="AH60" s="88"/>
      <c r="AI60" s="86">
        <f t="shared" si="2"/>
        <v>17</v>
      </c>
      <c r="AJ60" s="87"/>
      <c r="AK60" s="87"/>
      <c r="AL60" s="87"/>
      <c r="AM60" s="88"/>
      <c r="AN60" s="86">
        <f t="shared" si="3"/>
        <v>125</v>
      </c>
      <c r="AO60" s="87"/>
      <c r="AP60" s="87"/>
      <c r="AQ60" s="87"/>
      <c r="AR60" s="87"/>
      <c r="AS60" s="88"/>
      <c r="AT60" s="59">
        <f>IF(AI60=0,0,(AI60*3)/($E$59*$AU$9*3-$B$61))</f>
        <v>0.12142857142857143</v>
      </c>
      <c r="AU60" s="60"/>
      <c r="AV60" s="60"/>
      <c r="AW60" s="60"/>
      <c r="AX60" s="60"/>
      <c r="AY60" s="61"/>
      <c r="AZ60" s="48"/>
    </row>
    <row r="61" spans="1:52" ht="10.5" customHeight="1" x14ac:dyDescent="0.15">
      <c r="A61" s="5"/>
      <c r="B61" s="32">
        <v>0</v>
      </c>
      <c r="C61" s="27"/>
      <c r="D61" s="27"/>
      <c r="E61" s="24">
        <v>2</v>
      </c>
      <c r="F61" s="24"/>
      <c r="G61" s="24"/>
      <c r="H61" s="25"/>
      <c r="I61" s="107" t="s">
        <v>36</v>
      </c>
      <c r="J61" s="108"/>
      <c r="K61" s="108"/>
      <c r="L61" s="109"/>
      <c r="M61" s="86">
        <f>SUM(M55:M60)</f>
        <v>57</v>
      </c>
      <c r="N61" s="87"/>
      <c r="O61" s="87"/>
      <c r="P61" s="87"/>
      <c r="Q61" s="88"/>
      <c r="R61" s="86">
        <f>SUM(R55:R60)</f>
        <v>397</v>
      </c>
      <c r="S61" s="87"/>
      <c r="T61" s="87"/>
      <c r="U61" s="87"/>
      <c r="V61" s="87"/>
      <c r="W61" s="88"/>
      <c r="X61" s="86">
        <f>SUM(X55:X60)</f>
        <v>13</v>
      </c>
      <c r="Y61" s="87"/>
      <c r="Z61" s="87"/>
      <c r="AA61" s="87"/>
      <c r="AB61" s="88"/>
      <c r="AC61" s="86">
        <f>SUM(AC55:AC60)</f>
        <v>94</v>
      </c>
      <c r="AD61" s="87"/>
      <c r="AE61" s="87"/>
      <c r="AF61" s="87"/>
      <c r="AG61" s="87"/>
      <c r="AH61" s="88"/>
      <c r="AI61" s="86">
        <f t="shared" si="2"/>
        <v>70</v>
      </c>
      <c r="AJ61" s="87"/>
      <c r="AK61" s="87"/>
      <c r="AL61" s="87"/>
      <c r="AM61" s="88"/>
      <c r="AN61" s="86">
        <f t="shared" si="3"/>
        <v>491</v>
      </c>
      <c r="AO61" s="87"/>
      <c r="AP61" s="87"/>
      <c r="AQ61" s="87"/>
      <c r="AR61" s="87"/>
      <c r="AS61" s="88"/>
      <c r="AT61" s="59">
        <f>IF(AI61=0,0,(AI61+AI58+AI59+(AI60*2))/(E59*$AU$9*3-B61))</f>
        <v>0.32857142857142857</v>
      </c>
      <c r="AU61" s="60"/>
      <c r="AV61" s="60"/>
      <c r="AW61" s="60"/>
      <c r="AX61" s="60"/>
      <c r="AY61" s="61"/>
      <c r="AZ61" s="48"/>
    </row>
    <row r="62" spans="1:52" ht="10.5" customHeight="1" x14ac:dyDescent="0.15">
      <c r="A62" s="5"/>
      <c r="B62" s="204" t="s">
        <v>34</v>
      </c>
      <c r="C62" s="208"/>
      <c r="D62" s="208"/>
      <c r="E62" s="208" t="s">
        <v>25</v>
      </c>
      <c r="F62" s="208"/>
      <c r="G62" s="208"/>
      <c r="H62" s="206"/>
      <c r="I62" s="118" t="s">
        <v>37</v>
      </c>
      <c r="J62" s="119"/>
      <c r="K62" s="119"/>
      <c r="L62" s="120"/>
      <c r="M62" s="201">
        <f t="shared" ref="M62:M67" si="4">M13+M20+M27+M34+M41+M48+M55</f>
        <v>88</v>
      </c>
      <c r="N62" s="202"/>
      <c r="O62" s="202"/>
      <c r="P62" s="202"/>
      <c r="Q62" s="203"/>
      <c r="R62" s="201">
        <f t="shared" ref="R62:R67" si="5">R13+R20+R27+R34+R41+R48+R55</f>
        <v>1289</v>
      </c>
      <c r="S62" s="202"/>
      <c r="T62" s="202"/>
      <c r="U62" s="202"/>
      <c r="V62" s="202"/>
      <c r="W62" s="203"/>
      <c r="X62" s="201">
        <f t="shared" ref="X62:X67" si="6">X13+X20+X27+X34+X41+X48+X55</f>
        <v>4</v>
      </c>
      <c r="Y62" s="202"/>
      <c r="Z62" s="202"/>
      <c r="AA62" s="202"/>
      <c r="AB62" s="203"/>
      <c r="AC62" s="201">
        <f t="shared" ref="AC62:AC67" si="7">AC13+AC20+AC27+AC34+AC41+AC48+AC55</f>
        <v>304</v>
      </c>
      <c r="AD62" s="202"/>
      <c r="AE62" s="202"/>
      <c r="AF62" s="202"/>
      <c r="AG62" s="202"/>
      <c r="AH62" s="203"/>
      <c r="AI62" s="201">
        <f t="shared" ref="AI62:AI67" si="8">AI13+AI20+AI27+AI34+AI41+AI48+AI55</f>
        <v>92</v>
      </c>
      <c r="AJ62" s="202"/>
      <c r="AK62" s="202"/>
      <c r="AL62" s="202"/>
      <c r="AM62" s="203"/>
      <c r="AN62" s="201">
        <f t="shared" ref="AN62:AN67" si="9">AN13+AN20+AN27+AN34+AN41+AN48+AN55</f>
        <v>1593</v>
      </c>
      <c r="AO62" s="202"/>
      <c r="AP62" s="202"/>
      <c r="AQ62" s="202"/>
      <c r="AR62" s="202"/>
      <c r="AS62" s="203"/>
      <c r="AT62" s="198">
        <f>IF(AI62=0,0,(AI62*1)/($E$66*$AU$9*3-$B$68))</f>
        <v>7.301587301587302E-2</v>
      </c>
      <c r="AU62" s="199"/>
      <c r="AV62" s="199"/>
      <c r="AW62" s="199"/>
      <c r="AX62" s="199"/>
      <c r="AY62" s="200"/>
      <c r="AZ62" s="48"/>
    </row>
    <row r="63" spans="1:52" ht="10.5" customHeight="1" x14ac:dyDescent="0.15">
      <c r="A63" s="5"/>
      <c r="B63" s="207"/>
      <c r="C63" s="208"/>
      <c r="D63" s="208"/>
      <c r="E63" s="208"/>
      <c r="F63" s="208"/>
      <c r="G63" s="208"/>
      <c r="H63" s="206"/>
      <c r="I63" s="107" t="s">
        <v>38</v>
      </c>
      <c r="J63" s="108"/>
      <c r="K63" s="108"/>
      <c r="L63" s="109"/>
      <c r="M63" s="86">
        <f t="shared" si="4"/>
        <v>85</v>
      </c>
      <c r="N63" s="87"/>
      <c r="O63" s="87"/>
      <c r="P63" s="87"/>
      <c r="Q63" s="88"/>
      <c r="R63" s="86">
        <f t="shared" si="5"/>
        <v>1217</v>
      </c>
      <c r="S63" s="87"/>
      <c r="T63" s="87"/>
      <c r="U63" s="87"/>
      <c r="V63" s="87"/>
      <c r="W63" s="88"/>
      <c r="X63" s="86">
        <f t="shared" si="6"/>
        <v>7</v>
      </c>
      <c r="Y63" s="87"/>
      <c r="Z63" s="87"/>
      <c r="AA63" s="87"/>
      <c r="AB63" s="88"/>
      <c r="AC63" s="86">
        <f t="shared" si="7"/>
        <v>128</v>
      </c>
      <c r="AD63" s="87"/>
      <c r="AE63" s="87"/>
      <c r="AF63" s="87"/>
      <c r="AG63" s="87"/>
      <c r="AH63" s="88"/>
      <c r="AI63" s="86">
        <f t="shared" si="8"/>
        <v>92</v>
      </c>
      <c r="AJ63" s="87"/>
      <c r="AK63" s="87"/>
      <c r="AL63" s="87"/>
      <c r="AM63" s="88"/>
      <c r="AN63" s="86">
        <f t="shared" si="9"/>
        <v>1345</v>
      </c>
      <c r="AO63" s="87"/>
      <c r="AP63" s="87"/>
      <c r="AQ63" s="87"/>
      <c r="AR63" s="87"/>
      <c r="AS63" s="88"/>
      <c r="AT63" s="59">
        <f>IF(AI63=0,0,(AI63*1)/($E$66*$AU$9*3-$B$68))</f>
        <v>7.301587301587302E-2</v>
      </c>
      <c r="AU63" s="60"/>
      <c r="AV63" s="60"/>
      <c r="AW63" s="60"/>
      <c r="AX63" s="60"/>
      <c r="AY63" s="61"/>
      <c r="AZ63" s="48"/>
    </row>
    <row r="64" spans="1:52" ht="10.5" customHeight="1" x14ac:dyDescent="0.15">
      <c r="A64" s="5"/>
      <c r="B64" s="207"/>
      <c r="C64" s="208"/>
      <c r="D64" s="208"/>
      <c r="E64" s="208"/>
      <c r="F64" s="208"/>
      <c r="G64" s="208"/>
      <c r="H64" s="206"/>
      <c r="I64" s="107" t="s">
        <v>39</v>
      </c>
      <c r="J64" s="108"/>
      <c r="K64" s="108"/>
      <c r="L64" s="109"/>
      <c r="M64" s="86">
        <f t="shared" si="4"/>
        <v>108</v>
      </c>
      <c r="N64" s="87"/>
      <c r="O64" s="87"/>
      <c r="P64" s="87"/>
      <c r="Q64" s="88"/>
      <c r="R64" s="86">
        <f t="shared" si="5"/>
        <v>1619</v>
      </c>
      <c r="S64" s="87"/>
      <c r="T64" s="87"/>
      <c r="U64" s="87"/>
      <c r="V64" s="87"/>
      <c r="W64" s="88"/>
      <c r="X64" s="86">
        <f t="shared" si="6"/>
        <v>15</v>
      </c>
      <c r="Y64" s="87"/>
      <c r="Z64" s="87"/>
      <c r="AA64" s="87"/>
      <c r="AB64" s="88"/>
      <c r="AC64" s="86">
        <f t="shared" si="7"/>
        <v>375</v>
      </c>
      <c r="AD64" s="87"/>
      <c r="AE64" s="87"/>
      <c r="AF64" s="87"/>
      <c r="AG64" s="87"/>
      <c r="AH64" s="88"/>
      <c r="AI64" s="86">
        <f t="shared" si="8"/>
        <v>123</v>
      </c>
      <c r="AJ64" s="87"/>
      <c r="AK64" s="87"/>
      <c r="AL64" s="87"/>
      <c r="AM64" s="88"/>
      <c r="AN64" s="86">
        <f t="shared" si="9"/>
        <v>1994</v>
      </c>
      <c r="AO64" s="87"/>
      <c r="AP64" s="87"/>
      <c r="AQ64" s="87"/>
      <c r="AR64" s="87"/>
      <c r="AS64" s="88"/>
      <c r="AT64" s="59">
        <f>IF(AI64=0,0,(AI64*1)/($E$66*$AU$9*3-$B$68))</f>
        <v>9.7619047619047619E-2</v>
      </c>
      <c r="AU64" s="60"/>
      <c r="AV64" s="60"/>
      <c r="AW64" s="60"/>
      <c r="AX64" s="60"/>
      <c r="AY64" s="61"/>
      <c r="AZ64" s="48"/>
    </row>
    <row r="65" spans="1:52" ht="10.5" customHeight="1" x14ac:dyDescent="0.15">
      <c r="A65" s="5"/>
      <c r="B65" s="207"/>
      <c r="C65" s="208"/>
      <c r="D65" s="208"/>
      <c r="E65" s="208"/>
      <c r="F65" s="208"/>
      <c r="G65" s="208"/>
      <c r="H65" s="206"/>
      <c r="I65" s="107" t="s">
        <v>40</v>
      </c>
      <c r="J65" s="108"/>
      <c r="K65" s="108"/>
      <c r="L65" s="109"/>
      <c r="M65" s="86">
        <f t="shared" si="4"/>
        <v>78</v>
      </c>
      <c r="N65" s="87"/>
      <c r="O65" s="87"/>
      <c r="P65" s="87"/>
      <c r="Q65" s="88"/>
      <c r="R65" s="86">
        <f t="shared" si="5"/>
        <v>4074</v>
      </c>
      <c r="S65" s="87"/>
      <c r="T65" s="87"/>
      <c r="U65" s="87"/>
      <c r="V65" s="87"/>
      <c r="W65" s="88"/>
      <c r="X65" s="86">
        <f t="shared" si="6"/>
        <v>14</v>
      </c>
      <c r="Y65" s="87"/>
      <c r="Z65" s="87"/>
      <c r="AA65" s="87"/>
      <c r="AB65" s="88"/>
      <c r="AC65" s="86">
        <f t="shared" si="7"/>
        <v>755</v>
      </c>
      <c r="AD65" s="87"/>
      <c r="AE65" s="87"/>
      <c r="AF65" s="87"/>
      <c r="AG65" s="87"/>
      <c r="AH65" s="88"/>
      <c r="AI65" s="86">
        <f t="shared" si="8"/>
        <v>92</v>
      </c>
      <c r="AJ65" s="87"/>
      <c r="AK65" s="87"/>
      <c r="AL65" s="87"/>
      <c r="AM65" s="88"/>
      <c r="AN65" s="86">
        <f t="shared" si="9"/>
        <v>4829</v>
      </c>
      <c r="AO65" s="87"/>
      <c r="AP65" s="87"/>
      <c r="AQ65" s="87"/>
      <c r="AR65" s="87"/>
      <c r="AS65" s="88"/>
      <c r="AT65" s="59">
        <f>IF(AI65=0,0,(AI65*2)/($E$66*$AU$9*3-$B$68))</f>
        <v>0.14603174603174604</v>
      </c>
      <c r="AU65" s="60"/>
      <c r="AV65" s="60"/>
      <c r="AW65" s="60"/>
      <c r="AX65" s="60"/>
      <c r="AY65" s="61"/>
      <c r="AZ65" s="48"/>
    </row>
    <row r="66" spans="1:52" ht="10.5" customHeight="1" x14ac:dyDescent="0.15">
      <c r="A66" s="5"/>
      <c r="B66" s="20"/>
      <c r="C66" s="22"/>
      <c r="D66" s="18" t="s">
        <v>24</v>
      </c>
      <c r="E66" s="18">
        <f>E17+E24+E31+E38+E45+E52+E59</f>
        <v>15</v>
      </c>
      <c r="F66" s="18" t="s">
        <v>41</v>
      </c>
      <c r="G66" s="18"/>
      <c r="H66" s="19"/>
      <c r="I66" s="107" t="s">
        <v>42</v>
      </c>
      <c r="J66" s="108"/>
      <c r="K66" s="108"/>
      <c r="L66" s="109"/>
      <c r="M66" s="86">
        <f t="shared" si="4"/>
        <v>18</v>
      </c>
      <c r="N66" s="87"/>
      <c r="O66" s="87"/>
      <c r="P66" s="87"/>
      <c r="Q66" s="88"/>
      <c r="R66" s="86">
        <f t="shared" si="5"/>
        <v>340</v>
      </c>
      <c r="S66" s="87"/>
      <c r="T66" s="87"/>
      <c r="U66" s="87"/>
      <c r="V66" s="87"/>
      <c r="W66" s="88"/>
      <c r="X66" s="86">
        <f t="shared" si="6"/>
        <v>0</v>
      </c>
      <c r="Y66" s="87"/>
      <c r="Z66" s="87"/>
      <c r="AA66" s="87"/>
      <c r="AB66" s="88"/>
      <c r="AC66" s="86">
        <f t="shared" si="7"/>
        <v>0</v>
      </c>
      <c r="AD66" s="87"/>
      <c r="AE66" s="87"/>
      <c r="AF66" s="87"/>
      <c r="AG66" s="87"/>
      <c r="AH66" s="88"/>
      <c r="AI66" s="86">
        <f t="shared" si="8"/>
        <v>18</v>
      </c>
      <c r="AJ66" s="87"/>
      <c r="AK66" s="87"/>
      <c r="AL66" s="87"/>
      <c r="AM66" s="88"/>
      <c r="AN66" s="86">
        <f t="shared" si="9"/>
        <v>340</v>
      </c>
      <c r="AO66" s="87"/>
      <c r="AP66" s="87"/>
      <c r="AQ66" s="87"/>
      <c r="AR66" s="87"/>
      <c r="AS66" s="88"/>
      <c r="AT66" s="59">
        <f>IF(AI66=0,0,(AI66*2)/($E$66*$AU$9*3-$B$68))</f>
        <v>2.8571428571428571E-2</v>
      </c>
      <c r="AU66" s="60"/>
      <c r="AV66" s="60"/>
      <c r="AW66" s="60"/>
      <c r="AX66" s="60"/>
      <c r="AY66" s="61"/>
      <c r="AZ66" s="48"/>
    </row>
    <row r="67" spans="1:52" ht="10.5" customHeight="1" x14ac:dyDescent="0.15">
      <c r="A67" s="5"/>
      <c r="B67" s="20"/>
      <c r="C67" s="22"/>
      <c r="D67" s="22"/>
      <c r="E67" s="18"/>
      <c r="F67" s="18"/>
      <c r="G67" s="18"/>
      <c r="H67" s="19"/>
      <c r="I67" s="107" t="s">
        <v>43</v>
      </c>
      <c r="J67" s="108"/>
      <c r="K67" s="108"/>
      <c r="L67" s="109"/>
      <c r="M67" s="86">
        <f t="shared" si="4"/>
        <v>27</v>
      </c>
      <c r="N67" s="87"/>
      <c r="O67" s="87"/>
      <c r="P67" s="87"/>
      <c r="Q67" s="88"/>
      <c r="R67" s="86">
        <f t="shared" si="5"/>
        <v>1648</v>
      </c>
      <c r="S67" s="87"/>
      <c r="T67" s="87"/>
      <c r="U67" s="87"/>
      <c r="V67" s="87"/>
      <c r="W67" s="88"/>
      <c r="X67" s="86">
        <f t="shared" si="6"/>
        <v>23</v>
      </c>
      <c r="Y67" s="87"/>
      <c r="Z67" s="87"/>
      <c r="AA67" s="87"/>
      <c r="AB67" s="88"/>
      <c r="AC67" s="86">
        <f t="shared" si="7"/>
        <v>1243</v>
      </c>
      <c r="AD67" s="87"/>
      <c r="AE67" s="87"/>
      <c r="AF67" s="87"/>
      <c r="AG67" s="87"/>
      <c r="AH67" s="88"/>
      <c r="AI67" s="86">
        <f t="shared" si="8"/>
        <v>50</v>
      </c>
      <c r="AJ67" s="87"/>
      <c r="AK67" s="87"/>
      <c r="AL67" s="87"/>
      <c r="AM67" s="88"/>
      <c r="AN67" s="86">
        <f t="shared" si="9"/>
        <v>2891</v>
      </c>
      <c r="AO67" s="87"/>
      <c r="AP67" s="87"/>
      <c r="AQ67" s="87"/>
      <c r="AR67" s="87"/>
      <c r="AS67" s="88"/>
      <c r="AT67" s="59">
        <f>IF(AI67=0,0,(AI67*3)/($E$66*$AU$9*3-$B$68))</f>
        <v>0.11904761904761904</v>
      </c>
      <c r="AU67" s="60"/>
      <c r="AV67" s="60"/>
      <c r="AW67" s="60"/>
      <c r="AX67" s="60"/>
      <c r="AY67" s="61"/>
      <c r="AZ67" s="48"/>
    </row>
    <row r="68" spans="1:52" ht="10.5" customHeight="1" thickBot="1" x14ac:dyDescent="0.2">
      <c r="A68" s="5"/>
      <c r="B68" s="39">
        <f>B19+B26+B33+B40+B47+B54+B61</f>
        <v>0</v>
      </c>
      <c r="C68" s="41"/>
      <c r="D68" s="41"/>
      <c r="E68" s="44">
        <v>4</v>
      </c>
      <c r="F68" s="44"/>
      <c r="G68" s="44"/>
      <c r="H68" s="45"/>
      <c r="I68" s="215" t="s">
        <v>36</v>
      </c>
      <c r="J68" s="216"/>
      <c r="K68" s="216"/>
      <c r="L68" s="217"/>
      <c r="M68" s="212">
        <f>SUM(M62:M67)</f>
        <v>404</v>
      </c>
      <c r="N68" s="213"/>
      <c r="O68" s="213"/>
      <c r="P68" s="213"/>
      <c r="Q68" s="214"/>
      <c r="R68" s="212">
        <f>SUM(R62:R67)</f>
        <v>10187</v>
      </c>
      <c r="S68" s="213"/>
      <c r="T68" s="213"/>
      <c r="U68" s="213"/>
      <c r="V68" s="213"/>
      <c r="W68" s="214"/>
      <c r="X68" s="212">
        <f>SUM(X62:X67)</f>
        <v>63</v>
      </c>
      <c r="Y68" s="213"/>
      <c r="Z68" s="213"/>
      <c r="AA68" s="213"/>
      <c r="AB68" s="214"/>
      <c r="AC68" s="212">
        <f>SUM(AC62:AC67)</f>
        <v>2805</v>
      </c>
      <c r="AD68" s="213"/>
      <c r="AE68" s="213"/>
      <c r="AF68" s="213"/>
      <c r="AG68" s="213"/>
      <c r="AH68" s="214"/>
      <c r="AI68" s="212">
        <f t="shared" ref="AI68:AI99" si="10">M68+X68</f>
        <v>467</v>
      </c>
      <c r="AJ68" s="213"/>
      <c r="AK68" s="213"/>
      <c r="AL68" s="213"/>
      <c r="AM68" s="214"/>
      <c r="AN68" s="212">
        <f t="shared" ref="AN68:AN74" si="11">R68+AC68</f>
        <v>12992</v>
      </c>
      <c r="AO68" s="213"/>
      <c r="AP68" s="213"/>
      <c r="AQ68" s="213"/>
      <c r="AR68" s="213"/>
      <c r="AS68" s="214"/>
      <c r="AT68" s="209">
        <f>IF(AI68=0,0,(AI68+AI65+AI66+(AI67*2))/(E66*$AU$9*3-B68))</f>
        <v>0.53730158730158728</v>
      </c>
      <c r="AU68" s="210"/>
      <c r="AV68" s="210"/>
      <c r="AW68" s="210"/>
      <c r="AX68" s="210"/>
      <c r="AY68" s="211"/>
      <c r="AZ68" s="48"/>
    </row>
    <row r="69" spans="1:52" ht="10.5" customHeight="1" thickTop="1" x14ac:dyDescent="0.15">
      <c r="A69" s="5"/>
      <c r="B69" s="187" t="s">
        <v>35</v>
      </c>
      <c r="C69" s="191"/>
      <c r="D69" s="189"/>
      <c r="E69" s="175" t="s">
        <v>25</v>
      </c>
      <c r="F69" s="178"/>
      <c r="G69" s="178"/>
      <c r="H69" s="177"/>
      <c r="I69" s="158" t="str">
        <f t="shared" ref="I69:I74" si="12">I62</f>
        <v>午前</v>
      </c>
      <c r="J69" s="159"/>
      <c r="K69" s="159"/>
      <c r="L69" s="160"/>
      <c r="M69" s="179">
        <v>40</v>
      </c>
      <c r="N69" s="180"/>
      <c r="O69" s="180"/>
      <c r="P69" s="180"/>
      <c r="Q69" s="181"/>
      <c r="R69" s="179">
        <v>5577</v>
      </c>
      <c r="S69" s="180"/>
      <c r="T69" s="180"/>
      <c r="U69" s="180"/>
      <c r="V69" s="180"/>
      <c r="W69" s="181"/>
      <c r="X69" s="179">
        <v>1</v>
      </c>
      <c r="Y69" s="180"/>
      <c r="Z69" s="180"/>
      <c r="AA69" s="180"/>
      <c r="AB69" s="181"/>
      <c r="AC69" s="179">
        <v>286</v>
      </c>
      <c r="AD69" s="180"/>
      <c r="AE69" s="180"/>
      <c r="AF69" s="180"/>
      <c r="AG69" s="180"/>
      <c r="AH69" s="181"/>
      <c r="AI69" s="179">
        <f t="shared" si="10"/>
        <v>41</v>
      </c>
      <c r="AJ69" s="180"/>
      <c r="AK69" s="180"/>
      <c r="AL69" s="180"/>
      <c r="AM69" s="181"/>
      <c r="AN69" s="179">
        <f t="shared" si="11"/>
        <v>5863</v>
      </c>
      <c r="AO69" s="182"/>
      <c r="AP69" s="182"/>
      <c r="AQ69" s="182"/>
      <c r="AR69" s="182"/>
      <c r="AS69" s="183"/>
      <c r="AT69" s="184">
        <f>IF(AI69=0,0,(AI69*1)/($E$73*$AU$10*3-$E$75))</f>
        <v>2.3085585585585586E-2</v>
      </c>
      <c r="AU69" s="185"/>
      <c r="AV69" s="185"/>
      <c r="AW69" s="185"/>
      <c r="AX69" s="185"/>
      <c r="AY69" s="186"/>
      <c r="AZ69" s="37"/>
    </row>
    <row r="70" spans="1:52" ht="10.5" customHeight="1" x14ac:dyDescent="0.15">
      <c r="A70" s="5"/>
      <c r="B70" s="190"/>
      <c r="C70" s="191"/>
      <c r="D70" s="189"/>
      <c r="E70" s="175"/>
      <c r="F70" s="178"/>
      <c r="G70" s="178"/>
      <c r="H70" s="177"/>
      <c r="I70" s="166" t="str">
        <f t="shared" si="12"/>
        <v>午後</v>
      </c>
      <c r="J70" s="167"/>
      <c r="K70" s="167"/>
      <c r="L70" s="168"/>
      <c r="M70" s="161">
        <v>52</v>
      </c>
      <c r="N70" s="162"/>
      <c r="O70" s="162"/>
      <c r="P70" s="162"/>
      <c r="Q70" s="163"/>
      <c r="R70" s="161">
        <v>6069</v>
      </c>
      <c r="S70" s="162"/>
      <c r="T70" s="162"/>
      <c r="U70" s="162"/>
      <c r="V70" s="162"/>
      <c r="W70" s="163"/>
      <c r="X70" s="161">
        <v>0</v>
      </c>
      <c r="Y70" s="162"/>
      <c r="Z70" s="162"/>
      <c r="AA70" s="162"/>
      <c r="AB70" s="163"/>
      <c r="AC70" s="161">
        <v>0</v>
      </c>
      <c r="AD70" s="162"/>
      <c r="AE70" s="162"/>
      <c r="AF70" s="162"/>
      <c r="AG70" s="162"/>
      <c r="AH70" s="163"/>
      <c r="AI70" s="161">
        <f t="shared" si="10"/>
        <v>52</v>
      </c>
      <c r="AJ70" s="162"/>
      <c r="AK70" s="162"/>
      <c r="AL70" s="162"/>
      <c r="AM70" s="163"/>
      <c r="AN70" s="161">
        <f t="shared" si="11"/>
        <v>6069</v>
      </c>
      <c r="AO70" s="164"/>
      <c r="AP70" s="164"/>
      <c r="AQ70" s="164"/>
      <c r="AR70" s="164"/>
      <c r="AS70" s="165"/>
      <c r="AT70" s="172">
        <f>IF(AI70=0,0,(AI70*1)/($E$73*$AU$10*3-$E$75))</f>
        <v>2.9279279279279279E-2</v>
      </c>
      <c r="AU70" s="173"/>
      <c r="AV70" s="173"/>
      <c r="AW70" s="173"/>
      <c r="AX70" s="173"/>
      <c r="AY70" s="174"/>
      <c r="AZ70" s="37"/>
    </row>
    <row r="71" spans="1:52" ht="10.5" customHeight="1" x14ac:dyDescent="0.15">
      <c r="A71" s="5"/>
      <c r="B71" s="190"/>
      <c r="C71" s="191"/>
      <c r="D71" s="189"/>
      <c r="E71" s="175"/>
      <c r="F71" s="178"/>
      <c r="G71" s="178"/>
      <c r="H71" s="177"/>
      <c r="I71" s="166" t="str">
        <f t="shared" si="12"/>
        <v>夜間</v>
      </c>
      <c r="J71" s="167"/>
      <c r="K71" s="167"/>
      <c r="L71" s="168"/>
      <c r="M71" s="161">
        <v>85</v>
      </c>
      <c r="N71" s="162"/>
      <c r="O71" s="162"/>
      <c r="P71" s="162"/>
      <c r="Q71" s="163"/>
      <c r="R71" s="161">
        <v>5430</v>
      </c>
      <c r="S71" s="162"/>
      <c r="T71" s="162"/>
      <c r="U71" s="162"/>
      <c r="V71" s="162"/>
      <c r="W71" s="163"/>
      <c r="X71" s="161">
        <v>12</v>
      </c>
      <c r="Y71" s="162"/>
      <c r="Z71" s="162"/>
      <c r="AA71" s="162"/>
      <c r="AB71" s="163"/>
      <c r="AC71" s="161">
        <v>490</v>
      </c>
      <c r="AD71" s="162"/>
      <c r="AE71" s="162"/>
      <c r="AF71" s="162"/>
      <c r="AG71" s="162"/>
      <c r="AH71" s="163"/>
      <c r="AI71" s="161">
        <f t="shared" si="10"/>
        <v>97</v>
      </c>
      <c r="AJ71" s="162"/>
      <c r="AK71" s="162"/>
      <c r="AL71" s="162"/>
      <c r="AM71" s="163"/>
      <c r="AN71" s="161">
        <f t="shared" si="11"/>
        <v>5920</v>
      </c>
      <c r="AO71" s="164"/>
      <c r="AP71" s="164"/>
      <c r="AQ71" s="164"/>
      <c r="AR71" s="164"/>
      <c r="AS71" s="165"/>
      <c r="AT71" s="172">
        <f>IF(AI71=0,0,(AI71*1)/($E$73*$AU$10*3-$E$75))</f>
        <v>5.4617117117117114E-2</v>
      </c>
      <c r="AU71" s="173"/>
      <c r="AV71" s="173"/>
      <c r="AW71" s="173"/>
      <c r="AX71" s="173"/>
      <c r="AY71" s="174"/>
      <c r="AZ71" s="37"/>
    </row>
    <row r="72" spans="1:52" ht="10.5" customHeight="1" x14ac:dyDescent="0.15">
      <c r="A72" s="5"/>
      <c r="B72" s="190"/>
      <c r="C72" s="191"/>
      <c r="D72" s="189"/>
      <c r="E72" s="175"/>
      <c r="F72" s="178"/>
      <c r="G72" s="178"/>
      <c r="H72" s="177"/>
      <c r="I72" s="166" t="str">
        <f t="shared" si="12"/>
        <v>午前午後</v>
      </c>
      <c r="J72" s="167"/>
      <c r="K72" s="167"/>
      <c r="L72" s="168"/>
      <c r="M72" s="161">
        <v>132</v>
      </c>
      <c r="N72" s="162"/>
      <c r="O72" s="162"/>
      <c r="P72" s="162"/>
      <c r="Q72" s="163"/>
      <c r="R72" s="161">
        <v>31071</v>
      </c>
      <c r="S72" s="162"/>
      <c r="T72" s="162"/>
      <c r="U72" s="162"/>
      <c r="V72" s="162"/>
      <c r="W72" s="163"/>
      <c r="X72" s="161">
        <v>14</v>
      </c>
      <c r="Y72" s="162"/>
      <c r="Z72" s="162"/>
      <c r="AA72" s="162"/>
      <c r="AB72" s="163"/>
      <c r="AC72" s="161">
        <v>4353</v>
      </c>
      <c r="AD72" s="162"/>
      <c r="AE72" s="162"/>
      <c r="AF72" s="162"/>
      <c r="AG72" s="162"/>
      <c r="AH72" s="163"/>
      <c r="AI72" s="161">
        <f t="shared" si="10"/>
        <v>146</v>
      </c>
      <c r="AJ72" s="162"/>
      <c r="AK72" s="162"/>
      <c r="AL72" s="162"/>
      <c r="AM72" s="163"/>
      <c r="AN72" s="161">
        <f t="shared" si="11"/>
        <v>35424</v>
      </c>
      <c r="AO72" s="164"/>
      <c r="AP72" s="164"/>
      <c r="AQ72" s="164"/>
      <c r="AR72" s="164"/>
      <c r="AS72" s="165"/>
      <c r="AT72" s="172">
        <f>IF(AI72=0,0,(AI72*2)/($E$73*$AU$10*3-$E$75))</f>
        <v>0.16441441441441443</v>
      </c>
      <c r="AU72" s="173"/>
      <c r="AV72" s="173"/>
      <c r="AW72" s="173"/>
      <c r="AX72" s="173"/>
      <c r="AY72" s="174"/>
      <c r="AZ72" s="37"/>
    </row>
    <row r="73" spans="1:52" ht="10.5" customHeight="1" x14ac:dyDescent="0.15">
      <c r="A73" s="5"/>
      <c r="B73" s="190"/>
      <c r="C73" s="191"/>
      <c r="D73" s="189"/>
      <c r="E73" s="38">
        <v>2</v>
      </c>
      <c r="F73" s="35"/>
      <c r="G73" s="35"/>
      <c r="H73" s="36"/>
      <c r="I73" s="166" t="str">
        <f t="shared" si="12"/>
        <v>午後夜間</v>
      </c>
      <c r="J73" s="167"/>
      <c r="K73" s="167"/>
      <c r="L73" s="168"/>
      <c r="M73" s="161">
        <v>41</v>
      </c>
      <c r="N73" s="162"/>
      <c r="O73" s="162"/>
      <c r="P73" s="162"/>
      <c r="Q73" s="163"/>
      <c r="R73" s="161">
        <v>6295</v>
      </c>
      <c r="S73" s="162"/>
      <c r="T73" s="162"/>
      <c r="U73" s="162"/>
      <c r="V73" s="162"/>
      <c r="W73" s="163"/>
      <c r="X73" s="161">
        <v>5</v>
      </c>
      <c r="Y73" s="162"/>
      <c r="Z73" s="162"/>
      <c r="AA73" s="162"/>
      <c r="AB73" s="163"/>
      <c r="AC73" s="161">
        <v>1180</v>
      </c>
      <c r="AD73" s="162"/>
      <c r="AE73" s="162"/>
      <c r="AF73" s="162"/>
      <c r="AG73" s="162"/>
      <c r="AH73" s="163"/>
      <c r="AI73" s="161">
        <f t="shared" si="10"/>
        <v>46</v>
      </c>
      <c r="AJ73" s="162"/>
      <c r="AK73" s="162"/>
      <c r="AL73" s="162"/>
      <c r="AM73" s="163"/>
      <c r="AN73" s="161">
        <f t="shared" si="11"/>
        <v>7475</v>
      </c>
      <c r="AO73" s="164"/>
      <c r="AP73" s="164"/>
      <c r="AQ73" s="164"/>
      <c r="AR73" s="164"/>
      <c r="AS73" s="165"/>
      <c r="AT73" s="172">
        <f>IF(AI73=0,0,(AI73*2)/($E$73*$AU$10*3-$E$75))</f>
        <v>5.18018018018018E-2</v>
      </c>
      <c r="AU73" s="173"/>
      <c r="AV73" s="173"/>
      <c r="AW73" s="173"/>
      <c r="AX73" s="173"/>
      <c r="AY73" s="174"/>
      <c r="AZ73" s="37"/>
    </row>
    <row r="74" spans="1:52" ht="10.5" customHeight="1" x14ac:dyDescent="0.15">
      <c r="A74" s="5"/>
      <c r="B74" s="190"/>
      <c r="C74" s="191"/>
      <c r="D74" s="189"/>
      <c r="E74" s="34"/>
      <c r="F74" s="35"/>
      <c r="G74" s="35"/>
      <c r="H74" s="36"/>
      <c r="I74" s="166" t="str">
        <f t="shared" si="12"/>
        <v>全日</v>
      </c>
      <c r="J74" s="167"/>
      <c r="K74" s="167"/>
      <c r="L74" s="168"/>
      <c r="M74" s="161">
        <v>117</v>
      </c>
      <c r="N74" s="162"/>
      <c r="O74" s="162"/>
      <c r="P74" s="162"/>
      <c r="Q74" s="163"/>
      <c r="R74" s="161">
        <v>31241</v>
      </c>
      <c r="S74" s="162"/>
      <c r="T74" s="162"/>
      <c r="U74" s="162"/>
      <c r="V74" s="162"/>
      <c r="W74" s="163"/>
      <c r="X74" s="161">
        <v>34</v>
      </c>
      <c r="Y74" s="162"/>
      <c r="Z74" s="162"/>
      <c r="AA74" s="162"/>
      <c r="AB74" s="163"/>
      <c r="AC74" s="161">
        <v>8860</v>
      </c>
      <c r="AD74" s="162"/>
      <c r="AE74" s="162"/>
      <c r="AF74" s="162"/>
      <c r="AG74" s="162"/>
      <c r="AH74" s="163"/>
      <c r="AI74" s="161">
        <f t="shared" si="10"/>
        <v>151</v>
      </c>
      <c r="AJ74" s="162"/>
      <c r="AK74" s="162"/>
      <c r="AL74" s="162"/>
      <c r="AM74" s="163"/>
      <c r="AN74" s="161">
        <f t="shared" si="11"/>
        <v>40101</v>
      </c>
      <c r="AO74" s="164"/>
      <c r="AP74" s="164"/>
      <c r="AQ74" s="164"/>
      <c r="AR74" s="164"/>
      <c r="AS74" s="165"/>
      <c r="AT74" s="172">
        <f>IF(AI74=0,0,(AI74*3)/($E$73*$AU$10*3-$E$75))</f>
        <v>0.25506756756756754</v>
      </c>
      <c r="AU74" s="173"/>
      <c r="AV74" s="173"/>
      <c r="AW74" s="173"/>
      <c r="AX74" s="173"/>
      <c r="AY74" s="174"/>
      <c r="AZ74" s="37"/>
    </row>
    <row r="75" spans="1:52" ht="10.5" customHeight="1" x14ac:dyDescent="0.15">
      <c r="A75" s="5"/>
      <c r="B75" s="190"/>
      <c r="C75" s="191"/>
      <c r="D75" s="189"/>
      <c r="E75" s="169">
        <v>0</v>
      </c>
      <c r="F75" s="170"/>
      <c r="G75" s="170"/>
      <c r="H75" s="171"/>
      <c r="I75" s="166" t="s">
        <v>36</v>
      </c>
      <c r="J75" s="167"/>
      <c r="K75" s="167"/>
      <c r="L75" s="168"/>
      <c r="M75" s="161">
        <f>SUM(M69:Q74)</f>
        <v>467</v>
      </c>
      <c r="N75" s="162"/>
      <c r="O75" s="162"/>
      <c r="P75" s="162"/>
      <c r="Q75" s="163"/>
      <c r="R75" s="161">
        <f>SUM(R69:W74:W74)</f>
        <v>85683</v>
      </c>
      <c r="S75" s="162"/>
      <c r="T75" s="162"/>
      <c r="U75" s="162"/>
      <c r="V75" s="162"/>
      <c r="W75" s="163"/>
      <c r="X75" s="161">
        <f>SUM(X69:AB74:AB74)</f>
        <v>66</v>
      </c>
      <c r="Y75" s="162"/>
      <c r="Z75" s="162"/>
      <c r="AA75" s="162"/>
      <c r="AB75" s="163"/>
      <c r="AC75" s="161">
        <f>SUM(AC69:AH74)</f>
        <v>15169</v>
      </c>
      <c r="AD75" s="162"/>
      <c r="AE75" s="162"/>
      <c r="AF75" s="162"/>
      <c r="AG75" s="162"/>
      <c r="AH75" s="163"/>
      <c r="AI75" s="161">
        <f t="shared" si="10"/>
        <v>533</v>
      </c>
      <c r="AJ75" s="162"/>
      <c r="AK75" s="162"/>
      <c r="AL75" s="162"/>
      <c r="AM75" s="163"/>
      <c r="AN75" s="161">
        <f>SUM(AN69:AS74)</f>
        <v>100852</v>
      </c>
      <c r="AO75" s="164"/>
      <c r="AP75" s="164"/>
      <c r="AQ75" s="164"/>
      <c r="AR75" s="164"/>
      <c r="AS75" s="165"/>
      <c r="AT75" s="172">
        <f>IF(AI75=0,0,(AI75+AI72+AI73+(AI74*2))/(E73*$AU$10*3-E75))</f>
        <v>0.57826576576576572</v>
      </c>
      <c r="AU75" s="173"/>
      <c r="AV75" s="173"/>
      <c r="AW75" s="173"/>
      <c r="AX75" s="173"/>
      <c r="AY75" s="174"/>
      <c r="AZ75" s="37"/>
    </row>
    <row r="76" spans="1:52" ht="10.5" customHeight="1" x14ac:dyDescent="0.15">
      <c r="A76" s="5"/>
      <c r="B76" s="187" t="s">
        <v>35</v>
      </c>
      <c r="C76" s="191"/>
      <c r="D76" s="189"/>
      <c r="E76" s="175" t="s">
        <v>44</v>
      </c>
      <c r="F76" s="178"/>
      <c r="G76" s="178"/>
      <c r="H76" s="177"/>
      <c r="I76" s="158" t="str">
        <f t="shared" ref="I76:I81" si="13">I69</f>
        <v>午前</v>
      </c>
      <c r="J76" s="159"/>
      <c r="K76" s="159"/>
      <c r="L76" s="160"/>
      <c r="M76" s="179">
        <v>427</v>
      </c>
      <c r="N76" s="180"/>
      <c r="O76" s="180"/>
      <c r="P76" s="180"/>
      <c r="Q76" s="181"/>
      <c r="R76" s="179">
        <v>3943</v>
      </c>
      <c r="S76" s="180"/>
      <c r="T76" s="180"/>
      <c r="U76" s="180"/>
      <c r="V76" s="180"/>
      <c r="W76" s="181"/>
      <c r="X76" s="179">
        <v>3</v>
      </c>
      <c r="Y76" s="180"/>
      <c r="Z76" s="180"/>
      <c r="AA76" s="180"/>
      <c r="AB76" s="181"/>
      <c r="AC76" s="179">
        <v>28</v>
      </c>
      <c r="AD76" s="180"/>
      <c r="AE76" s="180"/>
      <c r="AF76" s="180"/>
      <c r="AG76" s="180"/>
      <c r="AH76" s="181"/>
      <c r="AI76" s="179">
        <f t="shared" si="10"/>
        <v>430</v>
      </c>
      <c r="AJ76" s="180"/>
      <c r="AK76" s="180"/>
      <c r="AL76" s="180"/>
      <c r="AM76" s="181"/>
      <c r="AN76" s="179">
        <f t="shared" ref="AN76:AN81" si="14">R76+AC76</f>
        <v>3971</v>
      </c>
      <c r="AO76" s="182"/>
      <c r="AP76" s="182"/>
      <c r="AQ76" s="182"/>
      <c r="AR76" s="182"/>
      <c r="AS76" s="183"/>
      <c r="AT76" s="184">
        <f>IF(AI76=0,0,(AI76*1)/($E$80*$AU$10*3-$E$82))</f>
        <v>0.16141141141141141</v>
      </c>
      <c r="AU76" s="185"/>
      <c r="AV76" s="185"/>
      <c r="AW76" s="185"/>
      <c r="AX76" s="185"/>
      <c r="AY76" s="186"/>
      <c r="AZ76" s="37"/>
    </row>
    <row r="77" spans="1:52" ht="10.5" customHeight="1" x14ac:dyDescent="0.15">
      <c r="A77" s="5"/>
      <c r="B77" s="190"/>
      <c r="C77" s="191"/>
      <c r="D77" s="189"/>
      <c r="E77" s="175"/>
      <c r="F77" s="178"/>
      <c r="G77" s="178"/>
      <c r="H77" s="177"/>
      <c r="I77" s="166" t="str">
        <f t="shared" si="13"/>
        <v>午後</v>
      </c>
      <c r="J77" s="167"/>
      <c r="K77" s="167"/>
      <c r="L77" s="168"/>
      <c r="M77" s="161">
        <v>423</v>
      </c>
      <c r="N77" s="162"/>
      <c r="O77" s="162"/>
      <c r="P77" s="162"/>
      <c r="Q77" s="163"/>
      <c r="R77" s="161">
        <v>4920</v>
      </c>
      <c r="S77" s="162"/>
      <c r="T77" s="162"/>
      <c r="U77" s="162"/>
      <c r="V77" s="162"/>
      <c r="W77" s="163"/>
      <c r="X77" s="161">
        <v>66</v>
      </c>
      <c r="Y77" s="162"/>
      <c r="Z77" s="162"/>
      <c r="AA77" s="162"/>
      <c r="AB77" s="163"/>
      <c r="AC77" s="161">
        <v>1425</v>
      </c>
      <c r="AD77" s="162"/>
      <c r="AE77" s="162"/>
      <c r="AF77" s="162"/>
      <c r="AG77" s="162"/>
      <c r="AH77" s="163"/>
      <c r="AI77" s="161">
        <f t="shared" si="10"/>
        <v>489</v>
      </c>
      <c r="AJ77" s="162"/>
      <c r="AK77" s="162"/>
      <c r="AL77" s="162"/>
      <c r="AM77" s="163"/>
      <c r="AN77" s="161">
        <f t="shared" si="14"/>
        <v>6345</v>
      </c>
      <c r="AO77" s="164"/>
      <c r="AP77" s="164"/>
      <c r="AQ77" s="164"/>
      <c r="AR77" s="164"/>
      <c r="AS77" s="165"/>
      <c r="AT77" s="172">
        <f>IF(AI77=0,0,(AI77*1)/($E$80*$AU$10*3-$E$82))</f>
        <v>0.18355855855855857</v>
      </c>
      <c r="AU77" s="173"/>
      <c r="AV77" s="173"/>
      <c r="AW77" s="173"/>
      <c r="AX77" s="173"/>
      <c r="AY77" s="174"/>
      <c r="AZ77" s="37"/>
    </row>
    <row r="78" spans="1:52" ht="10.5" customHeight="1" x14ac:dyDescent="0.15">
      <c r="A78" s="5"/>
      <c r="B78" s="190"/>
      <c r="C78" s="191"/>
      <c r="D78" s="189"/>
      <c r="E78" s="175"/>
      <c r="F78" s="178"/>
      <c r="G78" s="178"/>
      <c r="H78" s="177"/>
      <c r="I78" s="166" t="str">
        <f t="shared" si="13"/>
        <v>夜間</v>
      </c>
      <c r="J78" s="167"/>
      <c r="K78" s="167"/>
      <c r="L78" s="168"/>
      <c r="M78" s="161">
        <v>413</v>
      </c>
      <c r="N78" s="162"/>
      <c r="O78" s="162"/>
      <c r="P78" s="162"/>
      <c r="Q78" s="163"/>
      <c r="R78" s="161">
        <v>6144</v>
      </c>
      <c r="S78" s="162"/>
      <c r="T78" s="162"/>
      <c r="U78" s="162"/>
      <c r="V78" s="162"/>
      <c r="W78" s="163"/>
      <c r="X78" s="161">
        <v>134</v>
      </c>
      <c r="Y78" s="162"/>
      <c r="Z78" s="162"/>
      <c r="AA78" s="162"/>
      <c r="AB78" s="163"/>
      <c r="AC78" s="161">
        <v>3745</v>
      </c>
      <c r="AD78" s="162"/>
      <c r="AE78" s="162"/>
      <c r="AF78" s="162"/>
      <c r="AG78" s="162"/>
      <c r="AH78" s="163"/>
      <c r="AI78" s="161">
        <f t="shared" si="10"/>
        <v>547</v>
      </c>
      <c r="AJ78" s="162"/>
      <c r="AK78" s="162"/>
      <c r="AL78" s="162"/>
      <c r="AM78" s="163"/>
      <c r="AN78" s="161">
        <f t="shared" si="14"/>
        <v>9889</v>
      </c>
      <c r="AO78" s="164"/>
      <c r="AP78" s="164"/>
      <c r="AQ78" s="164"/>
      <c r="AR78" s="164"/>
      <c r="AS78" s="165"/>
      <c r="AT78" s="172">
        <f>IF(AI78=0,0,(AI78*1)/($E$80*$AU$10*3-$E$82))</f>
        <v>0.20533033033033032</v>
      </c>
      <c r="AU78" s="173"/>
      <c r="AV78" s="173"/>
      <c r="AW78" s="173"/>
      <c r="AX78" s="173"/>
      <c r="AY78" s="174"/>
      <c r="AZ78" s="37"/>
    </row>
    <row r="79" spans="1:52" ht="10.5" customHeight="1" x14ac:dyDescent="0.15">
      <c r="A79" s="5"/>
      <c r="B79" s="190"/>
      <c r="C79" s="191"/>
      <c r="D79" s="189"/>
      <c r="E79" s="175"/>
      <c r="F79" s="178"/>
      <c r="G79" s="178"/>
      <c r="H79" s="177"/>
      <c r="I79" s="166" t="str">
        <f t="shared" si="13"/>
        <v>午前午後</v>
      </c>
      <c r="J79" s="167"/>
      <c r="K79" s="167"/>
      <c r="L79" s="168"/>
      <c r="M79" s="161">
        <v>168</v>
      </c>
      <c r="N79" s="162"/>
      <c r="O79" s="162"/>
      <c r="P79" s="162"/>
      <c r="Q79" s="163"/>
      <c r="R79" s="161">
        <v>2135</v>
      </c>
      <c r="S79" s="162"/>
      <c r="T79" s="162"/>
      <c r="U79" s="162"/>
      <c r="V79" s="162"/>
      <c r="W79" s="163"/>
      <c r="X79" s="161">
        <v>40</v>
      </c>
      <c r="Y79" s="162"/>
      <c r="Z79" s="162"/>
      <c r="AA79" s="162"/>
      <c r="AB79" s="163"/>
      <c r="AC79" s="161">
        <v>892</v>
      </c>
      <c r="AD79" s="162"/>
      <c r="AE79" s="162"/>
      <c r="AF79" s="162"/>
      <c r="AG79" s="162"/>
      <c r="AH79" s="163"/>
      <c r="AI79" s="161">
        <f t="shared" si="10"/>
        <v>208</v>
      </c>
      <c r="AJ79" s="162"/>
      <c r="AK79" s="162"/>
      <c r="AL79" s="162"/>
      <c r="AM79" s="163"/>
      <c r="AN79" s="161">
        <f t="shared" si="14"/>
        <v>3027</v>
      </c>
      <c r="AO79" s="164"/>
      <c r="AP79" s="164"/>
      <c r="AQ79" s="164"/>
      <c r="AR79" s="164"/>
      <c r="AS79" s="165"/>
      <c r="AT79" s="172">
        <f>IF(AI79=0,0,(AI79*2)/($E$80*$AU$10*3-$E$82))</f>
        <v>0.15615615615615616</v>
      </c>
      <c r="AU79" s="173"/>
      <c r="AV79" s="173"/>
      <c r="AW79" s="173"/>
      <c r="AX79" s="173"/>
      <c r="AY79" s="174"/>
      <c r="AZ79" s="37"/>
    </row>
    <row r="80" spans="1:52" ht="10.5" customHeight="1" x14ac:dyDescent="0.15">
      <c r="A80" s="5"/>
      <c r="B80" s="190"/>
      <c r="C80" s="191"/>
      <c r="D80" s="189"/>
      <c r="E80" s="38">
        <v>3</v>
      </c>
      <c r="F80" s="35"/>
      <c r="G80" s="35"/>
      <c r="H80" s="36"/>
      <c r="I80" s="166" t="str">
        <f t="shared" si="13"/>
        <v>午後夜間</v>
      </c>
      <c r="J80" s="167"/>
      <c r="K80" s="167"/>
      <c r="L80" s="168"/>
      <c r="M80" s="161">
        <v>45</v>
      </c>
      <c r="N80" s="162"/>
      <c r="O80" s="162"/>
      <c r="P80" s="162"/>
      <c r="Q80" s="163"/>
      <c r="R80" s="161">
        <v>644</v>
      </c>
      <c r="S80" s="162"/>
      <c r="T80" s="162"/>
      <c r="U80" s="162"/>
      <c r="V80" s="162"/>
      <c r="W80" s="163"/>
      <c r="X80" s="161">
        <v>2</v>
      </c>
      <c r="Y80" s="162"/>
      <c r="Z80" s="162"/>
      <c r="AA80" s="162"/>
      <c r="AB80" s="163"/>
      <c r="AC80" s="161">
        <v>30</v>
      </c>
      <c r="AD80" s="162"/>
      <c r="AE80" s="162"/>
      <c r="AF80" s="162"/>
      <c r="AG80" s="162"/>
      <c r="AH80" s="163"/>
      <c r="AI80" s="161">
        <f t="shared" si="10"/>
        <v>47</v>
      </c>
      <c r="AJ80" s="162"/>
      <c r="AK80" s="162"/>
      <c r="AL80" s="162"/>
      <c r="AM80" s="163"/>
      <c r="AN80" s="161">
        <f t="shared" si="14"/>
        <v>674</v>
      </c>
      <c r="AO80" s="164"/>
      <c r="AP80" s="164"/>
      <c r="AQ80" s="164"/>
      <c r="AR80" s="164"/>
      <c r="AS80" s="165"/>
      <c r="AT80" s="172">
        <f>IF(AI80=0,0,(AI80*2)/($E$80*$AU$10*3-$E$82))</f>
        <v>3.5285285285285288E-2</v>
      </c>
      <c r="AU80" s="173"/>
      <c r="AV80" s="173"/>
      <c r="AW80" s="173"/>
      <c r="AX80" s="173"/>
      <c r="AY80" s="174"/>
      <c r="AZ80" s="37"/>
    </row>
    <row r="81" spans="1:52" ht="10.5" customHeight="1" x14ac:dyDescent="0.15">
      <c r="A81" s="5"/>
      <c r="B81" s="190"/>
      <c r="C81" s="191"/>
      <c r="D81" s="189"/>
      <c r="E81" s="34"/>
      <c r="F81" s="35"/>
      <c r="G81" s="35"/>
      <c r="H81" s="36"/>
      <c r="I81" s="166" t="str">
        <f t="shared" si="13"/>
        <v>全日</v>
      </c>
      <c r="J81" s="167"/>
      <c r="K81" s="167"/>
      <c r="L81" s="168"/>
      <c r="M81" s="161">
        <v>62</v>
      </c>
      <c r="N81" s="162"/>
      <c r="O81" s="162"/>
      <c r="P81" s="162"/>
      <c r="Q81" s="163"/>
      <c r="R81" s="161">
        <v>1225</v>
      </c>
      <c r="S81" s="162"/>
      <c r="T81" s="162"/>
      <c r="U81" s="162"/>
      <c r="V81" s="162"/>
      <c r="W81" s="163"/>
      <c r="X81" s="161">
        <v>33</v>
      </c>
      <c r="Y81" s="162"/>
      <c r="Z81" s="162"/>
      <c r="AA81" s="162"/>
      <c r="AB81" s="163"/>
      <c r="AC81" s="161">
        <v>810</v>
      </c>
      <c r="AD81" s="162"/>
      <c r="AE81" s="162"/>
      <c r="AF81" s="162"/>
      <c r="AG81" s="162"/>
      <c r="AH81" s="163"/>
      <c r="AI81" s="161">
        <f t="shared" si="10"/>
        <v>95</v>
      </c>
      <c r="AJ81" s="162"/>
      <c r="AK81" s="162"/>
      <c r="AL81" s="162"/>
      <c r="AM81" s="163"/>
      <c r="AN81" s="161">
        <f t="shared" si="14"/>
        <v>2035</v>
      </c>
      <c r="AO81" s="164"/>
      <c r="AP81" s="164"/>
      <c r="AQ81" s="164"/>
      <c r="AR81" s="164"/>
      <c r="AS81" s="165"/>
      <c r="AT81" s="172">
        <f>IF(AI81=0,0,(AI81*3)/($E$80*$AU$10*3-$E$82))</f>
        <v>0.10698198198198199</v>
      </c>
      <c r="AU81" s="173"/>
      <c r="AV81" s="173"/>
      <c r="AW81" s="173"/>
      <c r="AX81" s="173"/>
      <c r="AY81" s="174"/>
      <c r="AZ81" s="37"/>
    </row>
    <row r="82" spans="1:52" ht="10.5" customHeight="1" x14ac:dyDescent="0.15">
      <c r="A82" s="5"/>
      <c r="B82" s="190"/>
      <c r="C82" s="191"/>
      <c r="D82" s="189"/>
      <c r="E82" s="169">
        <v>0</v>
      </c>
      <c r="F82" s="170"/>
      <c r="G82" s="170"/>
      <c r="H82" s="171"/>
      <c r="I82" s="166" t="s">
        <v>36</v>
      </c>
      <c r="J82" s="167"/>
      <c r="K82" s="167"/>
      <c r="L82" s="168"/>
      <c r="M82" s="161">
        <f>SUM(M76:Q81)</f>
        <v>1538</v>
      </c>
      <c r="N82" s="162"/>
      <c r="O82" s="162"/>
      <c r="P82" s="162"/>
      <c r="Q82" s="163"/>
      <c r="R82" s="161">
        <f>SUM(R76:W81:W81)</f>
        <v>19011</v>
      </c>
      <c r="S82" s="162"/>
      <c r="T82" s="162"/>
      <c r="U82" s="162"/>
      <c r="V82" s="162"/>
      <c r="W82" s="163"/>
      <c r="X82" s="161">
        <f>SUM(X76:AB81:AB81)</f>
        <v>278</v>
      </c>
      <c r="Y82" s="162"/>
      <c r="Z82" s="162"/>
      <c r="AA82" s="162"/>
      <c r="AB82" s="163"/>
      <c r="AC82" s="161">
        <f>SUM(AC76:AH81)</f>
        <v>6930</v>
      </c>
      <c r="AD82" s="162"/>
      <c r="AE82" s="162"/>
      <c r="AF82" s="162"/>
      <c r="AG82" s="162"/>
      <c r="AH82" s="163"/>
      <c r="AI82" s="161">
        <f t="shared" si="10"/>
        <v>1816</v>
      </c>
      <c r="AJ82" s="162"/>
      <c r="AK82" s="162"/>
      <c r="AL82" s="162"/>
      <c r="AM82" s="163"/>
      <c r="AN82" s="161">
        <f>SUM(AN76:AS81)</f>
        <v>25941</v>
      </c>
      <c r="AO82" s="164"/>
      <c r="AP82" s="164"/>
      <c r="AQ82" s="164"/>
      <c r="AR82" s="164"/>
      <c r="AS82" s="165"/>
      <c r="AT82" s="172">
        <f>IF(AI82=0,0,(AI82+AI79+AI80+(AI81*2))/(E80*$AU$10*3-E82))</f>
        <v>0.84872372372372373</v>
      </c>
      <c r="AU82" s="173"/>
      <c r="AV82" s="173"/>
      <c r="AW82" s="173"/>
      <c r="AX82" s="173"/>
      <c r="AY82" s="174"/>
      <c r="AZ82" s="37"/>
    </row>
    <row r="83" spans="1:52" ht="10.5" customHeight="1" x14ac:dyDescent="0.15">
      <c r="A83" s="5"/>
      <c r="B83" s="187" t="s">
        <v>35</v>
      </c>
      <c r="C83" s="191"/>
      <c r="D83" s="189"/>
      <c r="E83" s="175" t="s">
        <v>45</v>
      </c>
      <c r="F83" s="178"/>
      <c r="G83" s="178"/>
      <c r="H83" s="177"/>
      <c r="I83" s="158" t="str">
        <f t="shared" ref="I83:I88" si="15">I76</f>
        <v>午前</v>
      </c>
      <c r="J83" s="159"/>
      <c r="K83" s="159"/>
      <c r="L83" s="160"/>
      <c r="M83" s="179">
        <v>83</v>
      </c>
      <c r="N83" s="180"/>
      <c r="O83" s="180"/>
      <c r="P83" s="180"/>
      <c r="Q83" s="181"/>
      <c r="R83" s="179">
        <v>715</v>
      </c>
      <c r="S83" s="180"/>
      <c r="T83" s="180"/>
      <c r="U83" s="180"/>
      <c r="V83" s="180"/>
      <c r="W83" s="181"/>
      <c r="X83" s="179">
        <v>0</v>
      </c>
      <c r="Y83" s="180"/>
      <c r="Z83" s="180"/>
      <c r="AA83" s="180"/>
      <c r="AB83" s="181"/>
      <c r="AC83" s="179">
        <v>0</v>
      </c>
      <c r="AD83" s="180"/>
      <c r="AE83" s="180"/>
      <c r="AF83" s="180"/>
      <c r="AG83" s="180"/>
      <c r="AH83" s="181"/>
      <c r="AI83" s="179">
        <f t="shared" si="10"/>
        <v>83</v>
      </c>
      <c r="AJ83" s="180"/>
      <c r="AK83" s="180"/>
      <c r="AL83" s="180"/>
      <c r="AM83" s="181"/>
      <c r="AN83" s="179">
        <f t="shared" ref="AN83:AN88" si="16">R83+AC83</f>
        <v>715</v>
      </c>
      <c r="AO83" s="182"/>
      <c r="AP83" s="182"/>
      <c r="AQ83" s="182"/>
      <c r="AR83" s="182"/>
      <c r="AS83" s="183"/>
      <c r="AT83" s="184">
        <f>IF(AI83=0,0,(AI83*1)/($E$87*$AU$10*3-$E$89))</f>
        <v>9.3468468468468471E-2</v>
      </c>
      <c r="AU83" s="185"/>
      <c r="AV83" s="185"/>
      <c r="AW83" s="185"/>
      <c r="AX83" s="185"/>
      <c r="AY83" s="186"/>
      <c r="AZ83" s="37"/>
    </row>
    <row r="84" spans="1:52" ht="10.5" customHeight="1" x14ac:dyDescent="0.15">
      <c r="A84" s="5"/>
      <c r="B84" s="190"/>
      <c r="C84" s="191"/>
      <c r="D84" s="189"/>
      <c r="E84" s="175"/>
      <c r="F84" s="178"/>
      <c r="G84" s="178"/>
      <c r="H84" s="177"/>
      <c r="I84" s="166" t="str">
        <f t="shared" si="15"/>
        <v>午後</v>
      </c>
      <c r="J84" s="167"/>
      <c r="K84" s="167"/>
      <c r="L84" s="168"/>
      <c r="M84" s="161">
        <v>61</v>
      </c>
      <c r="N84" s="162"/>
      <c r="O84" s="162"/>
      <c r="P84" s="162"/>
      <c r="Q84" s="163"/>
      <c r="R84" s="161">
        <v>482</v>
      </c>
      <c r="S84" s="162"/>
      <c r="T84" s="162"/>
      <c r="U84" s="162"/>
      <c r="V84" s="162"/>
      <c r="W84" s="163"/>
      <c r="X84" s="161">
        <v>0</v>
      </c>
      <c r="Y84" s="162"/>
      <c r="Z84" s="162"/>
      <c r="AA84" s="162"/>
      <c r="AB84" s="163"/>
      <c r="AC84" s="161">
        <v>0</v>
      </c>
      <c r="AD84" s="162"/>
      <c r="AE84" s="162"/>
      <c r="AF84" s="162"/>
      <c r="AG84" s="162"/>
      <c r="AH84" s="163"/>
      <c r="AI84" s="161">
        <f t="shared" si="10"/>
        <v>61</v>
      </c>
      <c r="AJ84" s="162"/>
      <c r="AK84" s="162"/>
      <c r="AL84" s="162"/>
      <c r="AM84" s="163"/>
      <c r="AN84" s="161">
        <f t="shared" si="16"/>
        <v>482</v>
      </c>
      <c r="AO84" s="164"/>
      <c r="AP84" s="164"/>
      <c r="AQ84" s="164"/>
      <c r="AR84" s="164"/>
      <c r="AS84" s="165"/>
      <c r="AT84" s="172">
        <f>IF(AI84=0,0,(AI84*1)/($E$87*$AU$10*3-$E$89))</f>
        <v>6.86936936936937E-2</v>
      </c>
      <c r="AU84" s="173"/>
      <c r="AV84" s="173"/>
      <c r="AW84" s="173"/>
      <c r="AX84" s="173"/>
      <c r="AY84" s="174"/>
      <c r="AZ84" s="37"/>
    </row>
    <row r="85" spans="1:52" ht="10.5" customHeight="1" x14ac:dyDescent="0.15">
      <c r="A85" s="5"/>
      <c r="B85" s="190"/>
      <c r="C85" s="191"/>
      <c r="D85" s="189"/>
      <c r="E85" s="175"/>
      <c r="F85" s="178"/>
      <c r="G85" s="178"/>
      <c r="H85" s="177"/>
      <c r="I85" s="166" t="str">
        <f t="shared" si="15"/>
        <v>夜間</v>
      </c>
      <c r="J85" s="167"/>
      <c r="K85" s="167"/>
      <c r="L85" s="168"/>
      <c r="M85" s="161">
        <v>65</v>
      </c>
      <c r="N85" s="162"/>
      <c r="O85" s="162"/>
      <c r="P85" s="162"/>
      <c r="Q85" s="163"/>
      <c r="R85" s="161">
        <v>632</v>
      </c>
      <c r="S85" s="162"/>
      <c r="T85" s="162"/>
      <c r="U85" s="162"/>
      <c r="V85" s="162"/>
      <c r="W85" s="163"/>
      <c r="X85" s="161">
        <v>6</v>
      </c>
      <c r="Y85" s="162"/>
      <c r="Z85" s="162"/>
      <c r="AA85" s="162"/>
      <c r="AB85" s="163"/>
      <c r="AC85" s="161">
        <v>85</v>
      </c>
      <c r="AD85" s="162"/>
      <c r="AE85" s="162"/>
      <c r="AF85" s="162"/>
      <c r="AG85" s="162"/>
      <c r="AH85" s="163"/>
      <c r="AI85" s="161">
        <f t="shared" si="10"/>
        <v>71</v>
      </c>
      <c r="AJ85" s="162"/>
      <c r="AK85" s="162"/>
      <c r="AL85" s="162"/>
      <c r="AM85" s="163"/>
      <c r="AN85" s="161">
        <f t="shared" si="16"/>
        <v>717</v>
      </c>
      <c r="AO85" s="164"/>
      <c r="AP85" s="164"/>
      <c r="AQ85" s="164"/>
      <c r="AR85" s="164"/>
      <c r="AS85" s="165"/>
      <c r="AT85" s="172">
        <f>IF(AI85=0,0,(AI85*1)/($E$87*$AU$10*3-$E$89))</f>
        <v>7.9954954954954957E-2</v>
      </c>
      <c r="AU85" s="173"/>
      <c r="AV85" s="173"/>
      <c r="AW85" s="173"/>
      <c r="AX85" s="173"/>
      <c r="AY85" s="174"/>
      <c r="AZ85" s="37"/>
    </row>
    <row r="86" spans="1:52" ht="10.5" customHeight="1" x14ac:dyDescent="0.15">
      <c r="A86" s="5"/>
      <c r="B86" s="190"/>
      <c r="C86" s="191"/>
      <c r="D86" s="189"/>
      <c r="E86" s="175"/>
      <c r="F86" s="178"/>
      <c r="G86" s="178"/>
      <c r="H86" s="177"/>
      <c r="I86" s="166" t="str">
        <f t="shared" si="15"/>
        <v>午前午後</v>
      </c>
      <c r="J86" s="167"/>
      <c r="K86" s="167"/>
      <c r="L86" s="168"/>
      <c r="M86" s="161">
        <v>85</v>
      </c>
      <c r="N86" s="162"/>
      <c r="O86" s="162"/>
      <c r="P86" s="162"/>
      <c r="Q86" s="163"/>
      <c r="R86" s="161">
        <v>769</v>
      </c>
      <c r="S86" s="162"/>
      <c r="T86" s="162"/>
      <c r="U86" s="162"/>
      <c r="V86" s="162"/>
      <c r="W86" s="163"/>
      <c r="X86" s="161">
        <v>4</v>
      </c>
      <c r="Y86" s="162"/>
      <c r="Z86" s="162"/>
      <c r="AA86" s="162"/>
      <c r="AB86" s="163"/>
      <c r="AC86" s="161">
        <v>80</v>
      </c>
      <c r="AD86" s="162"/>
      <c r="AE86" s="162"/>
      <c r="AF86" s="162"/>
      <c r="AG86" s="162"/>
      <c r="AH86" s="163"/>
      <c r="AI86" s="161">
        <f t="shared" si="10"/>
        <v>89</v>
      </c>
      <c r="AJ86" s="162"/>
      <c r="AK86" s="162"/>
      <c r="AL86" s="162"/>
      <c r="AM86" s="163"/>
      <c r="AN86" s="161">
        <f t="shared" si="16"/>
        <v>849</v>
      </c>
      <c r="AO86" s="164"/>
      <c r="AP86" s="164"/>
      <c r="AQ86" s="164"/>
      <c r="AR86" s="164"/>
      <c r="AS86" s="165"/>
      <c r="AT86" s="172">
        <f>IF(AI86=0,0,(AI86*2)/($E$87*$AU$10*3-$E$89))</f>
        <v>0.20045045045045046</v>
      </c>
      <c r="AU86" s="173"/>
      <c r="AV86" s="173"/>
      <c r="AW86" s="173"/>
      <c r="AX86" s="173"/>
      <c r="AY86" s="174"/>
      <c r="AZ86" s="37"/>
    </row>
    <row r="87" spans="1:52" ht="10.5" customHeight="1" x14ac:dyDescent="0.15">
      <c r="A87" s="5"/>
      <c r="B87" s="190"/>
      <c r="C87" s="191"/>
      <c r="D87" s="189"/>
      <c r="E87" s="38">
        <v>1</v>
      </c>
      <c r="F87" s="35"/>
      <c r="G87" s="35"/>
      <c r="H87" s="36"/>
      <c r="I87" s="166" t="str">
        <f t="shared" si="15"/>
        <v>午後夜間</v>
      </c>
      <c r="J87" s="167"/>
      <c r="K87" s="167"/>
      <c r="L87" s="168"/>
      <c r="M87" s="161">
        <v>46</v>
      </c>
      <c r="N87" s="162"/>
      <c r="O87" s="162"/>
      <c r="P87" s="162"/>
      <c r="Q87" s="163"/>
      <c r="R87" s="161">
        <v>355</v>
      </c>
      <c r="S87" s="162"/>
      <c r="T87" s="162"/>
      <c r="U87" s="162"/>
      <c r="V87" s="162"/>
      <c r="W87" s="163"/>
      <c r="X87" s="161">
        <v>1</v>
      </c>
      <c r="Y87" s="162"/>
      <c r="Z87" s="162"/>
      <c r="AA87" s="162"/>
      <c r="AB87" s="163"/>
      <c r="AC87" s="161">
        <v>20</v>
      </c>
      <c r="AD87" s="162"/>
      <c r="AE87" s="162"/>
      <c r="AF87" s="162"/>
      <c r="AG87" s="162"/>
      <c r="AH87" s="163"/>
      <c r="AI87" s="161">
        <f t="shared" si="10"/>
        <v>47</v>
      </c>
      <c r="AJ87" s="162"/>
      <c r="AK87" s="162"/>
      <c r="AL87" s="162"/>
      <c r="AM87" s="163"/>
      <c r="AN87" s="161">
        <f t="shared" si="16"/>
        <v>375</v>
      </c>
      <c r="AO87" s="164"/>
      <c r="AP87" s="164"/>
      <c r="AQ87" s="164"/>
      <c r="AR87" s="164"/>
      <c r="AS87" s="165"/>
      <c r="AT87" s="172">
        <f>IF(AI87=0,0,(AI87*2)/($E$87*$AU$10*3-$E$89))</f>
        <v>0.10585585585585586</v>
      </c>
      <c r="AU87" s="173"/>
      <c r="AV87" s="173"/>
      <c r="AW87" s="173"/>
      <c r="AX87" s="173"/>
      <c r="AY87" s="174"/>
      <c r="AZ87" s="37"/>
    </row>
    <row r="88" spans="1:52" ht="10.5" customHeight="1" x14ac:dyDescent="0.15">
      <c r="A88" s="5"/>
      <c r="B88" s="190"/>
      <c r="C88" s="191"/>
      <c r="D88" s="189"/>
      <c r="E88" s="34"/>
      <c r="F88" s="35"/>
      <c r="G88" s="35"/>
      <c r="H88" s="36"/>
      <c r="I88" s="166" t="str">
        <f t="shared" si="15"/>
        <v>全日</v>
      </c>
      <c r="J88" s="167"/>
      <c r="K88" s="167"/>
      <c r="L88" s="168"/>
      <c r="M88" s="161">
        <v>31</v>
      </c>
      <c r="N88" s="162"/>
      <c r="O88" s="162"/>
      <c r="P88" s="162"/>
      <c r="Q88" s="163"/>
      <c r="R88" s="161">
        <v>535</v>
      </c>
      <c r="S88" s="162"/>
      <c r="T88" s="162"/>
      <c r="U88" s="162"/>
      <c r="V88" s="162"/>
      <c r="W88" s="163"/>
      <c r="X88" s="161">
        <v>12</v>
      </c>
      <c r="Y88" s="162"/>
      <c r="Z88" s="162"/>
      <c r="AA88" s="162"/>
      <c r="AB88" s="163"/>
      <c r="AC88" s="161">
        <v>230</v>
      </c>
      <c r="AD88" s="162"/>
      <c r="AE88" s="162"/>
      <c r="AF88" s="162"/>
      <c r="AG88" s="162"/>
      <c r="AH88" s="163"/>
      <c r="AI88" s="161">
        <f t="shared" si="10"/>
        <v>43</v>
      </c>
      <c r="AJ88" s="162"/>
      <c r="AK88" s="162"/>
      <c r="AL88" s="162"/>
      <c r="AM88" s="163"/>
      <c r="AN88" s="161">
        <f t="shared" si="16"/>
        <v>765</v>
      </c>
      <c r="AO88" s="164"/>
      <c r="AP88" s="164"/>
      <c r="AQ88" s="164"/>
      <c r="AR88" s="164"/>
      <c r="AS88" s="165"/>
      <c r="AT88" s="172">
        <f>IF(AI88=0,0,(AI88*3)/($E$87*$AU$10*3-$E$89))</f>
        <v>0.14527027027027026</v>
      </c>
      <c r="AU88" s="173"/>
      <c r="AV88" s="173"/>
      <c r="AW88" s="173"/>
      <c r="AX88" s="173"/>
      <c r="AY88" s="174"/>
      <c r="AZ88" s="37"/>
    </row>
    <row r="89" spans="1:52" ht="10.5" customHeight="1" x14ac:dyDescent="0.15">
      <c r="A89" s="5"/>
      <c r="B89" s="190"/>
      <c r="C89" s="191"/>
      <c r="D89" s="189"/>
      <c r="E89" s="169">
        <v>0</v>
      </c>
      <c r="F89" s="170"/>
      <c r="G89" s="170"/>
      <c r="H89" s="171"/>
      <c r="I89" s="166" t="s">
        <v>36</v>
      </c>
      <c r="J89" s="167"/>
      <c r="K89" s="167"/>
      <c r="L89" s="168"/>
      <c r="M89" s="161">
        <f>SUM(M83:Q88)</f>
        <v>371</v>
      </c>
      <c r="N89" s="162"/>
      <c r="O89" s="162"/>
      <c r="P89" s="162"/>
      <c r="Q89" s="163"/>
      <c r="R89" s="161">
        <f>SUM(R83:W88:W88)</f>
        <v>3488</v>
      </c>
      <c r="S89" s="162"/>
      <c r="T89" s="162"/>
      <c r="U89" s="162"/>
      <c r="V89" s="162"/>
      <c r="W89" s="163"/>
      <c r="X89" s="161">
        <f>SUM(X83:AB88:AB88)</f>
        <v>23</v>
      </c>
      <c r="Y89" s="162"/>
      <c r="Z89" s="162"/>
      <c r="AA89" s="162"/>
      <c r="AB89" s="163"/>
      <c r="AC89" s="161">
        <f>SUM(AC83:AH88)</f>
        <v>415</v>
      </c>
      <c r="AD89" s="162"/>
      <c r="AE89" s="162"/>
      <c r="AF89" s="162"/>
      <c r="AG89" s="162"/>
      <c r="AH89" s="163"/>
      <c r="AI89" s="161">
        <f t="shared" si="10"/>
        <v>394</v>
      </c>
      <c r="AJ89" s="162"/>
      <c r="AK89" s="162"/>
      <c r="AL89" s="162"/>
      <c r="AM89" s="163"/>
      <c r="AN89" s="161">
        <f>SUM(AN83:AS88)</f>
        <v>3903</v>
      </c>
      <c r="AO89" s="164"/>
      <c r="AP89" s="164"/>
      <c r="AQ89" s="164"/>
      <c r="AR89" s="164"/>
      <c r="AS89" s="165"/>
      <c r="AT89" s="172">
        <f>IF(AI89=0,0,(AI89+AI86+AI87+(AI88*2))/(E87*$AU$10*3-E89))</f>
        <v>0.69369369369369371</v>
      </c>
      <c r="AU89" s="173"/>
      <c r="AV89" s="173"/>
      <c r="AW89" s="173"/>
      <c r="AX89" s="173"/>
      <c r="AY89" s="174"/>
      <c r="AZ89" s="37"/>
    </row>
    <row r="90" spans="1:52" ht="10.5" customHeight="1" x14ac:dyDescent="0.15">
      <c r="A90" s="5"/>
      <c r="B90" s="187" t="s">
        <v>35</v>
      </c>
      <c r="C90" s="191"/>
      <c r="D90" s="189"/>
      <c r="E90" s="175" t="s">
        <v>46</v>
      </c>
      <c r="F90" s="178"/>
      <c r="G90" s="178"/>
      <c r="H90" s="177"/>
      <c r="I90" s="158" t="str">
        <f t="shared" ref="I90:I95" si="17">I83</f>
        <v>午前</v>
      </c>
      <c r="J90" s="159"/>
      <c r="K90" s="159"/>
      <c r="L90" s="160"/>
      <c r="M90" s="179">
        <v>306</v>
      </c>
      <c r="N90" s="180"/>
      <c r="O90" s="180"/>
      <c r="P90" s="180"/>
      <c r="Q90" s="181"/>
      <c r="R90" s="179">
        <v>808</v>
      </c>
      <c r="S90" s="180"/>
      <c r="T90" s="180"/>
      <c r="U90" s="180"/>
      <c r="V90" s="180"/>
      <c r="W90" s="181"/>
      <c r="X90" s="179">
        <v>0</v>
      </c>
      <c r="Y90" s="180"/>
      <c r="Z90" s="180"/>
      <c r="AA90" s="180"/>
      <c r="AB90" s="181"/>
      <c r="AC90" s="179">
        <v>0</v>
      </c>
      <c r="AD90" s="180"/>
      <c r="AE90" s="180"/>
      <c r="AF90" s="180"/>
      <c r="AG90" s="180"/>
      <c r="AH90" s="181"/>
      <c r="AI90" s="179">
        <f t="shared" si="10"/>
        <v>306</v>
      </c>
      <c r="AJ90" s="180"/>
      <c r="AK90" s="180"/>
      <c r="AL90" s="180"/>
      <c r="AM90" s="181"/>
      <c r="AN90" s="179">
        <f t="shared" ref="AN90:AN95" si="18">R90+AC90</f>
        <v>808</v>
      </c>
      <c r="AO90" s="182"/>
      <c r="AP90" s="182"/>
      <c r="AQ90" s="182"/>
      <c r="AR90" s="182"/>
      <c r="AS90" s="183"/>
      <c r="AT90" s="184">
        <f>IF(AI90=0,0,(AI90*1)/($E$94*$AU$10*3-$E$96))</f>
        <v>0.17229729729729729</v>
      </c>
      <c r="AU90" s="185"/>
      <c r="AV90" s="185"/>
      <c r="AW90" s="185"/>
      <c r="AX90" s="185"/>
      <c r="AY90" s="186"/>
      <c r="AZ90" s="37"/>
    </row>
    <row r="91" spans="1:52" ht="10.5" customHeight="1" x14ac:dyDescent="0.15">
      <c r="A91" s="5"/>
      <c r="B91" s="190"/>
      <c r="C91" s="191"/>
      <c r="D91" s="189"/>
      <c r="E91" s="175"/>
      <c r="F91" s="178"/>
      <c r="G91" s="178"/>
      <c r="H91" s="177"/>
      <c r="I91" s="166" t="str">
        <f t="shared" si="17"/>
        <v>午後</v>
      </c>
      <c r="J91" s="167"/>
      <c r="K91" s="167"/>
      <c r="L91" s="168"/>
      <c r="M91" s="161">
        <v>289</v>
      </c>
      <c r="N91" s="162"/>
      <c r="O91" s="162"/>
      <c r="P91" s="162"/>
      <c r="Q91" s="163"/>
      <c r="R91" s="161">
        <v>811</v>
      </c>
      <c r="S91" s="162"/>
      <c r="T91" s="162"/>
      <c r="U91" s="162"/>
      <c r="V91" s="162"/>
      <c r="W91" s="163"/>
      <c r="X91" s="161">
        <v>0</v>
      </c>
      <c r="Y91" s="162"/>
      <c r="Z91" s="162"/>
      <c r="AA91" s="162"/>
      <c r="AB91" s="163"/>
      <c r="AC91" s="161">
        <v>0</v>
      </c>
      <c r="AD91" s="162"/>
      <c r="AE91" s="162"/>
      <c r="AF91" s="162"/>
      <c r="AG91" s="162"/>
      <c r="AH91" s="163"/>
      <c r="AI91" s="161">
        <f t="shared" si="10"/>
        <v>289</v>
      </c>
      <c r="AJ91" s="162"/>
      <c r="AK91" s="162"/>
      <c r="AL91" s="162"/>
      <c r="AM91" s="163"/>
      <c r="AN91" s="161">
        <f t="shared" si="18"/>
        <v>811</v>
      </c>
      <c r="AO91" s="164"/>
      <c r="AP91" s="164"/>
      <c r="AQ91" s="164"/>
      <c r="AR91" s="164"/>
      <c r="AS91" s="165"/>
      <c r="AT91" s="172">
        <f>IF(AI91=0,0,(AI91*1)/($E$94*$AU$10*3-$E$96))</f>
        <v>0.16272522522522523</v>
      </c>
      <c r="AU91" s="173"/>
      <c r="AV91" s="173"/>
      <c r="AW91" s="173"/>
      <c r="AX91" s="173"/>
      <c r="AY91" s="174"/>
      <c r="AZ91" s="37"/>
    </row>
    <row r="92" spans="1:52" ht="10.5" customHeight="1" x14ac:dyDescent="0.15">
      <c r="A92" s="5"/>
      <c r="B92" s="190"/>
      <c r="C92" s="191"/>
      <c r="D92" s="189"/>
      <c r="E92" s="175"/>
      <c r="F92" s="178"/>
      <c r="G92" s="178"/>
      <c r="H92" s="177"/>
      <c r="I92" s="166" t="str">
        <f t="shared" si="17"/>
        <v>夜間</v>
      </c>
      <c r="J92" s="167"/>
      <c r="K92" s="167"/>
      <c r="L92" s="168"/>
      <c r="M92" s="161">
        <v>320</v>
      </c>
      <c r="N92" s="162"/>
      <c r="O92" s="162"/>
      <c r="P92" s="162"/>
      <c r="Q92" s="163"/>
      <c r="R92" s="161">
        <v>791</v>
      </c>
      <c r="S92" s="162"/>
      <c r="T92" s="162"/>
      <c r="U92" s="162"/>
      <c r="V92" s="162"/>
      <c r="W92" s="163"/>
      <c r="X92" s="161">
        <v>2</v>
      </c>
      <c r="Y92" s="162"/>
      <c r="Z92" s="162"/>
      <c r="AA92" s="162"/>
      <c r="AB92" s="163"/>
      <c r="AC92" s="161">
        <v>0</v>
      </c>
      <c r="AD92" s="162"/>
      <c r="AE92" s="162"/>
      <c r="AF92" s="162"/>
      <c r="AG92" s="162"/>
      <c r="AH92" s="163"/>
      <c r="AI92" s="161">
        <f t="shared" si="10"/>
        <v>322</v>
      </c>
      <c r="AJ92" s="162"/>
      <c r="AK92" s="162"/>
      <c r="AL92" s="162"/>
      <c r="AM92" s="163"/>
      <c r="AN92" s="161">
        <f t="shared" si="18"/>
        <v>791</v>
      </c>
      <c r="AO92" s="164"/>
      <c r="AP92" s="164"/>
      <c r="AQ92" s="164"/>
      <c r="AR92" s="164"/>
      <c r="AS92" s="165"/>
      <c r="AT92" s="172">
        <f>IF(AI92=0,0,(AI92*1)/($E$94*$AU$10*3-$E$96))</f>
        <v>0.18130630630630631</v>
      </c>
      <c r="AU92" s="173"/>
      <c r="AV92" s="173"/>
      <c r="AW92" s="173"/>
      <c r="AX92" s="173"/>
      <c r="AY92" s="174"/>
      <c r="AZ92" s="37"/>
    </row>
    <row r="93" spans="1:52" ht="10.5" customHeight="1" x14ac:dyDescent="0.15">
      <c r="A93" s="5"/>
      <c r="B93" s="190"/>
      <c r="C93" s="191"/>
      <c r="D93" s="189"/>
      <c r="E93" s="175"/>
      <c r="F93" s="178"/>
      <c r="G93" s="178"/>
      <c r="H93" s="177"/>
      <c r="I93" s="166" t="str">
        <f t="shared" si="17"/>
        <v>午前午後</v>
      </c>
      <c r="J93" s="167"/>
      <c r="K93" s="167"/>
      <c r="L93" s="168"/>
      <c r="M93" s="161">
        <v>67</v>
      </c>
      <c r="N93" s="162"/>
      <c r="O93" s="162"/>
      <c r="P93" s="162"/>
      <c r="Q93" s="163"/>
      <c r="R93" s="161">
        <v>195</v>
      </c>
      <c r="S93" s="162"/>
      <c r="T93" s="162"/>
      <c r="U93" s="162"/>
      <c r="V93" s="162"/>
      <c r="W93" s="163"/>
      <c r="X93" s="161">
        <v>2</v>
      </c>
      <c r="Y93" s="162"/>
      <c r="Z93" s="162"/>
      <c r="AA93" s="162"/>
      <c r="AB93" s="163"/>
      <c r="AC93" s="161">
        <v>10</v>
      </c>
      <c r="AD93" s="162"/>
      <c r="AE93" s="162"/>
      <c r="AF93" s="162"/>
      <c r="AG93" s="162"/>
      <c r="AH93" s="163"/>
      <c r="AI93" s="161">
        <f t="shared" si="10"/>
        <v>69</v>
      </c>
      <c r="AJ93" s="162"/>
      <c r="AK93" s="162"/>
      <c r="AL93" s="162"/>
      <c r="AM93" s="163"/>
      <c r="AN93" s="161">
        <f t="shared" si="18"/>
        <v>205</v>
      </c>
      <c r="AO93" s="164"/>
      <c r="AP93" s="164"/>
      <c r="AQ93" s="164"/>
      <c r="AR93" s="164"/>
      <c r="AS93" s="165"/>
      <c r="AT93" s="172">
        <f>IF(AI93=0,0,(AI93*2)/($E$94*$AU$10*3-$E$96))</f>
        <v>7.77027027027027E-2</v>
      </c>
      <c r="AU93" s="173"/>
      <c r="AV93" s="173"/>
      <c r="AW93" s="173"/>
      <c r="AX93" s="173"/>
      <c r="AY93" s="174"/>
      <c r="AZ93" s="37"/>
    </row>
    <row r="94" spans="1:52" ht="10.5" customHeight="1" x14ac:dyDescent="0.15">
      <c r="A94" s="5"/>
      <c r="B94" s="190"/>
      <c r="C94" s="191"/>
      <c r="D94" s="189"/>
      <c r="E94" s="38">
        <v>2</v>
      </c>
      <c r="F94" s="35"/>
      <c r="G94" s="35"/>
      <c r="H94" s="36"/>
      <c r="I94" s="166" t="str">
        <f t="shared" si="17"/>
        <v>午後夜間</v>
      </c>
      <c r="J94" s="167"/>
      <c r="K94" s="167"/>
      <c r="L94" s="168"/>
      <c r="M94" s="161">
        <v>37</v>
      </c>
      <c r="N94" s="162"/>
      <c r="O94" s="162"/>
      <c r="P94" s="162"/>
      <c r="Q94" s="163"/>
      <c r="R94" s="161">
        <v>133</v>
      </c>
      <c r="S94" s="162"/>
      <c r="T94" s="162"/>
      <c r="U94" s="162"/>
      <c r="V94" s="162"/>
      <c r="W94" s="163"/>
      <c r="X94" s="161">
        <v>2</v>
      </c>
      <c r="Y94" s="162"/>
      <c r="Z94" s="162"/>
      <c r="AA94" s="162"/>
      <c r="AB94" s="163"/>
      <c r="AC94" s="161">
        <v>10</v>
      </c>
      <c r="AD94" s="162"/>
      <c r="AE94" s="162"/>
      <c r="AF94" s="162"/>
      <c r="AG94" s="162"/>
      <c r="AH94" s="163"/>
      <c r="AI94" s="161">
        <f t="shared" si="10"/>
        <v>39</v>
      </c>
      <c r="AJ94" s="162"/>
      <c r="AK94" s="162"/>
      <c r="AL94" s="162"/>
      <c r="AM94" s="163"/>
      <c r="AN94" s="161">
        <f t="shared" si="18"/>
        <v>143</v>
      </c>
      <c r="AO94" s="164"/>
      <c r="AP94" s="164"/>
      <c r="AQ94" s="164"/>
      <c r="AR94" s="164"/>
      <c r="AS94" s="165"/>
      <c r="AT94" s="172">
        <f>IF(AI94=0,0,(AI94*2)/($E$94*$AU$10*3-$E$96))</f>
        <v>4.3918918918918921E-2</v>
      </c>
      <c r="AU94" s="173"/>
      <c r="AV94" s="173"/>
      <c r="AW94" s="173"/>
      <c r="AX94" s="173"/>
      <c r="AY94" s="174"/>
      <c r="AZ94" s="37"/>
    </row>
    <row r="95" spans="1:52" ht="10.5" customHeight="1" x14ac:dyDescent="0.15">
      <c r="A95" s="5"/>
      <c r="B95" s="190"/>
      <c r="C95" s="191"/>
      <c r="D95" s="189"/>
      <c r="E95" s="34"/>
      <c r="F95" s="35"/>
      <c r="G95" s="35"/>
      <c r="H95" s="36"/>
      <c r="I95" s="166" t="str">
        <f t="shared" si="17"/>
        <v>全日</v>
      </c>
      <c r="J95" s="167"/>
      <c r="K95" s="167"/>
      <c r="L95" s="168"/>
      <c r="M95" s="161">
        <v>19</v>
      </c>
      <c r="N95" s="162"/>
      <c r="O95" s="162"/>
      <c r="P95" s="162"/>
      <c r="Q95" s="163"/>
      <c r="R95" s="161">
        <v>86</v>
      </c>
      <c r="S95" s="162"/>
      <c r="T95" s="162"/>
      <c r="U95" s="162"/>
      <c r="V95" s="162"/>
      <c r="W95" s="163"/>
      <c r="X95" s="161">
        <v>22</v>
      </c>
      <c r="Y95" s="162"/>
      <c r="Z95" s="162"/>
      <c r="AA95" s="162"/>
      <c r="AB95" s="163"/>
      <c r="AC95" s="161">
        <v>109</v>
      </c>
      <c r="AD95" s="162"/>
      <c r="AE95" s="162"/>
      <c r="AF95" s="162"/>
      <c r="AG95" s="162"/>
      <c r="AH95" s="163"/>
      <c r="AI95" s="161">
        <f t="shared" si="10"/>
        <v>41</v>
      </c>
      <c r="AJ95" s="162"/>
      <c r="AK95" s="162"/>
      <c r="AL95" s="162"/>
      <c r="AM95" s="163"/>
      <c r="AN95" s="161">
        <f t="shared" si="18"/>
        <v>195</v>
      </c>
      <c r="AO95" s="164"/>
      <c r="AP95" s="164"/>
      <c r="AQ95" s="164"/>
      <c r="AR95" s="164"/>
      <c r="AS95" s="165"/>
      <c r="AT95" s="172">
        <f>IF(AI95=0,0,(AI95*3)/($E$94*$AU$10*3-$E$96))</f>
        <v>6.9256756756756757E-2</v>
      </c>
      <c r="AU95" s="173"/>
      <c r="AV95" s="173"/>
      <c r="AW95" s="173"/>
      <c r="AX95" s="173"/>
      <c r="AY95" s="174"/>
      <c r="AZ95" s="37"/>
    </row>
    <row r="96" spans="1:52" ht="10.5" customHeight="1" x14ac:dyDescent="0.15">
      <c r="A96" s="5"/>
      <c r="B96" s="190"/>
      <c r="C96" s="191"/>
      <c r="D96" s="189"/>
      <c r="E96" s="169">
        <v>0</v>
      </c>
      <c r="F96" s="170"/>
      <c r="G96" s="170"/>
      <c r="H96" s="171"/>
      <c r="I96" s="166" t="s">
        <v>36</v>
      </c>
      <c r="J96" s="167"/>
      <c r="K96" s="167"/>
      <c r="L96" s="168"/>
      <c r="M96" s="161">
        <f>SUM(M90:Q95)</f>
        <v>1038</v>
      </c>
      <c r="N96" s="162"/>
      <c r="O96" s="162"/>
      <c r="P96" s="162"/>
      <c r="Q96" s="163"/>
      <c r="R96" s="161">
        <f>SUM(R90:W95:W95)</f>
        <v>2824</v>
      </c>
      <c r="S96" s="162"/>
      <c r="T96" s="162"/>
      <c r="U96" s="162"/>
      <c r="V96" s="162"/>
      <c r="W96" s="163"/>
      <c r="X96" s="161">
        <f>SUM(X90:AB95:AB95)</f>
        <v>28</v>
      </c>
      <c r="Y96" s="162"/>
      <c r="Z96" s="162"/>
      <c r="AA96" s="162"/>
      <c r="AB96" s="163"/>
      <c r="AC96" s="161">
        <f>SUM(AC90:AH95)</f>
        <v>129</v>
      </c>
      <c r="AD96" s="162"/>
      <c r="AE96" s="162"/>
      <c r="AF96" s="162"/>
      <c r="AG96" s="162"/>
      <c r="AH96" s="163"/>
      <c r="AI96" s="161">
        <f t="shared" si="10"/>
        <v>1066</v>
      </c>
      <c r="AJ96" s="162"/>
      <c r="AK96" s="162"/>
      <c r="AL96" s="162"/>
      <c r="AM96" s="163"/>
      <c r="AN96" s="161">
        <f>SUM(AN90:AS95)</f>
        <v>2953</v>
      </c>
      <c r="AO96" s="164"/>
      <c r="AP96" s="164"/>
      <c r="AQ96" s="164"/>
      <c r="AR96" s="164"/>
      <c r="AS96" s="165"/>
      <c r="AT96" s="172">
        <f>IF(AI96=0,0,(AI96+AI93+AI94+(AI95*2))/(E94*$AU$10*3-E96))</f>
        <v>0.7072072072072072</v>
      </c>
      <c r="AU96" s="173"/>
      <c r="AV96" s="173"/>
      <c r="AW96" s="173"/>
      <c r="AX96" s="173"/>
      <c r="AY96" s="174"/>
      <c r="AZ96" s="37"/>
    </row>
    <row r="97" spans="1:52" ht="10.5" customHeight="1" x14ac:dyDescent="0.15">
      <c r="A97" s="5"/>
      <c r="B97" s="187" t="s">
        <v>35</v>
      </c>
      <c r="C97" s="191"/>
      <c r="D97" s="189"/>
      <c r="E97" s="175" t="s">
        <v>47</v>
      </c>
      <c r="F97" s="178"/>
      <c r="G97" s="178"/>
      <c r="H97" s="177"/>
      <c r="I97" s="158" t="str">
        <f t="shared" ref="I97:I102" si="19">I90</f>
        <v>午前</v>
      </c>
      <c r="J97" s="159"/>
      <c r="K97" s="159"/>
      <c r="L97" s="160"/>
      <c r="M97" s="179">
        <v>58</v>
      </c>
      <c r="N97" s="180"/>
      <c r="O97" s="180"/>
      <c r="P97" s="180"/>
      <c r="Q97" s="181"/>
      <c r="R97" s="179">
        <v>736</v>
      </c>
      <c r="S97" s="180"/>
      <c r="T97" s="180"/>
      <c r="U97" s="180"/>
      <c r="V97" s="180"/>
      <c r="W97" s="181"/>
      <c r="X97" s="179">
        <v>1</v>
      </c>
      <c r="Y97" s="180"/>
      <c r="Z97" s="180"/>
      <c r="AA97" s="180"/>
      <c r="AB97" s="181"/>
      <c r="AC97" s="179">
        <v>5</v>
      </c>
      <c r="AD97" s="180"/>
      <c r="AE97" s="180"/>
      <c r="AF97" s="180"/>
      <c r="AG97" s="180"/>
      <c r="AH97" s="181"/>
      <c r="AI97" s="179">
        <f t="shared" si="10"/>
        <v>59</v>
      </c>
      <c r="AJ97" s="180"/>
      <c r="AK97" s="180"/>
      <c r="AL97" s="180"/>
      <c r="AM97" s="181"/>
      <c r="AN97" s="179">
        <f t="shared" ref="AN97:AN102" si="20">R97+AC97</f>
        <v>741</v>
      </c>
      <c r="AO97" s="182"/>
      <c r="AP97" s="182"/>
      <c r="AQ97" s="182"/>
      <c r="AR97" s="182"/>
      <c r="AS97" s="183"/>
      <c r="AT97" s="184">
        <f>IF(AI97=0,0,(AI97*1)/($E$101*$AU$10*3-$E$103))</f>
        <v>6.6441441441441443E-2</v>
      </c>
      <c r="AU97" s="185"/>
      <c r="AV97" s="185"/>
      <c r="AW97" s="185"/>
      <c r="AX97" s="185"/>
      <c r="AY97" s="186"/>
      <c r="AZ97" s="37"/>
    </row>
    <row r="98" spans="1:52" ht="10.5" customHeight="1" x14ac:dyDescent="0.15">
      <c r="A98" s="5"/>
      <c r="B98" s="190"/>
      <c r="C98" s="191"/>
      <c r="D98" s="189"/>
      <c r="E98" s="175"/>
      <c r="F98" s="178"/>
      <c r="G98" s="178"/>
      <c r="H98" s="177"/>
      <c r="I98" s="166" t="str">
        <f t="shared" si="19"/>
        <v>午後</v>
      </c>
      <c r="J98" s="167"/>
      <c r="K98" s="167"/>
      <c r="L98" s="168"/>
      <c r="M98" s="161">
        <v>29</v>
      </c>
      <c r="N98" s="162"/>
      <c r="O98" s="162"/>
      <c r="P98" s="162"/>
      <c r="Q98" s="163"/>
      <c r="R98" s="161">
        <v>296</v>
      </c>
      <c r="S98" s="162"/>
      <c r="T98" s="162"/>
      <c r="U98" s="162"/>
      <c r="V98" s="162"/>
      <c r="W98" s="163"/>
      <c r="X98" s="161">
        <v>7</v>
      </c>
      <c r="Y98" s="162"/>
      <c r="Z98" s="162"/>
      <c r="AA98" s="162"/>
      <c r="AB98" s="163"/>
      <c r="AC98" s="161">
        <v>85</v>
      </c>
      <c r="AD98" s="162"/>
      <c r="AE98" s="162"/>
      <c r="AF98" s="162"/>
      <c r="AG98" s="162"/>
      <c r="AH98" s="163"/>
      <c r="AI98" s="161">
        <f t="shared" si="10"/>
        <v>36</v>
      </c>
      <c r="AJ98" s="162"/>
      <c r="AK98" s="162"/>
      <c r="AL98" s="162"/>
      <c r="AM98" s="163"/>
      <c r="AN98" s="161">
        <f t="shared" si="20"/>
        <v>381</v>
      </c>
      <c r="AO98" s="164"/>
      <c r="AP98" s="164"/>
      <c r="AQ98" s="164"/>
      <c r="AR98" s="164"/>
      <c r="AS98" s="165"/>
      <c r="AT98" s="172">
        <f>IF(AI98=0,0,(AI98*1)/($E$101*$AU$10*3-$E$103))</f>
        <v>4.0540540540540543E-2</v>
      </c>
      <c r="AU98" s="173"/>
      <c r="AV98" s="173"/>
      <c r="AW98" s="173"/>
      <c r="AX98" s="173"/>
      <c r="AY98" s="174"/>
      <c r="AZ98" s="37"/>
    </row>
    <row r="99" spans="1:52" ht="10.5" customHeight="1" x14ac:dyDescent="0.15">
      <c r="A99" s="5"/>
      <c r="B99" s="190"/>
      <c r="C99" s="191"/>
      <c r="D99" s="189"/>
      <c r="E99" s="175"/>
      <c r="F99" s="178"/>
      <c r="G99" s="178"/>
      <c r="H99" s="177"/>
      <c r="I99" s="166" t="str">
        <f t="shared" si="19"/>
        <v>夜間</v>
      </c>
      <c r="J99" s="167"/>
      <c r="K99" s="167"/>
      <c r="L99" s="168"/>
      <c r="M99" s="161">
        <v>11</v>
      </c>
      <c r="N99" s="162"/>
      <c r="O99" s="162"/>
      <c r="P99" s="162"/>
      <c r="Q99" s="163"/>
      <c r="R99" s="161">
        <v>107</v>
      </c>
      <c r="S99" s="162"/>
      <c r="T99" s="162"/>
      <c r="U99" s="162"/>
      <c r="V99" s="162"/>
      <c r="W99" s="163"/>
      <c r="X99" s="161">
        <v>9</v>
      </c>
      <c r="Y99" s="162"/>
      <c r="Z99" s="162"/>
      <c r="AA99" s="162"/>
      <c r="AB99" s="163"/>
      <c r="AC99" s="161">
        <v>82</v>
      </c>
      <c r="AD99" s="162"/>
      <c r="AE99" s="162"/>
      <c r="AF99" s="162"/>
      <c r="AG99" s="162"/>
      <c r="AH99" s="163"/>
      <c r="AI99" s="161">
        <f t="shared" si="10"/>
        <v>20</v>
      </c>
      <c r="AJ99" s="162"/>
      <c r="AK99" s="162"/>
      <c r="AL99" s="162"/>
      <c r="AM99" s="163"/>
      <c r="AN99" s="161">
        <f t="shared" si="20"/>
        <v>189</v>
      </c>
      <c r="AO99" s="164"/>
      <c r="AP99" s="164"/>
      <c r="AQ99" s="164"/>
      <c r="AR99" s="164"/>
      <c r="AS99" s="165"/>
      <c r="AT99" s="172">
        <f>IF(AI99=0,0,(AI99*1)/($E$101*$AU$10*3-$E$103))</f>
        <v>2.2522522522522521E-2</v>
      </c>
      <c r="AU99" s="173"/>
      <c r="AV99" s="173"/>
      <c r="AW99" s="173"/>
      <c r="AX99" s="173"/>
      <c r="AY99" s="174"/>
      <c r="AZ99" s="37"/>
    </row>
    <row r="100" spans="1:52" ht="10.5" customHeight="1" x14ac:dyDescent="0.15">
      <c r="A100" s="5"/>
      <c r="B100" s="190"/>
      <c r="C100" s="191"/>
      <c r="D100" s="189"/>
      <c r="E100" s="175"/>
      <c r="F100" s="178"/>
      <c r="G100" s="178"/>
      <c r="H100" s="177"/>
      <c r="I100" s="166" t="str">
        <f t="shared" si="19"/>
        <v>午前午後</v>
      </c>
      <c r="J100" s="167"/>
      <c r="K100" s="167"/>
      <c r="L100" s="168"/>
      <c r="M100" s="161">
        <v>35</v>
      </c>
      <c r="N100" s="162"/>
      <c r="O100" s="162"/>
      <c r="P100" s="162"/>
      <c r="Q100" s="163"/>
      <c r="R100" s="161">
        <v>436</v>
      </c>
      <c r="S100" s="162"/>
      <c r="T100" s="162"/>
      <c r="U100" s="162"/>
      <c r="V100" s="162"/>
      <c r="W100" s="163"/>
      <c r="X100" s="161">
        <v>13</v>
      </c>
      <c r="Y100" s="162"/>
      <c r="Z100" s="162"/>
      <c r="AA100" s="162"/>
      <c r="AB100" s="163"/>
      <c r="AC100" s="161">
        <v>195</v>
      </c>
      <c r="AD100" s="162"/>
      <c r="AE100" s="162"/>
      <c r="AF100" s="162"/>
      <c r="AG100" s="162"/>
      <c r="AH100" s="163"/>
      <c r="AI100" s="161">
        <f t="shared" ref="AI100:AI117" si="21">M100+X100</f>
        <v>48</v>
      </c>
      <c r="AJ100" s="162"/>
      <c r="AK100" s="162"/>
      <c r="AL100" s="162"/>
      <c r="AM100" s="163"/>
      <c r="AN100" s="161">
        <f t="shared" si="20"/>
        <v>631</v>
      </c>
      <c r="AO100" s="164"/>
      <c r="AP100" s="164"/>
      <c r="AQ100" s="164"/>
      <c r="AR100" s="164"/>
      <c r="AS100" s="165"/>
      <c r="AT100" s="172">
        <f>IF(AI100=0,0,(AI100*2)/($E$101*$AU$10*3-$E$103))</f>
        <v>0.10810810810810811</v>
      </c>
      <c r="AU100" s="173"/>
      <c r="AV100" s="173"/>
      <c r="AW100" s="173"/>
      <c r="AX100" s="173"/>
      <c r="AY100" s="174"/>
      <c r="AZ100" s="37"/>
    </row>
    <row r="101" spans="1:52" ht="10.5" customHeight="1" x14ac:dyDescent="0.15">
      <c r="A101" s="5"/>
      <c r="B101" s="190"/>
      <c r="C101" s="191"/>
      <c r="D101" s="189"/>
      <c r="E101" s="38">
        <v>1</v>
      </c>
      <c r="F101" s="35"/>
      <c r="G101" s="35"/>
      <c r="H101" s="36"/>
      <c r="I101" s="166" t="str">
        <f t="shared" si="19"/>
        <v>午後夜間</v>
      </c>
      <c r="J101" s="167"/>
      <c r="K101" s="167"/>
      <c r="L101" s="168"/>
      <c r="M101" s="161">
        <v>7</v>
      </c>
      <c r="N101" s="162"/>
      <c r="O101" s="162"/>
      <c r="P101" s="162"/>
      <c r="Q101" s="163"/>
      <c r="R101" s="161">
        <v>86</v>
      </c>
      <c r="S101" s="162"/>
      <c r="T101" s="162"/>
      <c r="U101" s="162"/>
      <c r="V101" s="162"/>
      <c r="W101" s="163"/>
      <c r="X101" s="161">
        <v>1</v>
      </c>
      <c r="Y101" s="162"/>
      <c r="Z101" s="162"/>
      <c r="AA101" s="162"/>
      <c r="AB101" s="163"/>
      <c r="AC101" s="161">
        <v>15</v>
      </c>
      <c r="AD101" s="162"/>
      <c r="AE101" s="162"/>
      <c r="AF101" s="162"/>
      <c r="AG101" s="162"/>
      <c r="AH101" s="163"/>
      <c r="AI101" s="161">
        <f t="shared" si="21"/>
        <v>8</v>
      </c>
      <c r="AJ101" s="162"/>
      <c r="AK101" s="162"/>
      <c r="AL101" s="162"/>
      <c r="AM101" s="163"/>
      <c r="AN101" s="161">
        <f t="shared" si="20"/>
        <v>101</v>
      </c>
      <c r="AO101" s="164"/>
      <c r="AP101" s="164"/>
      <c r="AQ101" s="164"/>
      <c r="AR101" s="164"/>
      <c r="AS101" s="165"/>
      <c r="AT101" s="172">
        <f>IF(AI101=0,0,(AI101*2)/($E$101*$AU$10*3-$E$103))</f>
        <v>1.8018018018018018E-2</v>
      </c>
      <c r="AU101" s="173"/>
      <c r="AV101" s="173"/>
      <c r="AW101" s="173"/>
      <c r="AX101" s="173"/>
      <c r="AY101" s="174"/>
      <c r="AZ101" s="37"/>
    </row>
    <row r="102" spans="1:52" ht="10.5" customHeight="1" x14ac:dyDescent="0.15">
      <c r="A102" s="5"/>
      <c r="B102" s="190"/>
      <c r="C102" s="191"/>
      <c r="D102" s="189"/>
      <c r="E102" s="34"/>
      <c r="F102" s="35"/>
      <c r="G102" s="35"/>
      <c r="H102" s="36"/>
      <c r="I102" s="166" t="str">
        <f t="shared" si="19"/>
        <v>全日</v>
      </c>
      <c r="J102" s="167"/>
      <c r="K102" s="167"/>
      <c r="L102" s="168"/>
      <c r="M102" s="161">
        <v>13</v>
      </c>
      <c r="N102" s="162"/>
      <c r="O102" s="162"/>
      <c r="P102" s="162"/>
      <c r="Q102" s="163"/>
      <c r="R102" s="161">
        <v>180</v>
      </c>
      <c r="S102" s="162"/>
      <c r="T102" s="162"/>
      <c r="U102" s="162"/>
      <c r="V102" s="162"/>
      <c r="W102" s="163"/>
      <c r="X102" s="161">
        <v>17</v>
      </c>
      <c r="Y102" s="162"/>
      <c r="Z102" s="162"/>
      <c r="AA102" s="162"/>
      <c r="AB102" s="163"/>
      <c r="AC102" s="161">
        <v>250</v>
      </c>
      <c r="AD102" s="162"/>
      <c r="AE102" s="162"/>
      <c r="AF102" s="162"/>
      <c r="AG102" s="162"/>
      <c r="AH102" s="163"/>
      <c r="AI102" s="161">
        <f t="shared" si="21"/>
        <v>30</v>
      </c>
      <c r="AJ102" s="162"/>
      <c r="AK102" s="162"/>
      <c r="AL102" s="162"/>
      <c r="AM102" s="163"/>
      <c r="AN102" s="161">
        <f t="shared" si="20"/>
        <v>430</v>
      </c>
      <c r="AO102" s="164"/>
      <c r="AP102" s="164"/>
      <c r="AQ102" s="164"/>
      <c r="AR102" s="164"/>
      <c r="AS102" s="165"/>
      <c r="AT102" s="172">
        <f>IF(AI102=0,0,(AI102*3)/($E$101*$AU$10*3-$E$103))</f>
        <v>0.10135135135135136</v>
      </c>
      <c r="AU102" s="173"/>
      <c r="AV102" s="173"/>
      <c r="AW102" s="173"/>
      <c r="AX102" s="173"/>
      <c r="AY102" s="174"/>
      <c r="AZ102" s="37"/>
    </row>
    <row r="103" spans="1:52" ht="10.5" customHeight="1" x14ac:dyDescent="0.15">
      <c r="A103" s="5"/>
      <c r="B103" s="190"/>
      <c r="C103" s="191"/>
      <c r="D103" s="189"/>
      <c r="E103" s="169">
        <v>0</v>
      </c>
      <c r="F103" s="170"/>
      <c r="G103" s="170"/>
      <c r="H103" s="171"/>
      <c r="I103" s="166" t="s">
        <v>36</v>
      </c>
      <c r="J103" s="167"/>
      <c r="K103" s="167"/>
      <c r="L103" s="168"/>
      <c r="M103" s="161">
        <f>SUM(M97:Q102)</f>
        <v>153</v>
      </c>
      <c r="N103" s="162"/>
      <c r="O103" s="162"/>
      <c r="P103" s="162"/>
      <c r="Q103" s="163"/>
      <c r="R103" s="161">
        <f>SUM(R97:W102:W102)</f>
        <v>1841</v>
      </c>
      <c r="S103" s="162"/>
      <c r="T103" s="162"/>
      <c r="U103" s="162"/>
      <c r="V103" s="162"/>
      <c r="W103" s="163"/>
      <c r="X103" s="161">
        <f>SUM(X97:AB102:AB102)</f>
        <v>48</v>
      </c>
      <c r="Y103" s="162"/>
      <c r="Z103" s="162"/>
      <c r="AA103" s="162"/>
      <c r="AB103" s="163"/>
      <c r="AC103" s="161">
        <f>SUM(AC97:AH102)</f>
        <v>632</v>
      </c>
      <c r="AD103" s="162"/>
      <c r="AE103" s="162"/>
      <c r="AF103" s="162"/>
      <c r="AG103" s="162"/>
      <c r="AH103" s="163"/>
      <c r="AI103" s="161">
        <f t="shared" si="21"/>
        <v>201</v>
      </c>
      <c r="AJ103" s="162"/>
      <c r="AK103" s="162"/>
      <c r="AL103" s="162"/>
      <c r="AM103" s="163"/>
      <c r="AN103" s="161">
        <f>SUM(AN97:AS102)</f>
        <v>2473</v>
      </c>
      <c r="AO103" s="164"/>
      <c r="AP103" s="164"/>
      <c r="AQ103" s="164"/>
      <c r="AR103" s="164"/>
      <c r="AS103" s="165"/>
      <c r="AT103" s="172">
        <f>IF(AI103=0,0,(AI103+AI100+AI101+(AI102*2))/(E101*$AU$10*3-E103))</f>
        <v>0.356981981981982</v>
      </c>
      <c r="AU103" s="173"/>
      <c r="AV103" s="173"/>
      <c r="AW103" s="173"/>
      <c r="AX103" s="173"/>
      <c r="AY103" s="174"/>
      <c r="AZ103" s="37"/>
    </row>
    <row r="104" spans="1:52" ht="10.5" customHeight="1" x14ac:dyDescent="0.15">
      <c r="A104" s="5"/>
      <c r="B104" s="187" t="s">
        <v>35</v>
      </c>
      <c r="C104" s="191"/>
      <c r="D104" s="189"/>
      <c r="E104" s="175" t="s">
        <v>48</v>
      </c>
      <c r="F104" s="178"/>
      <c r="G104" s="178"/>
      <c r="H104" s="177"/>
      <c r="I104" s="158" t="str">
        <f t="shared" ref="I104:I109" si="22">I97</f>
        <v>午前</v>
      </c>
      <c r="J104" s="159"/>
      <c r="K104" s="159"/>
      <c r="L104" s="160"/>
      <c r="M104" s="179">
        <v>38</v>
      </c>
      <c r="N104" s="180"/>
      <c r="O104" s="180"/>
      <c r="P104" s="180"/>
      <c r="Q104" s="181"/>
      <c r="R104" s="179">
        <v>442</v>
      </c>
      <c r="S104" s="180"/>
      <c r="T104" s="180"/>
      <c r="U104" s="180"/>
      <c r="V104" s="180"/>
      <c r="W104" s="181"/>
      <c r="X104" s="179">
        <v>7</v>
      </c>
      <c r="Y104" s="180"/>
      <c r="Z104" s="180"/>
      <c r="AA104" s="180"/>
      <c r="AB104" s="181"/>
      <c r="AC104" s="179">
        <v>127</v>
      </c>
      <c r="AD104" s="180"/>
      <c r="AE104" s="180"/>
      <c r="AF104" s="180"/>
      <c r="AG104" s="180"/>
      <c r="AH104" s="181"/>
      <c r="AI104" s="179">
        <f t="shared" si="21"/>
        <v>45</v>
      </c>
      <c r="AJ104" s="180"/>
      <c r="AK104" s="180"/>
      <c r="AL104" s="180"/>
      <c r="AM104" s="181"/>
      <c r="AN104" s="179">
        <f t="shared" ref="AN104:AN109" si="23">R104+AC104</f>
        <v>569</v>
      </c>
      <c r="AO104" s="182"/>
      <c r="AP104" s="182"/>
      <c r="AQ104" s="182"/>
      <c r="AR104" s="182"/>
      <c r="AS104" s="183"/>
      <c r="AT104" s="184">
        <f>IF(AI104=0,0,(AI104*1)/($E$108*$AU$10*3-$E$110))</f>
        <v>5.0675675675675678E-2</v>
      </c>
      <c r="AU104" s="185"/>
      <c r="AV104" s="185"/>
      <c r="AW104" s="185"/>
      <c r="AX104" s="185"/>
      <c r="AY104" s="186"/>
      <c r="AZ104" s="37"/>
    </row>
    <row r="105" spans="1:52" ht="10.5" customHeight="1" x14ac:dyDescent="0.15">
      <c r="A105" s="5"/>
      <c r="B105" s="190"/>
      <c r="C105" s="191"/>
      <c r="D105" s="189"/>
      <c r="E105" s="175"/>
      <c r="F105" s="178"/>
      <c r="G105" s="178"/>
      <c r="H105" s="177"/>
      <c r="I105" s="166" t="str">
        <f t="shared" si="22"/>
        <v>午後</v>
      </c>
      <c r="J105" s="167"/>
      <c r="K105" s="167"/>
      <c r="L105" s="168"/>
      <c r="M105" s="161">
        <v>101</v>
      </c>
      <c r="N105" s="162"/>
      <c r="O105" s="162"/>
      <c r="P105" s="162"/>
      <c r="Q105" s="163"/>
      <c r="R105" s="161">
        <v>974</v>
      </c>
      <c r="S105" s="162"/>
      <c r="T105" s="162"/>
      <c r="U105" s="162"/>
      <c r="V105" s="162"/>
      <c r="W105" s="163"/>
      <c r="X105" s="161">
        <v>4</v>
      </c>
      <c r="Y105" s="162"/>
      <c r="Z105" s="162"/>
      <c r="AA105" s="162"/>
      <c r="AB105" s="163"/>
      <c r="AC105" s="161">
        <v>58</v>
      </c>
      <c r="AD105" s="162"/>
      <c r="AE105" s="162"/>
      <c r="AF105" s="162"/>
      <c r="AG105" s="162"/>
      <c r="AH105" s="163"/>
      <c r="AI105" s="161">
        <f t="shared" si="21"/>
        <v>105</v>
      </c>
      <c r="AJ105" s="162"/>
      <c r="AK105" s="162"/>
      <c r="AL105" s="162"/>
      <c r="AM105" s="163"/>
      <c r="AN105" s="161">
        <f t="shared" si="23"/>
        <v>1032</v>
      </c>
      <c r="AO105" s="164"/>
      <c r="AP105" s="164"/>
      <c r="AQ105" s="164"/>
      <c r="AR105" s="164"/>
      <c r="AS105" s="165"/>
      <c r="AT105" s="172">
        <f>IF(AI105=0,0,(AI105*1)/($E$108*$AU$10*3-$E$110))</f>
        <v>0.11824324324324324</v>
      </c>
      <c r="AU105" s="173"/>
      <c r="AV105" s="173"/>
      <c r="AW105" s="173"/>
      <c r="AX105" s="173"/>
      <c r="AY105" s="174"/>
      <c r="AZ105" s="37"/>
    </row>
    <row r="106" spans="1:52" ht="10.5" customHeight="1" x14ac:dyDescent="0.15">
      <c r="A106" s="5"/>
      <c r="B106" s="190"/>
      <c r="C106" s="191"/>
      <c r="D106" s="189"/>
      <c r="E106" s="175"/>
      <c r="F106" s="178"/>
      <c r="G106" s="178"/>
      <c r="H106" s="177"/>
      <c r="I106" s="166" t="str">
        <f t="shared" si="22"/>
        <v>夜間</v>
      </c>
      <c r="J106" s="167"/>
      <c r="K106" s="167"/>
      <c r="L106" s="168"/>
      <c r="M106" s="161">
        <v>27</v>
      </c>
      <c r="N106" s="162"/>
      <c r="O106" s="162"/>
      <c r="P106" s="162"/>
      <c r="Q106" s="163"/>
      <c r="R106" s="161">
        <v>394</v>
      </c>
      <c r="S106" s="162"/>
      <c r="T106" s="162"/>
      <c r="U106" s="162"/>
      <c r="V106" s="162"/>
      <c r="W106" s="163"/>
      <c r="X106" s="161">
        <v>41</v>
      </c>
      <c r="Y106" s="162"/>
      <c r="Z106" s="162"/>
      <c r="AA106" s="162"/>
      <c r="AB106" s="163"/>
      <c r="AC106" s="161">
        <v>551</v>
      </c>
      <c r="AD106" s="162"/>
      <c r="AE106" s="162"/>
      <c r="AF106" s="162"/>
      <c r="AG106" s="162"/>
      <c r="AH106" s="163"/>
      <c r="AI106" s="161">
        <f t="shared" si="21"/>
        <v>68</v>
      </c>
      <c r="AJ106" s="162"/>
      <c r="AK106" s="162"/>
      <c r="AL106" s="162"/>
      <c r="AM106" s="163"/>
      <c r="AN106" s="161">
        <f t="shared" si="23"/>
        <v>945</v>
      </c>
      <c r="AO106" s="164"/>
      <c r="AP106" s="164"/>
      <c r="AQ106" s="164"/>
      <c r="AR106" s="164"/>
      <c r="AS106" s="165"/>
      <c r="AT106" s="172">
        <f>IF(AI106=0,0,(AI106*1)/($E$108*$AU$10*3-$E$110))</f>
        <v>7.6576576576576572E-2</v>
      </c>
      <c r="AU106" s="173"/>
      <c r="AV106" s="173"/>
      <c r="AW106" s="173"/>
      <c r="AX106" s="173"/>
      <c r="AY106" s="174"/>
      <c r="AZ106" s="37"/>
    </row>
    <row r="107" spans="1:52" ht="10.5" customHeight="1" x14ac:dyDescent="0.15">
      <c r="A107" s="5"/>
      <c r="B107" s="190"/>
      <c r="C107" s="191"/>
      <c r="D107" s="189"/>
      <c r="E107" s="175"/>
      <c r="F107" s="178"/>
      <c r="G107" s="178"/>
      <c r="H107" s="177"/>
      <c r="I107" s="166" t="str">
        <f t="shared" si="22"/>
        <v>午前午後</v>
      </c>
      <c r="J107" s="167"/>
      <c r="K107" s="167"/>
      <c r="L107" s="168"/>
      <c r="M107" s="161">
        <v>48</v>
      </c>
      <c r="N107" s="162"/>
      <c r="O107" s="162"/>
      <c r="P107" s="162"/>
      <c r="Q107" s="163"/>
      <c r="R107" s="161">
        <v>670</v>
      </c>
      <c r="S107" s="162"/>
      <c r="T107" s="162"/>
      <c r="U107" s="162"/>
      <c r="V107" s="162"/>
      <c r="W107" s="163"/>
      <c r="X107" s="161">
        <v>5</v>
      </c>
      <c r="Y107" s="162"/>
      <c r="Z107" s="162"/>
      <c r="AA107" s="162"/>
      <c r="AB107" s="163"/>
      <c r="AC107" s="161">
        <v>85</v>
      </c>
      <c r="AD107" s="162"/>
      <c r="AE107" s="162"/>
      <c r="AF107" s="162"/>
      <c r="AG107" s="162"/>
      <c r="AH107" s="163"/>
      <c r="AI107" s="161">
        <f t="shared" si="21"/>
        <v>53</v>
      </c>
      <c r="AJ107" s="162"/>
      <c r="AK107" s="162"/>
      <c r="AL107" s="162"/>
      <c r="AM107" s="163"/>
      <c r="AN107" s="161">
        <f t="shared" si="23"/>
        <v>755</v>
      </c>
      <c r="AO107" s="164"/>
      <c r="AP107" s="164"/>
      <c r="AQ107" s="164"/>
      <c r="AR107" s="164"/>
      <c r="AS107" s="165"/>
      <c r="AT107" s="172">
        <f>IF(AI107=0,0,(AI107*2)/($E$108*$AU$10*3-$E$110))</f>
        <v>0.11936936936936937</v>
      </c>
      <c r="AU107" s="173"/>
      <c r="AV107" s="173"/>
      <c r="AW107" s="173"/>
      <c r="AX107" s="173"/>
      <c r="AY107" s="174"/>
      <c r="AZ107" s="37"/>
    </row>
    <row r="108" spans="1:52" ht="10.5" customHeight="1" x14ac:dyDescent="0.15">
      <c r="A108" s="5"/>
      <c r="B108" s="190"/>
      <c r="C108" s="191"/>
      <c r="D108" s="189"/>
      <c r="E108" s="38">
        <v>1</v>
      </c>
      <c r="F108" s="35"/>
      <c r="G108" s="35"/>
      <c r="H108" s="36"/>
      <c r="I108" s="166" t="str">
        <f t="shared" si="22"/>
        <v>午後夜間</v>
      </c>
      <c r="J108" s="167"/>
      <c r="K108" s="167"/>
      <c r="L108" s="168"/>
      <c r="M108" s="161">
        <v>6</v>
      </c>
      <c r="N108" s="162"/>
      <c r="O108" s="162"/>
      <c r="P108" s="162"/>
      <c r="Q108" s="163"/>
      <c r="R108" s="161">
        <v>76</v>
      </c>
      <c r="S108" s="162"/>
      <c r="T108" s="162"/>
      <c r="U108" s="162"/>
      <c r="V108" s="162"/>
      <c r="W108" s="163"/>
      <c r="X108" s="161">
        <v>5</v>
      </c>
      <c r="Y108" s="162"/>
      <c r="Z108" s="162"/>
      <c r="AA108" s="162"/>
      <c r="AB108" s="163"/>
      <c r="AC108" s="161">
        <v>100</v>
      </c>
      <c r="AD108" s="162"/>
      <c r="AE108" s="162"/>
      <c r="AF108" s="162"/>
      <c r="AG108" s="162"/>
      <c r="AH108" s="163"/>
      <c r="AI108" s="161">
        <f t="shared" si="21"/>
        <v>11</v>
      </c>
      <c r="AJ108" s="162"/>
      <c r="AK108" s="162"/>
      <c r="AL108" s="162"/>
      <c r="AM108" s="163"/>
      <c r="AN108" s="161">
        <f t="shared" si="23"/>
        <v>176</v>
      </c>
      <c r="AO108" s="164"/>
      <c r="AP108" s="164"/>
      <c r="AQ108" s="164"/>
      <c r="AR108" s="164"/>
      <c r="AS108" s="165"/>
      <c r="AT108" s="172">
        <f>IF(AI108=0,0,(AI108*2)/($E$108*$AU$10*3-$E$110))</f>
        <v>2.4774774774774775E-2</v>
      </c>
      <c r="AU108" s="173"/>
      <c r="AV108" s="173"/>
      <c r="AW108" s="173"/>
      <c r="AX108" s="173"/>
      <c r="AY108" s="174"/>
      <c r="AZ108" s="37"/>
    </row>
    <row r="109" spans="1:52" ht="10.5" customHeight="1" x14ac:dyDescent="0.15">
      <c r="A109" s="5"/>
      <c r="B109" s="190"/>
      <c r="C109" s="191"/>
      <c r="D109" s="189"/>
      <c r="E109" s="34"/>
      <c r="F109" s="35"/>
      <c r="G109" s="35"/>
      <c r="H109" s="36"/>
      <c r="I109" s="166" t="str">
        <f t="shared" si="22"/>
        <v>全日</v>
      </c>
      <c r="J109" s="167"/>
      <c r="K109" s="167"/>
      <c r="L109" s="168"/>
      <c r="M109" s="161">
        <v>25</v>
      </c>
      <c r="N109" s="162"/>
      <c r="O109" s="162"/>
      <c r="P109" s="162"/>
      <c r="Q109" s="163"/>
      <c r="R109" s="161">
        <v>412</v>
      </c>
      <c r="S109" s="162"/>
      <c r="T109" s="162"/>
      <c r="U109" s="162"/>
      <c r="V109" s="162"/>
      <c r="W109" s="163"/>
      <c r="X109" s="161">
        <v>21</v>
      </c>
      <c r="Y109" s="162"/>
      <c r="Z109" s="162"/>
      <c r="AA109" s="162"/>
      <c r="AB109" s="163"/>
      <c r="AC109" s="161">
        <v>410</v>
      </c>
      <c r="AD109" s="162"/>
      <c r="AE109" s="162"/>
      <c r="AF109" s="162"/>
      <c r="AG109" s="162"/>
      <c r="AH109" s="163"/>
      <c r="AI109" s="161">
        <f t="shared" si="21"/>
        <v>46</v>
      </c>
      <c r="AJ109" s="162"/>
      <c r="AK109" s="162"/>
      <c r="AL109" s="162"/>
      <c r="AM109" s="163"/>
      <c r="AN109" s="161">
        <f t="shared" si="23"/>
        <v>822</v>
      </c>
      <c r="AO109" s="164"/>
      <c r="AP109" s="164"/>
      <c r="AQ109" s="164"/>
      <c r="AR109" s="164"/>
      <c r="AS109" s="165"/>
      <c r="AT109" s="172">
        <f>IF(AI109=0,0,(AI109*3)/($E$108*$AU$10*3-$E$110))</f>
        <v>0.1554054054054054</v>
      </c>
      <c r="AU109" s="173"/>
      <c r="AV109" s="173"/>
      <c r="AW109" s="173"/>
      <c r="AX109" s="173"/>
      <c r="AY109" s="174"/>
      <c r="AZ109" s="37"/>
    </row>
    <row r="110" spans="1:52" ht="10.5" customHeight="1" x14ac:dyDescent="0.15">
      <c r="A110" s="5"/>
      <c r="B110" s="190"/>
      <c r="C110" s="191"/>
      <c r="D110" s="189"/>
      <c r="E110" s="169">
        <v>0</v>
      </c>
      <c r="F110" s="170"/>
      <c r="G110" s="170"/>
      <c r="H110" s="171"/>
      <c r="I110" s="166" t="s">
        <v>36</v>
      </c>
      <c r="J110" s="167"/>
      <c r="K110" s="167"/>
      <c r="L110" s="168"/>
      <c r="M110" s="161">
        <f>SUM(M104:Q109)</f>
        <v>245</v>
      </c>
      <c r="N110" s="162"/>
      <c r="O110" s="162"/>
      <c r="P110" s="162"/>
      <c r="Q110" s="163"/>
      <c r="R110" s="161">
        <f>SUM(R104:W109:W109)</f>
        <v>2968</v>
      </c>
      <c r="S110" s="162"/>
      <c r="T110" s="162"/>
      <c r="U110" s="162"/>
      <c r="V110" s="162"/>
      <c r="W110" s="163"/>
      <c r="X110" s="161">
        <f>SUM(X104:AB109:AB109)</f>
        <v>83</v>
      </c>
      <c r="Y110" s="162"/>
      <c r="Z110" s="162"/>
      <c r="AA110" s="162"/>
      <c r="AB110" s="163"/>
      <c r="AC110" s="161">
        <f>SUM(AC104:AH109)</f>
        <v>1331</v>
      </c>
      <c r="AD110" s="162"/>
      <c r="AE110" s="162"/>
      <c r="AF110" s="162"/>
      <c r="AG110" s="162"/>
      <c r="AH110" s="163"/>
      <c r="AI110" s="161">
        <f t="shared" si="21"/>
        <v>328</v>
      </c>
      <c r="AJ110" s="162"/>
      <c r="AK110" s="162"/>
      <c r="AL110" s="162"/>
      <c r="AM110" s="163"/>
      <c r="AN110" s="161">
        <f>SUM(AN104:AS109)</f>
        <v>4299</v>
      </c>
      <c r="AO110" s="164"/>
      <c r="AP110" s="164"/>
      <c r="AQ110" s="164"/>
      <c r="AR110" s="164"/>
      <c r="AS110" s="165"/>
      <c r="AT110" s="172">
        <f>IF(AI110=0,0,(AI110+AI107+AI108+(AI109*2))/(E108*$AU$10*3-E110))</f>
        <v>0.54504504504504503</v>
      </c>
      <c r="AU110" s="173"/>
      <c r="AV110" s="173"/>
      <c r="AW110" s="173"/>
      <c r="AX110" s="173"/>
      <c r="AY110" s="174"/>
      <c r="AZ110" s="37"/>
    </row>
    <row r="111" spans="1:52" ht="10.5" customHeight="1" x14ac:dyDescent="0.15">
      <c r="A111" s="5"/>
      <c r="B111" s="187" t="s">
        <v>35</v>
      </c>
      <c r="C111" s="191"/>
      <c r="D111" s="189"/>
      <c r="E111" s="175" t="s">
        <v>49</v>
      </c>
      <c r="F111" s="178"/>
      <c r="G111" s="178"/>
      <c r="H111" s="177"/>
      <c r="I111" s="158" t="str">
        <f t="shared" ref="I111:I116" si="24">I104</f>
        <v>午前</v>
      </c>
      <c r="J111" s="159"/>
      <c r="K111" s="159"/>
      <c r="L111" s="160"/>
      <c r="M111" s="179">
        <v>20</v>
      </c>
      <c r="N111" s="180"/>
      <c r="O111" s="180"/>
      <c r="P111" s="180"/>
      <c r="Q111" s="181"/>
      <c r="R111" s="179">
        <v>140</v>
      </c>
      <c r="S111" s="180"/>
      <c r="T111" s="180"/>
      <c r="U111" s="180"/>
      <c r="V111" s="180"/>
      <c r="W111" s="181"/>
      <c r="X111" s="179">
        <v>3</v>
      </c>
      <c r="Y111" s="180"/>
      <c r="Z111" s="180"/>
      <c r="AA111" s="180"/>
      <c r="AB111" s="181"/>
      <c r="AC111" s="179">
        <v>18</v>
      </c>
      <c r="AD111" s="180"/>
      <c r="AE111" s="180"/>
      <c r="AF111" s="180"/>
      <c r="AG111" s="180"/>
      <c r="AH111" s="181"/>
      <c r="AI111" s="179">
        <f t="shared" si="21"/>
        <v>23</v>
      </c>
      <c r="AJ111" s="180"/>
      <c r="AK111" s="180"/>
      <c r="AL111" s="180"/>
      <c r="AM111" s="181"/>
      <c r="AN111" s="179">
        <f t="shared" ref="AN111:AN116" si="25">R111+AC111</f>
        <v>158</v>
      </c>
      <c r="AO111" s="182"/>
      <c r="AP111" s="182"/>
      <c r="AQ111" s="182"/>
      <c r="AR111" s="182"/>
      <c r="AS111" s="183"/>
      <c r="AT111" s="184">
        <f>IF(AI111=0,0,(AI111*1)/($E$115*$AU$10*3-$E$117))</f>
        <v>5.1801801801801802E-3</v>
      </c>
      <c r="AU111" s="185"/>
      <c r="AV111" s="185"/>
      <c r="AW111" s="185"/>
      <c r="AX111" s="185"/>
      <c r="AY111" s="186"/>
      <c r="AZ111" s="37"/>
    </row>
    <row r="112" spans="1:52" ht="10.5" customHeight="1" x14ac:dyDescent="0.15">
      <c r="A112" s="5"/>
      <c r="B112" s="190"/>
      <c r="C112" s="191"/>
      <c r="D112" s="189"/>
      <c r="E112" s="175"/>
      <c r="F112" s="178"/>
      <c r="G112" s="178"/>
      <c r="H112" s="177"/>
      <c r="I112" s="166" t="str">
        <f t="shared" si="24"/>
        <v>午後</v>
      </c>
      <c r="J112" s="167"/>
      <c r="K112" s="167"/>
      <c r="L112" s="168"/>
      <c r="M112" s="161">
        <v>31</v>
      </c>
      <c r="N112" s="162"/>
      <c r="O112" s="162"/>
      <c r="P112" s="162"/>
      <c r="Q112" s="163"/>
      <c r="R112" s="161">
        <v>186</v>
      </c>
      <c r="S112" s="162"/>
      <c r="T112" s="162"/>
      <c r="U112" s="162"/>
      <c r="V112" s="162"/>
      <c r="W112" s="163"/>
      <c r="X112" s="161">
        <v>0</v>
      </c>
      <c r="Y112" s="162"/>
      <c r="Z112" s="162"/>
      <c r="AA112" s="162"/>
      <c r="AB112" s="163"/>
      <c r="AC112" s="161">
        <v>0</v>
      </c>
      <c r="AD112" s="162"/>
      <c r="AE112" s="162"/>
      <c r="AF112" s="162"/>
      <c r="AG112" s="162"/>
      <c r="AH112" s="163"/>
      <c r="AI112" s="161">
        <f t="shared" si="21"/>
        <v>31</v>
      </c>
      <c r="AJ112" s="162"/>
      <c r="AK112" s="162"/>
      <c r="AL112" s="162"/>
      <c r="AM112" s="163"/>
      <c r="AN112" s="161">
        <f t="shared" si="25"/>
        <v>186</v>
      </c>
      <c r="AO112" s="164"/>
      <c r="AP112" s="164"/>
      <c r="AQ112" s="164"/>
      <c r="AR112" s="164"/>
      <c r="AS112" s="165"/>
      <c r="AT112" s="172">
        <f>IF(AI112=0,0,(AI112*1)/($E$115*$AU$10*3-$E$117))</f>
        <v>6.9819819819819818E-3</v>
      </c>
      <c r="AU112" s="173"/>
      <c r="AV112" s="173"/>
      <c r="AW112" s="173"/>
      <c r="AX112" s="173"/>
      <c r="AY112" s="174"/>
      <c r="AZ112" s="37"/>
    </row>
    <row r="113" spans="1:52" ht="10.5" customHeight="1" x14ac:dyDescent="0.15">
      <c r="A113" s="5"/>
      <c r="B113" s="190"/>
      <c r="C113" s="191"/>
      <c r="D113" s="189"/>
      <c r="E113" s="175"/>
      <c r="F113" s="178"/>
      <c r="G113" s="178"/>
      <c r="H113" s="177"/>
      <c r="I113" s="166" t="str">
        <f t="shared" si="24"/>
        <v>夜間</v>
      </c>
      <c r="J113" s="167"/>
      <c r="K113" s="167"/>
      <c r="L113" s="168"/>
      <c r="M113" s="161">
        <v>49</v>
      </c>
      <c r="N113" s="162"/>
      <c r="O113" s="162"/>
      <c r="P113" s="162"/>
      <c r="Q113" s="163"/>
      <c r="R113" s="161">
        <v>298</v>
      </c>
      <c r="S113" s="162"/>
      <c r="T113" s="162"/>
      <c r="U113" s="162"/>
      <c r="V113" s="162"/>
      <c r="W113" s="163"/>
      <c r="X113" s="161">
        <v>5</v>
      </c>
      <c r="Y113" s="162"/>
      <c r="Z113" s="162"/>
      <c r="AA113" s="162"/>
      <c r="AB113" s="163"/>
      <c r="AC113" s="161">
        <v>25</v>
      </c>
      <c r="AD113" s="162"/>
      <c r="AE113" s="162"/>
      <c r="AF113" s="162"/>
      <c r="AG113" s="162"/>
      <c r="AH113" s="163"/>
      <c r="AI113" s="161">
        <f t="shared" si="21"/>
        <v>54</v>
      </c>
      <c r="AJ113" s="162"/>
      <c r="AK113" s="162"/>
      <c r="AL113" s="162"/>
      <c r="AM113" s="163"/>
      <c r="AN113" s="161">
        <f t="shared" si="25"/>
        <v>323</v>
      </c>
      <c r="AO113" s="164"/>
      <c r="AP113" s="164"/>
      <c r="AQ113" s="164"/>
      <c r="AR113" s="164"/>
      <c r="AS113" s="165"/>
      <c r="AT113" s="172">
        <f>IF(AI113=0,0,(AI113*1)/($E$115*$AU$10*3-$E$117))</f>
        <v>1.2162162162162163E-2</v>
      </c>
      <c r="AU113" s="173"/>
      <c r="AV113" s="173"/>
      <c r="AW113" s="173"/>
      <c r="AX113" s="173"/>
      <c r="AY113" s="174"/>
      <c r="AZ113" s="37"/>
    </row>
    <row r="114" spans="1:52" ht="10.5" customHeight="1" x14ac:dyDescent="0.15">
      <c r="A114" s="5"/>
      <c r="B114" s="190"/>
      <c r="C114" s="191"/>
      <c r="D114" s="189"/>
      <c r="E114" s="175"/>
      <c r="F114" s="178"/>
      <c r="G114" s="178"/>
      <c r="H114" s="177"/>
      <c r="I114" s="166" t="str">
        <f t="shared" si="24"/>
        <v>午前午後</v>
      </c>
      <c r="J114" s="167"/>
      <c r="K114" s="167"/>
      <c r="L114" s="168"/>
      <c r="M114" s="161">
        <v>296</v>
      </c>
      <c r="N114" s="162"/>
      <c r="O114" s="162"/>
      <c r="P114" s="162"/>
      <c r="Q114" s="163"/>
      <c r="R114" s="161">
        <v>2142</v>
      </c>
      <c r="S114" s="162"/>
      <c r="T114" s="162"/>
      <c r="U114" s="162"/>
      <c r="V114" s="162"/>
      <c r="W114" s="163"/>
      <c r="X114" s="161">
        <v>30</v>
      </c>
      <c r="Y114" s="162"/>
      <c r="Z114" s="162"/>
      <c r="AA114" s="162"/>
      <c r="AB114" s="163"/>
      <c r="AC114" s="161">
        <v>216</v>
      </c>
      <c r="AD114" s="162"/>
      <c r="AE114" s="162"/>
      <c r="AF114" s="162"/>
      <c r="AG114" s="162"/>
      <c r="AH114" s="163"/>
      <c r="AI114" s="161">
        <f t="shared" si="21"/>
        <v>326</v>
      </c>
      <c r="AJ114" s="162"/>
      <c r="AK114" s="162"/>
      <c r="AL114" s="162"/>
      <c r="AM114" s="163"/>
      <c r="AN114" s="161">
        <f t="shared" si="25"/>
        <v>2358</v>
      </c>
      <c r="AO114" s="164"/>
      <c r="AP114" s="164"/>
      <c r="AQ114" s="164"/>
      <c r="AR114" s="164"/>
      <c r="AS114" s="165"/>
      <c r="AT114" s="172">
        <f>IF(AI114=0,0,(AI114*2)/($E$115*$AU$10*3-$E$117))</f>
        <v>0.14684684684684685</v>
      </c>
      <c r="AU114" s="173"/>
      <c r="AV114" s="173"/>
      <c r="AW114" s="173"/>
      <c r="AX114" s="173"/>
      <c r="AY114" s="174"/>
      <c r="AZ114" s="37"/>
    </row>
    <row r="115" spans="1:52" ht="10.5" customHeight="1" x14ac:dyDescent="0.15">
      <c r="A115" s="5"/>
      <c r="B115" s="190"/>
      <c r="C115" s="191"/>
      <c r="D115" s="189"/>
      <c r="E115" s="38">
        <v>5</v>
      </c>
      <c r="F115" s="35"/>
      <c r="G115" s="35"/>
      <c r="H115" s="36"/>
      <c r="I115" s="166" t="str">
        <f t="shared" si="24"/>
        <v>午後夜間</v>
      </c>
      <c r="J115" s="167"/>
      <c r="K115" s="167"/>
      <c r="L115" s="168"/>
      <c r="M115" s="161">
        <v>63</v>
      </c>
      <c r="N115" s="162"/>
      <c r="O115" s="162"/>
      <c r="P115" s="162"/>
      <c r="Q115" s="163"/>
      <c r="R115" s="161">
        <v>367</v>
      </c>
      <c r="S115" s="162"/>
      <c r="T115" s="162"/>
      <c r="U115" s="162"/>
      <c r="V115" s="162"/>
      <c r="W115" s="163"/>
      <c r="X115" s="161">
        <v>8</v>
      </c>
      <c r="Y115" s="162"/>
      <c r="Z115" s="162"/>
      <c r="AA115" s="162"/>
      <c r="AB115" s="163"/>
      <c r="AC115" s="161">
        <v>56</v>
      </c>
      <c r="AD115" s="162"/>
      <c r="AE115" s="162"/>
      <c r="AF115" s="162"/>
      <c r="AG115" s="162"/>
      <c r="AH115" s="163"/>
      <c r="AI115" s="161">
        <f t="shared" si="21"/>
        <v>71</v>
      </c>
      <c r="AJ115" s="162"/>
      <c r="AK115" s="162"/>
      <c r="AL115" s="162"/>
      <c r="AM115" s="163"/>
      <c r="AN115" s="161">
        <f t="shared" si="25"/>
        <v>423</v>
      </c>
      <c r="AO115" s="164"/>
      <c r="AP115" s="164"/>
      <c r="AQ115" s="164"/>
      <c r="AR115" s="164"/>
      <c r="AS115" s="165"/>
      <c r="AT115" s="172">
        <f>IF(AI115=0,0,(AI115*2)/($E$115*$AU$10*3-$E$117))</f>
        <v>3.1981981981981981E-2</v>
      </c>
      <c r="AU115" s="173"/>
      <c r="AV115" s="173"/>
      <c r="AW115" s="173"/>
      <c r="AX115" s="173"/>
      <c r="AY115" s="174"/>
      <c r="AZ115" s="37"/>
    </row>
    <row r="116" spans="1:52" ht="10.5" customHeight="1" x14ac:dyDescent="0.15">
      <c r="A116" s="5"/>
      <c r="B116" s="190"/>
      <c r="C116" s="191"/>
      <c r="D116" s="189"/>
      <c r="E116" s="34"/>
      <c r="F116" s="35"/>
      <c r="G116" s="35"/>
      <c r="H116" s="36"/>
      <c r="I116" s="166" t="str">
        <f t="shared" si="24"/>
        <v>全日</v>
      </c>
      <c r="J116" s="167"/>
      <c r="K116" s="167"/>
      <c r="L116" s="168"/>
      <c r="M116" s="161">
        <v>214</v>
      </c>
      <c r="N116" s="162"/>
      <c r="O116" s="162"/>
      <c r="P116" s="162"/>
      <c r="Q116" s="163"/>
      <c r="R116" s="161">
        <v>1612</v>
      </c>
      <c r="S116" s="162"/>
      <c r="T116" s="162"/>
      <c r="U116" s="162"/>
      <c r="V116" s="162"/>
      <c r="W116" s="163"/>
      <c r="X116" s="161">
        <v>83</v>
      </c>
      <c r="Y116" s="162"/>
      <c r="Z116" s="162"/>
      <c r="AA116" s="162"/>
      <c r="AB116" s="163"/>
      <c r="AC116" s="161">
        <v>603</v>
      </c>
      <c r="AD116" s="162"/>
      <c r="AE116" s="162"/>
      <c r="AF116" s="162"/>
      <c r="AG116" s="162"/>
      <c r="AH116" s="163"/>
      <c r="AI116" s="161">
        <f t="shared" si="21"/>
        <v>297</v>
      </c>
      <c r="AJ116" s="162"/>
      <c r="AK116" s="162"/>
      <c r="AL116" s="162"/>
      <c r="AM116" s="163"/>
      <c r="AN116" s="161">
        <f t="shared" si="25"/>
        <v>2215</v>
      </c>
      <c r="AO116" s="164"/>
      <c r="AP116" s="164"/>
      <c r="AQ116" s="164"/>
      <c r="AR116" s="164"/>
      <c r="AS116" s="165"/>
      <c r="AT116" s="172">
        <f>IF(AI116=0,0,(AI116*3)/($E$115*$AU$10*3-$E$117))</f>
        <v>0.20067567567567568</v>
      </c>
      <c r="AU116" s="173"/>
      <c r="AV116" s="173"/>
      <c r="AW116" s="173"/>
      <c r="AX116" s="173"/>
      <c r="AY116" s="174"/>
      <c r="AZ116" s="37"/>
    </row>
    <row r="117" spans="1:52" ht="10.5" customHeight="1" x14ac:dyDescent="0.15">
      <c r="A117" s="5"/>
      <c r="B117" s="190"/>
      <c r="C117" s="191"/>
      <c r="D117" s="189"/>
      <c r="E117" s="169">
        <v>0</v>
      </c>
      <c r="F117" s="170"/>
      <c r="G117" s="170"/>
      <c r="H117" s="171"/>
      <c r="I117" s="166" t="s">
        <v>36</v>
      </c>
      <c r="J117" s="167"/>
      <c r="K117" s="167"/>
      <c r="L117" s="168"/>
      <c r="M117" s="161">
        <f>SUM(M111:Q116)</f>
        <v>673</v>
      </c>
      <c r="N117" s="162"/>
      <c r="O117" s="162"/>
      <c r="P117" s="162"/>
      <c r="Q117" s="163"/>
      <c r="R117" s="161">
        <f>SUM(R111:W116:W116)</f>
        <v>4745</v>
      </c>
      <c r="S117" s="162"/>
      <c r="T117" s="162"/>
      <c r="U117" s="162"/>
      <c r="V117" s="162"/>
      <c r="W117" s="163"/>
      <c r="X117" s="161">
        <f>SUM(X111:AB116:AB116)</f>
        <v>129</v>
      </c>
      <c r="Y117" s="162"/>
      <c r="Z117" s="162"/>
      <c r="AA117" s="162"/>
      <c r="AB117" s="163"/>
      <c r="AC117" s="161">
        <f>SUM(AC111:AH116)</f>
        <v>918</v>
      </c>
      <c r="AD117" s="162"/>
      <c r="AE117" s="162"/>
      <c r="AF117" s="162"/>
      <c r="AG117" s="162"/>
      <c r="AH117" s="163"/>
      <c r="AI117" s="161">
        <f t="shared" si="21"/>
        <v>802</v>
      </c>
      <c r="AJ117" s="162"/>
      <c r="AK117" s="162"/>
      <c r="AL117" s="162"/>
      <c r="AM117" s="163"/>
      <c r="AN117" s="161">
        <f>SUM(AN111:AS116)</f>
        <v>5663</v>
      </c>
      <c r="AO117" s="164"/>
      <c r="AP117" s="164"/>
      <c r="AQ117" s="164"/>
      <c r="AR117" s="164"/>
      <c r="AS117" s="165"/>
      <c r="AT117" s="172">
        <f>IF(AI117=0,0,(AI117+AI114+AI115+(AI116*2))/(E115*$AU$10*3-E117))</f>
        <v>0.40382882882882881</v>
      </c>
      <c r="AU117" s="173"/>
      <c r="AV117" s="173"/>
      <c r="AW117" s="173"/>
      <c r="AX117" s="173"/>
      <c r="AY117" s="174"/>
      <c r="AZ117" s="37"/>
    </row>
    <row r="118" spans="1:52" ht="10.5" customHeight="1" x14ac:dyDescent="0.15">
      <c r="A118" s="5"/>
      <c r="B118" s="192"/>
      <c r="C118" s="193"/>
      <c r="D118" s="194"/>
      <c r="E118" s="152" t="s">
        <v>34</v>
      </c>
      <c r="F118" s="153"/>
      <c r="G118" s="153"/>
      <c r="H118" s="154"/>
      <c r="I118" s="158" t="str">
        <f t="shared" ref="I118:I123" si="26">I111</f>
        <v>午前</v>
      </c>
      <c r="J118" s="159"/>
      <c r="K118" s="159"/>
      <c r="L118" s="160"/>
      <c r="M118" s="161">
        <f t="shared" ref="M118:M123" si="27">M69+M76+M83+M90+M97+M104+M111</f>
        <v>972</v>
      </c>
      <c r="N118" s="162"/>
      <c r="O118" s="162"/>
      <c r="P118" s="162"/>
      <c r="Q118" s="163"/>
      <c r="R118" s="161">
        <f t="shared" ref="R118:R123" si="28">R69+R76+R83+R90+R97+R104+R111</f>
        <v>12361</v>
      </c>
      <c r="S118" s="162"/>
      <c r="T118" s="162"/>
      <c r="U118" s="162"/>
      <c r="V118" s="162"/>
      <c r="W118" s="163"/>
      <c r="X118" s="161">
        <f t="shared" ref="X118:X123" si="29">X69+X76+X83+X90+X97+X104+X111</f>
        <v>15</v>
      </c>
      <c r="Y118" s="162"/>
      <c r="Z118" s="162"/>
      <c r="AA118" s="162"/>
      <c r="AB118" s="163"/>
      <c r="AC118" s="161">
        <f t="shared" ref="AC118:AC123" si="30">AC69+AC76+AC83+AC90+AC97+AC104+AC111</f>
        <v>464</v>
      </c>
      <c r="AD118" s="162"/>
      <c r="AE118" s="162"/>
      <c r="AF118" s="162"/>
      <c r="AG118" s="162"/>
      <c r="AH118" s="163"/>
      <c r="AI118" s="161">
        <f t="shared" ref="AI118:AI123" si="31">AI69+AI76+AI83+AI90+AI97+AI104+AI111</f>
        <v>987</v>
      </c>
      <c r="AJ118" s="162"/>
      <c r="AK118" s="162"/>
      <c r="AL118" s="162"/>
      <c r="AM118" s="163"/>
      <c r="AN118" s="161">
        <f t="shared" ref="AN118:AN123" si="32">AN69+AN76+AN83+AN90+AN97+AN104+AN111</f>
        <v>12825</v>
      </c>
      <c r="AO118" s="164"/>
      <c r="AP118" s="164"/>
      <c r="AQ118" s="164"/>
      <c r="AR118" s="164"/>
      <c r="AS118" s="165"/>
      <c r="AT118" s="172">
        <f>IF(AI118=0,0,(AI118*1)/($E$122*$AU$10*3-$E$124))</f>
        <v>7.4099099099099106E-2</v>
      </c>
      <c r="AU118" s="173"/>
      <c r="AV118" s="173"/>
      <c r="AW118" s="173"/>
      <c r="AX118" s="173"/>
      <c r="AY118" s="174"/>
      <c r="AZ118" s="37"/>
    </row>
    <row r="119" spans="1:52" ht="10.5" customHeight="1" x14ac:dyDescent="0.15">
      <c r="A119" s="5"/>
      <c r="B119" s="192"/>
      <c r="C119" s="193"/>
      <c r="D119" s="194"/>
      <c r="E119" s="155"/>
      <c r="F119" s="156"/>
      <c r="G119" s="156"/>
      <c r="H119" s="157"/>
      <c r="I119" s="166" t="str">
        <f t="shared" si="26"/>
        <v>午後</v>
      </c>
      <c r="J119" s="167"/>
      <c r="K119" s="167"/>
      <c r="L119" s="168"/>
      <c r="M119" s="161">
        <f t="shared" si="27"/>
        <v>986</v>
      </c>
      <c r="N119" s="162"/>
      <c r="O119" s="162"/>
      <c r="P119" s="162"/>
      <c r="Q119" s="163"/>
      <c r="R119" s="161">
        <f t="shared" si="28"/>
        <v>13738</v>
      </c>
      <c r="S119" s="162"/>
      <c r="T119" s="162"/>
      <c r="U119" s="162"/>
      <c r="V119" s="162"/>
      <c r="W119" s="163"/>
      <c r="X119" s="161">
        <f t="shared" si="29"/>
        <v>77</v>
      </c>
      <c r="Y119" s="162"/>
      <c r="Z119" s="162"/>
      <c r="AA119" s="162"/>
      <c r="AB119" s="163"/>
      <c r="AC119" s="161">
        <f t="shared" si="30"/>
        <v>1568</v>
      </c>
      <c r="AD119" s="162"/>
      <c r="AE119" s="162"/>
      <c r="AF119" s="162"/>
      <c r="AG119" s="162"/>
      <c r="AH119" s="163"/>
      <c r="AI119" s="161">
        <f t="shared" si="31"/>
        <v>1063</v>
      </c>
      <c r="AJ119" s="162"/>
      <c r="AK119" s="162"/>
      <c r="AL119" s="162"/>
      <c r="AM119" s="163"/>
      <c r="AN119" s="161">
        <f t="shared" si="32"/>
        <v>15306</v>
      </c>
      <c r="AO119" s="164"/>
      <c r="AP119" s="164"/>
      <c r="AQ119" s="164"/>
      <c r="AR119" s="164"/>
      <c r="AS119" s="165"/>
      <c r="AT119" s="172">
        <f>IF(AI119=0,0,(AI119*1)/($E$122*$AU$10*3-$E$124))</f>
        <v>7.9804804804804799E-2</v>
      </c>
      <c r="AU119" s="173"/>
      <c r="AV119" s="173"/>
      <c r="AW119" s="173"/>
      <c r="AX119" s="173"/>
      <c r="AY119" s="174"/>
      <c r="AZ119" s="37"/>
    </row>
    <row r="120" spans="1:52" ht="10.5" customHeight="1" x14ac:dyDescent="0.15">
      <c r="A120" s="5"/>
      <c r="B120" s="192"/>
      <c r="C120" s="193"/>
      <c r="D120" s="194"/>
      <c r="E120" s="155"/>
      <c r="F120" s="156"/>
      <c r="G120" s="156"/>
      <c r="H120" s="157"/>
      <c r="I120" s="166" t="str">
        <f t="shared" si="26"/>
        <v>夜間</v>
      </c>
      <c r="J120" s="167"/>
      <c r="K120" s="167"/>
      <c r="L120" s="168"/>
      <c r="M120" s="161">
        <f t="shared" si="27"/>
        <v>970</v>
      </c>
      <c r="N120" s="162"/>
      <c r="O120" s="162"/>
      <c r="P120" s="162"/>
      <c r="Q120" s="163"/>
      <c r="R120" s="161">
        <f t="shared" si="28"/>
        <v>13796</v>
      </c>
      <c r="S120" s="162"/>
      <c r="T120" s="162"/>
      <c r="U120" s="162"/>
      <c r="V120" s="162"/>
      <c r="W120" s="163"/>
      <c r="X120" s="161">
        <f t="shared" si="29"/>
        <v>209</v>
      </c>
      <c r="Y120" s="162"/>
      <c r="Z120" s="162"/>
      <c r="AA120" s="162"/>
      <c r="AB120" s="163"/>
      <c r="AC120" s="161">
        <f t="shared" si="30"/>
        <v>4978</v>
      </c>
      <c r="AD120" s="162"/>
      <c r="AE120" s="162"/>
      <c r="AF120" s="162"/>
      <c r="AG120" s="162"/>
      <c r="AH120" s="163"/>
      <c r="AI120" s="161">
        <f t="shared" si="31"/>
        <v>1179</v>
      </c>
      <c r="AJ120" s="162"/>
      <c r="AK120" s="162"/>
      <c r="AL120" s="162"/>
      <c r="AM120" s="163"/>
      <c r="AN120" s="161">
        <f t="shared" si="32"/>
        <v>18774</v>
      </c>
      <c r="AO120" s="164"/>
      <c r="AP120" s="164"/>
      <c r="AQ120" s="164"/>
      <c r="AR120" s="164"/>
      <c r="AS120" s="165"/>
      <c r="AT120" s="172">
        <f>IF(AI120=0,0,(AI120*1)/($E$122*$AU$10*3-$E$124))</f>
        <v>8.8513513513513511E-2</v>
      </c>
      <c r="AU120" s="173"/>
      <c r="AV120" s="173"/>
      <c r="AW120" s="173"/>
      <c r="AX120" s="173"/>
      <c r="AY120" s="174"/>
      <c r="AZ120" s="37"/>
    </row>
    <row r="121" spans="1:52" ht="10.5" customHeight="1" x14ac:dyDescent="0.15">
      <c r="A121" s="5"/>
      <c r="B121" s="192"/>
      <c r="C121" s="193"/>
      <c r="D121" s="194"/>
      <c r="E121" s="155"/>
      <c r="F121" s="156"/>
      <c r="G121" s="156"/>
      <c r="H121" s="157"/>
      <c r="I121" s="166" t="str">
        <f t="shared" si="26"/>
        <v>午前午後</v>
      </c>
      <c r="J121" s="167"/>
      <c r="K121" s="167"/>
      <c r="L121" s="168"/>
      <c r="M121" s="161">
        <f t="shared" si="27"/>
        <v>831</v>
      </c>
      <c r="N121" s="162"/>
      <c r="O121" s="162"/>
      <c r="P121" s="162"/>
      <c r="Q121" s="163"/>
      <c r="R121" s="161">
        <f t="shared" si="28"/>
        <v>37418</v>
      </c>
      <c r="S121" s="162"/>
      <c r="T121" s="162"/>
      <c r="U121" s="162"/>
      <c r="V121" s="162"/>
      <c r="W121" s="163"/>
      <c r="X121" s="161">
        <f t="shared" si="29"/>
        <v>108</v>
      </c>
      <c r="Y121" s="162"/>
      <c r="Z121" s="162"/>
      <c r="AA121" s="162"/>
      <c r="AB121" s="163"/>
      <c r="AC121" s="161">
        <f t="shared" si="30"/>
        <v>5831</v>
      </c>
      <c r="AD121" s="162"/>
      <c r="AE121" s="162"/>
      <c r="AF121" s="162"/>
      <c r="AG121" s="162"/>
      <c r="AH121" s="163"/>
      <c r="AI121" s="161">
        <f t="shared" si="31"/>
        <v>939</v>
      </c>
      <c r="AJ121" s="162"/>
      <c r="AK121" s="162"/>
      <c r="AL121" s="162"/>
      <c r="AM121" s="163"/>
      <c r="AN121" s="161">
        <f t="shared" si="32"/>
        <v>43249</v>
      </c>
      <c r="AO121" s="164"/>
      <c r="AP121" s="164"/>
      <c r="AQ121" s="164"/>
      <c r="AR121" s="164"/>
      <c r="AS121" s="165"/>
      <c r="AT121" s="172">
        <f>IF(AI121=0,0,(AI121*2)/($E$122*$AU$10*3-$E$124))</f>
        <v>0.14099099099099099</v>
      </c>
      <c r="AU121" s="173"/>
      <c r="AV121" s="173"/>
      <c r="AW121" s="173"/>
      <c r="AX121" s="173"/>
      <c r="AY121" s="174"/>
      <c r="AZ121" s="37"/>
    </row>
    <row r="122" spans="1:52" ht="10.5" customHeight="1" x14ac:dyDescent="0.15">
      <c r="A122" s="5"/>
      <c r="B122" s="192"/>
      <c r="C122" s="193"/>
      <c r="D122" s="194"/>
      <c r="E122" s="38">
        <f>E73+E80+E87+E94+E101+E108+E115</f>
        <v>15</v>
      </c>
      <c r="F122" s="35"/>
      <c r="G122" s="35"/>
      <c r="H122" s="36"/>
      <c r="I122" s="166" t="str">
        <f t="shared" si="26"/>
        <v>午後夜間</v>
      </c>
      <c r="J122" s="167"/>
      <c r="K122" s="167"/>
      <c r="L122" s="168"/>
      <c r="M122" s="161">
        <f t="shared" si="27"/>
        <v>245</v>
      </c>
      <c r="N122" s="162"/>
      <c r="O122" s="162"/>
      <c r="P122" s="162"/>
      <c r="Q122" s="163"/>
      <c r="R122" s="161">
        <f t="shared" si="28"/>
        <v>7956</v>
      </c>
      <c r="S122" s="162"/>
      <c r="T122" s="162"/>
      <c r="U122" s="162"/>
      <c r="V122" s="162"/>
      <c r="W122" s="163"/>
      <c r="X122" s="161">
        <f t="shared" si="29"/>
        <v>24</v>
      </c>
      <c r="Y122" s="162"/>
      <c r="Z122" s="162"/>
      <c r="AA122" s="162"/>
      <c r="AB122" s="163"/>
      <c r="AC122" s="161">
        <f t="shared" si="30"/>
        <v>1411</v>
      </c>
      <c r="AD122" s="162"/>
      <c r="AE122" s="162"/>
      <c r="AF122" s="162"/>
      <c r="AG122" s="162"/>
      <c r="AH122" s="163"/>
      <c r="AI122" s="161">
        <f t="shared" si="31"/>
        <v>269</v>
      </c>
      <c r="AJ122" s="162"/>
      <c r="AK122" s="162"/>
      <c r="AL122" s="162"/>
      <c r="AM122" s="163"/>
      <c r="AN122" s="161">
        <f t="shared" si="32"/>
        <v>9367</v>
      </c>
      <c r="AO122" s="164"/>
      <c r="AP122" s="164"/>
      <c r="AQ122" s="164"/>
      <c r="AR122" s="164"/>
      <c r="AS122" s="165"/>
      <c r="AT122" s="172">
        <f>IF(AI122=0,0,(AI122*2)/($E$122*$AU$10*3-$E$124))</f>
        <v>4.0390390390390392E-2</v>
      </c>
      <c r="AU122" s="173"/>
      <c r="AV122" s="173"/>
      <c r="AW122" s="173"/>
      <c r="AX122" s="173"/>
      <c r="AY122" s="174"/>
      <c r="AZ122" s="37"/>
    </row>
    <row r="123" spans="1:52" ht="10.5" customHeight="1" x14ac:dyDescent="0.15">
      <c r="A123" s="5"/>
      <c r="B123" s="192"/>
      <c r="C123" s="193"/>
      <c r="D123" s="194"/>
      <c r="E123" s="34"/>
      <c r="F123" s="35"/>
      <c r="G123" s="35"/>
      <c r="H123" s="36"/>
      <c r="I123" s="166" t="str">
        <f t="shared" si="26"/>
        <v>全日</v>
      </c>
      <c r="J123" s="167"/>
      <c r="K123" s="167"/>
      <c r="L123" s="168"/>
      <c r="M123" s="161">
        <f t="shared" si="27"/>
        <v>481</v>
      </c>
      <c r="N123" s="162"/>
      <c r="O123" s="162"/>
      <c r="P123" s="162"/>
      <c r="Q123" s="163"/>
      <c r="R123" s="161">
        <f t="shared" si="28"/>
        <v>35291</v>
      </c>
      <c r="S123" s="162"/>
      <c r="T123" s="162"/>
      <c r="U123" s="162"/>
      <c r="V123" s="162"/>
      <c r="W123" s="163"/>
      <c r="X123" s="161">
        <f t="shared" si="29"/>
        <v>222</v>
      </c>
      <c r="Y123" s="162"/>
      <c r="Z123" s="162"/>
      <c r="AA123" s="162"/>
      <c r="AB123" s="163"/>
      <c r="AC123" s="161">
        <f t="shared" si="30"/>
        <v>11272</v>
      </c>
      <c r="AD123" s="162"/>
      <c r="AE123" s="162"/>
      <c r="AF123" s="162"/>
      <c r="AG123" s="162"/>
      <c r="AH123" s="163"/>
      <c r="AI123" s="161">
        <f t="shared" si="31"/>
        <v>703</v>
      </c>
      <c r="AJ123" s="162"/>
      <c r="AK123" s="162"/>
      <c r="AL123" s="162"/>
      <c r="AM123" s="163"/>
      <c r="AN123" s="161">
        <f t="shared" si="32"/>
        <v>46563</v>
      </c>
      <c r="AO123" s="164"/>
      <c r="AP123" s="164"/>
      <c r="AQ123" s="164"/>
      <c r="AR123" s="164"/>
      <c r="AS123" s="165"/>
      <c r="AT123" s="172">
        <f>IF(AI123=0,0,(AI123*3)/($E$122*$AU$10*3-$E$124))</f>
        <v>0.15833333333333333</v>
      </c>
      <c r="AU123" s="173"/>
      <c r="AV123" s="173"/>
      <c r="AW123" s="173"/>
      <c r="AX123" s="173"/>
      <c r="AY123" s="174"/>
      <c r="AZ123" s="37"/>
    </row>
    <row r="124" spans="1:52" ht="10.5" customHeight="1" x14ac:dyDescent="0.15">
      <c r="A124" s="5"/>
      <c r="B124" s="195"/>
      <c r="C124" s="196"/>
      <c r="D124" s="197"/>
      <c r="E124" s="169">
        <f>E75+E82+E89+E96+E103+E110+E117</f>
        <v>0</v>
      </c>
      <c r="F124" s="170"/>
      <c r="G124" s="170"/>
      <c r="H124" s="171"/>
      <c r="I124" s="166" t="s">
        <v>36</v>
      </c>
      <c r="J124" s="167"/>
      <c r="K124" s="167"/>
      <c r="L124" s="168"/>
      <c r="M124" s="161">
        <f>SUM(M118:M123)</f>
        <v>4485</v>
      </c>
      <c r="N124" s="162"/>
      <c r="O124" s="162"/>
      <c r="P124" s="162"/>
      <c r="Q124" s="163"/>
      <c r="R124" s="161">
        <f>SUM(R118:R123)</f>
        <v>120560</v>
      </c>
      <c r="S124" s="162"/>
      <c r="T124" s="162"/>
      <c r="U124" s="162"/>
      <c r="V124" s="162"/>
      <c r="W124" s="163"/>
      <c r="X124" s="161">
        <f>SUM(X118:X123)</f>
        <v>655</v>
      </c>
      <c r="Y124" s="162"/>
      <c r="Z124" s="162"/>
      <c r="AA124" s="162"/>
      <c r="AB124" s="163"/>
      <c r="AC124" s="161">
        <f>SUM(AC118:AC123)</f>
        <v>25524</v>
      </c>
      <c r="AD124" s="162"/>
      <c r="AE124" s="162"/>
      <c r="AF124" s="162"/>
      <c r="AG124" s="162"/>
      <c r="AH124" s="163"/>
      <c r="AI124" s="86">
        <f>M124+X124</f>
        <v>5140</v>
      </c>
      <c r="AJ124" s="87"/>
      <c r="AK124" s="87"/>
      <c r="AL124" s="87"/>
      <c r="AM124" s="88"/>
      <c r="AN124" s="86">
        <f>R124+AC124</f>
        <v>146084</v>
      </c>
      <c r="AO124" s="87"/>
      <c r="AP124" s="87"/>
      <c r="AQ124" s="87"/>
      <c r="AR124" s="87"/>
      <c r="AS124" s="88"/>
      <c r="AT124" s="172">
        <f>IF(AI124=0,0,(AI124+AI121+AI122+(AI123*2))/(E122*$AU$10*3-E124))</f>
        <v>0.58213213213213211</v>
      </c>
      <c r="AU124" s="173"/>
      <c r="AV124" s="173"/>
      <c r="AW124" s="173"/>
      <c r="AX124" s="173"/>
      <c r="AY124" s="174"/>
      <c r="AZ124" s="37"/>
    </row>
    <row r="126" spans="1:52" ht="11.25" customHeight="1" x14ac:dyDescent="0.15">
      <c r="A126" s="5"/>
      <c r="B126" s="140" t="s">
        <v>27</v>
      </c>
      <c r="C126" s="141"/>
      <c r="D126" s="142"/>
      <c r="E126" s="70"/>
      <c r="F126" s="71"/>
      <c r="G126" s="71"/>
      <c r="H126" s="72"/>
      <c r="I126" s="110" t="s">
        <v>28</v>
      </c>
      <c r="J126" s="111"/>
      <c r="K126" s="111"/>
      <c r="L126" s="111"/>
      <c r="M126" s="111"/>
      <c r="N126" s="111"/>
      <c r="O126" s="111"/>
      <c r="P126" s="111"/>
      <c r="Q126" s="111"/>
      <c r="R126" s="111"/>
      <c r="S126" s="112"/>
      <c r="T126" s="110" t="s">
        <v>29</v>
      </c>
      <c r="U126" s="111"/>
      <c r="V126" s="111"/>
      <c r="W126" s="111"/>
      <c r="X126" s="111"/>
      <c r="Y126" s="111"/>
      <c r="Z126" s="111"/>
      <c r="AA126" s="111"/>
      <c r="AB126" s="111"/>
      <c r="AC126" s="111"/>
      <c r="AD126" s="112"/>
      <c r="AE126" s="135" t="s">
        <v>30</v>
      </c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 t="s">
        <v>31</v>
      </c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48"/>
    </row>
    <row r="127" spans="1:52" ht="11.25" customHeight="1" x14ac:dyDescent="0.15">
      <c r="A127" s="5"/>
      <c r="B127" s="143"/>
      <c r="C127" s="236"/>
      <c r="D127" s="145"/>
      <c r="E127" s="73"/>
      <c r="F127" s="74"/>
      <c r="G127" s="74"/>
      <c r="H127" s="75"/>
      <c r="I127" s="110" t="s">
        <v>32</v>
      </c>
      <c r="J127" s="111"/>
      <c r="K127" s="111"/>
      <c r="L127" s="112"/>
      <c r="M127" s="110" t="s">
        <v>33</v>
      </c>
      <c r="N127" s="111"/>
      <c r="O127" s="111"/>
      <c r="P127" s="111"/>
      <c r="Q127" s="111"/>
      <c r="R127" s="111"/>
      <c r="S127" s="112"/>
      <c r="T127" s="110" t="s">
        <v>32</v>
      </c>
      <c r="U127" s="111"/>
      <c r="V127" s="111"/>
      <c r="W127" s="112"/>
      <c r="X127" s="110" t="s">
        <v>33</v>
      </c>
      <c r="Y127" s="111"/>
      <c r="Z127" s="111"/>
      <c r="AA127" s="111"/>
      <c r="AB127" s="111"/>
      <c r="AC127" s="111"/>
      <c r="AD127" s="112"/>
      <c r="AE127" s="135" t="s">
        <v>32</v>
      </c>
      <c r="AF127" s="135"/>
      <c r="AG127" s="135"/>
      <c r="AH127" s="135"/>
      <c r="AI127" s="135" t="s">
        <v>33</v>
      </c>
      <c r="AJ127" s="135"/>
      <c r="AK127" s="135"/>
      <c r="AL127" s="135"/>
      <c r="AM127" s="135"/>
      <c r="AN127" s="135"/>
      <c r="AO127" s="135"/>
      <c r="AP127" s="135" t="s">
        <v>32</v>
      </c>
      <c r="AQ127" s="135"/>
      <c r="AR127" s="135"/>
      <c r="AS127" s="135"/>
      <c r="AT127" s="135" t="s">
        <v>33</v>
      </c>
      <c r="AU127" s="135"/>
      <c r="AV127" s="135"/>
      <c r="AW127" s="135"/>
      <c r="AX127" s="135"/>
      <c r="AY127" s="135"/>
      <c r="AZ127" s="48"/>
    </row>
    <row r="128" spans="1:52" ht="24" customHeight="1" x14ac:dyDescent="0.15">
      <c r="A128" s="5"/>
      <c r="B128" s="143"/>
      <c r="C128" s="236"/>
      <c r="D128" s="145"/>
      <c r="E128" s="127" t="s">
        <v>25</v>
      </c>
      <c r="F128" s="128"/>
      <c r="G128" s="128"/>
      <c r="H128" s="129"/>
      <c r="I128" s="86">
        <v>61</v>
      </c>
      <c r="J128" s="87"/>
      <c r="K128" s="87"/>
      <c r="L128" s="88"/>
      <c r="M128" s="130">
        <v>1832140</v>
      </c>
      <c r="N128" s="131"/>
      <c r="O128" s="131"/>
      <c r="P128" s="131"/>
      <c r="Q128" s="131"/>
      <c r="R128" s="131"/>
      <c r="S128" s="132"/>
      <c r="T128" s="86">
        <v>1385</v>
      </c>
      <c r="U128" s="87"/>
      <c r="V128" s="87"/>
      <c r="W128" s="88"/>
      <c r="X128" s="130">
        <v>605880</v>
      </c>
      <c r="Y128" s="131"/>
      <c r="Z128" s="131"/>
      <c r="AA128" s="131"/>
      <c r="AB128" s="131"/>
      <c r="AC128" s="131"/>
      <c r="AD128" s="132"/>
      <c r="AE128" s="133">
        <f t="shared" ref="AE128:AE135" si="33">I128+T128</f>
        <v>1446</v>
      </c>
      <c r="AF128" s="133"/>
      <c r="AG128" s="133"/>
      <c r="AH128" s="133"/>
      <c r="AI128" s="134">
        <f t="shared" ref="AI128:AI135" si="34">M128+X128</f>
        <v>2438020</v>
      </c>
      <c r="AJ128" s="134"/>
      <c r="AK128" s="134"/>
      <c r="AL128" s="134"/>
      <c r="AM128" s="134"/>
      <c r="AN128" s="134"/>
      <c r="AO128" s="134"/>
      <c r="AP128" s="133">
        <v>4</v>
      </c>
      <c r="AQ128" s="133"/>
      <c r="AR128" s="133"/>
      <c r="AS128" s="133"/>
      <c r="AT128" s="134">
        <v>109500</v>
      </c>
      <c r="AU128" s="134"/>
      <c r="AV128" s="134"/>
      <c r="AW128" s="134"/>
      <c r="AX128" s="134"/>
      <c r="AY128" s="134"/>
      <c r="AZ128" s="48"/>
    </row>
    <row r="129" spans="1:52" ht="24" customHeight="1" x14ac:dyDescent="0.15">
      <c r="A129" s="5"/>
      <c r="B129" s="143"/>
      <c r="C129" s="236"/>
      <c r="D129" s="145"/>
      <c r="E129" s="127" t="s">
        <v>44</v>
      </c>
      <c r="F129" s="128"/>
      <c r="G129" s="128"/>
      <c r="H129" s="129"/>
      <c r="I129" s="86">
        <v>193</v>
      </c>
      <c r="J129" s="87"/>
      <c r="K129" s="87"/>
      <c r="L129" s="88"/>
      <c r="M129" s="130">
        <v>411260</v>
      </c>
      <c r="N129" s="131"/>
      <c r="O129" s="131"/>
      <c r="P129" s="131"/>
      <c r="Q129" s="131"/>
      <c r="R129" s="131"/>
      <c r="S129" s="132"/>
      <c r="T129" s="86">
        <v>19</v>
      </c>
      <c r="U129" s="87"/>
      <c r="V129" s="87"/>
      <c r="W129" s="88"/>
      <c r="X129" s="130">
        <v>10150</v>
      </c>
      <c r="Y129" s="131"/>
      <c r="Z129" s="131"/>
      <c r="AA129" s="131"/>
      <c r="AB129" s="131"/>
      <c r="AC129" s="131"/>
      <c r="AD129" s="132"/>
      <c r="AE129" s="133">
        <f t="shared" si="33"/>
        <v>212</v>
      </c>
      <c r="AF129" s="133"/>
      <c r="AG129" s="133"/>
      <c r="AH129" s="133"/>
      <c r="AI129" s="134">
        <f t="shared" si="34"/>
        <v>421410</v>
      </c>
      <c r="AJ129" s="134"/>
      <c r="AK129" s="134"/>
      <c r="AL129" s="134"/>
      <c r="AM129" s="134"/>
      <c r="AN129" s="134"/>
      <c r="AO129" s="134"/>
      <c r="AP129" s="133">
        <v>9</v>
      </c>
      <c r="AQ129" s="133"/>
      <c r="AR129" s="133"/>
      <c r="AS129" s="133"/>
      <c r="AT129" s="134">
        <v>20420</v>
      </c>
      <c r="AU129" s="134"/>
      <c r="AV129" s="134"/>
      <c r="AW129" s="134"/>
      <c r="AX129" s="134"/>
      <c r="AY129" s="134"/>
      <c r="AZ129" s="48"/>
    </row>
    <row r="130" spans="1:52" ht="24" customHeight="1" x14ac:dyDescent="0.15">
      <c r="A130" s="5"/>
      <c r="B130" s="143"/>
      <c r="C130" s="236"/>
      <c r="D130" s="145"/>
      <c r="E130" s="127" t="s">
        <v>45</v>
      </c>
      <c r="F130" s="128"/>
      <c r="G130" s="128"/>
      <c r="H130" s="129"/>
      <c r="I130" s="86">
        <v>32</v>
      </c>
      <c r="J130" s="87"/>
      <c r="K130" s="87"/>
      <c r="L130" s="88"/>
      <c r="M130" s="130">
        <v>173260</v>
      </c>
      <c r="N130" s="131"/>
      <c r="O130" s="131"/>
      <c r="P130" s="131"/>
      <c r="Q130" s="131"/>
      <c r="R130" s="131"/>
      <c r="S130" s="132"/>
      <c r="T130" s="86">
        <v>2</v>
      </c>
      <c r="U130" s="87"/>
      <c r="V130" s="87"/>
      <c r="W130" s="88"/>
      <c r="X130" s="130">
        <v>400</v>
      </c>
      <c r="Y130" s="131"/>
      <c r="Z130" s="131"/>
      <c r="AA130" s="131"/>
      <c r="AB130" s="131"/>
      <c r="AC130" s="131"/>
      <c r="AD130" s="132"/>
      <c r="AE130" s="133">
        <f t="shared" si="33"/>
        <v>34</v>
      </c>
      <c r="AF130" s="133"/>
      <c r="AG130" s="133"/>
      <c r="AH130" s="133"/>
      <c r="AI130" s="134">
        <f t="shared" si="34"/>
        <v>173660</v>
      </c>
      <c r="AJ130" s="134"/>
      <c r="AK130" s="134"/>
      <c r="AL130" s="134"/>
      <c r="AM130" s="134"/>
      <c r="AN130" s="134"/>
      <c r="AO130" s="134"/>
      <c r="AP130" s="133">
        <v>3</v>
      </c>
      <c r="AQ130" s="133"/>
      <c r="AR130" s="133"/>
      <c r="AS130" s="133"/>
      <c r="AT130" s="134">
        <v>10200</v>
      </c>
      <c r="AU130" s="134"/>
      <c r="AV130" s="134"/>
      <c r="AW130" s="134"/>
      <c r="AX130" s="134"/>
      <c r="AY130" s="134"/>
      <c r="AZ130" s="48"/>
    </row>
    <row r="131" spans="1:52" ht="24" customHeight="1" x14ac:dyDescent="0.15">
      <c r="A131" s="5"/>
      <c r="B131" s="143"/>
      <c r="C131" s="236"/>
      <c r="D131" s="145"/>
      <c r="E131" s="127" t="s">
        <v>46</v>
      </c>
      <c r="F131" s="128"/>
      <c r="G131" s="128"/>
      <c r="H131" s="129"/>
      <c r="I131" s="86">
        <v>112</v>
      </c>
      <c r="J131" s="87"/>
      <c r="K131" s="87"/>
      <c r="L131" s="88"/>
      <c r="M131" s="130">
        <v>227980</v>
      </c>
      <c r="N131" s="131"/>
      <c r="O131" s="131"/>
      <c r="P131" s="131"/>
      <c r="Q131" s="131"/>
      <c r="R131" s="131"/>
      <c r="S131" s="132"/>
      <c r="T131" s="86">
        <v>19</v>
      </c>
      <c r="U131" s="87"/>
      <c r="V131" s="87"/>
      <c r="W131" s="88"/>
      <c r="X131" s="130">
        <v>1900</v>
      </c>
      <c r="Y131" s="131"/>
      <c r="Z131" s="131"/>
      <c r="AA131" s="131"/>
      <c r="AB131" s="131"/>
      <c r="AC131" s="131"/>
      <c r="AD131" s="132"/>
      <c r="AE131" s="133">
        <f t="shared" si="33"/>
        <v>131</v>
      </c>
      <c r="AF131" s="133"/>
      <c r="AG131" s="133"/>
      <c r="AH131" s="133"/>
      <c r="AI131" s="134">
        <f t="shared" si="34"/>
        <v>229880</v>
      </c>
      <c r="AJ131" s="134"/>
      <c r="AK131" s="134"/>
      <c r="AL131" s="134"/>
      <c r="AM131" s="134"/>
      <c r="AN131" s="134"/>
      <c r="AO131" s="134"/>
      <c r="AP131" s="133">
        <v>0</v>
      </c>
      <c r="AQ131" s="133"/>
      <c r="AR131" s="133"/>
      <c r="AS131" s="133"/>
      <c r="AT131" s="134">
        <v>0</v>
      </c>
      <c r="AU131" s="134"/>
      <c r="AV131" s="134"/>
      <c r="AW131" s="134"/>
      <c r="AX131" s="134"/>
      <c r="AY131" s="134"/>
      <c r="AZ131" s="48"/>
    </row>
    <row r="132" spans="1:52" ht="24" customHeight="1" x14ac:dyDescent="0.15">
      <c r="A132" s="5"/>
      <c r="B132" s="143"/>
      <c r="C132" s="236"/>
      <c r="D132" s="145"/>
      <c r="E132" s="127" t="s">
        <v>47</v>
      </c>
      <c r="F132" s="128"/>
      <c r="G132" s="128"/>
      <c r="H132" s="129"/>
      <c r="I132" s="86">
        <v>18</v>
      </c>
      <c r="J132" s="87"/>
      <c r="K132" s="87"/>
      <c r="L132" s="88"/>
      <c r="M132" s="130">
        <v>92460</v>
      </c>
      <c r="N132" s="131"/>
      <c r="O132" s="131"/>
      <c r="P132" s="131"/>
      <c r="Q132" s="131"/>
      <c r="R132" s="131"/>
      <c r="S132" s="132"/>
      <c r="T132" s="86">
        <v>0</v>
      </c>
      <c r="U132" s="87"/>
      <c r="V132" s="87"/>
      <c r="W132" s="88"/>
      <c r="X132" s="130">
        <v>0</v>
      </c>
      <c r="Y132" s="131"/>
      <c r="Z132" s="131"/>
      <c r="AA132" s="131"/>
      <c r="AB132" s="131"/>
      <c r="AC132" s="131"/>
      <c r="AD132" s="132"/>
      <c r="AE132" s="133">
        <f t="shared" si="33"/>
        <v>18</v>
      </c>
      <c r="AF132" s="133"/>
      <c r="AG132" s="133"/>
      <c r="AH132" s="133"/>
      <c r="AI132" s="134">
        <f t="shared" si="34"/>
        <v>92460</v>
      </c>
      <c r="AJ132" s="134"/>
      <c r="AK132" s="134"/>
      <c r="AL132" s="134"/>
      <c r="AM132" s="134"/>
      <c r="AN132" s="134"/>
      <c r="AO132" s="134"/>
      <c r="AP132" s="133">
        <v>2</v>
      </c>
      <c r="AQ132" s="133"/>
      <c r="AR132" s="133"/>
      <c r="AS132" s="133"/>
      <c r="AT132" s="134">
        <v>6520</v>
      </c>
      <c r="AU132" s="134"/>
      <c r="AV132" s="134"/>
      <c r="AW132" s="134"/>
      <c r="AX132" s="134"/>
      <c r="AY132" s="134"/>
      <c r="AZ132" s="48"/>
    </row>
    <row r="133" spans="1:52" ht="24" customHeight="1" x14ac:dyDescent="0.15">
      <c r="A133" s="5"/>
      <c r="B133" s="143"/>
      <c r="C133" s="236"/>
      <c r="D133" s="145"/>
      <c r="E133" s="127" t="s">
        <v>48</v>
      </c>
      <c r="F133" s="128"/>
      <c r="G133" s="128"/>
      <c r="H133" s="129"/>
      <c r="I133" s="86">
        <v>23</v>
      </c>
      <c r="J133" s="87"/>
      <c r="K133" s="87"/>
      <c r="L133" s="88"/>
      <c r="M133" s="130">
        <v>101760</v>
      </c>
      <c r="N133" s="131"/>
      <c r="O133" s="131"/>
      <c r="P133" s="131"/>
      <c r="Q133" s="131"/>
      <c r="R133" s="131"/>
      <c r="S133" s="132"/>
      <c r="T133" s="86">
        <v>10</v>
      </c>
      <c r="U133" s="87"/>
      <c r="V133" s="87"/>
      <c r="W133" s="88"/>
      <c r="X133" s="130">
        <v>2600</v>
      </c>
      <c r="Y133" s="131"/>
      <c r="Z133" s="131"/>
      <c r="AA133" s="131"/>
      <c r="AB133" s="131"/>
      <c r="AC133" s="131"/>
      <c r="AD133" s="132"/>
      <c r="AE133" s="133">
        <f t="shared" si="33"/>
        <v>33</v>
      </c>
      <c r="AF133" s="133"/>
      <c r="AG133" s="133"/>
      <c r="AH133" s="133"/>
      <c r="AI133" s="134">
        <f t="shared" si="34"/>
        <v>104360</v>
      </c>
      <c r="AJ133" s="134"/>
      <c r="AK133" s="134"/>
      <c r="AL133" s="134"/>
      <c r="AM133" s="134"/>
      <c r="AN133" s="134"/>
      <c r="AO133" s="134"/>
      <c r="AP133" s="133">
        <v>5</v>
      </c>
      <c r="AQ133" s="133"/>
      <c r="AR133" s="133"/>
      <c r="AS133" s="133"/>
      <c r="AT133" s="134">
        <v>15400</v>
      </c>
      <c r="AU133" s="134"/>
      <c r="AV133" s="134"/>
      <c r="AW133" s="134"/>
      <c r="AX133" s="134"/>
      <c r="AY133" s="134"/>
      <c r="AZ133" s="48"/>
    </row>
    <row r="134" spans="1:52" ht="24" customHeight="1" x14ac:dyDescent="0.15">
      <c r="A134" s="5"/>
      <c r="B134" s="143"/>
      <c r="C134" s="236"/>
      <c r="D134" s="145"/>
      <c r="E134" s="127" t="s">
        <v>49</v>
      </c>
      <c r="F134" s="128"/>
      <c r="G134" s="128"/>
      <c r="H134" s="129"/>
      <c r="I134" s="86">
        <v>94</v>
      </c>
      <c r="J134" s="87"/>
      <c r="K134" s="87"/>
      <c r="L134" s="88"/>
      <c r="M134" s="130">
        <v>217820</v>
      </c>
      <c r="N134" s="131"/>
      <c r="O134" s="131"/>
      <c r="P134" s="131"/>
      <c r="Q134" s="131"/>
      <c r="R134" s="131"/>
      <c r="S134" s="132"/>
      <c r="T134" s="86">
        <v>0</v>
      </c>
      <c r="U134" s="87"/>
      <c r="V134" s="87"/>
      <c r="W134" s="88"/>
      <c r="X134" s="130">
        <v>0</v>
      </c>
      <c r="Y134" s="131"/>
      <c r="Z134" s="131"/>
      <c r="AA134" s="131"/>
      <c r="AB134" s="131"/>
      <c r="AC134" s="131"/>
      <c r="AD134" s="132"/>
      <c r="AE134" s="133">
        <f t="shared" si="33"/>
        <v>94</v>
      </c>
      <c r="AF134" s="133"/>
      <c r="AG134" s="133"/>
      <c r="AH134" s="133"/>
      <c r="AI134" s="134">
        <f t="shared" si="34"/>
        <v>217820</v>
      </c>
      <c r="AJ134" s="134"/>
      <c r="AK134" s="134"/>
      <c r="AL134" s="134"/>
      <c r="AM134" s="134"/>
      <c r="AN134" s="134"/>
      <c r="AO134" s="134"/>
      <c r="AP134" s="133">
        <v>4</v>
      </c>
      <c r="AQ134" s="133"/>
      <c r="AR134" s="133"/>
      <c r="AS134" s="133"/>
      <c r="AT134" s="134">
        <v>13200</v>
      </c>
      <c r="AU134" s="134"/>
      <c r="AV134" s="134"/>
      <c r="AW134" s="134"/>
      <c r="AX134" s="134"/>
      <c r="AY134" s="134"/>
      <c r="AZ134" s="48"/>
    </row>
    <row r="135" spans="1:52" ht="24" customHeight="1" x14ac:dyDescent="0.15">
      <c r="A135" s="5"/>
      <c r="B135" s="143"/>
      <c r="C135" s="236"/>
      <c r="D135" s="145"/>
      <c r="E135" s="110" t="s">
        <v>34</v>
      </c>
      <c r="F135" s="111"/>
      <c r="G135" s="111"/>
      <c r="H135" s="112"/>
      <c r="I135" s="86">
        <f>SUM(I128:I134)</f>
        <v>533</v>
      </c>
      <c r="J135" s="87"/>
      <c r="K135" s="87"/>
      <c r="L135" s="88"/>
      <c r="M135" s="130">
        <f>SUM(M128:M134)</f>
        <v>3056680</v>
      </c>
      <c r="N135" s="131"/>
      <c r="O135" s="131"/>
      <c r="P135" s="131"/>
      <c r="Q135" s="131"/>
      <c r="R135" s="131"/>
      <c r="S135" s="132"/>
      <c r="T135" s="86">
        <f>SUM(T128:T134)</f>
        <v>1435</v>
      </c>
      <c r="U135" s="87"/>
      <c r="V135" s="87"/>
      <c r="W135" s="88"/>
      <c r="X135" s="130">
        <f>SUM(X128:X134)</f>
        <v>620930</v>
      </c>
      <c r="Y135" s="131"/>
      <c r="Z135" s="131"/>
      <c r="AA135" s="131"/>
      <c r="AB135" s="131"/>
      <c r="AC135" s="131"/>
      <c r="AD135" s="132"/>
      <c r="AE135" s="133">
        <f t="shared" si="33"/>
        <v>1968</v>
      </c>
      <c r="AF135" s="133"/>
      <c r="AG135" s="133"/>
      <c r="AH135" s="133"/>
      <c r="AI135" s="134">
        <f t="shared" si="34"/>
        <v>3677610</v>
      </c>
      <c r="AJ135" s="134"/>
      <c r="AK135" s="134"/>
      <c r="AL135" s="134"/>
      <c r="AM135" s="134"/>
      <c r="AN135" s="134"/>
      <c r="AO135" s="134"/>
      <c r="AP135" s="86">
        <f>SUM(AP128:AP134)</f>
        <v>27</v>
      </c>
      <c r="AQ135" s="87"/>
      <c r="AR135" s="87"/>
      <c r="AS135" s="88"/>
      <c r="AT135" s="130">
        <f>SUM(AT128:AT134)</f>
        <v>175240</v>
      </c>
      <c r="AU135" s="131"/>
      <c r="AV135" s="131"/>
      <c r="AW135" s="131"/>
      <c r="AX135" s="131"/>
      <c r="AY135" s="132"/>
      <c r="AZ135" s="48"/>
    </row>
    <row r="136" spans="1:52" ht="3" customHeight="1" x14ac:dyDescent="0.15">
      <c r="A136" s="5"/>
      <c r="B136" s="146"/>
      <c r="C136" s="237"/>
      <c r="D136" s="148"/>
      <c r="E136" s="110"/>
      <c r="F136" s="111"/>
      <c r="G136" s="111"/>
      <c r="H136" s="112"/>
      <c r="I136" s="136"/>
      <c r="J136" s="137"/>
      <c r="K136" s="137"/>
      <c r="L136" s="138"/>
      <c r="M136" s="130"/>
      <c r="N136" s="131"/>
      <c r="O136" s="131"/>
      <c r="P136" s="131"/>
      <c r="Q136" s="131"/>
      <c r="R136" s="131"/>
      <c r="S136" s="132"/>
      <c r="T136" s="136"/>
      <c r="U136" s="137"/>
      <c r="V136" s="137"/>
      <c r="W136" s="138"/>
      <c r="X136" s="130"/>
      <c r="Y136" s="131"/>
      <c r="Z136" s="131"/>
      <c r="AA136" s="131"/>
      <c r="AB136" s="131"/>
      <c r="AC136" s="131"/>
      <c r="AD136" s="132"/>
      <c r="AE136" s="139"/>
      <c r="AF136" s="139"/>
      <c r="AG136" s="139"/>
      <c r="AH136" s="139"/>
      <c r="AI136" s="134"/>
      <c r="AJ136" s="134"/>
      <c r="AK136" s="134"/>
      <c r="AL136" s="134"/>
      <c r="AM136" s="134"/>
      <c r="AN136" s="134"/>
      <c r="AO136" s="134"/>
      <c r="AP136" s="136"/>
      <c r="AQ136" s="137"/>
      <c r="AR136" s="137"/>
      <c r="AS136" s="138"/>
      <c r="AT136" s="130"/>
      <c r="AU136" s="131"/>
      <c r="AV136" s="131"/>
      <c r="AW136" s="131"/>
      <c r="AX136" s="131"/>
      <c r="AY136" s="132"/>
      <c r="AZ136" s="48"/>
    </row>
    <row r="137" spans="1:52" ht="24" customHeight="1" x14ac:dyDescent="0.15">
      <c r="A137" s="5"/>
      <c r="B137" s="149"/>
      <c r="C137" s="150"/>
      <c r="D137" s="151"/>
      <c r="E137" s="110" t="s">
        <v>35</v>
      </c>
      <c r="F137" s="111"/>
      <c r="G137" s="111"/>
      <c r="H137" s="112"/>
      <c r="I137" s="86">
        <v>5012</v>
      </c>
      <c r="J137" s="87"/>
      <c r="K137" s="87"/>
      <c r="L137" s="88"/>
      <c r="M137" s="130">
        <v>26751220</v>
      </c>
      <c r="N137" s="131"/>
      <c r="O137" s="131"/>
      <c r="P137" s="131"/>
      <c r="Q137" s="131"/>
      <c r="R137" s="131"/>
      <c r="S137" s="132"/>
      <c r="T137" s="86">
        <v>17203</v>
      </c>
      <c r="U137" s="87"/>
      <c r="V137" s="87"/>
      <c r="W137" s="88"/>
      <c r="X137" s="130">
        <v>7555770</v>
      </c>
      <c r="Y137" s="131"/>
      <c r="Z137" s="131"/>
      <c r="AA137" s="131"/>
      <c r="AB137" s="131"/>
      <c r="AC137" s="131"/>
      <c r="AD137" s="132"/>
      <c r="AE137" s="133">
        <f>I137+T137</f>
        <v>22215</v>
      </c>
      <c r="AF137" s="133"/>
      <c r="AG137" s="133"/>
      <c r="AH137" s="133"/>
      <c r="AI137" s="134">
        <f>M137+X137</f>
        <v>34306990</v>
      </c>
      <c r="AJ137" s="134"/>
      <c r="AK137" s="134"/>
      <c r="AL137" s="134"/>
      <c r="AM137" s="134"/>
      <c r="AN137" s="134"/>
      <c r="AO137" s="134"/>
      <c r="AP137" s="86">
        <v>241</v>
      </c>
      <c r="AQ137" s="87"/>
      <c r="AR137" s="87"/>
      <c r="AS137" s="88"/>
      <c r="AT137" s="130">
        <v>1451470</v>
      </c>
      <c r="AU137" s="131"/>
      <c r="AV137" s="131"/>
      <c r="AW137" s="131"/>
      <c r="AX137" s="131"/>
      <c r="AY137" s="132"/>
      <c r="AZ137" s="48"/>
    </row>
  </sheetData>
  <mergeCells count="1073">
    <mergeCell ref="B55:H58"/>
    <mergeCell ref="I57:L57"/>
    <mergeCell ref="M57:Q57"/>
    <mergeCell ref="R57:W57"/>
    <mergeCell ref="X57:AB57"/>
    <mergeCell ref="AC57:AH57"/>
    <mergeCell ref="I58:L58"/>
    <mergeCell ref="AN59:AS59"/>
    <mergeCell ref="I60:L60"/>
    <mergeCell ref="M60:Q60"/>
    <mergeCell ref="I55:L55"/>
    <mergeCell ref="M55:Q55"/>
    <mergeCell ref="R55:W55"/>
    <mergeCell ref="X55:AB55"/>
    <mergeCell ref="AC55:AH55"/>
    <mergeCell ref="AI55:AM55"/>
    <mergeCell ref="AI57:AM57"/>
    <mergeCell ref="M58:Q58"/>
    <mergeCell ref="R58:W58"/>
    <mergeCell ref="X58:AB58"/>
    <mergeCell ref="AC58:AH58"/>
    <mergeCell ref="AI58:AM58"/>
    <mergeCell ref="AN58:AS58"/>
    <mergeCell ref="X59:AB59"/>
    <mergeCell ref="AC59:AH59"/>
    <mergeCell ref="AI59:AM59"/>
    <mergeCell ref="AT61:AY61"/>
    <mergeCell ref="AT55:AY55"/>
    <mergeCell ref="AN55:AS55"/>
    <mergeCell ref="R60:W60"/>
    <mergeCell ref="X60:AB60"/>
    <mergeCell ref="AC60:AH60"/>
    <mergeCell ref="AI56:AM56"/>
    <mergeCell ref="AN56:AS56"/>
    <mergeCell ref="AN57:AS57"/>
    <mergeCell ref="AT56:AY56"/>
    <mergeCell ref="AT59:AY59"/>
    <mergeCell ref="AT60:AY60"/>
    <mergeCell ref="AT57:AY57"/>
    <mergeCell ref="AT58:AY58"/>
    <mergeCell ref="I59:L59"/>
    <mergeCell ref="M59:Q59"/>
    <mergeCell ref="R59:W59"/>
    <mergeCell ref="AI60:AM60"/>
    <mergeCell ref="AN60:AS60"/>
    <mergeCell ref="I56:L56"/>
    <mergeCell ref="M56:Q56"/>
    <mergeCell ref="R56:W56"/>
    <mergeCell ref="X56:AB56"/>
    <mergeCell ref="AC56:AH56"/>
    <mergeCell ref="AN61:AS61"/>
    <mergeCell ref="I61:L61"/>
    <mergeCell ref="M61:Q61"/>
    <mergeCell ref="R61:W61"/>
    <mergeCell ref="X61:AB61"/>
    <mergeCell ref="AC61:AH61"/>
    <mergeCell ref="AI61:AM61"/>
    <mergeCell ref="B48:H51"/>
    <mergeCell ref="I50:L50"/>
    <mergeCell ref="M50:Q50"/>
    <mergeCell ref="R50:W50"/>
    <mergeCell ref="X50:AB50"/>
    <mergeCell ref="AC50:AH50"/>
    <mergeCell ref="I51:L51"/>
    <mergeCell ref="AN52:AS52"/>
    <mergeCell ref="I53:L53"/>
    <mergeCell ref="M53:Q53"/>
    <mergeCell ref="I48:L48"/>
    <mergeCell ref="M48:Q48"/>
    <mergeCell ref="R48:W48"/>
    <mergeCell ref="X48:AB48"/>
    <mergeCell ref="AC48:AH48"/>
    <mergeCell ref="AI48:AM48"/>
    <mergeCell ref="AI50:AM50"/>
    <mergeCell ref="M51:Q51"/>
    <mergeCell ref="R51:W51"/>
    <mergeCell ref="X51:AB51"/>
    <mergeCell ref="AC51:AH51"/>
    <mergeCell ref="AI51:AM51"/>
    <mergeCell ref="AN51:AS51"/>
    <mergeCell ref="X52:AB52"/>
    <mergeCell ref="AC52:AH52"/>
    <mergeCell ref="AI52:AM52"/>
    <mergeCell ref="AT54:AY54"/>
    <mergeCell ref="AT48:AY48"/>
    <mergeCell ref="AN48:AS48"/>
    <mergeCell ref="R53:W53"/>
    <mergeCell ref="X53:AB53"/>
    <mergeCell ref="AC53:AH53"/>
    <mergeCell ref="AI49:AM49"/>
    <mergeCell ref="AN49:AS49"/>
    <mergeCell ref="AN50:AS50"/>
    <mergeCell ref="AT49:AY49"/>
    <mergeCell ref="AT52:AY52"/>
    <mergeCell ref="AT53:AY53"/>
    <mergeCell ref="AT50:AY50"/>
    <mergeCell ref="AT51:AY51"/>
    <mergeCell ref="I52:L52"/>
    <mergeCell ref="M52:Q52"/>
    <mergeCell ref="R52:W52"/>
    <mergeCell ref="AI53:AM53"/>
    <mergeCell ref="AN53:AS53"/>
    <mergeCell ref="I49:L49"/>
    <mergeCell ref="M49:Q49"/>
    <mergeCell ref="R49:W49"/>
    <mergeCell ref="X49:AB49"/>
    <mergeCell ref="AC49:AH49"/>
    <mergeCell ref="AN54:AS54"/>
    <mergeCell ref="I54:L54"/>
    <mergeCell ref="M54:Q54"/>
    <mergeCell ref="R54:W54"/>
    <mergeCell ref="X54:AB54"/>
    <mergeCell ref="AC54:AH54"/>
    <mergeCell ref="AI54:AM54"/>
    <mergeCell ref="B41:H44"/>
    <mergeCell ref="I43:L43"/>
    <mergeCell ref="M43:Q43"/>
    <mergeCell ref="R43:W43"/>
    <mergeCell ref="X43:AB43"/>
    <mergeCell ref="AC43:AH43"/>
    <mergeCell ref="I44:L44"/>
    <mergeCell ref="AN45:AS45"/>
    <mergeCell ref="I46:L46"/>
    <mergeCell ref="M46:Q46"/>
    <mergeCell ref="I41:L41"/>
    <mergeCell ref="M41:Q41"/>
    <mergeCell ref="R41:W41"/>
    <mergeCell ref="X41:AB41"/>
    <mergeCell ref="AC41:AH41"/>
    <mergeCell ref="AI41:AM41"/>
    <mergeCell ref="AI43:AM43"/>
    <mergeCell ref="M44:Q44"/>
    <mergeCell ref="R44:W44"/>
    <mergeCell ref="X44:AB44"/>
    <mergeCell ref="AC44:AH44"/>
    <mergeCell ref="AI44:AM44"/>
    <mergeCell ref="AN44:AS44"/>
    <mergeCell ref="X45:AB45"/>
    <mergeCell ref="AC45:AH45"/>
    <mergeCell ref="AI45:AM45"/>
    <mergeCell ref="AT47:AY47"/>
    <mergeCell ref="AT41:AY41"/>
    <mergeCell ref="AN41:AS41"/>
    <mergeCell ref="R46:W46"/>
    <mergeCell ref="X46:AB46"/>
    <mergeCell ref="AC46:AH46"/>
    <mergeCell ref="AI42:AM42"/>
    <mergeCell ref="AN42:AS42"/>
    <mergeCell ref="AN43:AS43"/>
    <mergeCell ref="AT42:AY42"/>
    <mergeCell ref="AT45:AY45"/>
    <mergeCell ref="AT46:AY46"/>
    <mergeCell ref="AT43:AY43"/>
    <mergeCell ref="AT44:AY44"/>
    <mergeCell ref="I45:L45"/>
    <mergeCell ref="M45:Q45"/>
    <mergeCell ref="R45:W45"/>
    <mergeCell ref="AI46:AM46"/>
    <mergeCell ref="AN46:AS46"/>
    <mergeCell ref="I42:L42"/>
    <mergeCell ref="M42:Q42"/>
    <mergeCell ref="R42:W42"/>
    <mergeCell ref="X42:AB42"/>
    <mergeCell ref="AC42:AH42"/>
    <mergeCell ref="AN47:AS47"/>
    <mergeCell ref="I47:L47"/>
    <mergeCell ref="M47:Q47"/>
    <mergeCell ref="R47:W47"/>
    <mergeCell ref="X47:AB47"/>
    <mergeCell ref="AC47:AH47"/>
    <mergeCell ref="AI47:AM47"/>
    <mergeCell ref="B34:H37"/>
    <mergeCell ref="I36:L36"/>
    <mergeCell ref="M36:Q36"/>
    <mergeCell ref="R36:W36"/>
    <mergeCell ref="X36:AB36"/>
    <mergeCell ref="AC36:AH36"/>
    <mergeCell ref="I37:L37"/>
    <mergeCell ref="AN38:AS38"/>
    <mergeCell ref="I39:L39"/>
    <mergeCell ref="M39:Q39"/>
    <mergeCell ref="I34:L34"/>
    <mergeCell ref="M34:Q34"/>
    <mergeCell ref="R34:W34"/>
    <mergeCell ref="X34:AB34"/>
    <mergeCell ref="AC34:AH34"/>
    <mergeCell ref="AI34:AM34"/>
    <mergeCell ref="AI36:AM36"/>
    <mergeCell ref="M37:Q37"/>
    <mergeCell ref="R37:W37"/>
    <mergeCell ref="X37:AB37"/>
    <mergeCell ref="AC37:AH37"/>
    <mergeCell ref="AI37:AM37"/>
    <mergeCell ref="AN37:AS37"/>
    <mergeCell ref="X38:AB38"/>
    <mergeCell ref="AC38:AH38"/>
    <mergeCell ref="AI38:AM38"/>
    <mergeCell ref="AT40:AY40"/>
    <mergeCell ref="AT34:AY34"/>
    <mergeCell ref="AN34:AS34"/>
    <mergeCell ref="R39:W39"/>
    <mergeCell ref="X39:AB39"/>
    <mergeCell ref="AC39:AH39"/>
    <mergeCell ref="AI35:AM35"/>
    <mergeCell ref="AN35:AS35"/>
    <mergeCell ref="AN36:AS36"/>
    <mergeCell ref="AT35:AY35"/>
    <mergeCell ref="AT38:AY38"/>
    <mergeCell ref="AT39:AY39"/>
    <mergeCell ref="AT36:AY36"/>
    <mergeCell ref="AT37:AY37"/>
    <mergeCell ref="I38:L38"/>
    <mergeCell ref="M38:Q38"/>
    <mergeCell ref="R38:W38"/>
    <mergeCell ref="AI39:AM39"/>
    <mergeCell ref="AN39:AS39"/>
    <mergeCell ref="I35:L35"/>
    <mergeCell ref="M35:Q35"/>
    <mergeCell ref="R35:W35"/>
    <mergeCell ref="X35:AB35"/>
    <mergeCell ref="AC35:AH35"/>
    <mergeCell ref="AN40:AS40"/>
    <mergeCell ref="I40:L40"/>
    <mergeCell ref="M40:Q40"/>
    <mergeCell ref="R40:W40"/>
    <mergeCell ref="X40:AB40"/>
    <mergeCell ref="AC40:AH40"/>
    <mergeCell ref="AI40:AM40"/>
    <mergeCell ref="B27:H30"/>
    <mergeCell ref="I29:L29"/>
    <mergeCell ref="M29:Q29"/>
    <mergeCell ref="R29:W29"/>
    <mergeCell ref="X29:AB29"/>
    <mergeCell ref="AC29:AH29"/>
    <mergeCell ref="I30:L30"/>
    <mergeCell ref="AN31:AS31"/>
    <mergeCell ref="I32:L32"/>
    <mergeCell ref="M32:Q32"/>
    <mergeCell ref="I27:L27"/>
    <mergeCell ref="M27:Q27"/>
    <mergeCell ref="R27:W27"/>
    <mergeCell ref="X27:AB27"/>
    <mergeCell ref="AC27:AH27"/>
    <mergeCell ref="AI27:AM27"/>
    <mergeCell ref="AI29:AM29"/>
    <mergeCell ref="M30:Q30"/>
    <mergeCell ref="R30:W30"/>
    <mergeCell ref="X30:AB30"/>
    <mergeCell ref="AC30:AH30"/>
    <mergeCell ref="AI30:AM30"/>
    <mergeCell ref="AN30:AS30"/>
    <mergeCell ref="X31:AB31"/>
    <mergeCell ref="AC31:AH31"/>
    <mergeCell ref="AI31:AM31"/>
    <mergeCell ref="AT33:AY33"/>
    <mergeCell ref="AT27:AY27"/>
    <mergeCell ref="AN27:AS27"/>
    <mergeCell ref="R32:W32"/>
    <mergeCell ref="X32:AB32"/>
    <mergeCell ref="AC32:AH32"/>
    <mergeCell ref="AI28:AM28"/>
    <mergeCell ref="AN28:AS28"/>
    <mergeCell ref="AN29:AS29"/>
    <mergeCell ref="AT28:AY28"/>
    <mergeCell ref="AT31:AY31"/>
    <mergeCell ref="AT32:AY32"/>
    <mergeCell ref="AT29:AY29"/>
    <mergeCell ref="AT30:AY30"/>
    <mergeCell ref="I31:L31"/>
    <mergeCell ref="M31:Q31"/>
    <mergeCell ref="R31:W31"/>
    <mergeCell ref="AI32:AM32"/>
    <mergeCell ref="AN32:AS32"/>
    <mergeCell ref="I28:L28"/>
    <mergeCell ref="M28:Q28"/>
    <mergeCell ref="R28:W28"/>
    <mergeCell ref="X28:AB28"/>
    <mergeCell ref="AC28:AH28"/>
    <mergeCell ref="AN33:AS33"/>
    <mergeCell ref="I33:L33"/>
    <mergeCell ref="M33:Q33"/>
    <mergeCell ref="R33:W33"/>
    <mergeCell ref="X33:AB33"/>
    <mergeCell ref="AC33:AH33"/>
    <mergeCell ref="AI33:AM33"/>
    <mergeCell ref="B20:H23"/>
    <mergeCell ref="I22:L22"/>
    <mergeCell ref="M22:Q22"/>
    <mergeCell ref="R22:W22"/>
    <mergeCell ref="X22:AB22"/>
    <mergeCell ref="AC22:AH22"/>
    <mergeCell ref="I23:L23"/>
    <mergeCell ref="AN24:AS24"/>
    <mergeCell ref="I25:L25"/>
    <mergeCell ref="M25:Q25"/>
    <mergeCell ref="I20:L20"/>
    <mergeCell ref="M20:Q20"/>
    <mergeCell ref="R20:W20"/>
    <mergeCell ref="X20:AB20"/>
    <mergeCell ref="AC20:AH20"/>
    <mergeCell ref="AI20:AM20"/>
    <mergeCell ref="AI22:AM22"/>
    <mergeCell ref="M23:Q23"/>
    <mergeCell ref="R23:W23"/>
    <mergeCell ref="X23:AB23"/>
    <mergeCell ref="AC23:AH23"/>
    <mergeCell ref="AI23:AM23"/>
    <mergeCell ref="AN23:AS23"/>
    <mergeCell ref="X24:AB24"/>
    <mergeCell ref="AC24:AH24"/>
    <mergeCell ref="AI24:AM24"/>
    <mergeCell ref="AT26:AY26"/>
    <mergeCell ref="AT20:AY20"/>
    <mergeCell ref="AN20:AS20"/>
    <mergeCell ref="R25:W25"/>
    <mergeCell ref="X25:AB25"/>
    <mergeCell ref="AC25:AH25"/>
    <mergeCell ref="AI21:AM21"/>
    <mergeCell ref="AN21:AS21"/>
    <mergeCell ref="AN22:AS22"/>
    <mergeCell ref="AT21:AY21"/>
    <mergeCell ref="AT24:AY24"/>
    <mergeCell ref="AT25:AY25"/>
    <mergeCell ref="AT22:AY22"/>
    <mergeCell ref="AT23:AY23"/>
    <mergeCell ref="I24:L24"/>
    <mergeCell ref="M24:Q24"/>
    <mergeCell ref="R24:W24"/>
    <mergeCell ref="AI25:AM25"/>
    <mergeCell ref="AN25:AS25"/>
    <mergeCell ref="I21:L21"/>
    <mergeCell ref="M21:Q21"/>
    <mergeCell ref="R21:W21"/>
    <mergeCell ref="X21:AB21"/>
    <mergeCell ref="AC21:AH21"/>
    <mergeCell ref="AN26:AS26"/>
    <mergeCell ref="I26:L26"/>
    <mergeCell ref="M26:Q26"/>
    <mergeCell ref="R26:W26"/>
    <mergeCell ref="X26:AB26"/>
    <mergeCell ref="AC26:AH26"/>
    <mergeCell ref="AI26:AM26"/>
    <mergeCell ref="B69:D124"/>
    <mergeCell ref="AT62:AY62"/>
    <mergeCell ref="I63:L63"/>
    <mergeCell ref="M63:Q63"/>
    <mergeCell ref="R63:W63"/>
    <mergeCell ref="X63:AB63"/>
    <mergeCell ref="AC63:AH63"/>
    <mergeCell ref="AI63:AM63"/>
    <mergeCell ref="AN63:AS63"/>
    <mergeCell ref="AT63:AY63"/>
    <mergeCell ref="AI65:AM65"/>
    <mergeCell ref="AN65:AS65"/>
    <mergeCell ref="I64:L64"/>
    <mergeCell ref="M64:Q64"/>
    <mergeCell ref="R64:W64"/>
    <mergeCell ref="X64:AB64"/>
    <mergeCell ref="AC64:AH64"/>
    <mergeCell ref="AI64:AM64"/>
    <mergeCell ref="AI67:AM67"/>
    <mergeCell ref="AN67:AS67"/>
    <mergeCell ref="I66:L66"/>
    <mergeCell ref="M66:Q66"/>
    <mergeCell ref="R66:W66"/>
    <mergeCell ref="X66:AB66"/>
    <mergeCell ref="AC66:AH66"/>
    <mergeCell ref="AI66:AM66"/>
    <mergeCell ref="AN66:AS66"/>
    <mergeCell ref="B62:H65"/>
    <mergeCell ref="AT65:AY65"/>
    <mergeCell ref="AT66:AY66"/>
    <mergeCell ref="AT67:AY67"/>
    <mergeCell ref="AT68:AY68"/>
    <mergeCell ref="E117:H117"/>
    <mergeCell ref="I117:L117"/>
    <mergeCell ref="M117:Q117"/>
    <mergeCell ref="R117:W117"/>
    <mergeCell ref="X117:AB117"/>
    <mergeCell ref="AC117:AH117"/>
    <mergeCell ref="AN62:AS62"/>
    <mergeCell ref="AN64:AS64"/>
    <mergeCell ref="AT64:AY64"/>
    <mergeCell ref="I65:L65"/>
    <mergeCell ref="M65:Q65"/>
    <mergeCell ref="R65:W65"/>
    <mergeCell ref="X65:AB65"/>
    <mergeCell ref="AC65:AH65"/>
    <mergeCell ref="I62:L62"/>
    <mergeCell ref="M62:Q62"/>
    <mergeCell ref="R62:W62"/>
    <mergeCell ref="X62:AB62"/>
    <mergeCell ref="AC62:AH62"/>
    <mergeCell ref="AI62:AM62"/>
    <mergeCell ref="I67:L67"/>
    <mergeCell ref="M67:Q67"/>
    <mergeCell ref="R67:W67"/>
    <mergeCell ref="X67:AB67"/>
    <mergeCell ref="AC67:AH67"/>
    <mergeCell ref="AN68:AS68"/>
    <mergeCell ref="I68:L68"/>
    <mergeCell ref="M68:Q68"/>
    <mergeCell ref="R68:W68"/>
    <mergeCell ref="X68:AB68"/>
    <mergeCell ref="AC68:AH68"/>
    <mergeCell ref="AI68:AM68"/>
    <mergeCell ref="M114:Q114"/>
    <mergeCell ref="R114:W114"/>
    <mergeCell ref="X114:AB114"/>
    <mergeCell ref="AC114:AH114"/>
    <mergeCell ref="AI114:AM114"/>
    <mergeCell ref="AN114:AS114"/>
    <mergeCell ref="AT114:AY114"/>
    <mergeCell ref="AT115:AY115"/>
    <mergeCell ref="I116:L116"/>
    <mergeCell ref="M116:Q116"/>
    <mergeCell ref="R116:W116"/>
    <mergeCell ref="X116:AB116"/>
    <mergeCell ref="AC116:AH116"/>
    <mergeCell ref="AI116:AM116"/>
    <mergeCell ref="AN116:AS116"/>
    <mergeCell ref="AT116:AY116"/>
    <mergeCell ref="AI117:AM117"/>
    <mergeCell ref="AN117:AS117"/>
    <mergeCell ref="AT117:AY117"/>
    <mergeCell ref="I115:L115"/>
    <mergeCell ref="M115:Q115"/>
    <mergeCell ref="R115:W115"/>
    <mergeCell ref="X115:AB115"/>
    <mergeCell ref="AC115:AH115"/>
    <mergeCell ref="AI115:AM115"/>
    <mergeCell ref="AN115:AS115"/>
    <mergeCell ref="E110:H110"/>
    <mergeCell ref="I110:L110"/>
    <mergeCell ref="M110:Q110"/>
    <mergeCell ref="R110:W110"/>
    <mergeCell ref="X110:AB110"/>
    <mergeCell ref="AC110:AH110"/>
    <mergeCell ref="AT112:AY112"/>
    <mergeCell ref="I113:L113"/>
    <mergeCell ref="M113:Q113"/>
    <mergeCell ref="R113:W113"/>
    <mergeCell ref="X113:AB113"/>
    <mergeCell ref="AC113:AH113"/>
    <mergeCell ref="AI113:AM113"/>
    <mergeCell ref="AN113:AS113"/>
    <mergeCell ref="AI111:AM111"/>
    <mergeCell ref="AN111:AS111"/>
    <mergeCell ref="AT111:AY111"/>
    <mergeCell ref="I112:L112"/>
    <mergeCell ref="M112:Q112"/>
    <mergeCell ref="R112:W112"/>
    <mergeCell ref="X112:AB112"/>
    <mergeCell ref="AC112:AH112"/>
    <mergeCell ref="AI112:AM112"/>
    <mergeCell ref="AN112:AS112"/>
    <mergeCell ref="E111:H114"/>
    <mergeCell ref="I111:L111"/>
    <mergeCell ref="M111:Q111"/>
    <mergeCell ref="R111:W111"/>
    <mergeCell ref="X111:AB111"/>
    <mergeCell ref="AC111:AH111"/>
    <mergeCell ref="AT113:AY113"/>
    <mergeCell ref="I114:L114"/>
    <mergeCell ref="M107:Q107"/>
    <mergeCell ref="R107:W107"/>
    <mergeCell ref="X107:AB107"/>
    <mergeCell ref="AC107:AH107"/>
    <mergeCell ref="AI107:AM107"/>
    <mergeCell ref="AN107:AS107"/>
    <mergeCell ref="AT107:AY107"/>
    <mergeCell ref="AT108:AY108"/>
    <mergeCell ref="I109:L109"/>
    <mergeCell ref="M109:Q109"/>
    <mergeCell ref="R109:W109"/>
    <mergeCell ref="X109:AB109"/>
    <mergeCell ref="AC109:AH109"/>
    <mergeCell ref="AI109:AM109"/>
    <mergeCell ref="AN109:AS109"/>
    <mergeCell ref="AT109:AY109"/>
    <mergeCell ref="AI110:AM110"/>
    <mergeCell ref="AN110:AS110"/>
    <mergeCell ref="AT110:AY110"/>
    <mergeCell ref="I108:L108"/>
    <mergeCell ref="M108:Q108"/>
    <mergeCell ref="R108:W108"/>
    <mergeCell ref="X108:AB108"/>
    <mergeCell ref="AC108:AH108"/>
    <mergeCell ref="AI108:AM108"/>
    <mergeCell ref="AN108:AS108"/>
    <mergeCell ref="E103:H103"/>
    <mergeCell ref="I103:L103"/>
    <mergeCell ref="M103:Q103"/>
    <mergeCell ref="R103:W103"/>
    <mergeCell ref="X103:AB103"/>
    <mergeCell ref="AC103:AH103"/>
    <mergeCell ref="AT105:AY105"/>
    <mergeCell ref="I106:L106"/>
    <mergeCell ref="M106:Q106"/>
    <mergeCell ref="R106:W106"/>
    <mergeCell ref="X106:AB106"/>
    <mergeCell ref="AC106:AH106"/>
    <mergeCell ref="AI106:AM106"/>
    <mergeCell ref="AN106:AS106"/>
    <mergeCell ref="AI104:AM104"/>
    <mergeCell ref="AN104:AS104"/>
    <mergeCell ref="AT104:AY104"/>
    <mergeCell ref="I105:L105"/>
    <mergeCell ref="M105:Q105"/>
    <mergeCell ref="R105:W105"/>
    <mergeCell ref="X105:AB105"/>
    <mergeCell ref="AC105:AH105"/>
    <mergeCell ref="AI105:AM105"/>
    <mergeCell ref="AN105:AS105"/>
    <mergeCell ref="E104:H107"/>
    <mergeCell ref="I104:L104"/>
    <mergeCell ref="M104:Q104"/>
    <mergeCell ref="R104:W104"/>
    <mergeCell ref="X104:AB104"/>
    <mergeCell ref="AC104:AH104"/>
    <mergeCell ref="AT106:AY106"/>
    <mergeCell ref="I107:L107"/>
    <mergeCell ref="M100:Q100"/>
    <mergeCell ref="R100:W100"/>
    <mergeCell ref="X100:AB100"/>
    <mergeCell ref="AC100:AH100"/>
    <mergeCell ref="AI100:AM100"/>
    <mergeCell ref="AN100:AS100"/>
    <mergeCell ref="AT100:AY100"/>
    <mergeCell ref="AT101:AY101"/>
    <mergeCell ref="I102:L102"/>
    <mergeCell ref="M102:Q102"/>
    <mergeCell ref="R102:W102"/>
    <mergeCell ref="X102:AB102"/>
    <mergeCell ref="AC102:AH102"/>
    <mergeCell ref="AI102:AM102"/>
    <mergeCell ref="AN102:AS102"/>
    <mergeCell ref="AT102:AY102"/>
    <mergeCell ref="AI103:AM103"/>
    <mergeCell ref="AN103:AS103"/>
    <mergeCell ref="AT103:AY103"/>
    <mergeCell ref="I101:L101"/>
    <mergeCell ref="M101:Q101"/>
    <mergeCell ref="R101:W101"/>
    <mergeCell ref="X101:AB101"/>
    <mergeCell ref="AC101:AH101"/>
    <mergeCell ref="AI101:AM101"/>
    <mergeCell ref="AN101:AS101"/>
    <mergeCell ref="E96:H96"/>
    <mergeCell ref="I96:L96"/>
    <mergeCell ref="M96:Q96"/>
    <mergeCell ref="R96:W96"/>
    <mergeCell ref="X96:AB96"/>
    <mergeCell ref="AC96:AH96"/>
    <mergeCell ref="AT98:AY98"/>
    <mergeCell ref="I99:L99"/>
    <mergeCell ref="M99:Q99"/>
    <mergeCell ref="R99:W99"/>
    <mergeCell ref="X99:AB99"/>
    <mergeCell ref="AC99:AH99"/>
    <mergeCell ref="AI99:AM99"/>
    <mergeCell ref="AN99:AS99"/>
    <mergeCell ref="AI97:AM97"/>
    <mergeCell ref="AN97:AS97"/>
    <mergeCell ref="AT97:AY97"/>
    <mergeCell ref="I98:L98"/>
    <mergeCell ref="M98:Q98"/>
    <mergeCell ref="R98:W98"/>
    <mergeCell ref="X98:AB98"/>
    <mergeCell ref="AC98:AH98"/>
    <mergeCell ref="AI98:AM98"/>
    <mergeCell ref="AN98:AS98"/>
    <mergeCell ref="E97:H100"/>
    <mergeCell ref="I97:L97"/>
    <mergeCell ref="M97:Q97"/>
    <mergeCell ref="R97:W97"/>
    <mergeCell ref="X97:AB97"/>
    <mergeCell ref="AC97:AH97"/>
    <mergeCell ref="AT99:AY99"/>
    <mergeCell ref="I100:L100"/>
    <mergeCell ref="M93:Q93"/>
    <mergeCell ref="R93:W93"/>
    <mergeCell ref="X93:AB93"/>
    <mergeCell ref="AC93:AH93"/>
    <mergeCell ref="AI93:AM93"/>
    <mergeCell ref="AN93:AS93"/>
    <mergeCell ref="AT93:AY93"/>
    <mergeCell ref="AT94:AY94"/>
    <mergeCell ref="I95:L95"/>
    <mergeCell ref="M95:Q95"/>
    <mergeCell ref="R95:W95"/>
    <mergeCell ref="X95:AB95"/>
    <mergeCell ref="AC95:AH95"/>
    <mergeCell ref="AI95:AM95"/>
    <mergeCell ref="AN95:AS95"/>
    <mergeCell ref="AT95:AY95"/>
    <mergeCell ref="AI96:AM96"/>
    <mergeCell ref="AN96:AS96"/>
    <mergeCell ref="AT96:AY96"/>
    <mergeCell ref="I94:L94"/>
    <mergeCell ref="M94:Q94"/>
    <mergeCell ref="R94:W94"/>
    <mergeCell ref="X94:AB94"/>
    <mergeCell ref="AC94:AH94"/>
    <mergeCell ref="AI94:AM94"/>
    <mergeCell ref="AN94:AS94"/>
    <mergeCell ref="E89:H89"/>
    <mergeCell ref="I89:L89"/>
    <mergeCell ref="M89:Q89"/>
    <mergeCell ref="R89:W89"/>
    <mergeCell ref="X89:AB89"/>
    <mergeCell ref="AC89:AH89"/>
    <mergeCell ref="AT91:AY91"/>
    <mergeCell ref="I92:L92"/>
    <mergeCell ref="M92:Q92"/>
    <mergeCell ref="R92:W92"/>
    <mergeCell ref="X92:AB92"/>
    <mergeCell ref="AC92:AH92"/>
    <mergeCell ref="AI92:AM92"/>
    <mergeCell ref="AN92:AS92"/>
    <mergeCell ref="AI90:AM90"/>
    <mergeCell ref="AN90:AS90"/>
    <mergeCell ref="AT90:AY90"/>
    <mergeCell ref="I91:L91"/>
    <mergeCell ref="M91:Q91"/>
    <mergeCell ref="R91:W91"/>
    <mergeCell ref="X91:AB91"/>
    <mergeCell ref="AC91:AH91"/>
    <mergeCell ref="AI91:AM91"/>
    <mergeCell ref="AN91:AS91"/>
    <mergeCell ref="E90:H93"/>
    <mergeCell ref="I90:L90"/>
    <mergeCell ref="M90:Q90"/>
    <mergeCell ref="R90:W90"/>
    <mergeCell ref="X90:AB90"/>
    <mergeCell ref="AC90:AH90"/>
    <mergeCell ref="AT92:AY92"/>
    <mergeCell ref="I93:L93"/>
    <mergeCell ref="X86:AB86"/>
    <mergeCell ref="AC86:AH86"/>
    <mergeCell ref="AI86:AM86"/>
    <mergeCell ref="AN86:AS86"/>
    <mergeCell ref="AT86:AY86"/>
    <mergeCell ref="AT87:AY87"/>
    <mergeCell ref="I88:L88"/>
    <mergeCell ref="M88:Q88"/>
    <mergeCell ref="R88:W88"/>
    <mergeCell ref="X88:AB88"/>
    <mergeCell ref="AC88:AH88"/>
    <mergeCell ref="AI88:AM88"/>
    <mergeCell ref="AN88:AS88"/>
    <mergeCell ref="AT88:AY88"/>
    <mergeCell ref="AI89:AM89"/>
    <mergeCell ref="AN89:AS89"/>
    <mergeCell ref="AT89:AY89"/>
    <mergeCell ref="I87:L87"/>
    <mergeCell ref="M87:Q87"/>
    <mergeCell ref="R87:W87"/>
    <mergeCell ref="X87:AB87"/>
    <mergeCell ref="AC87:AH87"/>
    <mergeCell ref="AI87:AM87"/>
    <mergeCell ref="AN87:AS87"/>
    <mergeCell ref="E82:H82"/>
    <mergeCell ref="I82:L82"/>
    <mergeCell ref="M82:Q82"/>
    <mergeCell ref="R82:W82"/>
    <mergeCell ref="X82:AB82"/>
    <mergeCell ref="AC82:AH82"/>
    <mergeCell ref="AT84:AY84"/>
    <mergeCell ref="I85:L85"/>
    <mergeCell ref="M85:Q85"/>
    <mergeCell ref="R85:W85"/>
    <mergeCell ref="X85:AB85"/>
    <mergeCell ref="AC85:AH85"/>
    <mergeCell ref="AI85:AM85"/>
    <mergeCell ref="AN85:AS85"/>
    <mergeCell ref="AI83:AM83"/>
    <mergeCell ref="AN83:AS83"/>
    <mergeCell ref="AT83:AY83"/>
    <mergeCell ref="I84:L84"/>
    <mergeCell ref="M84:Q84"/>
    <mergeCell ref="R84:W84"/>
    <mergeCell ref="X84:AB84"/>
    <mergeCell ref="AC84:AH84"/>
    <mergeCell ref="AI84:AM84"/>
    <mergeCell ref="AN84:AS84"/>
    <mergeCell ref="E83:H86"/>
    <mergeCell ref="I83:L83"/>
    <mergeCell ref="M83:Q83"/>
    <mergeCell ref="R83:W83"/>
    <mergeCell ref="X83:AB83"/>
    <mergeCell ref="AC83:AH83"/>
    <mergeCell ref="AT85:AY85"/>
    <mergeCell ref="I86:L86"/>
    <mergeCell ref="E76:H79"/>
    <mergeCell ref="I76:L76"/>
    <mergeCell ref="M76:Q76"/>
    <mergeCell ref="R76:W76"/>
    <mergeCell ref="X76:AB76"/>
    <mergeCell ref="AC76:AH76"/>
    <mergeCell ref="AT78:AY78"/>
    <mergeCell ref="I79:L79"/>
    <mergeCell ref="M79:Q79"/>
    <mergeCell ref="R79:W79"/>
    <mergeCell ref="X79:AB79"/>
    <mergeCell ref="AC79:AH79"/>
    <mergeCell ref="AI79:AM79"/>
    <mergeCell ref="AN79:AS79"/>
    <mergeCell ref="AT79:AY79"/>
    <mergeCell ref="AT80:AY80"/>
    <mergeCell ref="I81:L81"/>
    <mergeCell ref="M81:Q81"/>
    <mergeCell ref="R81:W81"/>
    <mergeCell ref="X81:AB81"/>
    <mergeCell ref="AC81:AH81"/>
    <mergeCell ref="AI81:AM81"/>
    <mergeCell ref="AN81:AS81"/>
    <mergeCell ref="AT81:AY81"/>
    <mergeCell ref="I80:L80"/>
    <mergeCell ref="M80:Q80"/>
    <mergeCell ref="R80:W80"/>
    <mergeCell ref="X80:AB80"/>
    <mergeCell ref="AC80:AH80"/>
    <mergeCell ref="AI80:AM80"/>
    <mergeCell ref="AN80:AS80"/>
    <mergeCell ref="E75:H75"/>
    <mergeCell ref="I75:L75"/>
    <mergeCell ref="M75:Q75"/>
    <mergeCell ref="R75:W75"/>
    <mergeCell ref="X75:AB75"/>
    <mergeCell ref="AC75:AH75"/>
    <mergeCell ref="AI75:AM75"/>
    <mergeCell ref="AN75:AS75"/>
    <mergeCell ref="I74:L74"/>
    <mergeCell ref="M74:Q74"/>
    <mergeCell ref="R74:W74"/>
    <mergeCell ref="X74:AB74"/>
    <mergeCell ref="AC74:AH74"/>
    <mergeCell ref="AI74:AM74"/>
    <mergeCell ref="AT77:AY77"/>
    <mergeCell ref="I78:L78"/>
    <mergeCell ref="M78:Q78"/>
    <mergeCell ref="R78:W78"/>
    <mergeCell ref="X78:AB78"/>
    <mergeCell ref="AC78:AH78"/>
    <mergeCell ref="AI78:AM78"/>
    <mergeCell ref="AN78:AS78"/>
    <mergeCell ref="AI76:AM76"/>
    <mergeCell ref="AN76:AS76"/>
    <mergeCell ref="AT76:AY76"/>
    <mergeCell ref="I77:L77"/>
    <mergeCell ref="M77:Q77"/>
    <mergeCell ref="R77:W77"/>
    <mergeCell ref="X77:AB77"/>
    <mergeCell ref="AC77:AH77"/>
    <mergeCell ref="AI77:AM77"/>
    <mergeCell ref="AN77:AS77"/>
    <mergeCell ref="E69:H72"/>
    <mergeCell ref="I69:L69"/>
    <mergeCell ref="M69:Q69"/>
    <mergeCell ref="R69:W69"/>
    <mergeCell ref="X69:AB69"/>
    <mergeCell ref="AC69:AH69"/>
    <mergeCell ref="AI69:AM69"/>
    <mergeCell ref="AN69:AS69"/>
    <mergeCell ref="I124:L124"/>
    <mergeCell ref="M124:Q124"/>
    <mergeCell ref="R124:W124"/>
    <mergeCell ref="X124:AB124"/>
    <mergeCell ref="AC124:AH124"/>
    <mergeCell ref="AI124:AM124"/>
    <mergeCell ref="AT73:AY73"/>
    <mergeCell ref="AT70:AY70"/>
    <mergeCell ref="I71:L71"/>
    <mergeCell ref="M71:Q71"/>
    <mergeCell ref="R71:W71"/>
    <mergeCell ref="X71:AB71"/>
    <mergeCell ref="AC71:AH71"/>
    <mergeCell ref="AI71:AM71"/>
    <mergeCell ref="AN71:AS71"/>
    <mergeCell ref="AT71:AY71"/>
    <mergeCell ref="M73:Q73"/>
    <mergeCell ref="R73:W73"/>
    <mergeCell ref="X73:AB73"/>
    <mergeCell ref="AC73:AH73"/>
    <mergeCell ref="AI73:AM73"/>
    <mergeCell ref="AN73:AS73"/>
    <mergeCell ref="AT75:AY75"/>
    <mergeCell ref="I72:L72"/>
    <mergeCell ref="R123:W123"/>
    <mergeCell ref="X123:AB123"/>
    <mergeCell ref="AC123:AH123"/>
    <mergeCell ref="AI123:AM123"/>
    <mergeCell ref="AN123:AS123"/>
    <mergeCell ref="AT123:AY123"/>
    <mergeCell ref="AC122:AH122"/>
    <mergeCell ref="AT69:AY69"/>
    <mergeCell ref="I70:L70"/>
    <mergeCell ref="M70:Q70"/>
    <mergeCell ref="R70:W70"/>
    <mergeCell ref="X70:AB70"/>
    <mergeCell ref="AC70:AH70"/>
    <mergeCell ref="AI70:AM70"/>
    <mergeCell ref="AN70:AS70"/>
    <mergeCell ref="AN124:AS124"/>
    <mergeCell ref="AT124:AY124"/>
    <mergeCell ref="M72:Q72"/>
    <mergeCell ref="R72:W72"/>
    <mergeCell ref="X72:AB72"/>
    <mergeCell ref="AC72:AH72"/>
    <mergeCell ref="AI72:AM72"/>
    <mergeCell ref="AN72:AS72"/>
    <mergeCell ref="AT72:AY72"/>
    <mergeCell ref="I73:L73"/>
    <mergeCell ref="AN74:AS74"/>
    <mergeCell ref="AT74:AY74"/>
    <mergeCell ref="AI82:AM82"/>
    <mergeCell ref="AN82:AS82"/>
    <mergeCell ref="AT82:AY82"/>
    <mergeCell ref="M86:Q86"/>
    <mergeCell ref="R86:W86"/>
    <mergeCell ref="B126:D137"/>
    <mergeCell ref="E118:H121"/>
    <mergeCell ref="I118:L118"/>
    <mergeCell ref="M118:Q118"/>
    <mergeCell ref="R118:W118"/>
    <mergeCell ref="X118:AB118"/>
    <mergeCell ref="I122:L122"/>
    <mergeCell ref="M122:Q122"/>
    <mergeCell ref="R122:W122"/>
    <mergeCell ref="X122:AB122"/>
    <mergeCell ref="AT118:AY118"/>
    <mergeCell ref="I119:L119"/>
    <mergeCell ref="M119:Q119"/>
    <mergeCell ref="R119:W119"/>
    <mergeCell ref="X119:AB119"/>
    <mergeCell ref="AC119:AH119"/>
    <mergeCell ref="AI119:AM119"/>
    <mergeCell ref="AN119:AS119"/>
    <mergeCell ref="AT119:AY119"/>
    <mergeCell ref="AC118:AH118"/>
    <mergeCell ref="AT120:AY120"/>
    <mergeCell ref="I121:L121"/>
    <mergeCell ref="M121:Q121"/>
    <mergeCell ref="R121:W121"/>
    <mergeCell ref="X121:AB121"/>
    <mergeCell ref="AC121:AH121"/>
    <mergeCell ref="AI121:AM121"/>
    <mergeCell ref="AN121:AS121"/>
    <mergeCell ref="AT121:AY121"/>
    <mergeCell ref="AT122:AY122"/>
    <mergeCell ref="I123:L123"/>
    <mergeCell ref="M123:Q123"/>
    <mergeCell ref="I132:L132"/>
    <mergeCell ref="M132:S132"/>
    <mergeCell ref="T132:W132"/>
    <mergeCell ref="X132:AD132"/>
    <mergeCell ref="AE132:AH132"/>
    <mergeCell ref="AI132:AO132"/>
    <mergeCell ref="AP132:AS132"/>
    <mergeCell ref="AT132:AY132"/>
    <mergeCell ref="AP134:AS134"/>
    <mergeCell ref="AT134:AY134"/>
    <mergeCell ref="E133:H133"/>
    <mergeCell ref="I133:L133"/>
    <mergeCell ref="M133:S133"/>
    <mergeCell ref="T133:W133"/>
    <mergeCell ref="X133:AD133"/>
    <mergeCell ref="AE133:AH133"/>
    <mergeCell ref="AI133:AO133"/>
    <mergeCell ref="AP133:AS133"/>
    <mergeCell ref="E134:H134"/>
    <mergeCell ref="I134:L134"/>
    <mergeCell ref="M134:S134"/>
    <mergeCell ref="T134:W134"/>
    <mergeCell ref="X134:AD134"/>
    <mergeCell ref="AE134:AH134"/>
    <mergeCell ref="AI134:AO134"/>
    <mergeCell ref="AE135:AH135"/>
    <mergeCell ref="AI135:AO135"/>
    <mergeCell ref="AP135:AS135"/>
    <mergeCell ref="AT135:AY135"/>
    <mergeCell ref="AP130:AS130"/>
    <mergeCell ref="AT130:AY130"/>
    <mergeCell ref="E129:H129"/>
    <mergeCell ref="I129:L129"/>
    <mergeCell ref="M129:S129"/>
    <mergeCell ref="T129:W129"/>
    <mergeCell ref="X129:AD129"/>
    <mergeCell ref="AE129:AH129"/>
    <mergeCell ref="AI129:AO129"/>
    <mergeCell ref="AP129:AS129"/>
    <mergeCell ref="AI131:AO131"/>
    <mergeCell ref="AP131:AS131"/>
    <mergeCell ref="AT131:AY131"/>
    <mergeCell ref="E130:H130"/>
    <mergeCell ref="I130:L130"/>
    <mergeCell ref="M130:S130"/>
    <mergeCell ref="T130:W130"/>
    <mergeCell ref="X130:AD130"/>
    <mergeCell ref="AE130:AH130"/>
    <mergeCell ref="AI130:AO130"/>
    <mergeCell ref="E131:H131"/>
    <mergeCell ref="I131:L131"/>
    <mergeCell ref="M131:S131"/>
    <mergeCell ref="T131:W131"/>
    <mergeCell ref="X131:AD131"/>
    <mergeCell ref="AE131:AH131"/>
    <mergeCell ref="AT133:AY133"/>
    <mergeCell ref="E132:H132"/>
    <mergeCell ref="AP137:AS137"/>
    <mergeCell ref="AT137:AY137"/>
    <mergeCell ref="E128:H128"/>
    <mergeCell ref="I128:L128"/>
    <mergeCell ref="M128:S128"/>
    <mergeCell ref="T128:W128"/>
    <mergeCell ref="X128:AD128"/>
    <mergeCell ref="AE128:AH128"/>
    <mergeCell ref="AI128:AO128"/>
    <mergeCell ref="AP128:AS128"/>
    <mergeCell ref="AI136:AO136"/>
    <mergeCell ref="AP136:AS136"/>
    <mergeCell ref="AT136:AY136"/>
    <mergeCell ref="E137:H137"/>
    <mergeCell ref="I137:L137"/>
    <mergeCell ref="M137:S137"/>
    <mergeCell ref="T137:W137"/>
    <mergeCell ref="X137:AD137"/>
    <mergeCell ref="AE137:AH137"/>
    <mergeCell ref="AI137:AO137"/>
    <mergeCell ref="E136:H136"/>
    <mergeCell ref="I136:L136"/>
    <mergeCell ref="M136:S136"/>
    <mergeCell ref="T136:W136"/>
    <mergeCell ref="X136:AD136"/>
    <mergeCell ref="AE136:AH136"/>
    <mergeCell ref="AT129:AY129"/>
    <mergeCell ref="T135:W135"/>
    <mergeCell ref="X135:AD135"/>
    <mergeCell ref="E135:H135"/>
    <mergeCell ref="I135:L135"/>
    <mergeCell ref="M135:S135"/>
    <mergeCell ref="AE127:AH127"/>
    <mergeCell ref="AI127:AO127"/>
    <mergeCell ref="AP127:AS127"/>
    <mergeCell ref="AT127:AY127"/>
    <mergeCell ref="I19:L19"/>
    <mergeCell ref="M19:Q19"/>
    <mergeCell ref="R19:W19"/>
    <mergeCell ref="X19:AB19"/>
    <mergeCell ref="AC19:AH19"/>
    <mergeCell ref="AI19:AM19"/>
    <mergeCell ref="AT128:AY128"/>
    <mergeCell ref="E126:H127"/>
    <mergeCell ref="I126:S126"/>
    <mergeCell ref="T126:AD126"/>
    <mergeCell ref="AE126:AO126"/>
    <mergeCell ref="AP126:AY126"/>
    <mergeCell ref="I127:L127"/>
    <mergeCell ref="M127:S127"/>
    <mergeCell ref="T127:W127"/>
    <mergeCell ref="X127:AD127"/>
    <mergeCell ref="AI122:AM122"/>
    <mergeCell ref="AN122:AS122"/>
    <mergeCell ref="E124:H124"/>
    <mergeCell ref="AI118:AM118"/>
    <mergeCell ref="AN118:AS118"/>
    <mergeCell ref="I120:L120"/>
    <mergeCell ref="M120:Q120"/>
    <mergeCell ref="R120:W120"/>
    <mergeCell ref="X120:AB120"/>
    <mergeCell ref="AC120:AH120"/>
    <mergeCell ref="AI120:AM120"/>
    <mergeCell ref="AN120:AS120"/>
    <mergeCell ref="M18:Q18"/>
    <mergeCell ref="R13:W13"/>
    <mergeCell ref="X13:AB13"/>
    <mergeCell ref="AC13:AH13"/>
    <mergeCell ref="AI13:AM13"/>
    <mergeCell ref="AI15:AM15"/>
    <mergeCell ref="AN15:AS15"/>
    <mergeCell ref="I16:L16"/>
    <mergeCell ref="AN19:AS19"/>
    <mergeCell ref="M16:Q16"/>
    <mergeCell ref="R16:W16"/>
    <mergeCell ref="X16:AB16"/>
    <mergeCell ref="AC16:AH16"/>
    <mergeCell ref="AI16:AM16"/>
    <mergeCell ref="AN16:AS16"/>
    <mergeCell ref="X17:AB17"/>
    <mergeCell ref="AC17:AH17"/>
    <mergeCell ref="AI17:AM17"/>
    <mergeCell ref="AI18:AM18"/>
    <mergeCell ref="AN18:AS18"/>
    <mergeCell ref="M12:Q12"/>
    <mergeCell ref="R12:W12"/>
    <mergeCell ref="X12:AB12"/>
    <mergeCell ref="AC12:AH12"/>
    <mergeCell ref="M14:Q14"/>
    <mergeCell ref="R14:W14"/>
    <mergeCell ref="X14:AB14"/>
    <mergeCell ref="AC14:AH14"/>
    <mergeCell ref="B2:F3"/>
    <mergeCell ref="R18:W18"/>
    <mergeCell ref="X18:AB18"/>
    <mergeCell ref="AC18:AH18"/>
    <mergeCell ref="I17:L17"/>
    <mergeCell ref="M17:Q17"/>
    <mergeCell ref="R17:W17"/>
    <mergeCell ref="I14:L14"/>
    <mergeCell ref="AF4:AJ6"/>
    <mergeCell ref="AF2:AJ3"/>
    <mergeCell ref="B11:L12"/>
    <mergeCell ref="M11:W11"/>
    <mergeCell ref="X11:AH11"/>
    <mergeCell ref="AI11:AS11"/>
    <mergeCell ref="B13:H16"/>
    <mergeCell ref="I15:L15"/>
    <mergeCell ref="M15:Q15"/>
    <mergeCell ref="R15:W15"/>
    <mergeCell ref="X15:AB15"/>
    <mergeCell ref="AC15:AH15"/>
    <mergeCell ref="AN17:AS17"/>
    <mergeCell ref="I18:L18"/>
    <mergeCell ref="AA2:AE3"/>
    <mergeCell ref="AN5:AP5"/>
    <mergeCell ref="AN2:AP4"/>
    <mergeCell ref="AK5:AM5"/>
    <mergeCell ref="AR5:AT5"/>
    <mergeCell ref="AK6:AM6"/>
    <mergeCell ref="AN6:AP6"/>
    <mergeCell ref="AR6:AT6"/>
    <mergeCell ref="AR2:AT4"/>
    <mergeCell ref="AK2:AM4"/>
    <mergeCell ref="AQ2:AQ4"/>
    <mergeCell ref="AI14:AM14"/>
    <mergeCell ref="AN14:AS14"/>
    <mergeCell ref="AI12:AM12"/>
    <mergeCell ref="AN12:AS12"/>
    <mergeCell ref="I13:L13"/>
    <mergeCell ref="M13:Q13"/>
    <mergeCell ref="AV5:AX5"/>
    <mergeCell ref="AV6:AX6"/>
    <mergeCell ref="AV2:AX4"/>
    <mergeCell ref="AY2:AY4"/>
    <mergeCell ref="AU2:AU4"/>
    <mergeCell ref="AT11:AY12"/>
    <mergeCell ref="AT14:AY14"/>
    <mergeCell ref="AT17:AY17"/>
    <mergeCell ref="AT18:AY18"/>
    <mergeCell ref="AT15:AY15"/>
    <mergeCell ref="AT16:AY16"/>
    <mergeCell ref="AT19:AY19"/>
    <mergeCell ref="B4:F6"/>
    <mergeCell ref="G4:K6"/>
    <mergeCell ref="L4:P6"/>
    <mergeCell ref="Q4:U6"/>
    <mergeCell ref="V4:Z6"/>
    <mergeCell ref="AA4:AE6"/>
    <mergeCell ref="AT13:AY13"/>
    <mergeCell ref="AN13:AS13"/>
    <mergeCell ref="B8:AG9"/>
    <mergeCell ref="AH8:AK8"/>
    <mergeCell ref="AL8:AY8"/>
    <mergeCell ref="AI9:AJ9"/>
    <mergeCell ref="AK9:AT9"/>
    <mergeCell ref="AU9:AW9"/>
    <mergeCell ref="AX9:AY9"/>
    <mergeCell ref="AU10:AW10"/>
    <mergeCell ref="G2:K3"/>
    <mergeCell ref="L2:P3"/>
    <mergeCell ref="Q2:U3"/>
    <mergeCell ref="V2:Z3"/>
  </mergeCells>
  <phoneticPr fontId="2"/>
  <pageMargins left="0.6692913385826772" right="0.6692913385826772" top="0.59055118110236227" bottom="0.59055118110236227" header="0.51181102362204722" footer="0.51181102362204722"/>
  <pageSetup paperSize="9" scale="93" fitToHeight="2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EC631-CEE9-4AB5-B199-65A1706E60CC}">
  <dimension ref="A1:CB137"/>
  <sheetViews>
    <sheetView view="pageBreakPreview" zoomScaleNormal="100" zoomScaleSheetLayoutView="100" workbookViewId="0">
      <selection activeCell="BP30" sqref="BP30"/>
    </sheetView>
  </sheetViews>
  <sheetFormatPr defaultColWidth="1.625" defaultRowHeight="14.1" customHeight="1" x14ac:dyDescent="0.15"/>
  <cols>
    <col min="1" max="4" width="1.75" style="52" customWidth="1" collapsed="1"/>
    <col min="5" max="5" width="2.75" style="52" customWidth="1" collapsed="1"/>
    <col min="6" max="6" width="2.625" style="52" customWidth="1" collapsed="1"/>
    <col min="7" max="50" width="1.75" style="52" customWidth="1" collapsed="1"/>
    <col min="51" max="51" width="3.125" style="52" customWidth="1" collapsed="1"/>
    <col min="52" max="52" width="1.75" style="52" customWidth="1" collapsed="1"/>
    <col min="53" max="74" width="1.625" style="52" collapsed="1"/>
    <col min="75" max="80" width="1.625" style="52"/>
    <col min="81" max="16384" width="1.625" style="52" collapsed="1"/>
  </cols>
  <sheetData>
    <row r="1" spans="1:52" ht="3.95" customHeight="1" x14ac:dyDescent="0.15">
      <c r="A1" s="1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7"/>
    </row>
    <row r="2" spans="1:52" ht="6.75" customHeight="1" x14ac:dyDescent="0.15">
      <c r="A2" s="5"/>
      <c r="B2" s="228"/>
      <c r="C2" s="228"/>
      <c r="D2" s="228"/>
      <c r="E2" s="228"/>
      <c r="F2" s="228"/>
      <c r="G2" s="227"/>
      <c r="H2" s="227"/>
      <c r="I2" s="227"/>
      <c r="J2" s="227"/>
      <c r="K2" s="227"/>
      <c r="L2" s="78"/>
      <c r="M2" s="79"/>
      <c r="N2" s="79"/>
      <c r="O2" s="79"/>
      <c r="P2" s="80"/>
      <c r="Q2" s="84"/>
      <c r="R2" s="84"/>
      <c r="S2" s="84"/>
      <c r="T2" s="84"/>
      <c r="U2" s="84"/>
      <c r="V2" s="80"/>
      <c r="W2" s="84"/>
      <c r="X2" s="84"/>
      <c r="Y2" s="84"/>
      <c r="Z2" s="84"/>
      <c r="AA2" s="84"/>
      <c r="AB2" s="84"/>
      <c r="AC2" s="84"/>
      <c r="AD2" s="84"/>
      <c r="AE2" s="84"/>
      <c r="AF2" s="228"/>
      <c r="AG2" s="228"/>
      <c r="AH2" s="228"/>
      <c r="AI2" s="228"/>
      <c r="AJ2" s="114"/>
      <c r="AK2" s="76" t="s">
        <v>0</v>
      </c>
      <c r="AL2" s="63"/>
      <c r="AM2" s="63"/>
      <c r="AN2" s="63"/>
      <c r="AO2" s="63"/>
      <c r="AP2" s="63"/>
      <c r="AQ2" s="69" t="s">
        <v>1</v>
      </c>
      <c r="AR2" s="63"/>
      <c r="AS2" s="63"/>
      <c r="AT2" s="63"/>
      <c r="AU2" s="69" t="s">
        <v>1</v>
      </c>
      <c r="AV2" s="63"/>
      <c r="AW2" s="63"/>
      <c r="AX2" s="63"/>
      <c r="AY2" s="66"/>
      <c r="AZ2" s="48"/>
    </row>
    <row r="3" spans="1:52" ht="6" customHeight="1" x14ac:dyDescent="0.15">
      <c r="A3" s="5"/>
      <c r="B3" s="229"/>
      <c r="C3" s="229"/>
      <c r="D3" s="229"/>
      <c r="E3" s="229"/>
      <c r="F3" s="229"/>
      <c r="G3" s="227"/>
      <c r="H3" s="227"/>
      <c r="I3" s="227"/>
      <c r="J3" s="227"/>
      <c r="K3" s="227"/>
      <c r="L3" s="81"/>
      <c r="M3" s="82"/>
      <c r="N3" s="82"/>
      <c r="O3" s="82"/>
      <c r="P3" s="83"/>
      <c r="Q3" s="85"/>
      <c r="R3" s="85"/>
      <c r="S3" s="85"/>
      <c r="T3" s="85"/>
      <c r="U3" s="85"/>
      <c r="V3" s="83"/>
      <c r="W3" s="85"/>
      <c r="X3" s="85"/>
      <c r="Y3" s="85"/>
      <c r="Z3" s="85"/>
      <c r="AA3" s="85"/>
      <c r="AB3" s="85"/>
      <c r="AC3" s="85"/>
      <c r="AD3" s="85"/>
      <c r="AE3" s="85"/>
      <c r="AF3" s="229"/>
      <c r="AG3" s="229"/>
      <c r="AH3" s="229"/>
      <c r="AI3" s="229"/>
      <c r="AJ3" s="115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67"/>
      <c r="AZ3" s="48"/>
    </row>
    <row r="4" spans="1:52" s="54" customFormat="1" ht="6" customHeight="1" x14ac:dyDescent="0.15">
      <c r="A4" s="7"/>
      <c r="B4" s="219"/>
      <c r="C4" s="220"/>
      <c r="D4" s="220"/>
      <c r="E4" s="220"/>
      <c r="F4" s="220"/>
      <c r="G4" s="219"/>
      <c r="H4" s="220"/>
      <c r="I4" s="220"/>
      <c r="J4" s="220"/>
      <c r="K4" s="220"/>
      <c r="L4" s="98"/>
      <c r="M4" s="221"/>
      <c r="N4" s="221"/>
      <c r="O4" s="221"/>
      <c r="P4" s="222"/>
      <c r="Q4" s="102"/>
      <c r="R4" s="224"/>
      <c r="S4" s="224"/>
      <c r="T4" s="224"/>
      <c r="U4" s="224"/>
      <c r="V4" s="104"/>
      <c r="W4" s="224"/>
      <c r="X4" s="224"/>
      <c r="Y4" s="224"/>
      <c r="Z4" s="224"/>
      <c r="AA4" s="102"/>
      <c r="AB4" s="224"/>
      <c r="AC4" s="224"/>
      <c r="AD4" s="224"/>
      <c r="AE4" s="224"/>
      <c r="AF4" s="219"/>
      <c r="AG4" s="220"/>
      <c r="AH4" s="220"/>
      <c r="AI4" s="220"/>
      <c r="AJ4" s="230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8"/>
      <c r="AZ4" s="8"/>
    </row>
    <row r="5" spans="1:52" s="54" customFormat="1" ht="18.95" customHeight="1" x14ac:dyDescent="0.15">
      <c r="A5" s="7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3"/>
      <c r="M5" s="221"/>
      <c r="N5" s="221"/>
      <c r="O5" s="221"/>
      <c r="P5" s="222"/>
      <c r="Q5" s="224"/>
      <c r="R5" s="224"/>
      <c r="S5" s="224"/>
      <c r="T5" s="224"/>
      <c r="U5" s="224"/>
      <c r="V5" s="222"/>
      <c r="W5" s="224"/>
      <c r="X5" s="224"/>
      <c r="Y5" s="224"/>
      <c r="Z5" s="224"/>
      <c r="AA5" s="224"/>
      <c r="AB5" s="224"/>
      <c r="AC5" s="224"/>
      <c r="AD5" s="224"/>
      <c r="AE5" s="224"/>
      <c r="AF5" s="220"/>
      <c r="AG5" s="220"/>
      <c r="AH5" s="220"/>
      <c r="AI5" s="220"/>
      <c r="AJ5" s="230"/>
      <c r="AK5" s="108" t="s">
        <v>2</v>
      </c>
      <c r="AL5" s="108"/>
      <c r="AM5" s="108"/>
      <c r="AN5" s="62"/>
      <c r="AO5" s="62"/>
      <c r="AP5" s="62"/>
      <c r="AQ5" s="10" t="s">
        <v>1</v>
      </c>
      <c r="AR5" s="62"/>
      <c r="AS5" s="62"/>
      <c r="AT5" s="62"/>
      <c r="AU5" s="10" t="s">
        <v>1</v>
      </c>
      <c r="AV5" s="62"/>
      <c r="AW5" s="62"/>
      <c r="AX5" s="62"/>
      <c r="AY5" s="51"/>
      <c r="AZ5" s="8"/>
    </row>
    <row r="6" spans="1:52" s="54" customFormat="1" ht="18.95" customHeight="1" x14ac:dyDescent="0.15">
      <c r="A6" s="7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3"/>
      <c r="M6" s="221"/>
      <c r="N6" s="221"/>
      <c r="O6" s="221"/>
      <c r="P6" s="222"/>
      <c r="Q6" s="224"/>
      <c r="R6" s="224"/>
      <c r="S6" s="224"/>
      <c r="T6" s="224"/>
      <c r="U6" s="224"/>
      <c r="V6" s="222"/>
      <c r="W6" s="224"/>
      <c r="X6" s="224"/>
      <c r="Y6" s="224"/>
      <c r="Z6" s="224"/>
      <c r="AA6" s="224"/>
      <c r="AB6" s="224"/>
      <c r="AC6" s="224"/>
      <c r="AD6" s="224"/>
      <c r="AE6" s="224"/>
      <c r="AF6" s="220"/>
      <c r="AG6" s="220"/>
      <c r="AH6" s="220"/>
      <c r="AI6" s="220"/>
      <c r="AJ6" s="220"/>
      <c r="AK6" s="76"/>
      <c r="AL6" s="76"/>
      <c r="AM6" s="76"/>
      <c r="AN6" s="63"/>
      <c r="AO6" s="63"/>
      <c r="AP6" s="63"/>
      <c r="AQ6" s="49"/>
      <c r="AR6" s="63"/>
      <c r="AS6" s="63"/>
      <c r="AT6" s="63"/>
      <c r="AU6" s="49"/>
      <c r="AV6" s="63"/>
      <c r="AW6" s="63"/>
      <c r="AX6" s="63"/>
      <c r="AY6" s="30"/>
      <c r="AZ6" s="8"/>
    </row>
    <row r="7" spans="1:52" s="54" customFormat="1" ht="10.5" customHeight="1" x14ac:dyDescent="0.15">
      <c r="A7" s="7"/>
      <c r="B7" s="58"/>
      <c r="C7" s="58"/>
      <c r="D7" s="58"/>
      <c r="E7" s="58"/>
      <c r="F7" s="58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6"/>
      <c r="AL7" s="56"/>
      <c r="AM7" s="56"/>
      <c r="AN7" s="52"/>
      <c r="AO7" s="52"/>
      <c r="AP7" s="52"/>
      <c r="AQ7" s="55"/>
      <c r="AR7" s="52"/>
      <c r="AS7" s="52"/>
      <c r="AT7" s="52"/>
      <c r="AU7" s="55"/>
      <c r="AV7" s="52"/>
      <c r="AW7" s="52"/>
      <c r="AX7" s="52"/>
      <c r="AZ7" s="8"/>
    </row>
    <row r="8" spans="1:52" ht="13.5" customHeight="1" x14ac:dyDescent="0.15">
      <c r="A8" s="5"/>
      <c r="B8" s="225" t="s">
        <v>4</v>
      </c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91" t="s">
        <v>5</v>
      </c>
      <c r="AI8" s="91"/>
      <c r="AJ8" s="91"/>
      <c r="AK8" s="91"/>
      <c r="AL8" s="91" t="s">
        <v>26</v>
      </c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48"/>
    </row>
    <row r="9" spans="1:52" ht="13.5" customHeight="1" x14ac:dyDescent="0.15">
      <c r="A9" s="5"/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  <c r="AA9" s="226"/>
      <c r="AB9" s="226"/>
      <c r="AC9" s="226"/>
      <c r="AD9" s="226"/>
      <c r="AE9" s="226"/>
      <c r="AF9" s="226"/>
      <c r="AG9" s="226"/>
      <c r="AH9" s="50" t="s">
        <v>6</v>
      </c>
      <c r="AI9" s="92">
        <v>2</v>
      </c>
      <c r="AJ9" s="92"/>
      <c r="AK9" s="93" t="s">
        <v>7</v>
      </c>
      <c r="AL9" s="93"/>
      <c r="AM9" s="93"/>
      <c r="AN9" s="93"/>
      <c r="AO9" s="93"/>
      <c r="AP9" s="93"/>
      <c r="AQ9" s="93"/>
      <c r="AR9" s="93"/>
      <c r="AS9" s="93"/>
      <c r="AT9" s="93"/>
      <c r="AU9" s="94">
        <v>27</v>
      </c>
      <c r="AV9" s="94"/>
      <c r="AW9" s="94"/>
      <c r="AX9" s="93" t="s">
        <v>8</v>
      </c>
      <c r="AY9" s="93"/>
      <c r="AZ9" s="48"/>
    </row>
    <row r="10" spans="1:52" ht="10.5" customHeight="1" x14ac:dyDescent="0.15">
      <c r="A10" s="5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95">
        <v>323</v>
      </c>
      <c r="AV10" s="95"/>
      <c r="AW10" s="95"/>
      <c r="AX10" s="53"/>
      <c r="AY10" s="53"/>
      <c r="AZ10" s="48"/>
    </row>
    <row r="11" spans="1:52" ht="10.5" customHeight="1" x14ac:dyDescent="0.15">
      <c r="A11" s="5"/>
      <c r="B11" s="116" t="s">
        <v>9</v>
      </c>
      <c r="C11" s="76"/>
      <c r="D11" s="76"/>
      <c r="E11" s="76"/>
      <c r="F11" s="76"/>
      <c r="G11" s="76"/>
      <c r="H11" s="76"/>
      <c r="I11" s="76"/>
      <c r="J11" s="76"/>
      <c r="K11" s="76"/>
      <c r="L11" s="117"/>
      <c r="M11" s="110" t="s">
        <v>10</v>
      </c>
      <c r="N11" s="111"/>
      <c r="O11" s="111"/>
      <c r="P11" s="111"/>
      <c r="Q11" s="111"/>
      <c r="R11" s="111"/>
      <c r="S11" s="111"/>
      <c r="T11" s="111"/>
      <c r="U11" s="111"/>
      <c r="V11" s="111"/>
      <c r="W11" s="112"/>
      <c r="X11" s="110" t="s">
        <v>11</v>
      </c>
      <c r="Y11" s="111"/>
      <c r="Z11" s="111"/>
      <c r="AA11" s="111"/>
      <c r="AB11" s="111"/>
      <c r="AC11" s="111"/>
      <c r="AD11" s="111"/>
      <c r="AE11" s="111"/>
      <c r="AF11" s="111"/>
      <c r="AG11" s="111"/>
      <c r="AH11" s="112"/>
      <c r="AI11" s="110" t="s">
        <v>12</v>
      </c>
      <c r="AJ11" s="111"/>
      <c r="AK11" s="111"/>
      <c r="AL11" s="111"/>
      <c r="AM11" s="111"/>
      <c r="AN11" s="111"/>
      <c r="AO11" s="111"/>
      <c r="AP11" s="111"/>
      <c r="AQ11" s="111"/>
      <c r="AR11" s="111"/>
      <c r="AS11" s="112"/>
      <c r="AT11" s="70" t="s">
        <v>13</v>
      </c>
      <c r="AU11" s="71"/>
      <c r="AV11" s="71"/>
      <c r="AW11" s="71"/>
      <c r="AX11" s="71"/>
      <c r="AY11" s="72"/>
      <c r="AZ11" s="48"/>
    </row>
    <row r="12" spans="1:52" ht="10.5" customHeight="1" x14ac:dyDescent="0.15">
      <c r="A12" s="5"/>
      <c r="B12" s="118"/>
      <c r="C12" s="119"/>
      <c r="D12" s="119"/>
      <c r="E12" s="119"/>
      <c r="F12" s="119"/>
      <c r="G12" s="119"/>
      <c r="H12" s="119"/>
      <c r="I12" s="119"/>
      <c r="J12" s="119"/>
      <c r="K12" s="119"/>
      <c r="L12" s="120"/>
      <c r="M12" s="110" t="s">
        <v>14</v>
      </c>
      <c r="N12" s="111"/>
      <c r="O12" s="111"/>
      <c r="P12" s="111"/>
      <c r="Q12" s="112"/>
      <c r="R12" s="110" t="s">
        <v>15</v>
      </c>
      <c r="S12" s="111"/>
      <c r="T12" s="111"/>
      <c r="U12" s="111"/>
      <c r="V12" s="111"/>
      <c r="W12" s="112"/>
      <c r="X12" s="110" t="s">
        <v>14</v>
      </c>
      <c r="Y12" s="111"/>
      <c r="Z12" s="111"/>
      <c r="AA12" s="111"/>
      <c r="AB12" s="112"/>
      <c r="AC12" s="110" t="s">
        <v>15</v>
      </c>
      <c r="AD12" s="111"/>
      <c r="AE12" s="111"/>
      <c r="AF12" s="111"/>
      <c r="AG12" s="111"/>
      <c r="AH12" s="112"/>
      <c r="AI12" s="110" t="s">
        <v>14</v>
      </c>
      <c r="AJ12" s="111"/>
      <c r="AK12" s="111"/>
      <c r="AL12" s="111"/>
      <c r="AM12" s="112"/>
      <c r="AN12" s="110" t="s">
        <v>15</v>
      </c>
      <c r="AO12" s="111"/>
      <c r="AP12" s="111"/>
      <c r="AQ12" s="111"/>
      <c r="AR12" s="111"/>
      <c r="AS12" s="112"/>
      <c r="AT12" s="73"/>
      <c r="AU12" s="74"/>
      <c r="AV12" s="74"/>
      <c r="AW12" s="74"/>
      <c r="AX12" s="74"/>
      <c r="AY12" s="75"/>
      <c r="AZ12" s="48"/>
    </row>
    <row r="13" spans="1:52" ht="10.5" customHeight="1" x14ac:dyDescent="0.15">
      <c r="A13" s="5"/>
      <c r="B13" s="121" t="s">
        <v>25</v>
      </c>
      <c r="C13" s="231"/>
      <c r="D13" s="231"/>
      <c r="E13" s="231"/>
      <c r="F13" s="231"/>
      <c r="G13" s="231"/>
      <c r="H13" s="232"/>
      <c r="I13" s="107" t="s">
        <v>16</v>
      </c>
      <c r="J13" s="108"/>
      <c r="K13" s="108"/>
      <c r="L13" s="109"/>
      <c r="M13" s="86">
        <v>4</v>
      </c>
      <c r="N13" s="87"/>
      <c r="O13" s="87"/>
      <c r="P13" s="87"/>
      <c r="Q13" s="88"/>
      <c r="R13" s="86">
        <v>401</v>
      </c>
      <c r="S13" s="87"/>
      <c r="T13" s="87"/>
      <c r="U13" s="87"/>
      <c r="V13" s="87"/>
      <c r="W13" s="88"/>
      <c r="X13" s="86">
        <v>1</v>
      </c>
      <c r="Y13" s="87"/>
      <c r="Z13" s="87"/>
      <c r="AA13" s="87"/>
      <c r="AB13" s="88"/>
      <c r="AC13" s="86">
        <v>80</v>
      </c>
      <c r="AD13" s="87"/>
      <c r="AE13" s="87"/>
      <c r="AF13" s="87"/>
      <c r="AG13" s="87"/>
      <c r="AH13" s="88"/>
      <c r="AI13" s="86">
        <f t="shared" ref="AI13:AI44" si="0">M13+X13</f>
        <v>5</v>
      </c>
      <c r="AJ13" s="87"/>
      <c r="AK13" s="87"/>
      <c r="AL13" s="87"/>
      <c r="AM13" s="88"/>
      <c r="AN13" s="86">
        <f t="shared" ref="AN13:AN44" si="1">R13+AC13</f>
        <v>481</v>
      </c>
      <c r="AO13" s="87"/>
      <c r="AP13" s="87"/>
      <c r="AQ13" s="87"/>
      <c r="AR13" s="87"/>
      <c r="AS13" s="88"/>
      <c r="AT13" s="59">
        <f>IF(AI13=0,0,(AI13*1)/($E$17*$AU$9*3-$B$19))</f>
        <v>3.0864197530864196E-2</v>
      </c>
      <c r="AU13" s="60"/>
      <c r="AV13" s="60"/>
      <c r="AW13" s="60"/>
      <c r="AX13" s="60"/>
      <c r="AY13" s="61"/>
      <c r="AZ13" s="48"/>
    </row>
    <row r="14" spans="1:52" ht="10.5" customHeight="1" x14ac:dyDescent="0.15">
      <c r="A14" s="5"/>
      <c r="B14" s="233"/>
      <c r="C14" s="234"/>
      <c r="D14" s="234"/>
      <c r="E14" s="234"/>
      <c r="F14" s="234"/>
      <c r="G14" s="234"/>
      <c r="H14" s="235"/>
      <c r="I14" s="107" t="s">
        <v>17</v>
      </c>
      <c r="J14" s="108"/>
      <c r="K14" s="108"/>
      <c r="L14" s="109"/>
      <c r="M14" s="86">
        <v>4</v>
      </c>
      <c r="N14" s="87"/>
      <c r="O14" s="87"/>
      <c r="P14" s="87"/>
      <c r="Q14" s="88"/>
      <c r="R14" s="86">
        <v>316</v>
      </c>
      <c r="S14" s="87"/>
      <c r="T14" s="87"/>
      <c r="U14" s="87"/>
      <c r="V14" s="87"/>
      <c r="W14" s="88"/>
      <c r="X14" s="86">
        <v>0</v>
      </c>
      <c r="Y14" s="87"/>
      <c r="Z14" s="87"/>
      <c r="AA14" s="87"/>
      <c r="AB14" s="88"/>
      <c r="AC14" s="86">
        <v>0</v>
      </c>
      <c r="AD14" s="87"/>
      <c r="AE14" s="87"/>
      <c r="AF14" s="87"/>
      <c r="AG14" s="87"/>
      <c r="AH14" s="88"/>
      <c r="AI14" s="86">
        <f t="shared" si="0"/>
        <v>4</v>
      </c>
      <c r="AJ14" s="87"/>
      <c r="AK14" s="87"/>
      <c r="AL14" s="87"/>
      <c r="AM14" s="88"/>
      <c r="AN14" s="86">
        <f t="shared" si="1"/>
        <v>316</v>
      </c>
      <c r="AO14" s="87"/>
      <c r="AP14" s="87"/>
      <c r="AQ14" s="87"/>
      <c r="AR14" s="87"/>
      <c r="AS14" s="88"/>
      <c r="AT14" s="59">
        <f>IF(AI14=0,0,(AI14*1)/($E$17*$AU$9*3-$B$19))</f>
        <v>2.4691358024691357E-2</v>
      </c>
      <c r="AU14" s="60"/>
      <c r="AV14" s="60"/>
      <c r="AW14" s="60"/>
      <c r="AX14" s="60"/>
      <c r="AY14" s="61"/>
      <c r="AZ14" s="48"/>
    </row>
    <row r="15" spans="1:52" ht="10.5" customHeight="1" x14ac:dyDescent="0.15">
      <c r="A15" s="5"/>
      <c r="B15" s="233"/>
      <c r="C15" s="234"/>
      <c r="D15" s="234"/>
      <c r="E15" s="234"/>
      <c r="F15" s="234"/>
      <c r="G15" s="234"/>
      <c r="H15" s="235"/>
      <c r="I15" s="107" t="s">
        <v>18</v>
      </c>
      <c r="J15" s="108"/>
      <c r="K15" s="108"/>
      <c r="L15" s="109"/>
      <c r="M15" s="86">
        <v>7</v>
      </c>
      <c r="N15" s="87"/>
      <c r="O15" s="87"/>
      <c r="P15" s="87"/>
      <c r="Q15" s="88"/>
      <c r="R15" s="86">
        <v>482</v>
      </c>
      <c r="S15" s="87"/>
      <c r="T15" s="87"/>
      <c r="U15" s="87"/>
      <c r="V15" s="87"/>
      <c r="W15" s="88"/>
      <c r="X15" s="86">
        <v>0</v>
      </c>
      <c r="Y15" s="87"/>
      <c r="Z15" s="87"/>
      <c r="AA15" s="87"/>
      <c r="AB15" s="88"/>
      <c r="AC15" s="86">
        <v>0</v>
      </c>
      <c r="AD15" s="87"/>
      <c r="AE15" s="87"/>
      <c r="AF15" s="87"/>
      <c r="AG15" s="87"/>
      <c r="AH15" s="88"/>
      <c r="AI15" s="86">
        <f t="shared" si="0"/>
        <v>7</v>
      </c>
      <c r="AJ15" s="87"/>
      <c r="AK15" s="87"/>
      <c r="AL15" s="87"/>
      <c r="AM15" s="88"/>
      <c r="AN15" s="86">
        <f t="shared" si="1"/>
        <v>482</v>
      </c>
      <c r="AO15" s="87"/>
      <c r="AP15" s="87"/>
      <c r="AQ15" s="87"/>
      <c r="AR15" s="87"/>
      <c r="AS15" s="88"/>
      <c r="AT15" s="59">
        <f>IF(AI15=0,0,(AI15*1)/($E$17*$AU$9*3-$B$19))</f>
        <v>4.3209876543209874E-2</v>
      </c>
      <c r="AU15" s="60"/>
      <c r="AV15" s="60"/>
      <c r="AW15" s="60"/>
      <c r="AX15" s="60"/>
      <c r="AY15" s="61"/>
      <c r="AZ15" s="48"/>
    </row>
    <row r="16" spans="1:52" ht="10.5" customHeight="1" x14ac:dyDescent="0.15">
      <c r="A16" s="5"/>
      <c r="B16" s="233"/>
      <c r="C16" s="234"/>
      <c r="D16" s="234"/>
      <c r="E16" s="234"/>
      <c r="F16" s="234"/>
      <c r="G16" s="234"/>
      <c r="H16" s="235"/>
      <c r="I16" s="107" t="s">
        <v>19</v>
      </c>
      <c r="J16" s="108"/>
      <c r="K16" s="108"/>
      <c r="L16" s="109"/>
      <c r="M16" s="86">
        <v>15</v>
      </c>
      <c r="N16" s="87"/>
      <c r="O16" s="87"/>
      <c r="P16" s="87"/>
      <c r="Q16" s="88"/>
      <c r="R16" s="86">
        <v>3974</v>
      </c>
      <c r="S16" s="87"/>
      <c r="T16" s="87"/>
      <c r="U16" s="87"/>
      <c r="V16" s="87"/>
      <c r="W16" s="88"/>
      <c r="X16" s="86">
        <v>1</v>
      </c>
      <c r="Y16" s="87"/>
      <c r="Z16" s="87"/>
      <c r="AA16" s="87"/>
      <c r="AB16" s="88"/>
      <c r="AC16" s="86">
        <v>150</v>
      </c>
      <c r="AD16" s="87"/>
      <c r="AE16" s="87"/>
      <c r="AF16" s="87"/>
      <c r="AG16" s="87"/>
      <c r="AH16" s="88"/>
      <c r="AI16" s="86">
        <f t="shared" si="0"/>
        <v>16</v>
      </c>
      <c r="AJ16" s="87"/>
      <c r="AK16" s="87"/>
      <c r="AL16" s="87"/>
      <c r="AM16" s="88"/>
      <c r="AN16" s="86">
        <f t="shared" si="1"/>
        <v>4124</v>
      </c>
      <c r="AO16" s="87"/>
      <c r="AP16" s="87"/>
      <c r="AQ16" s="87"/>
      <c r="AR16" s="87"/>
      <c r="AS16" s="88"/>
      <c r="AT16" s="59">
        <f>IF(AI16=0,0,(AI16*2)/($E$17*$AU$9*3-$B$19))</f>
        <v>0.19753086419753085</v>
      </c>
      <c r="AU16" s="60"/>
      <c r="AV16" s="60"/>
      <c r="AW16" s="60"/>
      <c r="AX16" s="60"/>
      <c r="AY16" s="61"/>
      <c r="AZ16" s="48"/>
    </row>
    <row r="17" spans="1:52" ht="10.5" customHeight="1" x14ac:dyDescent="0.15">
      <c r="A17" s="5"/>
      <c r="B17" s="20"/>
      <c r="C17" s="22"/>
      <c r="D17" s="18" t="s">
        <v>24</v>
      </c>
      <c r="E17" s="18">
        <v>2</v>
      </c>
      <c r="F17" s="18" t="s">
        <v>20</v>
      </c>
      <c r="G17" s="18"/>
      <c r="H17" s="19"/>
      <c r="I17" s="107" t="s">
        <v>21</v>
      </c>
      <c r="J17" s="108"/>
      <c r="K17" s="108"/>
      <c r="L17" s="109"/>
      <c r="M17" s="86">
        <v>6</v>
      </c>
      <c r="N17" s="87"/>
      <c r="O17" s="87"/>
      <c r="P17" s="87"/>
      <c r="Q17" s="88"/>
      <c r="R17" s="86">
        <v>1070</v>
      </c>
      <c r="S17" s="87"/>
      <c r="T17" s="87"/>
      <c r="U17" s="87"/>
      <c r="V17" s="87"/>
      <c r="W17" s="88"/>
      <c r="X17" s="86">
        <v>0</v>
      </c>
      <c r="Y17" s="87"/>
      <c r="Z17" s="87"/>
      <c r="AA17" s="87"/>
      <c r="AB17" s="88"/>
      <c r="AC17" s="86">
        <v>0</v>
      </c>
      <c r="AD17" s="87"/>
      <c r="AE17" s="87"/>
      <c r="AF17" s="87"/>
      <c r="AG17" s="87"/>
      <c r="AH17" s="88"/>
      <c r="AI17" s="86">
        <f t="shared" si="0"/>
        <v>6</v>
      </c>
      <c r="AJ17" s="87"/>
      <c r="AK17" s="87"/>
      <c r="AL17" s="87"/>
      <c r="AM17" s="88"/>
      <c r="AN17" s="86">
        <f t="shared" si="1"/>
        <v>1070</v>
      </c>
      <c r="AO17" s="87"/>
      <c r="AP17" s="87"/>
      <c r="AQ17" s="87"/>
      <c r="AR17" s="87"/>
      <c r="AS17" s="88"/>
      <c r="AT17" s="59">
        <f>IF(AI17=0,0,(AI17*2)/($E$17*$AU$9*3-$B$19))</f>
        <v>7.407407407407407E-2</v>
      </c>
      <c r="AU17" s="60"/>
      <c r="AV17" s="60"/>
      <c r="AW17" s="60"/>
      <c r="AX17" s="60"/>
      <c r="AY17" s="61"/>
      <c r="AZ17" s="48"/>
    </row>
    <row r="18" spans="1:52" ht="10.5" customHeight="1" x14ac:dyDescent="0.15">
      <c r="A18" s="5"/>
      <c r="B18" s="20"/>
      <c r="C18" s="22"/>
      <c r="D18" s="22"/>
      <c r="E18" s="18"/>
      <c r="F18" s="18"/>
      <c r="G18" s="18"/>
      <c r="H18" s="19"/>
      <c r="I18" s="107" t="s">
        <v>22</v>
      </c>
      <c r="J18" s="108"/>
      <c r="K18" s="108"/>
      <c r="L18" s="109"/>
      <c r="M18" s="86">
        <v>11</v>
      </c>
      <c r="N18" s="87"/>
      <c r="O18" s="87"/>
      <c r="P18" s="87"/>
      <c r="Q18" s="88"/>
      <c r="R18" s="86">
        <v>2808</v>
      </c>
      <c r="S18" s="87"/>
      <c r="T18" s="87"/>
      <c r="U18" s="87"/>
      <c r="V18" s="87"/>
      <c r="W18" s="88"/>
      <c r="X18" s="86">
        <v>1</v>
      </c>
      <c r="Y18" s="87"/>
      <c r="Z18" s="87"/>
      <c r="AA18" s="87"/>
      <c r="AB18" s="88"/>
      <c r="AC18" s="86">
        <v>150</v>
      </c>
      <c r="AD18" s="87"/>
      <c r="AE18" s="87"/>
      <c r="AF18" s="87"/>
      <c r="AG18" s="87"/>
      <c r="AH18" s="88"/>
      <c r="AI18" s="86">
        <f t="shared" si="0"/>
        <v>12</v>
      </c>
      <c r="AJ18" s="87"/>
      <c r="AK18" s="87"/>
      <c r="AL18" s="87"/>
      <c r="AM18" s="88"/>
      <c r="AN18" s="86">
        <f t="shared" si="1"/>
        <v>2958</v>
      </c>
      <c r="AO18" s="87"/>
      <c r="AP18" s="87"/>
      <c r="AQ18" s="87"/>
      <c r="AR18" s="87"/>
      <c r="AS18" s="88"/>
      <c r="AT18" s="59">
        <f>IF(AI18=0,0,(AI18*3)/($E$17*$AU$9*3-$B$19))</f>
        <v>0.22222222222222221</v>
      </c>
      <c r="AU18" s="60"/>
      <c r="AV18" s="60"/>
      <c r="AW18" s="60"/>
      <c r="AX18" s="60"/>
      <c r="AY18" s="61"/>
      <c r="AZ18" s="48"/>
    </row>
    <row r="19" spans="1:52" ht="10.5" customHeight="1" x14ac:dyDescent="0.15">
      <c r="A19" s="5"/>
      <c r="B19" s="32">
        <v>0</v>
      </c>
      <c r="C19" s="27"/>
      <c r="D19" s="27"/>
      <c r="E19" s="24">
        <v>2</v>
      </c>
      <c r="F19" s="24"/>
      <c r="G19" s="24"/>
      <c r="H19" s="25"/>
      <c r="I19" s="107" t="s">
        <v>23</v>
      </c>
      <c r="J19" s="108"/>
      <c r="K19" s="108"/>
      <c r="L19" s="109"/>
      <c r="M19" s="86">
        <f>SUM(M13:M18)</f>
        <v>47</v>
      </c>
      <c r="N19" s="87"/>
      <c r="O19" s="87"/>
      <c r="P19" s="87"/>
      <c r="Q19" s="88"/>
      <c r="R19" s="86">
        <f>SUM(R13:R18)</f>
        <v>9051</v>
      </c>
      <c r="S19" s="87"/>
      <c r="T19" s="87"/>
      <c r="U19" s="87"/>
      <c r="V19" s="87"/>
      <c r="W19" s="88"/>
      <c r="X19" s="86">
        <f>SUM(X13:X18)</f>
        <v>3</v>
      </c>
      <c r="Y19" s="87"/>
      <c r="Z19" s="87"/>
      <c r="AA19" s="87"/>
      <c r="AB19" s="88"/>
      <c r="AC19" s="86">
        <f>SUM(AC13:AC18)</f>
        <v>380</v>
      </c>
      <c r="AD19" s="87"/>
      <c r="AE19" s="87"/>
      <c r="AF19" s="87"/>
      <c r="AG19" s="87"/>
      <c r="AH19" s="88"/>
      <c r="AI19" s="86">
        <f t="shared" si="0"/>
        <v>50</v>
      </c>
      <c r="AJ19" s="87"/>
      <c r="AK19" s="87"/>
      <c r="AL19" s="87"/>
      <c r="AM19" s="88"/>
      <c r="AN19" s="86">
        <f t="shared" si="1"/>
        <v>9431</v>
      </c>
      <c r="AO19" s="87"/>
      <c r="AP19" s="87"/>
      <c r="AQ19" s="87"/>
      <c r="AR19" s="87"/>
      <c r="AS19" s="88"/>
      <c r="AT19" s="59">
        <f>IF(AI19=0,0,(AI19+AI16+AI17+(AI18*2))/(E17*$AU$9*3-B19))</f>
        <v>0.59259259259259256</v>
      </c>
      <c r="AU19" s="60"/>
      <c r="AV19" s="60"/>
      <c r="AW19" s="60"/>
      <c r="AX19" s="60"/>
      <c r="AY19" s="61"/>
      <c r="AZ19" s="48"/>
    </row>
    <row r="20" spans="1:52" ht="10.5" customHeight="1" x14ac:dyDescent="0.15">
      <c r="A20" s="5"/>
      <c r="B20" s="121" t="s">
        <v>44</v>
      </c>
      <c r="C20" s="231"/>
      <c r="D20" s="231"/>
      <c r="E20" s="231"/>
      <c r="F20" s="231"/>
      <c r="G20" s="231"/>
      <c r="H20" s="232"/>
      <c r="I20" s="107" t="s">
        <v>37</v>
      </c>
      <c r="J20" s="108"/>
      <c r="K20" s="108"/>
      <c r="L20" s="109"/>
      <c r="M20" s="86">
        <v>52</v>
      </c>
      <c r="N20" s="87"/>
      <c r="O20" s="87"/>
      <c r="P20" s="87"/>
      <c r="Q20" s="88"/>
      <c r="R20" s="86">
        <v>486</v>
      </c>
      <c r="S20" s="87"/>
      <c r="T20" s="87"/>
      <c r="U20" s="87"/>
      <c r="V20" s="87"/>
      <c r="W20" s="88"/>
      <c r="X20" s="86">
        <v>1</v>
      </c>
      <c r="Y20" s="87"/>
      <c r="Z20" s="87"/>
      <c r="AA20" s="87"/>
      <c r="AB20" s="88"/>
      <c r="AC20" s="86">
        <v>10</v>
      </c>
      <c r="AD20" s="87"/>
      <c r="AE20" s="87"/>
      <c r="AF20" s="87"/>
      <c r="AG20" s="87"/>
      <c r="AH20" s="88"/>
      <c r="AI20" s="86">
        <f t="shared" si="0"/>
        <v>53</v>
      </c>
      <c r="AJ20" s="87"/>
      <c r="AK20" s="87"/>
      <c r="AL20" s="87"/>
      <c r="AM20" s="88"/>
      <c r="AN20" s="86">
        <f t="shared" si="1"/>
        <v>496</v>
      </c>
      <c r="AO20" s="87"/>
      <c r="AP20" s="87"/>
      <c r="AQ20" s="87"/>
      <c r="AR20" s="87"/>
      <c r="AS20" s="88"/>
      <c r="AT20" s="59">
        <f>IF(AI20=0,0,(AI20*1)/($E$24*$AU$9*3-$B$26))</f>
        <v>0.21810699588477367</v>
      </c>
      <c r="AU20" s="60"/>
      <c r="AV20" s="60"/>
      <c r="AW20" s="60"/>
      <c r="AX20" s="60"/>
      <c r="AY20" s="61"/>
      <c r="AZ20" s="48"/>
    </row>
    <row r="21" spans="1:52" ht="10.5" customHeight="1" x14ac:dyDescent="0.15">
      <c r="A21" s="5"/>
      <c r="B21" s="233"/>
      <c r="C21" s="234"/>
      <c r="D21" s="234"/>
      <c r="E21" s="234"/>
      <c r="F21" s="234"/>
      <c r="G21" s="234"/>
      <c r="H21" s="235"/>
      <c r="I21" s="107" t="s">
        <v>38</v>
      </c>
      <c r="J21" s="108"/>
      <c r="K21" s="108"/>
      <c r="L21" s="109"/>
      <c r="M21" s="86">
        <v>48</v>
      </c>
      <c r="N21" s="87"/>
      <c r="O21" s="87"/>
      <c r="P21" s="87"/>
      <c r="Q21" s="88"/>
      <c r="R21" s="86">
        <v>479</v>
      </c>
      <c r="S21" s="87"/>
      <c r="T21" s="87"/>
      <c r="U21" s="87"/>
      <c r="V21" s="87"/>
      <c r="W21" s="88"/>
      <c r="X21" s="86">
        <v>6</v>
      </c>
      <c r="Y21" s="87"/>
      <c r="Z21" s="87"/>
      <c r="AA21" s="87"/>
      <c r="AB21" s="88"/>
      <c r="AC21" s="86">
        <v>120</v>
      </c>
      <c r="AD21" s="87"/>
      <c r="AE21" s="87"/>
      <c r="AF21" s="87"/>
      <c r="AG21" s="87"/>
      <c r="AH21" s="88"/>
      <c r="AI21" s="86">
        <f t="shared" si="0"/>
        <v>54</v>
      </c>
      <c r="AJ21" s="87"/>
      <c r="AK21" s="87"/>
      <c r="AL21" s="87"/>
      <c r="AM21" s="88"/>
      <c r="AN21" s="86">
        <f t="shared" si="1"/>
        <v>599</v>
      </c>
      <c r="AO21" s="87"/>
      <c r="AP21" s="87"/>
      <c r="AQ21" s="87"/>
      <c r="AR21" s="87"/>
      <c r="AS21" s="88"/>
      <c r="AT21" s="59">
        <f>IF(AI21=0,0,(AI21*1)/($E$24*$AU$9*3-$B$26))</f>
        <v>0.22222222222222221</v>
      </c>
      <c r="AU21" s="60"/>
      <c r="AV21" s="60"/>
      <c r="AW21" s="60"/>
      <c r="AX21" s="60"/>
      <c r="AY21" s="61"/>
      <c r="AZ21" s="48"/>
    </row>
    <row r="22" spans="1:52" ht="10.5" customHeight="1" x14ac:dyDescent="0.15">
      <c r="A22" s="5"/>
      <c r="B22" s="233"/>
      <c r="C22" s="234"/>
      <c r="D22" s="234"/>
      <c r="E22" s="234"/>
      <c r="F22" s="234"/>
      <c r="G22" s="234"/>
      <c r="H22" s="235"/>
      <c r="I22" s="107" t="s">
        <v>39</v>
      </c>
      <c r="J22" s="108"/>
      <c r="K22" s="108"/>
      <c r="L22" s="109"/>
      <c r="M22" s="86">
        <v>43</v>
      </c>
      <c r="N22" s="87"/>
      <c r="O22" s="87"/>
      <c r="P22" s="87"/>
      <c r="Q22" s="88"/>
      <c r="R22" s="86">
        <v>587</v>
      </c>
      <c r="S22" s="87"/>
      <c r="T22" s="87"/>
      <c r="U22" s="87"/>
      <c r="V22" s="87"/>
      <c r="W22" s="88"/>
      <c r="X22" s="86">
        <v>13</v>
      </c>
      <c r="Y22" s="87"/>
      <c r="Z22" s="87"/>
      <c r="AA22" s="87"/>
      <c r="AB22" s="88"/>
      <c r="AC22" s="86">
        <v>350</v>
      </c>
      <c r="AD22" s="87"/>
      <c r="AE22" s="87"/>
      <c r="AF22" s="87"/>
      <c r="AG22" s="87"/>
      <c r="AH22" s="88"/>
      <c r="AI22" s="86">
        <f t="shared" si="0"/>
        <v>56</v>
      </c>
      <c r="AJ22" s="87"/>
      <c r="AK22" s="87"/>
      <c r="AL22" s="87"/>
      <c r="AM22" s="88"/>
      <c r="AN22" s="86">
        <f t="shared" si="1"/>
        <v>937</v>
      </c>
      <c r="AO22" s="87"/>
      <c r="AP22" s="87"/>
      <c r="AQ22" s="87"/>
      <c r="AR22" s="87"/>
      <c r="AS22" s="88"/>
      <c r="AT22" s="59">
        <f>IF(AI22=0,0,(AI22*1)/($E$24*$AU$9*3-$B$26))</f>
        <v>0.23045267489711935</v>
      </c>
      <c r="AU22" s="60"/>
      <c r="AV22" s="60"/>
      <c r="AW22" s="60"/>
      <c r="AX22" s="60"/>
      <c r="AY22" s="61"/>
      <c r="AZ22" s="48"/>
    </row>
    <row r="23" spans="1:52" ht="10.5" customHeight="1" x14ac:dyDescent="0.15">
      <c r="A23" s="5"/>
      <c r="B23" s="233"/>
      <c r="C23" s="234"/>
      <c r="D23" s="234"/>
      <c r="E23" s="234"/>
      <c r="F23" s="234"/>
      <c r="G23" s="234"/>
      <c r="H23" s="235"/>
      <c r="I23" s="107" t="s">
        <v>40</v>
      </c>
      <c r="J23" s="108"/>
      <c r="K23" s="108"/>
      <c r="L23" s="109"/>
      <c r="M23" s="86">
        <v>13</v>
      </c>
      <c r="N23" s="87"/>
      <c r="O23" s="87"/>
      <c r="P23" s="87"/>
      <c r="Q23" s="88"/>
      <c r="R23" s="86">
        <v>146</v>
      </c>
      <c r="S23" s="87"/>
      <c r="T23" s="87"/>
      <c r="U23" s="87"/>
      <c r="V23" s="87"/>
      <c r="W23" s="88"/>
      <c r="X23" s="86">
        <v>4</v>
      </c>
      <c r="Y23" s="87"/>
      <c r="Z23" s="87"/>
      <c r="AA23" s="87"/>
      <c r="AB23" s="88"/>
      <c r="AC23" s="86">
        <v>110</v>
      </c>
      <c r="AD23" s="87"/>
      <c r="AE23" s="87"/>
      <c r="AF23" s="87"/>
      <c r="AG23" s="87"/>
      <c r="AH23" s="88"/>
      <c r="AI23" s="86">
        <f t="shared" si="0"/>
        <v>17</v>
      </c>
      <c r="AJ23" s="87"/>
      <c r="AK23" s="87"/>
      <c r="AL23" s="87"/>
      <c r="AM23" s="88"/>
      <c r="AN23" s="86">
        <f t="shared" si="1"/>
        <v>256</v>
      </c>
      <c r="AO23" s="87"/>
      <c r="AP23" s="87"/>
      <c r="AQ23" s="87"/>
      <c r="AR23" s="87"/>
      <c r="AS23" s="88"/>
      <c r="AT23" s="59">
        <f>IF(AI23=0,0,(AI23*2)/($E$24*$AU$9*3-$B$26))</f>
        <v>0.13991769547325103</v>
      </c>
      <c r="AU23" s="60"/>
      <c r="AV23" s="60"/>
      <c r="AW23" s="60"/>
      <c r="AX23" s="60"/>
      <c r="AY23" s="61"/>
      <c r="AZ23" s="48"/>
    </row>
    <row r="24" spans="1:52" ht="10.5" customHeight="1" x14ac:dyDescent="0.15">
      <c r="A24" s="5"/>
      <c r="B24" s="20"/>
      <c r="C24" s="22"/>
      <c r="D24" s="18" t="s">
        <v>24</v>
      </c>
      <c r="E24" s="18">
        <v>3</v>
      </c>
      <c r="F24" s="18" t="s">
        <v>41</v>
      </c>
      <c r="G24" s="18"/>
      <c r="H24" s="19"/>
      <c r="I24" s="107" t="s">
        <v>42</v>
      </c>
      <c r="J24" s="108"/>
      <c r="K24" s="108"/>
      <c r="L24" s="109"/>
      <c r="M24" s="86">
        <v>3</v>
      </c>
      <c r="N24" s="87"/>
      <c r="O24" s="87"/>
      <c r="P24" s="87"/>
      <c r="Q24" s="88"/>
      <c r="R24" s="86">
        <v>54</v>
      </c>
      <c r="S24" s="87"/>
      <c r="T24" s="87"/>
      <c r="U24" s="87"/>
      <c r="V24" s="87"/>
      <c r="W24" s="88"/>
      <c r="X24" s="86">
        <v>0</v>
      </c>
      <c r="Y24" s="87"/>
      <c r="Z24" s="87"/>
      <c r="AA24" s="87"/>
      <c r="AB24" s="88"/>
      <c r="AC24" s="86">
        <v>0</v>
      </c>
      <c r="AD24" s="87"/>
      <c r="AE24" s="87"/>
      <c r="AF24" s="87"/>
      <c r="AG24" s="87"/>
      <c r="AH24" s="88"/>
      <c r="AI24" s="86">
        <f t="shared" si="0"/>
        <v>3</v>
      </c>
      <c r="AJ24" s="87"/>
      <c r="AK24" s="87"/>
      <c r="AL24" s="87"/>
      <c r="AM24" s="88"/>
      <c r="AN24" s="86">
        <f t="shared" si="1"/>
        <v>54</v>
      </c>
      <c r="AO24" s="87"/>
      <c r="AP24" s="87"/>
      <c r="AQ24" s="87"/>
      <c r="AR24" s="87"/>
      <c r="AS24" s="88"/>
      <c r="AT24" s="59">
        <f>IF(AI24=0,0,(AI24*2)/($E$24*$AU$9*3-$B$26))</f>
        <v>2.4691358024691357E-2</v>
      </c>
      <c r="AU24" s="60"/>
      <c r="AV24" s="60"/>
      <c r="AW24" s="60"/>
      <c r="AX24" s="60"/>
      <c r="AY24" s="61"/>
      <c r="AZ24" s="48"/>
    </row>
    <row r="25" spans="1:52" ht="10.5" customHeight="1" x14ac:dyDescent="0.15">
      <c r="A25" s="5"/>
      <c r="B25" s="20"/>
      <c r="C25" s="22"/>
      <c r="D25" s="22"/>
      <c r="E25" s="18"/>
      <c r="F25" s="18"/>
      <c r="G25" s="18"/>
      <c r="H25" s="19"/>
      <c r="I25" s="107" t="s">
        <v>43</v>
      </c>
      <c r="J25" s="108"/>
      <c r="K25" s="108"/>
      <c r="L25" s="109"/>
      <c r="M25" s="86">
        <v>5</v>
      </c>
      <c r="N25" s="87"/>
      <c r="O25" s="87"/>
      <c r="P25" s="87"/>
      <c r="Q25" s="88"/>
      <c r="R25" s="86">
        <v>100</v>
      </c>
      <c r="S25" s="87"/>
      <c r="T25" s="87"/>
      <c r="U25" s="87"/>
      <c r="V25" s="87"/>
      <c r="W25" s="88"/>
      <c r="X25" s="86">
        <v>0</v>
      </c>
      <c r="Y25" s="87"/>
      <c r="Z25" s="87"/>
      <c r="AA25" s="87"/>
      <c r="AB25" s="88"/>
      <c r="AC25" s="86">
        <v>0</v>
      </c>
      <c r="AD25" s="87"/>
      <c r="AE25" s="87"/>
      <c r="AF25" s="87"/>
      <c r="AG25" s="87"/>
      <c r="AH25" s="88"/>
      <c r="AI25" s="86">
        <f t="shared" si="0"/>
        <v>5</v>
      </c>
      <c r="AJ25" s="87"/>
      <c r="AK25" s="87"/>
      <c r="AL25" s="87"/>
      <c r="AM25" s="88"/>
      <c r="AN25" s="86">
        <f t="shared" si="1"/>
        <v>100</v>
      </c>
      <c r="AO25" s="87"/>
      <c r="AP25" s="87"/>
      <c r="AQ25" s="87"/>
      <c r="AR25" s="87"/>
      <c r="AS25" s="88"/>
      <c r="AT25" s="59">
        <f>IF(AI25=0,0,(AI25*3)/($E$24*$AU$9*3-$B$26))</f>
        <v>6.1728395061728392E-2</v>
      </c>
      <c r="AU25" s="60"/>
      <c r="AV25" s="60"/>
      <c r="AW25" s="60"/>
      <c r="AX25" s="60"/>
      <c r="AY25" s="61"/>
      <c r="AZ25" s="48"/>
    </row>
    <row r="26" spans="1:52" ht="10.5" customHeight="1" x14ac:dyDescent="0.15">
      <c r="A26" s="5"/>
      <c r="B26" s="32">
        <v>0</v>
      </c>
      <c r="C26" s="27"/>
      <c r="D26" s="27"/>
      <c r="E26" s="24">
        <v>2</v>
      </c>
      <c r="F26" s="24"/>
      <c r="G26" s="24"/>
      <c r="H26" s="25"/>
      <c r="I26" s="107" t="s">
        <v>36</v>
      </c>
      <c r="J26" s="108"/>
      <c r="K26" s="108"/>
      <c r="L26" s="109"/>
      <c r="M26" s="86">
        <f>SUM(M20:M25)</f>
        <v>164</v>
      </c>
      <c r="N26" s="87"/>
      <c r="O26" s="87"/>
      <c r="P26" s="87"/>
      <c r="Q26" s="88"/>
      <c r="R26" s="86">
        <f>SUM(R20:R25)</f>
        <v>1852</v>
      </c>
      <c r="S26" s="87"/>
      <c r="T26" s="87"/>
      <c r="U26" s="87"/>
      <c r="V26" s="87"/>
      <c r="W26" s="88"/>
      <c r="X26" s="86">
        <f>SUM(X20:X25)</f>
        <v>24</v>
      </c>
      <c r="Y26" s="87"/>
      <c r="Z26" s="87"/>
      <c r="AA26" s="87"/>
      <c r="AB26" s="88"/>
      <c r="AC26" s="86">
        <f>SUM(AC20:AC25)</f>
        <v>590</v>
      </c>
      <c r="AD26" s="87"/>
      <c r="AE26" s="87"/>
      <c r="AF26" s="87"/>
      <c r="AG26" s="87"/>
      <c r="AH26" s="88"/>
      <c r="AI26" s="86">
        <f t="shared" si="0"/>
        <v>188</v>
      </c>
      <c r="AJ26" s="87"/>
      <c r="AK26" s="87"/>
      <c r="AL26" s="87"/>
      <c r="AM26" s="88"/>
      <c r="AN26" s="86">
        <f t="shared" si="1"/>
        <v>2442</v>
      </c>
      <c r="AO26" s="87"/>
      <c r="AP26" s="87"/>
      <c r="AQ26" s="87"/>
      <c r="AR26" s="87"/>
      <c r="AS26" s="88"/>
      <c r="AT26" s="59">
        <f>IF(AI26=0,0,(AI26+AI23+AI24+(AI25*2))/(E24*$AU$9*3-B26))</f>
        <v>0.89711934156378603</v>
      </c>
      <c r="AU26" s="60"/>
      <c r="AV26" s="60"/>
      <c r="AW26" s="60"/>
      <c r="AX26" s="60"/>
      <c r="AY26" s="61"/>
      <c r="AZ26" s="48"/>
    </row>
    <row r="27" spans="1:52" ht="10.5" customHeight="1" x14ac:dyDescent="0.15">
      <c r="A27" s="5"/>
      <c r="B27" s="121" t="s">
        <v>45</v>
      </c>
      <c r="C27" s="231"/>
      <c r="D27" s="231"/>
      <c r="E27" s="231"/>
      <c r="F27" s="231"/>
      <c r="G27" s="231"/>
      <c r="H27" s="232"/>
      <c r="I27" s="107" t="s">
        <v>37</v>
      </c>
      <c r="J27" s="108"/>
      <c r="K27" s="108"/>
      <c r="L27" s="109"/>
      <c r="M27" s="86">
        <v>6</v>
      </c>
      <c r="N27" s="87"/>
      <c r="O27" s="87"/>
      <c r="P27" s="87"/>
      <c r="Q27" s="88"/>
      <c r="R27" s="86">
        <v>62</v>
      </c>
      <c r="S27" s="87"/>
      <c r="T27" s="87"/>
      <c r="U27" s="87"/>
      <c r="V27" s="87"/>
      <c r="W27" s="88"/>
      <c r="X27" s="86">
        <v>0</v>
      </c>
      <c r="Y27" s="87"/>
      <c r="Z27" s="87"/>
      <c r="AA27" s="87"/>
      <c r="AB27" s="88"/>
      <c r="AC27" s="86">
        <v>0</v>
      </c>
      <c r="AD27" s="87"/>
      <c r="AE27" s="87"/>
      <c r="AF27" s="87"/>
      <c r="AG27" s="87"/>
      <c r="AH27" s="88"/>
      <c r="AI27" s="86">
        <f t="shared" si="0"/>
        <v>6</v>
      </c>
      <c r="AJ27" s="87"/>
      <c r="AK27" s="87"/>
      <c r="AL27" s="87"/>
      <c r="AM27" s="88"/>
      <c r="AN27" s="86">
        <f t="shared" si="1"/>
        <v>62</v>
      </c>
      <c r="AO27" s="87"/>
      <c r="AP27" s="87"/>
      <c r="AQ27" s="87"/>
      <c r="AR27" s="87"/>
      <c r="AS27" s="88"/>
      <c r="AT27" s="59">
        <f>IF(AI27=0,0,(AI27*1)/($E$31*$AU$9*3-$B$33))</f>
        <v>7.407407407407407E-2</v>
      </c>
      <c r="AU27" s="60"/>
      <c r="AV27" s="60"/>
      <c r="AW27" s="60"/>
      <c r="AX27" s="60"/>
      <c r="AY27" s="61"/>
      <c r="AZ27" s="48"/>
    </row>
    <row r="28" spans="1:52" ht="10.5" customHeight="1" x14ac:dyDescent="0.15">
      <c r="A28" s="5"/>
      <c r="B28" s="233"/>
      <c r="C28" s="234"/>
      <c r="D28" s="234"/>
      <c r="E28" s="234"/>
      <c r="F28" s="234"/>
      <c r="G28" s="234"/>
      <c r="H28" s="235"/>
      <c r="I28" s="107" t="s">
        <v>38</v>
      </c>
      <c r="J28" s="108"/>
      <c r="K28" s="108"/>
      <c r="L28" s="109"/>
      <c r="M28" s="86">
        <v>3</v>
      </c>
      <c r="N28" s="87"/>
      <c r="O28" s="87"/>
      <c r="P28" s="87"/>
      <c r="Q28" s="88"/>
      <c r="R28" s="86">
        <v>18</v>
      </c>
      <c r="S28" s="87"/>
      <c r="T28" s="87"/>
      <c r="U28" s="87"/>
      <c r="V28" s="87"/>
      <c r="W28" s="88"/>
      <c r="X28" s="86">
        <v>0</v>
      </c>
      <c r="Y28" s="87"/>
      <c r="Z28" s="87"/>
      <c r="AA28" s="87"/>
      <c r="AB28" s="88"/>
      <c r="AC28" s="86">
        <v>0</v>
      </c>
      <c r="AD28" s="87"/>
      <c r="AE28" s="87"/>
      <c r="AF28" s="87"/>
      <c r="AG28" s="87"/>
      <c r="AH28" s="88"/>
      <c r="AI28" s="86">
        <f t="shared" si="0"/>
        <v>3</v>
      </c>
      <c r="AJ28" s="87"/>
      <c r="AK28" s="87"/>
      <c r="AL28" s="87"/>
      <c r="AM28" s="88"/>
      <c r="AN28" s="86">
        <f t="shared" si="1"/>
        <v>18</v>
      </c>
      <c r="AO28" s="87"/>
      <c r="AP28" s="87"/>
      <c r="AQ28" s="87"/>
      <c r="AR28" s="87"/>
      <c r="AS28" s="88"/>
      <c r="AT28" s="59">
        <f>IF(AI28=0,0,(AI28*1)/($E$31*$AU$9*3-$B$33))</f>
        <v>3.7037037037037035E-2</v>
      </c>
      <c r="AU28" s="60"/>
      <c r="AV28" s="60"/>
      <c r="AW28" s="60"/>
      <c r="AX28" s="60"/>
      <c r="AY28" s="61"/>
      <c r="AZ28" s="48"/>
    </row>
    <row r="29" spans="1:52" ht="10.5" customHeight="1" x14ac:dyDescent="0.15">
      <c r="A29" s="5"/>
      <c r="B29" s="233"/>
      <c r="C29" s="234"/>
      <c r="D29" s="234"/>
      <c r="E29" s="234"/>
      <c r="F29" s="234"/>
      <c r="G29" s="234"/>
      <c r="H29" s="235"/>
      <c r="I29" s="107" t="s">
        <v>39</v>
      </c>
      <c r="J29" s="108"/>
      <c r="K29" s="108"/>
      <c r="L29" s="109"/>
      <c r="M29" s="86">
        <v>4</v>
      </c>
      <c r="N29" s="87"/>
      <c r="O29" s="87"/>
      <c r="P29" s="87"/>
      <c r="Q29" s="88"/>
      <c r="R29" s="86">
        <v>37</v>
      </c>
      <c r="S29" s="87"/>
      <c r="T29" s="87"/>
      <c r="U29" s="87"/>
      <c r="V29" s="87"/>
      <c r="W29" s="88"/>
      <c r="X29" s="86">
        <v>1</v>
      </c>
      <c r="Y29" s="87"/>
      <c r="Z29" s="87"/>
      <c r="AA29" s="87"/>
      <c r="AB29" s="88"/>
      <c r="AC29" s="86">
        <v>15</v>
      </c>
      <c r="AD29" s="87"/>
      <c r="AE29" s="87"/>
      <c r="AF29" s="87"/>
      <c r="AG29" s="87"/>
      <c r="AH29" s="88"/>
      <c r="AI29" s="86">
        <f t="shared" si="0"/>
        <v>5</v>
      </c>
      <c r="AJ29" s="87"/>
      <c r="AK29" s="87"/>
      <c r="AL29" s="87"/>
      <c r="AM29" s="88"/>
      <c r="AN29" s="86">
        <f t="shared" si="1"/>
        <v>52</v>
      </c>
      <c r="AO29" s="87"/>
      <c r="AP29" s="87"/>
      <c r="AQ29" s="87"/>
      <c r="AR29" s="87"/>
      <c r="AS29" s="88"/>
      <c r="AT29" s="59">
        <f>IF(AI29=0,0,(AI29*1)/($E$31*$AU$9*3-$B$33))</f>
        <v>6.1728395061728392E-2</v>
      </c>
      <c r="AU29" s="60"/>
      <c r="AV29" s="60"/>
      <c r="AW29" s="60"/>
      <c r="AX29" s="60"/>
      <c r="AY29" s="61"/>
      <c r="AZ29" s="48"/>
    </row>
    <row r="30" spans="1:52" ht="10.5" customHeight="1" x14ac:dyDescent="0.15">
      <c r="A30" s="5"/>
      <c r="B30" s="233"/>
      <c r="C30" s="234"/>
      <c r="D30" s="234"/>
      <c r="E30" s="234"/>
      <c r="F30" s="234"/>
      <c r="G30" s="234"/>
      <c r="H30" s="235"/>
      <c r="I30" s="107" t="s">
        <v>40</v>
      </c>
      <c r="J30" s="108"/>
      <c r="K30" s="108"/>
      <c r="L30" s="109"/>
      <c r="M30" s="86">
        <v>8</v>
      </c>
      <c r="N30" s="87"/>
      <c r="O30" s="87"/>
      <c r="P30" s="87"/>
      <c r="Q30" s="88"/>
      <c r="R30" s="86">
        <v>53</v>
      </c>
      <c r="S30" s="87"/>
      <c r="T30" s="87"/>
      <c r="U30" s="87"/>
      <c r="V30" s="87"/>
      <c r="W30" s="88"/>
      <c r="X30" s="86">
        <v>0</v>
      </c>
      <c r="Y30" s="87"/>
      <c r="Z30" s="87"/>
      <c r="AA30" s="87"/>
      <c r="AB30" s="88"/>
      <c r="AC30" s="86">
        <v>0</v>
      </c>
      <c r="AD30" s="87"/>
      <c r="AE30" s="87"/>
      <c r="AF30" s="87"/>
      <c r="AG30" s="87"/>
      <c r="AH30" s="88"/>
      <c r="AI30" s="86">
        <f t="shared" si="0"/>
        <v>8</v>
      </c>
      <c r="AJ30" s="87"/>
      <c r="AK30" s="87"/>
      <c r="AL30" s="87"/>
      <c r="AM30" s="88"/>
      <c r="AN30" s="86">
        <f t="shared" si="1"/>
        <v>53</v>
      </c>
      <c r="AO30" s="87"/>
      <c r="AP30" s="87"/>
      <c r="AQ30" s="87"/>
      <c r="AR30" s="87"/>
      <c r="AS30" s="88"/>
      <c r="AT30" s="59">
        <f>IF(AI30=0,0,(AI30*2)/($E$31*$AU$9*3-$B$33))</f>
        <v>0.19753086419753085</v>
      </c>
      <c r="AU30" s="60"/>
      <c r="AV30" s="60"/>
      <c r="AW30" s="60"/>
      <c r="AX30" s="60"/>
      <c r="AY30" s="61"/>
      <c r="AZ30" s="48"/>
    </row>
    <row r="31" spans="1:52" ht="10.5" customHeight="1" x14ac:dyDescent="0.15">
      <c r="A31" s="5"/>
      <c r="B31" s="20"/>
      <c r="C31" s="22"/>
      <c r="D31" s="18" t="s">
        <v>24</v>
      </c>
      <c r="E31" s="18">
        <v>1</v>
      </c>
      <c r="F31" s="18" t="s">
        <v>41</v>
      </c>
      <c r="G31" s="18"/>
      <c r="H31" s="19"/>
      <c r="I31" s="107" t="s">
        <v>42</v>
      </c>
      <c r="J31" s="108"/>
      <c r="K31" s="108"/>
      <c r="L31" s="109"/>
      <c r="M31" s="86">
        <v>4</v>
      </c>
      <c r="N31" s="87"/>
      <c r="O31" s="87"/>
      <c r="P31" s="87"/>
      <c r="Q31" s="88"/>
      <c r="R31" s="86">
        <v>30</v>
      </c>
      <c r="S31" s="87"/>
      <c r="T31" s="87"/>
      <c r="U31" s="87"/>
      <c r="V31" s="87"/>
      <c r="W31" s="88"/>
      <c r="X31" s="86">
        <v>0</v>
      </c>
      <c r="Y31" s="87"/>
      <c r="Z31" s="87"/>
      <c r="AA31" s="87"/>
      <c r="AB31" s="88"/>
      <c r="AC31" s="86">
        <v>0</v>
      </c>
      <c r="AD31" s="87"/>
      <c r="AE31" s="87"/>
      <c r="AF31" s="87"/>
      <c r="AG31" s="87"/>
      <c r="AH31" s="88"/>
      <c r="AI31" s="86">
        <f t="shared" si="0"/>
        <v>4</v>
      </c>
      <c r="AJ31" s="87"/>
      <c r="AK31" s="87"/>
      <c r="AL31" s="87"/>
      <c r="AM31" s="88"/>
      <c r="AN31" s="86">
        <f t="shared" si="1"/>
        <v>30</v>
      </c>
      <c r="AO31" s="87"/>
      <c r="AP31" s="87"/>
      <c r="AQ31" s="87"/>
      <c r="AR31" s="87"/>
      <c r="AS31" s="88"/>
      <c r="AT31" s="59">
        <f>IF(AI31=0,0,(AI31*2)/($E$31*$AU$9*3-$B$33))</f>
        <v>9.8765432098765427E-2</v>
      </c>
      <c r="AU31" s="60"/>
      <c r="AV31" s="60"/>
      <c r="AW31" s="60"/>
      <c r="AX31" s="60"/>
      <c r="AY31" s="61"/>
      <c r="AZ31" s="48"/>
    </row>
    <row r="32" spans="1:52" ht="10.5" customHeight="1" x14ac:dyDescent="0.15">
      <c r="A32" s="5"/>
      <c r="B32" s="20"/>
      <c r="C32" s="22"/>
      <c r="D32" s="22"/>
      <c r="E32" s="18"/>
      <c r="F32" s="18"/>
      <c r="G32" s="18"/>
      <c r="H32" s="19"/>
      <c r="I32" s="107" t="s">
        <v>43</v>
      </c>
      <c r="J32" s="108"/>
      <c r="K32" s="108"/>
      <c r="L32" s="109"/>
      <c r="M32" s="86">
        <v>4</v>
      </c>
      <c r="N32" s="87"/>
      <c r="O32" s="87"/>
      <c r="P32" s="87"/>
      <c r="Q32" s="88"/>
      <c r="R32" s="86">
        <v>80</v>
      </c>
      <c r="S32" s="87"/>
      <c r="T32" s="87"/>
      <c r="U32" s="87"/>
      <c r="V32" s="87"/>
      <c r="W32" s="88"/>
      <c r="X32" s="86">
        <v>0</v>
      </c>
      <c r="Y32" s="87"/>
      <c r="Z32" s="87"/>
      <c r="AA32" s="87"/>
      <c r="AB32" s="88"/>
      <c r="AC32" s="86">
        <v>0</v>
      </c>
      <c r="AD32" s="87"/>
      <c r="AE32" s="87"/>
      <c r="AF32" s="87"/>
      <c r="AG32" s="87"/>
      <c r="AH32" s="88"/>
      <c r="AI32" s="86">
        <f t="shared" si="0"/>
        <v>4</v>
      </c>
      <c r="AJ32" s="87"/>
      <c r="AK32" s="87"/>
      <c r="AL32" s="87"/>
      <c r="AM32" s="88"/>
      <c r="AN32" s="86">
        <f t="shared" si="1"/>
        <v>80</v>
      </c>
      <c r="AO32" s="87"/>
      <c r="AP32" s="87"/>
      <c r="AQ32" s="87"/>
      <c r="AR32" s="87"/>
      <c r="AS32" s="88"/>
      <c r="AT32" s="59">
        <f>IF(AI32=0,0,(AI32*3)/($E$31*$AU$9*3-$B$33))</f>
        <v>0.14814814814814814</v>
      </c>
      <c r="AU32" s="60"/>
      <c r="AV32" s="60"/>
      <c r="AW32" s="60"/>
      <c r="AX32" s="60"/>
      <c r="AY32" s="61"/>
      <c r="AZ32" s="48"/>
    </row>
    <row r="33" spans="1:52" ht="10.5" customHeight="1" x14ac:dyDescent="0.15">
      <c r="A33" s="5"/>
      <c r="B33" s="32">
        <v>0</v>
      </c>
      <c r="C33" s="27"/>
      <c r="D33" s="27"/>
      <c r="E33" s="24">
        <v>2</v>
      </c>
      <c r="F33" s="24"/>
      <c r="G33" s="24"/>
      <c r="H33" s="25"/>
      <c r="I33" s="107" t="s">
        <v>36</v>
      </c>
      <c r="J33" s="108"/>
      <c r="K33" s="108"/>
      <c r="L33" s="109"/>
      <c r="M33" s="86">
        <f>SUM(M27:M32)</f>
        <v>29</v>
      </c>
      <c r="N33" s="87"/>
      <c r="O33" s="87"/>
      <c r="P33" s="87"/>
      <c r="Q33" s="88"/>
      <c r="R33" s="86">
        <f>SUM(R27:R32)</f>
        <v>280</v>
      </c>
      <c r="S33" s="87"/>
      <c r="T33" s="87"/>
      <c r="U33" s="87"/>
      <c r="V33" s="87"/>
      <c r="W33" s="88"/>
      <c r="X33" s="86">
        <f>SUM(X27:X32)</f>
        <v>1</v>
      </c>
      <c r="Y33" s="87"/>
      <c r="Z33" s="87"/>
      <c r="AA33" s="87"/>
      <c r="AB33" s="88"/>
      <c r="AC33" s="86">
        <f>SUM(AC27:AC32)</f>
        <v>15</v>
      </c>
      <c r="AD33" s="87"/>
      <c r="AE33" s="87"/>
      <c r="AF33" s="87"/>
      <c r="AG33" s="87"/>
      <c r="AH33" s="88"/>
      <c r="AI33" s="86">
        <f t="shared" si="0"/>
        <v>30</v>
      </c>
      <c r="AJ33" s="87"/>
      <c r="AK33" s="87"/>
      <c r="AL33" s="87"/>
      <c r="AM33" s="88"/>
      <c r="AN33" s="86">
        <f t="shared" si="1"/>
        <v>295</v>
      </c>
      <c r="AO33" s="87"/>
      <c r="AP33" s="87"/>
      <c r="AQ33" s="87"/>
      <c r="AR33" s="87"/>
      <c r="AS33" s="88"/>
      <c r="AT33" s="59">
        <f>IF(AI33=0,0,(AI33+AI30+AI31+(AI32*2))/(E31*$AU$9*3-B33))</f>
        <v>0.61728395061728392</v>
      </c>
      <c r="AU33" s="60"/>
      <c r="AV33" s="60"/>
      <c r="AW33" s="60"/>
      <c r="AX33" s="60"/>
      <c r="AY33" s="61"/>
      <c r="AZ33" s="48"/>
    </row>
    <row r="34" spans="1:52" ht="10.5" customHeight="1" x14ac:dyDescent="0.15">
      <c r="A34" s="5"/>
      <c r="B34" s="121" t="s">
        <v>46</v>
      </c>
      <c r="C34" s="231"/>
      <c r="D34" s="231"/>
      <c r="E34" s="231"/>
      <c r="F34" s="231"/>
      <c r="G34" s="231"/>
      <c r="H34" s="232"/>
      <c r="I34" s="107" t="s">
        <v>37</v>
      </c>
      <c r="J34" s="108"/>
      <c r="K34" s="108"/>
      <c r="L34" s="109"/>
      <c r="M34" s="86">
        <v>36</v>
      </c>
      <c r="N34" s="87"/>
      <c r="O34" s="87"/>
      <c r="P34" s="87"/>
      <c r="Q34" s="88"/>
      <c r="R34" s="86">
        <v>88</v>
      </c>
      <c r="S34" s="87"/>
      <c r="T34" s="87"/>
      <c r="U34" s="87"/>
      <c r="V34" s="87"/>
      <c r="W34" s="88"/>
      <c r="X34" s="86">
        <v>0</v>
      </c>
      <c r="Y34" s="87"/>
      <c r="Z34" s="87"/>
      <c r="AA34" s="87"/>
      <c r="AB34" s="88"/>
      <c r="AC34" s="86">
        <v>0</v>
      </c>
      <c r="AD34" s="87"/>
      <c r="AE34" s="87"/>
      <c r="AF34" s="87"/>
      <c r="AG34" s="87"/>
      <c r="AH34" s="88"/>
      <c r="AI34" s="86">
        <f t="shared" si="0"/>
        <v>36</v>
      </c>
      <c r="AJ34" s="87"/>
      <c r="AK34" s="87"/>
      <c r="AL34" s="87"/>
      <c r="AM34" s="88"/>
      <c r="AN34" s="86">
        <f t="shared" si="1"/>
        <v>88</v>
      </c>
      <c r="AO34" s="87"/>
      <c r="AP34" s="87"/>
      <c r="AQ34" s="87"/>
      <c r="AR34" s="87"/>
      <c r="AS34" s="88"/>
      <c r="AT34" s="59">
        <f>IF(AI34=0,0,(AI34*1)/($E$38*$AU$9*3-$B$40))</f>
        <v>0.22222222222222221</v>
      </c>
      <c r="AU34" s="60"/>
      <c r="AV34" s="60"/>
      <c r="AW34" s="60"/>
      <c r="AX34" s="60"/>
      <c r="AY34" s="61"/>
      <c r="AZ34" s="48"/>
    </row>
    <row r="35" spans="1:52" ht="10.5" customHeight="1" x14ac:dyDescent="0.15">
      <c r="A35" s="5"/>
      <c r="B35" s="233"/>
      <c r="C35" s="234"/>
      <c r="D35" s="234"/>
      <c r="E35" s="234"/>
      <c r="F35" s="234"/>
      <c r="G35" s="234"/>
      <c r="H35" s="235"/>
      <c r="I35" s="107" t="s">
        <v>38</v>
      </c>
      <c r="J35" s="108"/>
      <c r="K35" s="108"/>
      <c r="L35" s="109"/>
      <c r="M35" s="86">
        <v>29</v>
      </c>
      <c r="N35" s="87"/>
      <c r="O35" s="87"/>
      <c r="P35" s="87"/>
      <c r="Q35" s="88"/>
      <c r="R35" s="86">
        <v>81</v>
      </c>
      <c r="S35" s="87"/>
      <c r="T35" s="87"/>
      <c r="U35" s="87"/>
      <c r="V35" s="87"/>
      <c r="W35" s="88"/>
      <c r="X35" s="86">
        <v>0</v>
      </c>
      <c r="Y35" s="87"/>
      <c r="Z35" s="87"/>
      <c r="AA35" s="87"/>
      <c r="AB35" s="88"/>
      <c r="AC35" s="86">
        <v>0</v>
      </c>
      <c r="AD35" s="87"/>
      <c r="AE35" s="87"/>
      <c r="AF35" s="87"/>
      <c r="AG35" s="87"/>
      <c r="AH35" s="88"/>
      <c r="AI35" s="86">
        <f t="shared" si="0"/>
        <v>29</v>
      </c>
      <c r="AJ35" s="87"/>
      <c r="AK35" s="87"/>
      <c r="AL35" s="87"/>
      <c r="AM35" s="88"/>
      <c r="AN35" s="86">
        <f t="shared" si="1"/>
        <v>81</v>
      </c>
      <c r="AO35" s="87"/>
      <c r="AP35" s="87"/>
      <c r="AQ35" s="87"/>
      <c r="AR35" s="87"/>
      <c r="AS35" s="88"/>
      <c r="AT35" s="59">
        <f>IF(AI35=0,0,(AI35*1)/($E$38*$AU$9*3-$B$40))</f>
        <v>0.17901234567901234</v>
      </c>
      <c r="AU35" s="60"/>
      <c r="AV35" s="60"/>
      <c r="AW35" s="60"/>
      <c r="AX35" s="60"/>
      <c r="AY35" s="61"/>
      <c r="AZ35" s="48"/>
    </row>
    <row r="36" spans="1:52" ht="10.5" customHeight="1" x14ac:dyDescent="0.15">
      <c r="A36" s="5"/>
      <c r="B36" s="233"/>
      <c r="C36" s="234"/>
      <c r="D36" s="234"/>
      <c r="E36" s="234"/>
      <c r="F36" s="234"/>
      <c r="G36" s="234"/>
      <c r="H36" s="235"/>
      <c r="I36" s="107" t="s">
        <v>39</v>
      </c>
      <c r="J36" s="108"/>
      <c r="K36" s="108"/>
      <c r="L36" s="109"/>
      <c r="M36" s="86">
        <v>31</v>
      </c>
      <c r="N36" s="87"/>
      <c r="O36" s="87"/>
      <c r="P36" s="87"/>
      <c r="Q36" s="88"/>
      <c r="R36" s="86">
        <v>82</v>
      </c>
      <c r="S36" s="87"/>
      <c r="T36" s="87"/>
      <c r="U36" s="87"/>
      <c r="V36" s="87"/>
      <c r="W36" s="88"/>
      <c r="X36" s="86">
        <v>0</v>
      </c>
      <c r="Y36" s="87"/>
      <c r="Z36" s="87"/>
      <c r="AA36" s="87"/>
      <c r="AB36" s="88"/>
      <c r="AC36" s="86">
        <v>0</v>
      </c>
      <c r="AD36" s="87"/>
      <c r="AE36" s="87"/>
      <c r="AF36" s="87"/>
      <c r="AG36" s="87"/>
      <c r="AH36" s="88"/>
      <c r="AI36" s="86">
        <f t="shared" si="0"/>
        <v>31</v>
      </c>
      <c r="AJ36" s="87"/>
      <c r="AK36" s="87"/>
      <c r="AL36" s="87"/>
      <c r="AM36" s="88"/>
      <c r="AN36" s="86">
        <f t="shared" si="1"/>
        <v>82</v>
      </c>
      <c r="AO36" s="87"/>
      <c r="AP36" s="87"/>
      <c r="AQ36" s="87"/>
      <c r="AR36" s="87"/>
      <c r="AS36" s="88"/>
      <c r="AT36" s="59">
        <f>IF(AI36=0,0,(AI36*1)/($E$38*$AU$9*3-$B$40))</f>
        <v>0.19135802469135801</v>
      </c>
      <c r="AU36" s="60"/>
      <c r="AV36" s="60"/>
      <c r="AW36" s="60"/>
      <c r="AX36" s="60"/>
      <c r="AY36" s="61"/>
      <c r="AZ36" s="48"/>
    </row>
    <row r="37" spans="1:52" ht="10.5" customHeight="1" x14ac:dyDescent="0.15">
      <c r="A37" s="5"/>
      <c r="B37" s="233"/>
      <c r="C37" s="234"/>
      <c r="D37" s="234"/>
      <c r="E37" s="234"/>
      <c r="F37" s="234"/>
      <c r="G37" s="234"/>
      <c r="H37" s="235"/>
      <c r="I37" s="107" t="s">
        <v>40</v>
      </c>
      <c r="J37" s="108"/>
      <c r="K37" s="108"/>
      <c r="L37" s="109"/>
      <c r="M37" s="86">
        <v>6</v>
      </c>
      <c r="N37" s="87"/>
      <c r="O37" s="87"/>
      <c r="P37" s="87"/>
      <c r="Q37" s="88"/>
      <c r="R37" s="86">
        <v>19</v>
      </c>
      <c r="S37" s="87"/>
      <c r="T37" s="87"/>
      <c r="U37" s="87"/>
      <c r="V37" s="87"/>
      <c r="W37" s="88"/>
      <c r="X37" s="86">
        <v>1</v>
      </c>
      <c r="Y37" s="87"/>
      <c r="Z37" s="87"/>
      <c r="AA37" s="87"/>
      <c r="AB37" s="88"/>
      <c r="AC37" s="86">
        <v>6</v>
      </c>
      <c r="AD37" s="87"/>
      <c r="AE37" s="87"/>
      <c r="AF37" s="87"/>
      <c r="AG37" s="87"/>
      <c r="AH37" s="88"/>
      <c r="AI37" s="86">
        <f t="shared" si="0"/>
        <v>7</v>
      </c>
      <c r="AJ37" s="87"/>
      <c r="AK37" s="87"/>
      <c r="AL37" s="87"/>
      <c r="AM37" s="88"/>
      <c r="AN37" s="86">
        <f t="shared" si="1"/>
        <v>25</v>
      </c>
      <c r="AO37" s="87"/>
      <c r="AP37" s="87"/>
      <c r="AQ37" s="87"/>
      <c r="AR37" s="87"/>
      <c r="AS37" s="88"/>
      <c r="AT37" s="59">
        <f>IF(AI37=0,0,(AI37*2)/($E$38*$AU$9*3-$B$40))</f>
        <v>8.6419753086419748E-2</v>
      </c>
      <c r="AU37" s="60"/>
      <c r="AV37" s="60"/>
      <c r="AW37" s="60"/>
      <c r="AX37" s="60"/>
      <c r="AY37" s="61"/>
      <c r="AZ37" s="48"/>
    </row>
    <row r="38" spans="1:52" ht="10.5" customHeight="1" x14ac:dyDescent="0.15">
      <c r="A38" s="5"/>
      <c r="B38" s="20"/>
      <c r="C38" s="22"/>
      <c r="D38" s="18" t="s">
        <v>24</v>
      </c>
      <c r="E38" s="18">
        <v>2</v>
      </c>
      <c r="F38" s="18" t="s">
        <v>41</v>
      </c>
      <c r="G38" s="18"/>
      <c r="H38" s="19"/>
      <c r="I38" s="107" t="s">
        <v>42</v>
      </c>
      <c r="J38" s="108"/>
      <c r="K38" s="108"/>
      <c r="L38" s="109"/>
      <c r="M38" s="86">
        <v>1</v>
      </c>
      <c r="N38" s="87"/>
      <c r="O38" s="87"/>
      <c r="P38" s="87"/>
      <c r="Q38" s="88"/>
      <c r="R38" s="86">
        <v>4</v>
      </c>
      <c r="S38" s="87"/>
      <c r="T38" s="87"/>
      <c r="U38" s="87"/>
      <c r="V38" s="87"/>
      <c r="W38" s="88"/>
      <c r="X38" s="86">
        <v>0</v>
      </c>
      <c r="Y38" s="87"/>
      <c r="Z38" s="87"/>
      <c r="AA38" s="87"/>
      <c r="AB38" s="88"/>
      <c r="AC38" s="86">
        <v>0</v>
      </c>
      <c r="AD38" s="87"/>
      <c r="AE38" s="87"/>
      <c r="AF38" s="87"/>
      <c r="AG38" s="87"/>
      <c r="AH38" s="88"/>
      <c r="AI38" s="86">
        <f t="shared" si="0"/>
        <v>1</v>
      </c>
      <c r="AJ38" s="87"/>
      <c r="AK38" s="87"/>
      <c r="AL38" s="87"/>
      <c r="AM38" s="88"/>
      <c r="AN38" s="86">
        <f t="shared" si="1"/>
        <v>4</v>
      </c>
      <c r="AO38" s="87"/>
      <c r="AP38" s="87"/>
      <c r="AQ38" s="87"/>
      <c r="AR38" s="87"/>
      <c r="AS38" s="88"/>
      <c r="AT38" s="59">
        <f>IF(AI38=0,0,(AI38*2)/($E$38*$AU$9*3-$B$40))</f>
        <v>1.2345679012345678E-2</v>
      </c>
      <c r="AU38" s="60"/>
      <c r="AV38" s="60"/>
      <c r="AW38" s="60"/>
      <c r="AX38" s="60"/>
      <c r="AY38" s="61"/>
      <c r="AZ38" s="48"/>
    </row>
    <row r="39" spans="1:52" ht="10.5" customHeight="1" x14ac:dyDescent="0.15">
      <c r="A39" s="5"/>
      <c r="B39" s="20"/>
      <c r="C39" s="22"/>
      <c r="D39" s="22"/>
      <c r="E39" s="18"/>
      <c r="F39" s="18"/>
      <c r="G39" s="18"/>
      <c r="H39" s="19"/>
      <c r="I39" s="107" t="s">
        <v>43</v>
      </c>
      <c r="J39" s="108"/>
      <c r="K39" s="108"/>
      <c r="L39" s="109"/>
      <c r="M39" s="86">
        <v>2</v>
      </c>
      <c r="N39" s="87"/>
      <c r="O39" s="87"/>
      <c r="P39" s="87"/>
      <c r="Q39" s="88"/>
      <c r="R39" s="86">
        <v>9</v>
      </c>
      <c r="S39" s="87"/>
      <c r="T39" s="87"/>
      <c r="U39" s="87"/>
      <c r="V39" s="87"/>
      <c r="W39" s="88"/>
      <c r="X39" s="86">
        <v>0</v>
      </c>
      <c r="Y39" s="87"/>
      <c r="Z39" s="87"/>
      <c r="AA39" s="87"/>
      <c r="AB39" s="88"/>
      <c r="AC39" s="86">
        <v>0</v>
      </c>
      <c r="AD39" s="87"/>
      <c r="AE39" s="87"/>
      <c r="AF39" s="87"/>
      <c r="AG39" s="87"/>
      <c r="AH39" s="88"/>
      <c r="AI39" s="86">
        <f t="shared" si="0"/>
        <v>2</v>
      </c>
      <c r="AJ39" s="87"/>
      <c r="AK39" s="87"/>
      <c r="AL39" s="87"/>
      <c r="AM39" s="88"/>
      <c r="AN39" s="86">
        <f t="shared" si="1"/>
        <v>9</v>
      </c>
      <c r="AO39" s="87"/>
      <c r="AP39" s="87"/>
      <c r="AQ39" s="87"/>
      <c r="AR39" s="87"/>
      <c r="AS39" s="88"/>
      <c r="AT39" s="59">
        <f>IF(AI39=0,0,(AI39*3)/($E$38*$AU$9*3-$B$40))</f>
        <v>3.7037037037037035E-2</v>
      </c>
      <c r="AU39" s="60"/>
      <c r="AV39" s="60"/>
      <c r="AW39" s="60"/>
      <c r="AX39" s="60"/>
      <c r="AY39" s="61"/>
      <c r="AZ39" s="48"/>
    </row>
    <row r="40" spans="1:52" ht="10.5" customHeight="1" x14ac:dyDescent="0.15">
      <c r="A40" s="5"/>
      <c r="B40" s="32">
        <v>0</v>
      </c>
      <c r="C40" s="27"/>
      <c r="D40" s="27"/>
      <c r="E40" s="24">
        <v>2</v>
      </c>
      <c r="F40" s="24"/>
      <c r="G40" s="24"/>
      <c r="H40" s="25"/>
      <c r="I40" s="107" t="s">
        <v>36</v>
      </c>
      <c r="J40" s="108"/>
      <c r="K40" s="108"/>
      <c r="L40" s="109"/>
      <c r="M40" s="86">
        <f>SUM(M34:M39)</f>
        <v>105</v>
      </c>
      <c r="N40" s="87"/>
      <c r="O40" s="87"/>
      <c r="P40" s="87"/>
      <c r="Q40" s="88"/>
      <c r="R40" s="86">
        <f>SUM(R34:R39)</f>
        <v>283</v>
      </c>
      <c r="S40" s="87"/>
      <c r="T40" s="87"/>
      <c r="U40" s="87"/>
      <c r="V40" s="87"/>
      <c r="W40" s="88"/>
      <c r="X40" s="86">
        <f>SUM(X34:X39)</f>
        <v>1</v>
      </c>
      <c r="Y40" s="87"/>
      <c r="Z40" s="87"/>
      <c r="AA40" s="87"/>
      <c r="AB40" s="88"/>
      <c r="AC40" s="86">
        <f>SUM(AC34:AC39)</f>
        <v>6</v>
      </c>
      <c r="AD40" s="87"/>
      <c r="AE40" s="87"/>
      <c r="AF40" s="87"/>
      <c r="AG40" s="87"/>
      <c r="AH40" s="88"/>
      <c r="AI40" s="86">
        <f t="shared" si="0"/>
        <v>106</v>
      </c>
      <c r="AJ40" s="87"/>
      <c r="AK40" s="87"/>
      <c r="AL40" s="87"/>
      <c r="AM40" s="88"/>
      <c r="AN40" s="86">
        <f t="shared" si="1"/>
        <v>289</v>
      </c>
      <c r="AO40" s="87"/>
      <c r="AP40" s="87"/>
      <c r="AQ40" s="87"/>
      <c r="AR40" s="87"/>
      <c r="AS40" s="88"/>
      <c r="AT40" s="59">
        <f>IF(AI40=0,0,(AI40+AI37+AI38+(AI39*2))/(E38*$AU$9*3-B40))</f>
        <v>0.72839506172839508</v>
      </c>
      <c r="AU40" s="60"/>
      <c r="AV40" s="60"/>
      <c r="AW40" s="60"/>
      <c r="AX40" s="60"/>
      <c r="AY40" s="61"/>
      <c r="AZ40" s="48"/>
    </row>
    <row r="41" spans="1:52" ht="10.5" customHeight="1" x14ac:dyDescent="0.15">
      <c r="A41" s="5"/>
      <c r="B41" s="121" t="s">
        <v>47</v>
      </c>
      <c r="C41" s="231"/>
      <c r="D41" s="231"/>
      <c r="E41" s="231"/>
      <c r="F41" s="231"/>
      <c r="G41" s="231"/>
      <c r="H41" s="232"/>
      <c r="I41" s="107" t="s">
        <v>37</v>
      </c>
      <c r="J41" s="108"/>
      <c r="K41" s="108"/>
      <c r="L41" s="109"/>
      <c r="M41" s="86">
        <v>4</v>
      </c>
      <c r="N41" s="87"/>
      <c r="O41" s="87"/>
      <c r="P41" s="87"/>
      <c r="Q41" s="88"/>
      <c r="R41" s="86">
        <v>57</v>
      </c>
      <c r="S41" s="87"/>
      <c r="T41" s="87"/>
      <c r="U41" s="87"/>
      <c r="V41" s="87"/>
      <c r="W41" s="88"/>
      <c r="X41" s="86">
        <v>0</v>
      </c>
      <c r="Y41" s="87"/>
      <c r="Z41" s="87"/>
      <c r="AA41" s="87"/>
      <c r="AB41" s="88"/>
      <c r="AC41" s="86">
        <v>0</v>
      </c>
      <c r="AD41" s="87"/>
      <c r="AE41" s="87"/>
      <c r="AF41" s="87"/>
      <c r="AG41" s="87"/>
      <c r="AH41" s="88"/>
      <c r="AI41" s="86">
        <f t="shared" si="0"/>
        <v>4</v>
      </c>
      <c r="AJ41" s="87"/>
      <c r="AK41" s="87"/>
      <c r="AL41" s="87"/>
      <c r="AM41" s="88"/>
      <c r="AN41" s="86">
        <f t="shared" si="1"/>
        <v>57</v>
      </c>
      <c r="AO41" s="87"/>
      <c r="AP41" s="87"/>
      <c r="AQ41" s="87"/>
      <c r="AR41" s="87"/>
      <c r="AS41" s="88"/>
      <c r="AT41" s="59">
        <f>IF(AI41=0,0,(AI41*1)/($E$45*$AU$9*3-$B$47))</f>
        <v>4.9382716049382713E-2</v>
      </c>
      <c r="AU41" s="60"/>
      <c r="AV41" s="60"/>
      <c r="AW41" s="60"/>
      <c r="AX41" s="60"/>
      <c r="AY41" s="61"/>
      <c r="AZ41" s="48"/>
    </row>
    <row r="42" spans="1:52" ht="10.5" customHeight="1" x14ac:dyDescent="0.15">
      <c r="A42" s="5"/>
      <c r="B42" s="233"/>
      <c r="C42" s="234"/>
      <c r="D42" s="234"/>
      <c r="E42" s="234"/>
      <c r="F42" s="234"/>
      <c r="G42" s="234"/>
      <c r="H42" s="235"/>
      <c r="I42" s="107" t="s">
        <v>38</v>
      </c>
      <c r="J42" s="108"/>
      <c r="K42" s="108"/>
      <c r="L42" s="109"/>
      <c r="M42" s="86">
        <v>3</v>
      </c>
      <c r="N42" s="87"/>
      <c r="O42" s="87"/>
      <c r="P42" s="87"/>
      <c r="Q42" s="88"/>
      <c r="R42" s="86">
        <v>28</v>
      </c>
      <c r="S42" s="87"/>
      <c r="T42" s="87"/>
      <c r="U42" s="87"/>
      <c r="V42" s="87"/>
      <c r="W42" s="88"/>
      <c r="X42" s="86">
        <v>0</v>
      </c>
      <c r="Y42" s="87"/>
      <c r="Z42" s="87"/>
      <c r="AA42" s="87"/>
      <c r="AB42" s="88"/>
      <c r="AC42" s="86">
        <v>0</v>
      </c>
      <c r="AD42" s="87"/>
      <c r="AE42" s="87"/>
      <c r="AF42" s="87"/>
      <c r="AG42" s="87"/>
      <c r="AH42" s="88"/>
      <c r="AI42" s="86">
        <f t="shared" si="0"/>
        <v>3</v>
      </c>
      <c r="AJ42" s="87"/>
      <c r="AK42" s="87"/>
      <c r="AL42" s="87"/>
      <c r="AM42" s="88"/>
      <c r="AN42" s="86">
        <f t="shared" si="1"/>
        <v>28</v>
      </c>
      <c r="AO42" s="87"/>
      <c r="AP42" s="87"/>
      <c r="AQ42" s="87"/>
      <c r="AR42" s="87"/>
      <c r="AS42" s="88"/>
      <c r="AT42" s="59">
        <f>IF(AI42=0,0,(AI42*1)/($E$45*$AU$9*3-$B$47))</f>
        <v>3.7037037037037035E-2</v>
      </c>
      <c r="AU42" s="60"/>
      <c r="AV42" s="60"/>
      <c r="AW42" s="60"/>
      <c r="AX42" s="60"/>
      <c r="AY42" s="61"/>
      <c r="AZ42" s="48"/>
    </row>
    <row r="43" spans="1:52" ht="10.5" customHeight="1" x14ac:dyDescent="0.15">
      <c r="A43" s="5"/>
      <c r="B43" s="233"/>
      <c r="C43" s="234"/>
      <c r="D43" s="234"/>
      <c r="E43" s="234"/>
      <c r="F43" s="234"/>
      <c r="G43" s="234"/>
      <c r="H43" s="235"/>
      <c r="I43" s="107" t="s">
        <v>39</v>
      </c>
      <c r="J43" s="108"/>
      <c r="K43" s="108"/>
      <c r="L43" s="109"/>
      <c r="M43" s="86">
        <v>2</v>
      </c>
      <c r="N43" s="87"/>
      <c r="O43" s="87"/>
      <c r="P43" s="87"/>
      <c r="Q43" s="88"/>
      <c r="R43" s="86">
        <v>30</v>
      </c>
      <c r="S43" s="87"/>
      <c r="T43" s="87"/>
      <c r="U43" s="87"/>
      <c r="V43" s="87"/>
      <c r="W43" s="88"/>
      <c r="X43" s="86">
        <v>1</v>
      </c>
      <c r="Y43" s="87"/>
      <c r="Z43" s="87"/>
      <c r="AA43" s="87"/>
      <c r="AB43" s="88"/>
      <c r="AC43" s="86">
        <v>15</v>
      </c>
      <c r="AD43" s="87"/>
      <c r="AE43" s="87"/>
      <c r="AF43" s="87"/>
      <c r="AG43" s="87"/>
      <c r="AH43" s="88"/>
      <c r="AI43" s="86">
        <f t="shared" si="0"/>
        <v>3</v>
      </c>
      <c r="AJ43" s="87"/>
      <c r="AK43" s="87"/>
      <c r="AL43" s="87"/>
      <c r="AM43" s="88"/>
      <c r="AN43" s="86">
        <f t="shared" si="1"/>
        <v>45</v>
      </c>
      <c r="AO43" s="87"/>
      <c r="AP43" s="87"/>
      <c r="AQ43" s="87"/>
      <c r="AR43" s="87"/>
      <c r="AS43" s="88"/>
      <c r="AT43" s="59">
        <f>IF(AI43=0,0,(AI43*1)/($E$45*$AU$9*3-$B$47))</f>
        <v>3.7037037037037035E-2</v>
      </c>
      <c r="AU43" s="60"/>
      <c r="AV43" s="60"/>
      <c r="AW43" s="60"/>
      <c r="AX43" s="60"/>
      <c r="AY43" s="61"/>
      <c r="AZ43" s="48"/>
    </row>
    <row r="44" spans="1:52" ht="10.5" customHeight="1" x14ac:dyDescent="0.15">
      <c r="A44" s="5"/>
      <c r="B44" s="233"/>
      <c r="C44" s="234"/>
      <c r="D44" s="234"/>
      <c r="E44" s="234"/>
      <c r="F44" s="234"/>
      <c r="G44" s="234"/>
      <c r="H44" s="235"/>
      <c r="I44" s="107" t="s">
        <v>40</v>
      </c>
      <c r="J44" s="108"/>
      <c r="K44" s="108"/>
      <c r="L44" s="109"/>
      <c r="M44" s="86">
        <v>3</v>
      </c>
      <c r="N44" s="87"/>
      <c r="O44" s="87"/>
      <c r="P44" s="87"/>
      <c r="Q44" s="88"/>
      <c r="R44" s="86">
        <v>40</v>
      </c>
      <c r="S44" s="87"/>
      <c r="T44" s="87"/>
      <c r="U44" s="87"/>
      <c r="V44" s="87"/>
      <c r="W44" s="88"/>
      <c r="X44" s="86">
        <v>3</v>
      </c>
      <c r="Y44" s="87"/>
      <c r="Z44" s="87"/>
      <c r="AA44" s="87"/>
      <c r="AB44" s="88"/>
      <c r="AC44" s="86">
        <v>45</v>
      </c>
      <c r="AD44" s="87"/>
      <c r="AE44" s="87"/>
      <c r="AF44" s="87"/>
      <c r="AG44" s="87"/>
      <c r="AH44" s="88"/>
      <c r="AI44" s="86">
        <f t="shared" si="0"/>
        <v>6</v>
      </c>
      <c r="AJ44" s="87"/>
      <c r="AK44" s="87"/>
      <c r="AL44" s="87"/>
      <c r="AM44" s="88"/>
      <c r="AN44" s="86">
        <f t="shared" si="1"/>
        <v>85</v>
      </c>
      <c r="AO44" s="87"/>
      <c r="AP44" s="87"/>
      <c r="AQ44" s="87"/>
      <c r="AR44" s="87"/>
      <c r="AS44" s="88"/>
      <c r="AT44" s="59">
        <f>IF(AI44=0,0,(AI44*2)/($E$45*$AU$9*3-$B$47))</f>
        <v>0.14814814814814814</v>
      </c>
      <c r="AU44" s="60"/>
      <c r="AV44" s="60"/>
      <c r="AW44" s="60"/>
      <c r="AX44" s="60"/>
      <c r="AY44" s="61"/>
      <c r="AZ44" s="48"/>
    </row>
    <row r="45" spans="1:52" ht="10.5" customHeight="1" x14ac:dyDescent="0.15">
      <c r="A45" s="5"/>
      <c r="B45" s="20"/>
      <c r="C45" s="22"/>
      <c r="D45" s="18" t="s">
        <v>24</v>
      </c>
      <c r="E45" s="18">
        <v>1</v>
      </c>
      <c r="F45" s="18" t="s">
        <v>41</v>
      </c>
      <c r="G45" s="18"/>
      <c r="H45" s="19"/>
      <c r="I45" s="107" t="s">
        <v>42</v>
      </c>
      <c r="J45" s="108"/>
      <c r="K45" s="108"/>
      <c r="L45" s="109"/>
      <c r="M45" s="86">
        <v>0</v>
      </c>
      <c r="N45" s="87"/>
      <c r="O45" s="87"/>
      <c r="P45" s="87"/>
      <c r="Q45" s="88"/>
      <c r="R45" s="86">
        <v>0</v>
      </c>
      <c r="S45" s="87"/>
      <c r="T45" s="87"/>
      <c r="U45" s="87"/>
      <c r="V45" s="87"/>
      <c r="W45" s="88"/>
      <c r="X45" s="86">
        <v>0</v>
      </c>
      <c r="Y45" s="87"/>
      <c r="Z45" s="87"/>
      <c r="AA45" s="87"/>
      <c r="AB45" s="88"/>
      <c r="AC45" s="86">
        <v>0</v>
      </c>
      <c r="AD45" s="87"/>
      <c r="AE45" s="87"/>
      <c r="AF45" s="87"/>
      <c r="AG45" s="87"/>
      <c r="AH45" s="88"/>
      <c r="AI45" s="86">
        <f t="shared" ref="AI45:AI61" si="2">M45+X45</f>
        <v>0</v>
      </c>
      <c r="AJ45" s="87"/>
      <c r="AK45" s="87"/>
      <c r="AL45" s="87"/>
      <c r="AM45" s="88"/>
      <c r="AN45" s="86">
        <f t="shared" ref="AN45:AN61" si="3">R45+AC45</f>
        <v>0</v>
      </c>
      <c r="AO45" s="87"/>
      <c r="AP45" s="87"/>
      <c r="AQ45" s="87"/>
      <c r="AR45" s="87"/>
      <c r="AS45" s="88"/>
      <c r="AT45" s="59">
        <f>IF(AI45=0,0,(AI45*2)/($E$45*$AU$9*3-$B$47))</f>
        <v>0</v>
      </c>
      <c r="AU45" s="60"/>
      <c r="AV45" s="60"/>
      <c r="AW45" s="60"/>
      <c r="AX45" s="60"/>
      <c r="AY45" s="61"/>
      <c r="AZ45" s="48"/>
    </row>
    <row r="46" spans="1:52" ht="10.5" customHeight="1" x14ac:dyDescent="0.15">
      <c r="A46" s="5"/>
      <c r="B46" s="20"/>
      <c r="C46" s="22"/>
      <c r="D46" s="22"/>
      <c r="E46" s="18"/>
      <c r="F46" s="18"/>
      <c r="G46" s="18"/>
      <c r="H46" s="19"/>
      <c r="I46" s="107" t="s">
        <v>43</v>
      </c>
      <c r="J46" s="108"/>
      <c r="K46" s="108"/>
      <c r="L46" s="109"/>
      <c r="M46" s="86">
        <v>3</v>
      </c>
      <c r="N46" s="87"/>
      <c r="O46" s="87"/>
      <c r="P46" s="87"/>
      <c r="Q46" s="88"/>
      <c r="R46" s="86">
        <v>45</v>
      </c>
      <c r="S46" s="87"/>
      <c r="T46" s="87"/>
      <c r="U46" s="87"/>
      <c r="V46" s="87"/>
      <c r="W46" s="88"/>
      <c r="X46" s="86">
        <v>4</v>
      </c>
      <c r="Y46" s="87"/>
      <c r="Z46" s="87"/>
      <c r="AA46" s="87"/>
      <c r="AB46" s="88"/>
      <c r="AC46" s="86">
        <v>60</v>
      </c>
      <c r="AD46" s="87"/>
      <c r="AE46" s="87"/>
      <c r="AF46" s="87"/>
      <c r="AG46" s="87"/>
      <c r="AH46" s="88"/>
      <c r="AI46" s="86">
        <f t="shared" si="2"/>
        <v>7</v>
      </c>
      <c r="AJ46" s="87"/>
      <c r="AK46" s="87"/>
      <c r="AL46" s="87"/>
      <c r="AM46" s="88"/>
      <c r="AN46" s="86">
        <f t="shared" si="3"/>
        <v>105</v>
      </c>
      <c r="AO46" s="87"/>
      <c r="AP46" s="87"/>
      <c r="AQ46" s="87"/>
      <c r="AR46" s="87"/>
      <c r="AS46" s="88"/>
      <c r="AT46" s="59">
        <f>IF(AI46=0,0,(AI46*3)/($E$45*$AU$9*3-$B$47))</f>
        <v>0.25925925925925924</v>
      </c>
      <c r="AU46" s="60"/>
      <c r="AV46" s="60"/>
      <c r="AW46" s="60"/>
      <c r="AX46" s="60"/>
      <c r="AY46" s="61"/>
      <c r="AZ46" s="48"/>
    </row>
    <row r="47" spans="1:52" ht="10.5" customHeight="1" x14ac:dyDescent="0.15">
      <c r="A47" s="5"/>
      <c r="B47" s="32">
        <v>0</v>
      </c>
      <c r="C47" s="27"/>
      <c r="D47" s="27"/>
      <c r="E47" s="24">
        <v>2</v>
      </c>
      <c r="F47" s="24"/>
      <c r="G47" s="24"/>
      <c r="H47" s="25"/>
      <c r="I47" s="107" t="s">
        <v>36</v>
      </c>
      <c r="J47" s="108"/>
      <c r="K47" s="108"/>
      <c r="L47" s="109"/>
      <c r="M47" s="86">
        <f>SUM(M41:M46)</f>
        <v>15</v>
      </c>
      <c r="N47" s="87"/>
      <c r="O47" s="87"/>
      <c r="P47" s="87"/>
      <c r="Q47" s="88"/>
      <c r="R47" s="86">
        <f>SUM(R41:R46)</f>
        <v>200</v>
      </c>
      <c r="S47" s="87"/>
      <c r="T47" s="87"/>
      <c r="U47" s="87"/>
      <c r="V47" s="87"/>
      <c r="W47" s="88"/>
      <c r="X47" s="86">
        <f>SUM(X41:X46)</f>
        <v>8</v>
      </c>
      <c r="Y47" s="87"/>
      <c r="Z47" s="87"/>
      <c r="AA47" s="87"/>
      <c r="AB47" s="88"/>
      <c r="AC47" s="86">
        <f>SUM(AC41:AC46)</f>
        <v>120</v>
      </c>
      <c r="AD47" s="87"/>
      <c r="AE47" s="87"/>
      <c r="AF47" s="87"/>
      <c r="AG47" s="87"/>
      <c r="AH47" s="88"/>
      <c r="AI47" s="86">
        <f t="shared" si="2"/>
        <v>23</v>
      </c>
      <c r="AJ47" s="87"/>
      <c r="AK47" s="87"/>
      <c r="AL47" s="87"/>
      <c r="AM47" s="88"/>
      <c r="AN47" s="86">
        <f t="shared" si="3"/>
        <v>320</v>
      </c>
      <c r="AO47" s="87"/>
      <c r="AP47" s="87"/>
      <c r="AQ47" s="87"/>
      <c r="AR47" s="87"/>
      <c r="AS47" s="88"/>
      <c r="AT47" s="59">
        <f>IF(AI47=0,0,(AI47+AI44+AI45+(AI46*2))/(E45*$AU$9*3-B47))</f>
        <v>0.53086419753086422</v>
      </c>
      <c r="AU47" s="60"/>
      <c r="AV47" s="60"/>
      <c r="AW47" s="60"/>
      <c r="AX47" s="60"/>
      <c r="AY47" s="61"/>
      <c r="AZ47" s="48"/>
    </row>
    <row r="48" spans="1:52" ht="10.5" customHeight="1" x14ac:dyDescent="0.15">
      <c r="A48" s="5"/>
      <c r="B48" s="121" t="s">
        <v>48</v>
      </c>
      <c r="C48" s="231"/>
      <c r="D48" s="231"/>
      <c r="E48" s="231"/>
      <c r="F48" s="231"/>
      <c r="G48" s="231"/>
      <c r="H48" s="232"/>
      <c r="I48" s="107" t="s">
        <v>37</v>
      </c>
      <c r="J48" s="108"/>
      <c r="K48" s="108"/>
      <c r="L48" s="109"/>
      <c r="M48" s="86">
        <v>7</v>
      </c>
      <c r="N48" s="87"/>
      <c r="O48" s="87"/>
      <c r="P48" s="87"/>
      <c r="Q48" s="88"/>
      <c r="R48" s="86">
        <v>125</v>
      </c>
      <c r="S48" s="87"/>
      <c r="T48" s="87"/>
      <c r="U48" s="87"/>
      <c r="V48" s="87"/>
      <c r="W48" s="88"/>
      <c r="X48" s="86">
        <v>0</v>
      </c>
      <c r="Y48" s="87"/>
      <c r="Z48" s="87"/>
      <c r="AA48" s="87"/>
      <c r="AB48" s="88"/>
      <c r="AC48" s="86">
        <v>0</v>
      </c>
      <c r="AD48" s="87"/>
      <c r="AE48" s="87"/>
      <c r="AF48" s="87"/>
      <c r="AG48" s="87"/>
      <c r="AH48" s="88"/>
      <c r="AI48" s="86">
        <f t="shared" si="2"/>
        <v>7</v>
      </c>
      <c r="AJ48" s="87"/>
      <c r="AK48" s="87"/>
      <c r="AL48" s="87"/>
      <c r="AM48" s="88"/>
      <c r="AN48" s="86">
        <f t="shared" si="3"/>
        <v>125</v>
      </c>
      <c r="AO48" s="87"/>
      <c r="AP48" s="87"/>
      <c r="AQ48" s="87"/>
      <c r="AR48" s="87"/>
      <c r="AS48" s="88"/>
      <c r="AT48" s="59">
        <f>IF(AI48=0,0,(AI48*1)/($E$52*$AU$9*3-$B$54))</f>
        <v>8.6419753086419748E-2</v>
      </c>
      <c r="AU48" s="60"/>
      <c r="AV48" s="60"/>
      <c r="AW48" s="60"/>
      <c r="AX48" s="60"/>
      <c r="AY48" s="61"/>
      <c r="AZ48" s="48"/>
    </row>
    <row r="49" spans="1:52" ht="10.5" customHeight="1" x14ac:dyDescent="0.15">
      <c r="A49" s="5"/>
      <c r="B49" s="233"/>
      <c r="C49" s="234"/>
      <c r="D49" s="234"/>
      <c r="E49" s="234"/>
      <c r="F49" s="234"/>
      <c r="G49" s="234"/>
      <c r="H49" s="235"/>
      <c r="I49" s="107" t="s">
        <v>38</v>
      </c>
      <c r="J49" s="108"/>
      <c r="K49" s="108"/>
      <c r="L49" s="109"/>
      <c r="M49" s="86">
        <v>9</v>
      </c>
      <c r="N49" s="87"/>
      <c r="O49" s="87"/>
      <c r="P49" s="87"/>
      <c r="Q49" s="88"/>
      <c r="R49" s="86">
        <v>80</v>
      </c>
      <c r="S49" s="87"/>
      <c r="T49" s="87"/>
      <c r="U49" s="87"/>
      <c r="V49" s="87"/>
      <c r="W49" s="88"/>
      <c r="X49" s="86">
        <v>0</v>
      </c>
      <c r="Y49" s="87"/>
      <c r="Z49" s="87"/>
      <c r="AA49" s="87"/>
      <c r="AB49" s="88"/>
      <c r="AC49" s="86">
        <v>0</v>
      </c>
      <c r="AD49" s="87"/>
      <c r="AE49" s="87"/>
      <c r="AF49" s="87"/>
      <c r="AG49" s="87"/>
      <c r="AH49" s="88"/>
      <c r="AI49" s="86">
        <f t="shared" si="2"/>
        <v>9</v>
      </c>
      <c r="AJ49" s="87"/>
      <c r="AK49" s="87"/>
      <c r="AL49" s="87"/>
      <c r="AM49" s="88"/>
      <c r="AN49" s="86">
        <f t="shared" si="3"/>
        <v>80</v>
      </c>
      <c r="AO49" s="87"/>
      <c r="AP49" s="87"/>
      <c r="AQ49" s="87"/>
      <c r="AR49" s="87"/>
      <c r="AS49" s="88"/>
      <c r="AT49" s="59">
        <f>IF(AI49=0,0,(AI49*1)/($E$52*$AU$9*3-$B$54))</f>
        <v>0.1111111111111111</v>
      </c>
      <c r="AU49" s="60"/>
      <c r="AV49" s="60"/>
      <c r="AW49" s="60"/>
      <c r="AX49" s="60"/>
      <c r="AY49" s="61"/>
      <c r="AZ49" s="48"/>
    </row>
    <row r="50" spans="1:52" ht="10.5" customHeight="1" x14ac:dyDescent="0.15">
      <c r="A50" s="5"/>
      <c r="B50" s="233"/>
      <c r="C50" s="234"/>
      <c r="D50" s="234"/>
      <c r="E50" s="234"/>
      <c r="F50" s="234"/>
      <c r="G50" s="234"/>
      <c r="H50" s="235"/>
      <c r="I50" s="107" t="s">
        <v>39</v>
      </c>
      <c r="J50" s="108"/>
      <c r="K50" s="108"/>
      <c r="L50" s="109"/>
      <c r="M50" s="86">
        <v>2</v>
      </c>
      <c r="N50" s="87"/>
      <c r="O50" s="87"/>
      <c r="P50" s="87"/>
      <c r="Q50" s="88"/>
      <c r="R50" s="86">
        <v>18</v>
      </c>
      <c r="S50" s="87"/>
      <c r="T50" s="87"/>
      <c r="U50" s="87"/>
      <c r="V50" s="87"/>
      <c r="W50" s="88"/>
      <c r="X50" s="86">
        <v>3</v>
      </c>
      <c r="Y50" s="87"/>
      <c r="Z50" s="87"/>
      <c r="AA50" s="87"/>
      <c r="AB50" s="88"/>
      <c r="AC50" s="86">
        <v>45</v>
      </c>
      <c r="AD50" s="87"/>
      <c r="AE50" s="87"/>
      <c r="AF50" s="87"/>
      <c r="AG50" s="87"/>
      <c r="AH50" s="88"/>
      <c r="AI50" s="86">
        <f t="shared" si="2"/>
        <v>5</v>
      </c>
      <c r="AJ50" s="87"/>
      <c r="AK50" s="87"/>
      <c r="AL50" s="87"/>
      <c r="AM50" s="88"/>
      <c r="AN50" s="86">
        <f t="shared" si="3"/>
        <v>63</v>
      </c>
      <c r="AO50" s="87"/>
      <c r="AP50" s="87"/>
      <c r="AQ50" s="87"/>
      <c r="AR50" s="87"/>
      <c r="AS50" s="88"/>
      <c r="AT50" s="59">
        <f>IF(AI50=0,0,(AI50*1)/($E$52*$AU$9*3-$B$54))</f>
        <v>6.1728395061728392E-2</v>
      </c>
      <c r="AU50" s="60"/>
      <c r="AV50" s="60"/>
      <c r="AW50" s="60"/>
      <c r="AX50" s="60"/>
      <c r="AY50" s="61"/>
      <c r="AZ50" s="48"/>
    </row>
    <row r="51" spans="1:52" ht="10.5" customHeight="1" x14ac:dyDescent="0.15">
      <c r="A51" s="5"/>
      <c r="B51" s="233"/>
      <c r="C51" s="234"/>
      <c r="D51" s="234"/>
      <c r="E51" s="234"/>
      <c r="F51" s="234"/>
      <c r="G51" s="234"/>
      <c r="H51" s="235"/>
      <c r="I51" s="107" t="s">
        <v>40</v>
      </c>
      <c r="J51" s="108"/>
      <c r="K51" s="108"/>
      <c r="L51" s="109"/>
      <c r="M51" s="86">
        <v>3</v>
      </c>
      <c r="N51" s="87"/>
      <c r="O51" s="87"/>
      <c r="P51" s="87"/>
      <c r="Q51" s="88"/>
      <c r="R51" s="86">
        <v>40</v>
      </c>
      <c r="S51" s="87"/>
      <c r="T51" s="87"/>
      <c r="U51" s="87"/>
      <c r="V51" s="87"/>
      <c r="W51" s="88"/>
      <c r="X51" s="86">
        <v>0</v>
      </c>
      <c r="Y51" s="87"/>
      <c r="Z51" s="87"/>
      <c r="AA51" s="87"/>
      <c r="AB51" s="88"/>
      <c r="AC51" s="86">
        <v>0</v>
      </c>
      <c r="AD51" s="87"/>
      <c r="AE51" s="87"/>
      <c r="AF51" s="87"/>
      <c r="AG51" s="87"/>
      <c r="AH51" s="88"/>
      <c r="AI51" s="86">
        <f t="shared" si="2"/>
        <v>3</v>
      </c>
      <c r="AJ51" s="87"/>
      <c r="AK51" s="87"/>
      <c r="AL51" s="87"/>
      <c r="AM51" s="88"/>
      <c r="AN51" s="86">
        <f t="shared" si="3"/>
        <v>40</v>
      </c>
      <c r="AO51" s="87"/>
      <c r="AP51" s="87"/>
      <c r="AQ51" s="87"/>
      <c r="AR51" s="87"/>
      <c r="AS51" s="88"/>
      <c r="AT51" s="59">
        <f>IF(AI51=0,0,(AI51*2)/($E$52*$AU$9*3-$B$54))</f>
        <v>7.407407407407407E-2</v>
      </c>
      <c r="AU51" s="60"/>
      <c r="AV51" s="60"/>
      <c r="AW51" s="60"/>
      <c r="AX51" s="60"/>
      <c r="AY51" s="61"/>
      <c r="AZ51" s="48"/>
    </row>
    <row r="52" spans="1:52" ht="10.5" customHeight="1" x14ac:dyDescent="0.15">
      <c r="A52" s="5"/>
      <c r="B52" s="20"/>
      <c r="C52" s="22"/>
      <c r="D52" s="18" t="s">
        <v>24</v>
      </c>
      <c r="E52" s="18">
        <v>1</v>
      </c>
      <c r="F52" s="18" t="s">
        <v>41</v>
      </c>
      <c r="G52" s="18"/>
      <c r="H52" s="19"/>
      <c r="I52" s="107" t="s">
        <v>42</v>
      </c>
      <c r="J52" s="108"/>
      <c r="K52" s="108"/>
      <c r="L52" s="109"/>
      <c r="M52" s="86">
        <v>1</v>
      </c>
      <c r="N52" s="87"/>
      <c r="O52" s="87"/>
      <c r="P52" s="87"/>
      <c r="Q52" s="88"/>
      <c r="R52" s="86">
        <v>10</v>
      </c>
      <c r="S52" s="87"/>
      <c r="T52" s="87"/>
      <c r="U52" s="87"/>
      <c r="V52" s="87"/>
      <c r="W52" s="88"/>
      <c r="X52" s="86">
        <v>0</v>
      </c>
      <c r="Y52" s="87"/>
      <c r="Z52" s="87"/>
      <c r="AA52" s="87"/>
      <c r="AB52" s="88"/>
      <c r="AC52" s="86">
        <v>0</v>
      </c>
      <c r="AD52" s="87"/>
      <c r="AE52" s="87"/>
      <c r="AF52" s="87"/>
      <c r="AG52" s="87"/>
      <c r="AH52" s="88"/>
      <c r="AI52" s="86">
        <f t="shared" si="2"/>
        <v>1</v>
      </c>
      <c r="AJ52" s="87"/>
      <c r="AK52" s="87"/>
      <c r="AL52" s="87"/>
      <c r="AM52" s="88"/>
      <c r="AN52" s="86">
        <f t="shared" si="3"/>
        <v>10</v>
      </c>
      <c r="AO52" s="87"/>
      <c r="AP52" s="87"/>
      <c r="AQ52" s="87"/>
      <c r="AR52" s="87"/>
      <c r="AS52" s="88"/>
      <c r="AT52" s="59">
        <f>IF(AI52=0,0,(AI52*2)/($E$52*$AU$9*3-$B$54))</f>
        <v>2.4691358024691357E-2</v>
      </c>
      <c r="AU52" s="60"/>
      <c r="AV52" s="60"/>
      <c r="AW52" s="60"/>
      <c r="AX52" s="60"/>
      <c r="AY52" s="61"/>
      <c r="AZ52" s="48"/>
    </row>
    <row r="53" spans="1:52" ht="10.5" customHeight="1" x14ac:dyDescent="0.15">
      <c r="A53" s="5"/>
      <c r="B53" s="20"/>
      <c r="C53" s="22"/>
      <c r="D53" s="22"/>
      <c r="E53" s="18"/>
      <c r="F53" s="18"/>
      <c r="G53" s="18"/>
      <c r="H53" s="19"/>
      <c r="I53" s="107" t="s">
        <v>43</v>
      </c>
      <c r="J53" s="108"/>
      <c r="K53" s="108"/>
      <c r="L53" s="109"/>
      <c r="M53" s="86">
        <v>3</v>
      </c>
      <c r="N53" s="87"/>
      <c r="O53" s="87"/>
      <c r="P53" s="87"/>
      <c r="Q53" s="88"/>
      <c r="R53" s="86">
        <v>40</v>
      </c>
      <c r="S53" s="87"/>
      <c r="T53" s="87"/>
      <c r="U53" s="87"/>
      <c r="V53" s="87"/>
      <c r="W53" s="88"/>
      <c r="X53" s="86">
        <v>0</v>
      </c>
      <c r="Y53" s="87"/>
      <c r="Z53" s="87"/>
      <c r="AA53" s="87"/>
      <c r="AB53" s="88"/>
      <c r="AC53" s="86">
        <v>0</v>
      </c>
      <c r="AD53" s="87"/>
      <c r="AE53" s="87"/>
      <c r="AF53" s="87"/>
      <c r="AG53" s="87"/>
      <c r="AH53" s="88"/>
      <c r="AI53" s="86">
        <f t="shared" si="2"/>
        <v>3</v>
      </c>
      <c r="AJ53" s="87"/>
      <c r="AK53" s="87"/>
      <c r="AL53" s="87"/>
      <c r="AM53" s="88"/>
      <c r="AN53" s="86">
        <f t="shared" si="3"/>
        <v>40</v>
      </c>
      <c r="AO53" s="87"/>
      <c r="AP53" s="87"/>
      <c r="AQ53" s="87"/>
      <c r="AR53" s="87"/>
      <c r="AS53" s="88"/>
      <c r="AT53" s="59">
        <f>IF(AI53=0,0,(AI53*3)/($E$52*$AU$9*3-$B$54))</f>
        <v>0.1111111111111111</v>
      </c>
      <c r="AU53" s="60"/>
      <c r="AV53" s="60"/>
      <c r="AW53" s="60"/>
      <c r="AX53" s="60"/>
      <c r="AY53" s="61"/>
      <c r="AZ53" s="48"/>
    </row>
    <row r="54" spans="1:52" ht="10.5" customHeight="1" x14ac:dyDescent="0.15">
      <c r="A54" s="5"/>
      <c r="B54" s="32">
        <v>0</v>
      </c>
      <c r="C54" s="27"/>
      <c r="D54" s="27"/>
      <c r="E54" s="24">
        <v>2</v>
      </c>
      <c r="F54" s="24"/>
      <c r="G54" s="24"/>
      <c r="H54" s="25"/>
      <c r="I54" s="107" t="s">
        <v>36</v>
      </c>
      <c r="J54" s="108"/>
      <c r="K54" s="108"/>
      <c r="L54" s="109"/>
      <c r="M54" s="86">
        <f>SUM(M48:M53)</f>
        <v>25</v>
      </c>
      <c r="N54" s="87"/>
      <c r="O54" s="87"/>
      <c r="P54" s="87"/>
      <c r="Q54" s="88"/>
      <c r="R54" s="86">
        <f>SUM(R48:R53)</f>
        <v>313</v>
      </c>
      <c r="S54" s="87"/>
      <c r="T54" s="87"/>
      <c r="U54" s="87"/>
      <c r="V54" s="87"/>
      <c r="W54" s="88"/>
      <c r="X54" s="86">
        <f>SUM(X48:X53)</f>
        <v>3</v>
      </c>
      <c r="Y54" s="87"/>
      <c r="Z54" s="87"/>
      <c r="AA54" s="87"/>
      <c r="AB54" s="88"/>
      <c r="AC54" s="86">
        <f>SUM(AC48:AC53)</f>
        <v>45</v>
      </c>
      <c r="AD54" s="87"/>
      <c r="AE54" s="87"/>
      <c r="AF54" s="87"/>
      <c r="AG54" s="87"/>
      <c r="AH54" s="88"/>
      <c r="AI54" s="86">
        <f t="shared" si="2"/>
        <v>28</v>
      </c>
      <c r="AJ54" s="87"/>
      <c r="AK54" s="87"/>
      <c r="AL54" s="87"/>
      <c r="AM54" s="88"/>
      <c r="AN54" s="86">
        <f t="shared" si="3"/>
        <v>358</v>
      </c>
      <c r="AO54" s="87"/>
      <c r="AP54" s="87"/>
      <c r="AQ54" s="87"/>
      <c r="AR54" s="87"/>
      <c r="AS54" s="88"/>
      <c r="AT54" s="59">
        <f>IF(AI54=0,0,(AI54+AI51+AI52+(AI53*2))/(E52*$AU$9*3-B54))</f>
        <v>0.46913580246913578</v>
      </c>
      <c r="AU54" s="60"/>
      <c r="AV54" s="60"/>
      <c r="AW54" s="60"/>
      <c r="AX54" s="60"/>
      <c r="AY54" s="61"/>
      <c r="AZ54" s="48"/>
    </row>
    <row r="55" spans="1:52" ht="10.5" customHeight="1" x14ac:dyDescent="0.15">
      <c r="A55" s="5"/>
      <c r="B55" s="121" t="s">
        <v>49</v>
      </c>
      <c r="C55" s="231"/>
      <c r="D55" s="231"/>
      <c r="E55" s="231"/>
      <c r="F55" s="231"/>
      <c r="G55" s="231"/>
      <c r="H55" s="232"/>
      <c r="I55" s="107" t="s">
        <v>37</v>
      </c>
      <c r="J55" s="108"/>
      <c r="K55" s="108"/>
      <c r="L55" s="109"/>
      <c r="M55" s="86">
        <v>1</v>
      </c>
      <c r="N55" s="87"/>
      <c r="O55" s="87"/>
      <c r="P55" s="87"/>
      <c r="Q55" s="88"/>
      <c r="R55" s="86">
        <v>6</v>
      </c>
      <c r="S55" s="87"/>
      <c r="T55" s="87"/>
      <c r="U55" s="87"/>
      <c r="V55" s="87"/>
      <c r="W55" s="88"/>
      <c r="X55" s="86">
        <v>0</v>
      </c>
      <c r="Y55" s="87"/>
      <c r="Z55" s="87"/>
      <c r="AA55" s="87"/>
      <c r="AB55" s="88"/>
      <c r="AC55" s="86">
        <v>0</v>
      </c>
      <c r="AD55" s="87"/>
      <c r="AE55" s="87"/>
      <c r="AF55" s="87"/>
      <c r="AG55" s="87"/>
      <c r="AH55" s="88"/>
      <c r="AI55" s="86">
        <f t="shared" si="2"/>
        <v>1</v>
      </c>
      <c r="AJ55" s="87"/>
      <c r="AK55" s="87"/>
      <c r="AL55" s="87"/>
      <c r="AM55" s="88"/>
      <c r="AN55" s="86">
        <f t="shared" si="3"/>
        <v>6</v>
      </c>
      <c r="AO55" s="87"/>
      <c r="AP55" s="87"/>
      <c r="AQ55" s="87"/>
      <c r="AR55" s="87"/>
      <c r="AS55" s="88"/>
      <c r="AT55" s="59">
        <f>IF(AI55=0,0,(AI55*1)/($E$59*$AU$9*3-$B$61))</f>
        <v>2.4691358024691358E-3</v>
      </c>
      <c r="AU55" s="60"/>
      <c r="AV55" s="60"/>
      <c r="AW55" s="60"/>
      <c r="AX55" s="60"/>
      <c r="AY55" s="61"/>
      <c r="AZ55" s="48"/>
    </row>
    <row r="56" spans="1:52" ht="10.5" customHeight="1" x14ac:dyDescent="0.15">
      <c r="A56" s="5"/>
      <c r="B56" s="233"/>
      <c r="C56" s="234"/>
      <c r="D56" s="234"/>
      <c r="E56" s="234"/>
      <c r="F56" s="234"/>
      <c r="G56" s="234"/>
      <c r="H56" s="235"/>
      <c r="I56" s="107" t="s">
        <v>38</v>
      </c>
      <c r="J56" s="108"/>
      <c r="K56" s="108"/>
      <c r="L56" s="109"/>
      <c r="M56" s="86">
        <v>3</v>
      </c>
      <c r="N56" s="87"/>
      <c r="O56" s="87"/>
      <c r="P56" s="87"/>
      <c r="Q56" s="88"/>
      <c r="R56" s="86">
        <v>18</v>
      </c>
      <c r="S56" s="87"/>
      <c r="T56" s="87"/>
      <c r="U56" s="87"/>
      <c r="V56" s="87"/>
      <c r="W56" s="88"/>
      <c r="X56" s="86">
        <v>0</v>
      </c>
      <c r="Y56" s="87"/>
      <c r="Z56" s="87"/>
      <c r="AA56" s="87"/>
      <c r="AB56" s="88"/>
      <c r="AC56" s="86">
        <v>0</v>
      </c>
      <c r="AD56" s="87"/>
      <c r="AE56" s="87"/>
      <c r="AF56" s="87"/>
      <c r="AG56" s="87"/>
      <c r="AH56" s="88"/>
      <c r="AI56" s="86">
        <f t="shared" si="2"/>
        <v>3</v>
      </c>
      <c r="AJ56" s="87"/>
      <c r="AK56" s="87"/>
      <c r="AL56" s="87"/>
      <c r="AM56" s="88"/>
      <c r="AN56" s="86">
        <f t="shared" si="3"/>
        <v>18</v>
      </c>
      <c r="AO56" s="87"/>
      <c r="AP56" s="87"/>
      <c r="AQ56" s="87"/>
      <c r="AR56" s="87"/>
      <c r="AS56" s="88"/>
      <c r="AT56" s="59">
        <f>IF(AI56=0,0,(AI56*1)/($E$59*$AU$9*3-$B$61))</f>
        <v>7.4074074074074077E-3</v>
      </c>
      <c r="AU56" s="60"/>
      <c r="AV56" s="60"/>
      <c r="AW56" s="60"/>
      <c r="AX56" s="60"/>
      <c r="AY56" s="61"/>
      <c r="AZ56" s="48"/>
    </row>
    <row r="57" spans="1:52" ht="10.5" customHeight="1" x14ac:dyDescent="0.15">
      <c r="A57" s="5"/>
      <c r="B57" s="233"/>
      <c r="C57" s="234"/>
      <c r="D57" s="234"/>
      <c r="E57" s="234"/>
      <c r="F57" s="234"/>
      <c r="G57" s="234"/>
      <c r="H57" s="235"/>
      <c r="I57" s="107" t="s">
        <v>39</v>
      </c>
      <c r="J57" s="108"/>
      <c r="K57" s="108"/>
      <c r="L57" s="109"/>
      <c r="M57" s="86">
        <v>2</v>
      </c>
      <c r="N57" s="87"/>
      <c r="O57" s="87"/>
      <c r="P57" s="87"/>
      <c r="Q57" s="88"/>
      <c r="R57" s="86">
        <v>20</v>
      </c>
      <c r="S57" s="87"/>
      <c r="T57" s="87"/>
      <c r="U57" s="87"/>
      <c r="V57" s="87"/>
      <c r="W57" s="88"/>
      <c r="X57" s="86">
        <v>0</v>
      </c>
      <c r="Y57" s="87"/>
      <c r="Z57" s="87"/>
      <c r="AA57" s="87"/>
      <c r="AB57" s="88"/>
      <c r="AC57" s="86">
        <v>0</v>
      </c>
      <c r="AD57" s="87"/>
      <c r="AE57" s="87"/>
      <c r="AF57" s="87"/>
      <c r="AG57" s="87"/>
      <c r="AH57" s="88"/>
      <c r="AI57" s="86">
        <f t="shared" si="2"/>
        <v>2</v>
      </c>
      <c r="AJ57" s="87"/>
      <c r="AK57" s="87"/>
      <c r="AL57" s="87"/>
      <c r="AM57" s="88"/>
      <c r="AN57" s="86">
        <f t="shared" si="3"/>
        <v>20</v>
      </c>
      <c r="AO57" s="87"/>
      <c r="AP57" s="87"/>
      <c r="AQ57" s="87"/>
      <c r="AR57" s="87"/>
      <c r="AS57" s="88"/>
      <c r="AT57" s="59">
        <f>IF(AI57=0,0,(AI57*1)/($E$59*$AU$9*3-$B$61))</f>
        <v>4.9382716049382715E-3</v>
      </c>
      <c r="AU57" s="60"/>
      <c r="AV57" s="60"/>
      <c r="AW57" s="60"/>
      <c r="AX57" s="60"/>
      <c r="AY57" s="61"/>
      <c r="AZ57" s="48"/>
    </row>
    <row r="58" spans="1:52" ht="10.5" customHeight="1" x14ac:dyDescent="0.15">
      <c r="A58" s="5"/>
      <c r="B58" s="233"/>
      <c r="C58" s="234"/>
      <c r="D58" s="234"/>
      <c r="E58" s="234"/>
      <c r="F58" s="234"/>
      <c r="G58" s="234"/>
      <c r="H58" s="235"/>
      <c r="I58" s="107" t="s">
        <v>40</v>
      </c>
      <c r="J58" s="108"/>
      <c r="K58" s="108"/>
      <c r="L58" s="109"/>
      <c r="M58" s="86">
        <v>39</v>
      </c>
      <c r="N58" s="87"/>
      <c r="O58" s="87"/>
      <c r="P58" s="87"/>
      <c r="Q58" s="88"/>
      <c r="R58" s="86">
        <v>286</v>
      </c>
      <c r="S58" s="87"/>
      <c r="T58" s="87"/>
      <c r="U58" s="87"/>
      <c r="V58" s="87"/>
      <c r="W58" s="88"/>
      <c r="X58" s="86">
        <v>3</v>
      </c>
      <c r="Y58" s="87"/>
      <c r="Z58" s="87"/>
      <c r="AA58" s="87"/>
      <c r="AB58" s="88"/>
      <c r="AC58" s="86">
        <v>18</v>
      </c>
      <c r="AD58" s="87"/>
      <c r="AE58" s="87"/>
      <c r="AF58" s="87"/>
      <c r="AG58" s="87"/>
      <c r="AH58" s="88"/>
      <c r="AI58" s="86">
        <f t="shared" si="2"/>
        <v>42</v>
      </c>
      <c r="AJ58" s="87"/>
      <c r="AK58" s="87"/>
      <c r="AL58" s="87"/>
      <c r="AM58" s="88"/>
      <c r="AN58" s="86">
        <f t="shared" si="3"/>
        <v>304</v>
      </c>
      <c r="AO58" s="87"/>
      <c r="AP58" s="87"/>
      <c r="AQ58" s="87"/>
      <c r="AR58" s="87"/>
      <c r="AS58" s="88"/>
      <c r="AT58" s="59">
        <f>IF(AI58=0,0,(AI58*2)/($E$59*$AU$9*3-$B$61))</f>
        <v>0.2074074074074074</v>
      </c>
      <c r="AU58" s="60"/>
      <c r="AV58" s="60"/>
      <c r="AW58" s="60"/>
      <c r="AX58" s="60"/>
      <c r="AY58" s="61"/>
      <c r="AZ58" s="48"/>
    </row>
    <row r="59" spans="1:52" ht="10.5" customHeight="1" x14ac:dyDescent="0.15">
      <c r="A59" s="5"/>
      <c r="B59" s="20"/>
      <c r="C59" s="22"/>
      <c r="D59" s="18" t="s">
        <v>24</v>
      </c>
      <c r="E59" s="18">
        <v>5</v>
      </c>
      <c r="F59" s="18" t="s">
        <v>41</v>
      </c>
      <c r="G59" s="18"/>
      <c r="H59" s="19"/>
      <c r="I59" s="107" t="s">
        <v>42</v>
      </c>
      <c r="J59" s="108"/>
      <c r="K59" s="108"/>
      <c r="L59" s="109"/>
      <c r="M59" s="86">
        <v>10</v>
      </c>
      <c r="N59" s="87"/>
      <c r="O59" s="87"/>
      <c r="P59" s="87"/>
      <c r="Q59" s="88"/>
      <c r="R59" s="86">
        <v>68</v>
      </c>
      <c r="S59" s="87"/>
      <c r="T59" s="87"/>
      <c r="U59" s="87"/>
      <c r="V59" s="87"/>
      <c r="W59" s="88"/>
      <c r="X59" s="86">
        <v>0</v>
      </c>
      <c r="Y59" s="87"/>
      <c r="Z59" s="87"/>
      <c r="AA59" s="87"/>
      <c r="AB59" s="88"/>
      <c r="AC59" s="86">
        <v>0</v>
      </c>
      <c r="AD59" s="87"/>
      <c r="AE59" s="87"/>
      <c r="AF59" s="87"/>
      <c r="AG59" s="87"/>
      <c r="AH59" s="88"/>
      <c r="AI59" s="86">
        <f t="shared" si="2"/>
        <v>10</v>
      </c>
      <c r="AJ59" s="87"/>
      <c r="AK59" s="87"/>
      <c r="AL59" s="87"/>
      <c r="AM59" s="88"/>
      <c r="AN59" s="86">
        <f t="shared" si="3"/>
        <v>68</v>
      </c>
      <c r="AO59" s="87"/>
      <c r="AP59" s="87"/>
      <c r="AQ59" s="87"/>
      <c r="AR59" s="87"/>
      <c r="AS59" s="88"/>
      <c r="AT59" s="59">
        <f>IF(AI59=0,0,(AI59*2)/($E$59*$AU$9*3-$B$61))</f>
        <v>4.9382716049382713E-2</v>
      </c>
      <c r="AU59" s="60"/>
      <c r="AV59" s="60"/>
      <c r="AW59" s="60"/>
      <c r="AX59" s="60"/>
      <c r="AY59" s="61"/>
      <c r="AZ59" s="48"/>
    </row>
    <row r="60" spans="1:52" ht="10.5" customHeight="1" x14ac:dyDescent="0.15">
      <c r="A60" s="5"/>
      <c r="B60" s="20"/>
      <c r="C60" s="22"/>
      <c r="D60" s="22"/>
      <c r="E60" s="18"/>
      <c r="F60" s="18"/>
      <c r="G60" s="18"/>
      <c r="H60" s="19"/>
      <c r="I60" s="107" t="s">
        <v>43</v>
      </c>
      <c r="J60" s="108"/>
      <c r="K60" s="108"/>
      <c r="L60" s="109"/>
      <c r="M60" s="86">
        <v>15</v>
      </c>
      <c r="N60" s="87"/>
      <c r="O60" s="87"/>
      <c r="P60" s="87"/>
      <c r="Q60" s="88"/>
      <c r="R60" s="86">
        <v>118</v>
      </c>
      <c r="S60" s="87"/>
      <c r="T60" s="87"/>
      <c r="U60" s="87"/>
      <c r="V60" s="87"/>
      <c r="W60" s="88"/>
      <c r="X60" s="86">
        <v>3</v>
      </c>
      <c r="Y60" s="87"/>
      <c r="Z60" s="87"/>
      <c r="AA60" s="87"/>
      <c r="AB60" s="88"/>
      <c r="AC60" s="86">
        <v>18</v>
      </c>
      <c r="AD60" s="87"/>
      <c r="AE60" s="87"/>
      <c r="AF60" s="87"/>
      <c r="AG60" s="87"/>
      <c r="AH60" s="88"/>
      <c r="AI60" s="86">
        <f t="shared" si="2"/>
        <v>18</v>
      </c>
      <c r="AJ60" s="87"/>
      <c r="AK60" s="87"/>
      <c r="AL60" s="87"/>
      <c r="AM60" s="88"/>
      <c r="AN60" s="86">
        <f t="shared" si="3"/>
        <v>136</v>
      </c>
      <c r="AO60" s="87"/>
      <c r="AP60" s="87"/>
      <c r="AQ60" s="87"/>
      <c r="AR60" s="87"/>
      <c r="AS60" s="88"/>
      <c r="AT60" s="59">
        <f>IF(AI60=0,0,(AI60*3)/($E$59*$AU$9*3-$B$61))</f>
        <v>0.13333333333333333</v>
      </c>
      <c r="AU60" s="60"/>
      <c r="AV60" s="60"/>
      <c r="AW60" s="60"/>
      <c r="AX60" s="60"/>
      <c r="AY60" s="61"/>
      <c r="AZ60" s="48"/>
    </row>
    <row r="61" spans="1:52" ht="10.5" customHeight="1" x14ac:dyDescent="0.15">
      <c r="A61" s="5"/>
      <c r="B61" s="32">
        <v>0</v>
      </c>
      <c r="C61" s="27"/>
      <c r="D61" s="27"/>
      <c r="E61" s="24">
        <v>2</v>
      </c>
      <c r="F61" s="24"/>
      <c r="G61" s="24"/>
      <c r="H61" s="25"/>
      <c r="I61" s="107" t="s">
        <v>36</v>
      </c>
      <c r="J61" s="108"/>
      <c r="K61" s="108"/>
      <c r="L61" s="109"/>
      <c r="M61" s="86">
        <f>SUM(M55:M60)</f>
        <v>70</v>
      </c>
      <c r="N61" s="87"/>
      <c r="O61" s="87"/>
      <c r="P61" s="87"/>
      <c r="Q61" s="88"/>
      <c r="R61" s="86">
        <f>SUM(R55:R60)</f>
        <v>516</v>
      </c>
      <c r="S61" s="87"/>
      <c r="T61" s="87"/>
      <c r="U61" s="87"/>
      <c r="V61" s="87"/>
      <c r="W61" s="88"/>
      <c r="X61" s="86">
        <f>SUM(X55:X60)</f>
        <v>6</v>
      </c>
      <c r="Y61" s="87"/>
      <c r="Z61" s="87"/>
      <c r="AA61" s="87"/>
      <c r="AB61" s="88"/>
      <c r="AC61" s="86">
        <f>SUM(AC55:AC60)</f>
        <v>36</v>
      </c>
      <c r="AD61" s="87"/>
      <c r="AE61" s="87"/>
      <c r="AF61" s="87"/>
      <c r="AG61" s="87"/>
      <c r="AH61" s="88"/>
      <c r="AI61" s="86">
        <f t="shared" si="2"/>
        <v>76</v>
      </c>
      <c r="AJ61" s="87"/>
      <c r="AK61" s="87"/>
      <c r="AL61" s="87"/>
      <c r="AM61" s="88"/>
      <c r="AN61" s="86">
        <f t="shared" si="3"/>
        <v>552</v>
      </c>
      <c r="AO61" s="87"/>
      <c r="AP61" s="87"/>
      <c r="AQ61" s="87"/>
      <c r="AR61" s="87"/>
      <c r="AS61" s="88"/>
      <c r="AT61" s="59">
        <f>IF(AI61=0,0,(AI61+AI58+AI59+(AI60*2))/(E59*$AU$9*3-B61))</f>
        <v>0.40493827160493828</v>
      </c>
      <c r="AU61" s="60"/>
      <c r="AV61" s="60"/>
      <c r="AW61" s="60"/>
      <c r="AX61" s="60"/>
      <c r="AY61" s="61"/>
      <c r="AZ61" s="48"/>
    </row>
    <row r="62" spans="1:52" ht="10.5" customHeight="1" x14ac:dyDescent="0.15">
      <c r="A62" s="5"/>
      <c r="B62" s="204" t="s">
        <v>34</v>
      </c>
      <c r="C62" s="208"/>
      <c r="D62" s="208"/>
      <c r="E62" s="208" t="s">
        <v>25</v>
      </c>
      <c r="F62" s="208"/>
      <c r="G62" s="208"/>
      <c r="H62" s="206"/>
      <c r="I62" s="118" t="s">
        <v>37</v>
      </c>
      <c r="J62" s="119"/>
      <c r="K62" s="119"/>
      <c r="L62" s="120"/>
      <c r="M62" s="201">
        <f t="shared" ref="M62:M67" si="4">M13+M20+M27+M34+M41+M48+M55</f>
        <v>110</v>
      </c>
      <c r="N62" s="202"/>
      <c r="O62" s="202"/>
      <c r="P62" s="202"/>
      <c r="Q62" s="203"/>
      <c r="R62" s="201">
        <f t="shared" ref="R62:R67" si="5">R13+R20+R27+R34+R41+R48+R55</f>
        <v>1225</v>
      </c>
      <c r="S62" s="202"/>
      <c r="T62" s="202"/>
      <c r="U62" s="202"/>
      <c r="V62" s="202"/>
      <c r="W62" s="203"/>
      <c r="X62" s="201">
        <f t="shared" ref="X62:X67" si="6">X13+X20+X27+X34+X41+X48+X55</f>
        <v>2</v>
      </c>
      <c r="Y62" s="202"/>
      <c r="Z62" s="202"/>
      <c r="AA62" s="202"/>
      <c r="AB62" s="203"/>
      <c r="AC62" s="201">
        <f t="shared" ref="AC62:AC67" si="7">AC13+AC20+AC27+AC34+AC41+AC48+AC55</f>
        <v>90</v>
      </c>
      <c r="AD62" s="202"/>
      <c r="AE62" s="202"/>
      <c r="AF62" s="202"/>
      <c r="AG62" s="202"/>
      <c r="AH62" s="203"/>
      <c r="AI62" s="201">
        <f t="shared" ref="AI62:AI67" si="8">AI13+AI20+AI27+AI34+AI41+AI48+AI55</f>
        <v>112</v>
      </c>
      <c r="AJ62" s="202"/>
      <c r="AK62" s="202"/>
      <c r="AL62" s="202"/>
      <c r="AM62" s="203"/>
      <c r="AN62" s="201">
        <f t="shared" ref="AN62:AN67" si="9">AN13+AN20+AN27+AN34+AN41+AN48+AN55</f>
        <v>1315</v>
      </c>
      <c r="AO62" s="202"/>
      <c r="AP62" s="202"/>
      <c r="AQ62" s="202"/>
      <c r="AR62" s="202"/>
      <c r="AS62" s="203"/>
      <c r="AT62" s="198">
        <f>IF(AI62=0,0,(AI62*1)/($E$66*$AU$9*3-$B$68))</f>
        <v>9.2181069958847742E-2</v>
      </c>
      <c r="AU62" s="199"/>
      <c r="AV62" s="199"/>
      <c r="AW62" s="199"/>
      <c r="AX62" s="199"/>
      <c r="AY62" s="200"/>
      <c r="AZ62" s="48"/>
    </row>
    <row r="63" spans="1:52" ht="10.5" customHeight="1" x14ac:dyDescent="0.15">
      <c r="A63" s="5"/>
      <c r="B63" s="207"/>
      <c r="C63" s="208"/>
      <c r="D63" s="208"/>
      <c r="E63" s="208"/>
      <c r="F63" s="208"/>
      <c r="G63" s="208"/>
      <c r="H63" s="206"/>
      <c r="I63" s="107" t="s">
        <v>38</v>
      </c>
      <c r="J63" s="108"/>
      <c r="K63" s="108"/>
      <c r="L63" s="109"/>
      <c r="M63" s="86">
        <f t="shared" si="4"/>
        <v>99</v>
      </c>
      <c r="N63" s="87"/>
      <c r="O63" s="87"/>
      <c r="P63" s="87"/>
      <c r="Q63" s="88"/>
      <c r="R63" s="86">
        <f t="shared" si="5"/>
        <v>1020</v>
      </c>
      <c r="S63" s="87"/>
      <c r="T63" s="87"/>
      <c r="U63" s="87"/>
      <c r="V63" s="87"/>
      <c r="W63" s="88"/>
      <c r="X63" s="86">
        <f t="shared" si="6"/>
        <v>6</v>
      </c>
      <c r="Y63" s="87"/>
      <c r="Z63" s="87"/>
      <c r="AA63" s="87"/>
      <c r="AB63" s="88"/>
      <c r="AC63" s="86">
        <f t="shared" si="7"/>
        <v>120</v>
      </c>
      <c r="AD63" s="87"/>
      <c r="AE63" s="87"/>
      <c r="AF63" s="87"/>
      <c r="AG63" s="87"/>
      <c r="AH63" s="88"/>
      <c r="AI63" s="86">
        <f t="shared" si="8"/>
        <v>105</v>
      </c>
      <c r="AJ63" s="87"/>
      <c r="AK63" s="87"/>
      <c r="AL63" s="87"/>
      <c r="AM63" s="88"/>
      <c r="AN63" s="86">
        <f t="shared" si="9"/>
        <v>1140</v>
      </c>
      <c r="AO63" s="87"/>
      <c r="AP63" s="87"/>
      <c r="AQ63" s="87"/>
      <c r="AR63" s="87"/>
      <c r="AS63" s="88"/>
      <c r="AT63" s="59">
        <f>IF(AI63=0,0,(AI63*1)/($E$66*$AU$9*3-$B$68))</f>
        <v>8.6419753086419748E-2</v>
      </c>
      <c r="AU63" s="60"/>
      <c r="AV63" s="60"/>
      <c r="AW63" s="60"/>
      <c r="AX63" s="60"/>
      <c r="AY63" s="61"/>
      <c r="AZ63" s="48"/>
    </row>
    <row r="64" spans="1:52" ht="10.5" customHeight="1" x14ac:dyDescent="0.15">
      <c r="A64" s="5"/>
      <c r="B64" s="207"/>
      <c r="C64" s="208"/>
      <c r="D64" s="208"/>
      <c r="E64" s="208"/>
      <c r="F64" s="208"/>
      <c r="G64" s="208"/>
      <c r="H64" s="206"/>
      <c r="I64" s="107" t="s">
        <v>39</v>
      </c>
      <c r="J64" s="108"/>
      <c r="K64" s="108"/>
      <c r="L64" s="109"/>
      <c r="M64" s="86">
        <f t="shared" si="4"/>
        <v>91</v>
      </c>
      <c r="N64" s="87"/>
      <c r="O64" s="87"/>
      <c r="P64" s="87"/>
      <c r="Q64" s="88"/>
      <c r="R64" s="86">
        <f t="shared" si="5"/>
        <v>1256</v>
      </c>
      <c r="S64" s="87"/>
      <c r="T64" s="87"/>
      <c r="U64" s="87"/>
      <c r="V64" s="87"/>
      <c r="W64" s="88"/>
      <c r="X64" s="86">
        <f t="shared" si="6"/>
        <v>18</v>
      </c>
      <c r="Y64" s="87"/>
      <c r="Z64" s="87"/>
      <c r="AA64" s="87"/>
      <c r="AB64" s="88"/>
      <c r="AC64" s="86">
        <f t="shared" si="7"/>
        <v>425</v>
      </c>
      <c r="AD64" s="87"/>
      <c r="AE64" s="87"/>
      <c r="AF64" s="87"/>
      <c r="AG64" s="87"/>
      <c r="AH64" s="88"/>
      <c r="AI64" s="86">
        <f t="shared" si="8"/>
        <v>109</v>
      </c>
      <c r="AJ64" s="87"/>
      <c r="AK64" s="87"/>
      <c r="AL64" s="87"/>
      <c r="AM64" s="88"/>
      <c r="AN64" s="86">
        <f t="shared" si="9"/>
        <v>1681</v>
      </c>
      <c r="AO64" s="87"/>
      <c r="AP64" s="87"/>
      <c r="AQ64" s="87"/>
      <c r="AR64" s="87"/>
      <c r="AS64" s="88"/>
      <c r="AT64" s="59">
        <f>IF(AI64=0,0,(AI64*1)/($E$66*$AU$9*3-$B$68))</f>
        <v>8.9711934156378598E-2</v>
      </c>
      <c r="AU64" s="60"/>
      <c r="AV64" s="60"/>
      <c r="AW64" s="60"/>
      <c r="AX64" s="60"/>
      <c r="AY64" s="61"/>
      <c r="AZ64" s="48"/>
    </row>
    <row r="65" spans="1:52" ht="10.5" customHeight="1" x14ac:dyDescent="0.15">
      <c r="A65" s="5"/>
      <c r="B65" s="207"/>
      <c r="C65" s="208"/>
      <c r="D65" s="208"/>
      <c r="E65" s="208"/>
      <c r="F65" s="208"/>
      <c r="G65" s="208"/>
      <c r="H65" s="206"/>
      <c r="I65" s="107" t="s">
        <v>40</v>
      </c>
      <c r="J65" s="108"/>
      <c r="K65" s="108"/>
      <c r="L65" s="109"/>
      <c r="M65" s="86">
        <f t="shared" si="4"/>
        <v>87</v>
      </c>
      <c r="N65" s="87"/>
      <c r="O65" s="87"/>
      <c r="P65" s="87"/>
      <c r="Q65" s="88"/>
      <c r="R65" s="86">
        <f t="shared" si="5"/>
        <v>4558</v>
      </c>
      <c r="S65" s="87"/>
      <c r="T65" s="87"/>
      <c r="U65" s="87"/>
      <c r="V65" s="87"/>
      <c r="W65" s="88"/>
      <c r="X65" s="86">
        <f t="shared" si="6"/>
        <v>12</v>
      </c>
      <c r="Y65" s="87"/>
      <c r="Z65" s="87"/>
      <c r="AA65" s="87"/>
      <c r="AB65" s="88"/>
      <c r="AC65" s="86">
        <f t="shared" si="7"/>
        <v>329</v>
      </c>
      <c r="AD65" s="87"/>
      <c r="AE65" s="87"/>
      <c r="AF65" s="87"/>
      <c r="AG65" s="87"/>
      <c r="AH65" s="88"/>
      <c r="AI65" s="86">
        <f t="shared" si="8"/>
        <v>99</v>
      </c>
      <c r="AJ65" s="87"/>
      <c r="AK65" s="87"/>
      <c r="AL65" s="87"/>
      <c r="AM65" s="88"/>
      <c r="AN65" s="86">
        <f t="shared" si="9"/>
        <v>4887</v>
      </c>
      <c r="AO65" s="87"/>
      <c r="AP65" s="87"/>
      <c r="AQ65" s="87"/>
      <c r="AR65" s="87"/>
      <c r="AS65" s="88"/>
      <c r="AT65" s="59">
        <f>IF(AI65=0,0,(AI65*2)/($E$66*$AU$9*3-$B$68))</f>
        <v>0.16296296296296298</v>
      </c>
      <c r="AU65" s="60"/>
      <c r="AV65" s="60"/>
      <c r="AW65" s="60"/>
      <c r="AX65" s="60"/>
      <c r="AY65" s="61"/>
      <c r="AZ65" s="48"/>
    </row>
    <row r="66" spans="1:52" ht="10.5" customHeight="1" x14ac:dyDescent="0.15">
      <c r="A66" s="5"/>
      <c r="B66" s="20"/>
      <c r="C66" s="22"/>
      <c r="D66" s="18" t="s">
        <v>24</v>
      </c>
      <c r="E66" s="18">
        <f>E17+E24+E31+E38+E45+E52+E59</f>
        <v>15</v>
      </c>
      <c r="F66" s="18" t="s">
        <v>41</v>
      </c>
      <c r="G66" s="18"/>
      <c r="H66" s="19"/>
      <c r="I66" s="107" t="s">
        <v>42</v>
      </c>
      <c r="J66" s="108"/>
      <c r="K66" s="108"/>
      <c r="L66" s="109"/>
      <c r="M66" s="86">
        <f t="shared" si="4"/>
        <v>25</v>
      </c>
      <c r="N66" s="87"/>
      <c r="O66" s="87"/>
      <c r="P66" s="87"/>
      <c r="Q66" s="88"/>
      <c r="R66" s="86">
        <f t="shared" si="5"/>
        <v>1236</v>
      </c>
      <c r="S66" s="87"/>
      <c r="T66" s="87"/>
      <c r="U66" s="87"/>
      <c r="V66" s="87"/>
      <c r="W66" s="88"/>
      <c r="X66" s="86">
        <f t="shared" si="6"/>
        <v>0</v>
      </c>
      <c r="Y66" s="87"/>
      <c r="Z66" s="87"/>
      <c r="AA66" s="87"/>
      <c r="AB66" s="88"/>
      <c r="AC66" s="86">
        <f t="shared" si="7"/>
        <v>0</v>
      </c>
      <c r="AD66" s="87"/>
      <c r="AE66" s="87"/>
      <c r="AF66" s="87"/>
      <c r="AG66" s="87"/>
      <c r="AH66" s="88"/>
      <c r="AI66" s="86">
        <f t="shared" si="8"/>
        <v>25</v>
      </c>
      <c r="AJ66" s="87"/>
      <c r="AK66" s="87"/>
      <c r="AL66" s="87"/>
      <c r="AM66" s="88"/>
      <c r="AN66" s="86">
        <f t="shared" si="9"/>
        <v>1236</v>
      </c>
      <c r="AO66" s="87"/>
      <c r="AP66" s="87"/>
      <c r="AQ66" s="87"/>
      <c r="AR66" s="87"/>
      <c r="AS66" s="88"/>
      <c r="AT66" s="59">
        <f>IF(AI66=0,0,(AI66*2)/($E$66*$AU$9*3-$B$68))</f>
        <v>4.1152263374485597E-2</v>
      </c>
      <c r="AU66" s="60"/>
      <c r="AV66" s="60"/>
      <c r="AW66" s="60"/>
      <c r="AX66" s="60"/>
      <c r="AY66" s="61"/>
      <c r="AZ66" s="48"/>
    </row>
    <row r="67" spans="1:52" ht="10.5" customHeight="1" x14ac:dyDescent="0.15">
      <c r="A67" s="5"/>
      <c r="B67" s="20"/>
      <c r="C67" s="22"/>
      <c r="D67" s="22"/>
      <c r="E67" s="18"/>
      <c r="F67" s="18"/>
      <c r="G67" s="18"/>
      <c r="H67" s="19"/>
      <c r="I67" s="107" t="s">
        <v>43</v>
      </c>
      <c r="J67" s="108"/>
      <c r="K67" s="108"/>
      <c r="L67" s="109"/>
      <c r="M67" s="86">
        <f t="shared" si="4"/>
        <v>43</v>
      </c>
      <c r="N67" s="87"/>
      <c r="O67" s="87"/>
      <c r="P67" s="87"/>
      <c r="Q67" s="88"/>
      <c r="R67" s="86">
        <f t="shared" si="5"/>
        <v>3200</v>
      </c>
      <c r="S67" s="87"/>
      <c r="T67" s="87"/>
      <c r="U67" s="87"/>
      <c r="V67" s="87"/>
      <c r="W67" s="88"/>
      <c r="X67" s="86">
        <f t="shared" si="6"/>
        <v>8</v>
      </c>
      <c r="Y67" s="87"/>
      <c r="Z67" s="87"/>
      <c r="AA67" s="87"/>
      <c r="AB67" s="88"/>
      <c r="AC67" s="86">
        <f t="shared" si="7"/>
        <v>228</v>
      </c>
      <c r="AD67" s="87"/>
      <c r="AE67" s="87"/>
      <c r="AF67" s="87"/>
      <c r="AG67" s="87"/>
      <c r="AH67" s="88"/>
      <c r="AI67" s="86">
        <f t="shared" si="8"/>
        <v>51</v>
      </c>
      <c r="AJ67" s="87"/>
      <c r="AK67" s="87"/>
      <c r="AL67" s="87"/>
      <c r="AM67" s="88"/>
      <c r="AN67" s="86">
        <f t="shared" si="9"/>
        <v>3428</v>
      </c>
      <c r="AO67" s="87"/>
      <c r="AP67" s="87"/>
      <c r="AQ67" s="87"/>
      <c r="AR67" s="87"/>
      <c r="AS67" s="88"/>
      <c r="AT67" s="59">
        <f>IF(AI67=0,0,(AI67*3)/($E$66*$AU$9*3-$B$68))</f>
        <v>0.12592592592592591</v>
      </c>
      <c r="AU67" s="60"/>
      <c r="AV67" s="60"/>
      <c r="AW67" s="60"/>
      <c r="AX67" s="60"/>
      <c r="AY67" s="61"/>
      <c r="AZ67" s="48"/>
    </row>
    <row r="68" spans="1:52" ht="10.5" customHeight="1" thickBot="1" x14ac:dyDescent="0.2">
      <c r="A68" s="5"/>
      <c r="B68" s="39">
        <f>B19+B26+B33+B40+B47+B54+B61</f>
        <v>0</v>
      </c>
      <c r="C68" s="41"/>
      <c r="D68" s="41"/>
      <c r="E68" s="44">
        <v>4</v>
      </c>
      <c r="F68" s="44"/>
      <c r="G68" s="44"/>
      <c r="H68" s="45"/>
      <c r="I68" s="215" t="s">
        <v>36</v>
      </c>
      <c r="J68" s="216"/>
      <c r="K68" s="216"/>
      <c r="L68" s="217"/>
      <c r="M68" s="212">
        <f>SUM(M62:M67)</f>
        <v>455</v>
      </c>
      <c r="N68" s="213"/>
      <c r="O68" s="213"/>
      <c r="P68" s="213"/>
      <c r="Q68" s="214"/>
      <c r="R68" s="212">
        <f>SUM(R62:R67)</f>
        <v>12495</v>
      </c>
      <c r="S68" s="213"/>
      <c r="T68" s="213"/>
      <c r="U68" s="213"/>
      <c r="V68" s="213"/>
      <c r="W68" s="214"/>
      <c r="X68" s="212">
        <f>SUM(X62:X67)</f>
        <v>46</v>
      </c>
      <c r="Y68" s="213"/>
      <c r="Z68" s="213"/>
      <c r="AA68" s="213"/>
      <c r="AB68" s="214"/>
      <c r="AC68" s="212">
        <f>SUM(AC62:AC67)</f>
        <v>1192</v>
      </c>
      <c r="AD68" s="213"/>
      <c r="AE68" s="213"/>
      <c r="AF68" s="213"/>
      <c r="AG68" s="213"/>
      <c r="AH68" s="214"/>
      <c r="AI68" s="212">
        <f t="shared" ref="AI68:AI99" si="10">M68+X68</f>
        <v>501</v>
      </c>
      <c r="AJ68" s="213"/>
      <c r="AK68" s="213"/>
      <c r="AL68" s="213"/>
      <c r="AM68" s="214"/>
      <c r="AN68" s="212">
        <f t="shared" ref="AN68:AN74" si="11">R68+AC68</f>
        <v>13687</v>
      </c>
      <c r="AO68" s="213"/>
      <c r="AP68" s="213"/>
      <c r="AQ68" s="213"/>
      <c r="AR68" s="213"/>
      <c r="AS68" s="214"/>
      <c r="AT68" s="209">
        <f>IF(AI68=0,0,(AI68+AI65+AI66+(AI67*2))/(E66*$AU$9*3-B68))</f>
        <v>0.59835390946502054</v>
      </c>
      <c r="AU68" s="210"/>
      <c r="AV68" s="210"/>
      <c r="AW68" s="210"/>
      <c r="AX68" s="210"/>
      <c r="AY68" s="211"/>
      <c r="AZ68" s="48"/>
    </row>
    <row r="69" spans="1:52" ht="10.5" customHeight="1" thickTop="1" x14ac:dyDescent="0.15">
      <c r="A69" s="5"/>
      <c r="B69" s="187" t="s">
        <v>35</v>
      </c>
      <c r="C69" s="191"/>
      <c r="D69" s="189"/>
      <c r="E69" s="175" t="s">
        <v>25</v>
      </c>
      <c r="F69" s="178"/>
      <c r="G69" s="178"/>
      <c r="H69" s="177"/>
      <c r="I69" s="158" t="str">
        <f t="shared" ref="I69:I74" si="12">I62</f>
        <v>午前</v>
      </c>
      <c r="J69" s="159"/>
      <c r="K69" s="159"/>
      <c r="L69" s="160"/>
      <c r="M69" s="179">
        <v>44</v>
      </c>
      <c r="N69" s="180"/>
      <c r="O69" s="180"/>
      <c r="P69" s="180"/>
      <c r="Q69" s="181"/>
      <c r="R69" s="179">
        <v>5978</v>
      </c>
      <c r="S69" s="180"/>
      <c r="T69" s="180"/>
      <c r="U69" s="180"/>
      <c r="V69" s="180"/>
      <c r="W69" s="181"/>
      <c r="X69" s="179">
        <v>2</v>
      </c>
      <c r="Y69" s="180"/>
      <c r="Z69" s="180"/>
      <c r="AA69" s="180"/>
      <c r="AB69" s="181"/>
      <c r="AC69" s="179">
        <v>366</v>
      </c>
      <c r="AD69" s="180"/>
      <c r="AE69" s="180"/>
      <c r="AF69" s="180"/>
      <c r="AG69" s="180"/>
      <c r="AH69" s="181"/>
      <c r="AI69" s="179">
        <f t="shared" si="10"/>
        <v>46</v>
      </c>
      <c r="AJ69" s="180"/>
      <c r="AK69" s="180"/>
      <c r="AL69" s="180"/>
      <c r="AM69" s="181"/>
      <c r="AN69" s="179">
        <f t="shared" si="11"/>
        <v>6344</v>
      </c>
      <c r="AO69" s="182"/>
      <c r="AP69" s="182"/>
      <c r="AQ69" s="182"/>
      <c r="AR69" s="182"/>
      <c r="AS69" s="183"/>
      <c r="AT69" s="184">
        <f>IF(AI69=0,0,(AI69*1)/($E$73*$AU$10*3-$E$75))</f>
        <v>2.3735810113519093E-2</v>
      </c>
      <c r="AU69" s="185"/>
      <c r="AV69" s="185"/>
      <c r="AW69" s="185"/>
      <c r="AX69" s="185"/>
      <c r="AY69" s="186"/>
      <c r="AZ69" s="37"/>
    </row>
    <row r="70" spans="1:52" ht="10.5" customHeight="1" x14ac:dyDescent="0.15">
      <c r="A70" s="5"/>
      <c r="B70" s="190"/>
      <c r="C70" s="191"/>
      <c r="D70" s="189"/>
      <c r="E70" s="175"/>
      <c r="F70" s="178"/>
      <c r="G70" s="178"/>
      <c r="H70" s="177"/>
      <c r="I70" s="166" t="str">
        <f t="shared" si="12"/>
        <v>午後</v>
      </c>
      <c r="J70" s="167"/>
      <c r="K70" s="167"/>
      <c r="L70" s="168"/>
      <c r="M70" s="161">
        <v>56</v>
      </c>
      <c r="N70" s="162"/>
      <c r="O70" s="162"/>
      <c r="P70" s="162"/>
      <c r="Q70" s="163"/>
      <c r="R70" s="161">
        <v>6385</v>
      </c>
      <c r="S70" s="162"/>
      <c r="T70" s="162"/>
      <c r="U70" s="162"/>
      <c r="V70" s="162"/>
      <c r="W70" s="163"/>
      <c r="X70" s="161">
        <v>0</v>
      </c>
      <c r="Y70" s="162"/>
      <c r="Z70" s="162"/>
      <c r="AA70" s="162"/>
      <c r="AB70" s="163"/>
      <c r="AC70" s="161">
        <v>0</v>
      </c>
      <c r="AD70" s="162"/>
      <c r="AE70" s="162"/>
      <c r="AF70" s="162"/>
      <c r="AG70" s="162"/>
      <c r="AH70" s="163"/>
      <c r="AI70" s="161">
        <f t="shared" si="10"/>
        <v>56</v>
      </c>
      <c r="AJ70" s="162"/>
      <c r="AK70" s="162"/>
      <c r="AL70" s="162"/>
      <c r="AM70" s="163"/>
      <c r="AN70" s="161">
        <f t="shared" si="11"/>
        <v>6385</v>
      </c>
      <c r="AO70" s="164"/>
      <c r="AP70" s="164"/>
      <c r="AQ70" s="164"/>
      <c r="AR70" s="164"/>
      <c r="AS70" s="165"/>
      <c r="AT70" s="172">
        <f>IF(AI70=0,0,(AI70*1)/($E$73*$AU$10*3-$E$75))</f>
        <v>2.8895768833849329E-2</v>
      </c>
      <c r="AU70" s="173"/>
      <c r="AV70" s="173"/>
      <c r="AW70" s="173"/>
      <c r="AX70" s="173"/>
      <c r="AY70" s="174"/>
      <c r="AZ70" s="37"/>
    </row>
    <row r="71" spans="1:52" ht="10.5" customHeight="1" x14ac:dyDescent="0.15">
      <c r="A71" s="5"/>
      <c r="B71" s="190"/>
      <c r="C71" s="191"/>
      <c r="D71" s="189"/>
      <c r="E71" s="175"/>
      <c r="F71" s="178"/>
      <c r="G71" s="178"/>
      <c r="H71" s="177"/>
      <c r="I71" s="166" t="str">
        <f t="shared" si="12"/>
        <v>夜間</v>
      </c>
      <c r="J71" s="167"/>
      <c r="K71" s="167"/>
      <c r="L71" s="168"/>
      <c r="M71" s="161">
        <v>92</v>
      </c>
      <c r="N71" s="162"/>
      <c r="O71" s="162"/>
      <c r="P71" s="162"/>
      <c r="Q71" s="163"/>
      <c r="R71" s="161">
        <v>5912</v>
      </c>
      <c r="S71" s="162"/>
      <c r="T71" s="162"/>
      <c r="U71" s="162"/>
      <c r="V71" s="162"/>
      <c r="W71" s="163"/>
      <c r="X71" s="161">
        <v>12</v>
      </c>
      <c r="Y71" s="162"/>
      <c r="Z71" s="162"/>
      <c r="AA71" s="162"/>
      <c r="AB71" s="163"/>
      <c r="AC71" s="161">
        <v>490</v>
      </c>
      <c r="AD71" s="162"/>
      <c r="AE71" s="162"/>
      <c r="AF71" s="162"/>
      <c r="AG71" s="162"/>
      <c r="AH71" s="163"/>
      <c r="AI71" s="161">
        <f t="shared" si="10"/>
        <v>104</v>
      </c>
      <c r="AJ71" s="162"/>
      <c r="AK71" s="162"/>
      <c r="AL71" s="162"/>
      <c r="AM71" s="163"/>
      <c r="AN71" s="161">
        <f t="shared" si="11"/>
        <v>6402</v>
      </c>
      <c r="AO71" s="164"/>
      <c r="AP71" s="164"/>
      <c r="AQ71" s="164"/>
      <c r="AR71" s="164"/>
      <c r="AS71" s="165"/>
      <c r="AT71" s="172">
        <f>IF(AI71=0,0,(AI71*1)/($E$73*$AU$10*3-$E$75))</f>
        <v>5.3663570691434466E-2</v>
      </c>
      <c r="AU71" s="173"/>
      <c r="AV71" s="173"/>
      <c r="AW71" s="173"/>
      <c r="AX71" s="173"/>
      <c r="AY71" s="174"/>
      <c r="AZ71" s="37"/>
    </row>
    <row r="72" spans="1:52" ht="10.5" customHeight="1" x14ac:dyDescent="0.15">
      <c r="A72" s="5"/>
      <c r="B72" s="190"/>
      <c r="C72" s="191"/>
      <c r="D72" s="189"/>
      <c r="E72" s="175"/>
      <c r="F72" s="178"/>
      <c r="G72" s="178"/>
      <c r="H72" s="177"/>
      <c r="I72" s="166" t="str">
        <f t="shared" si="12"/>
        <v>午前午後</v>
      </c>
      <c r="J72" s="167"/>
      <c r="K72" s="167"/>
      <c r="L72" s="168"/>
      <c r="M72" s="161">
        <v>147</v>
      </c>
      <c r="N72" s="162"/>
      <c r="O72" s="162"/>
      <c r="P72" s="162"/>
      <c r="Q72" s="163"/>
      <c r="R72" s="161">
        <v>35045</v>
      </c>
      <c r="S72" s="162"/>
      <c r="T72" s="162"/>
      <c r="U72" s="162"/>
      <c r="V72" s="162"/>
      <c r="W72" s="163"/>
      <c r="X72" s="161">
        <v>15</v>
      </c>
      <c r="Y72" s="162"/>
      <c r="Z72" s="162"/>
      <c r="AA72" s="162"/>
      <c r="AB72" s="163"/>
      <c r="AC72" s="161">
        <v>4503</v>
      </c>
      <c r="AD72" s="162"/>
      <c r="AE72" s="162"/>
      <c r="AF72" s="162"/>
      <c r="AG72" s="162"/>
      <c r="AH72" s="163"/>
      <c r="AI72" s="161">
        <f t="shared" si="10"/>
        <v>162</v>
      </c>
      <c r="AJ72" s="162"/>
      <c r="AK72" s="162"/>
      <c r="AL72" s="162"/>
      <c r="AM72" s="163"/>
      <c r="AN72" s="161">
        <f t="shared" si="11"/>
        <v>39548</v>
      </c>
      <c r="AO72" s="164"/>
      <c r="AP72" s="164"/>
      <c r="AQ72" s="164"/>
      <c r="AR72" s="164"/>
      <c r="AS72" s="165"/>
      <c r="AT72" s="172">
        <f>IF(AI72=0,0,(AI72*2)/($E$73*$AU$10*3-$E$75))</f>
        <v>0.16718266253869968</v>
      </c>
      <c r="AU72" s="173"/>
      <c r="AV72" s="173"/>
      <c r="AW72" s="173"/>
      <c r="AX72" s="173"/>
      <c r="AY72" s="174"/>
      <c r="AZ72" s="37"/>
    </row>
    <row r="73" spans="1:52" ht="10.5" customHeight="1" x14ac:dyDescent="0.15">
      <c r="A73" s="5"/>
      <c r="B73" s="190"/>
      <c r="C73" s="191"/>
      <c r="D73" s="189"/>
      <c r="E73" s="38">
        <v>2</v>
      </c>
      <c r="F73" s="35"/>
      <c r="G73" s="35"/>
      <c r="H73" s="36"/>
      <c r="I73" s="166" t="str">
        <f t="shared" si="12"/>
        <v>午後夜間</v>
      </c>
      <c r="J73" s="167"/>
      <c r="K73" s="167"/>
      <c r="L73" s="168"/>
      <c r="M73" s="161">
        <v>47</v>
      </c>
      <c r="N73" s="162"/>
      <c r="O73" s="162"/>
      <c r="P73" s="162"/>
      <c r="Q73" s="163"/>
      <c r="R73" s="161">
        <v>7365</v>
      </c>
      <c r="S73" s="162"/>
      <c r="T73" s="162"/>
      <c r="U73" s="162"/>
      <c r="V73" s="162"/>
      <c r="W73" s="163"/>
      <c r="X73" s="161">
        <v>5</v>
      </c>
      <c r="Y73" s="162"/>
      <c r="Z73" s="162"/>
      <c r="AA73" s="162"/>
      <c r="AB73" s="163"/>
      <c r="AC73" s="161">
        <v>1180</v>
      </c>
      <c r="AD73" s="162"/>
      <c r="AE73" s="162"/>
      <c r="AF73" s="162"/>
      <c r="AG73" s="162"/>
      <c r="AH73" s="163"/>
      <c r="AI73" s="161">
        <f t="shared" si="10"/>
        <v>52</v>
      </c>
      <c r="AJ73" s="162"/>
      <c r="AK73" s="162"/>
      <c r="AL73" s="162"/>
      <c r="AM73" s="163"/>
      <c r="AN73" s="161">
        <f t="shared" si="11"/>
        <v>8545</v>
      </c>
      <c r="AO73" s="164"/>
      <c r="AP73" s="164"/>
      <c r="AQ73" s="164"/>
      <c r="AR73" s="164"/>
      <c r="AS73" s="165"/>
      <c r="AT73" s="172">
        <f>IF(AI73=0,0,(AI73*2)/($E$73*$AU$10*3-$E$75))</f>
        <v>5.3663570691434466E-2</v>
      </c>
      <c r="AU73" s="173"/>
      <c r="AV73" s="173"/>
      <c r="AW73" s="173"/>
      <c r="AX73" s="173"/>
      <c r="AY73" s="174"/>
      <c r="AZ73" s="37"/>
    </row>
    <row r="74" spans="1:52" ht="10.5" customHeight="1" x14ac:dyDescent="0.15">
      <c r="A74" s="5"/>
      <c r="B74" s="190"/>
      <c r="C74" s="191"/>
      <c r="D74" s="189"/>
      <c r="E74" s="34"/>
      <c r="F74" s="35"/>
      <c r="G74" s="35"/>
      <c r="H74" s="36"/>
      <c r="I74" s="166" t="str">
        <f t="shared" si="12"/>
        <v>全日</v>
      </c>
      <c r="J74" s="167"/>
      <c r="K74" s="167"/>
      <c r="L74" s="168"/>
      <c r="M74" s="161">
        <v>128</v>
      </c>
      <c r="N74" s="162"/>
      <c r="O74" s="162"/>
      <c r="P74" s="162"/>
      <c r="Q74" s="163"/>
      <c r="R74" s="161">
        <v>34049</v>
      </c>
      <c r="S74" s="162"/>
      <c r="T74" s="162"/>
      <c r="U74" s="162"/>
      <c r="V74" s="162"/>
      <c r="W74" s="163"/>
      <c r="X74" s="161">
        <v>35</v>
      </c>
      <c r="Y74" s="162"/>
      <c r="Z74" s="162"/>
      <c r="AA74" s="162"/>
      <c r="AB74" s="163"/>
      <c r="AC74" s="161">
        <v>9010</v>
      </c>
      <c r="AD74" s="162"/>
      <c r="AE74" s="162"/>
      <c r="AF74" s="162"/>
      <c r="AG74" s="162"/>
      <c r="AH74" s="163"/>
      <c r="AI74" s="161">
        <f t="shared" si="10"/>
        <v>163</v>
      </c>
      <c r="AJ74" s="162"/>
      <c r="AK74" s="162"/>
      <c r="AL74" s="162"/>
      <c r="AM74" s="163"/>
      <c r="AN74" s="161">
        <f t="shared" si="11"/>
        <v>43059</v>
      </c>
      <c r="AO74" s="164"/>
      <c r="AP74" s="164"/>
      <c r="AQ74" s="164"/>
      <c r="AR74" s="164"/>
      <c r="AS74" s="165"/>
      <c r="AT74" s="172">
        <f>IF(AI74=0,0,(AI74*3)/($E$73*$AU$10*3-$E$75))</f>
        <v>0.25232198142414863</v>
      </c>
      <c r="AU74" s="173"/>
      <c r="AV74" s="173"/>
      <c r="AW74" s="173"/>
      <c r="AX74" s="173"/>
      <c r="AY74" s="174"/>
      <c r="AZ74" s="37"/>
    </row>
    <row r="75" spans="1:52" ht="10.5" customHeight="1" x14ac:dyDescent="0.15">
      <c r="A75" s="5"/>
      <c r="B75" s="190"/>
      <c r="C75" s="191"/>
      <c r="D75" s="189"/>
      <c r="E75" s="169">
        <v>0</v>
      </c>
      <c r="F75" s="170"/>
      <c r="G75" s="170"/>
      <c r="H75" s="171"/>
      <c r="I75" s="166" t="s">
        <v>36</v>
      </c>
      <c r="J75" s="167"/>
      <c r="K75" s="167"/>
      <c r="L75" s="168"/>
      <c r="M75" s="161">
        <f>SUM(M69:Q74)</f>
        <v>514</v>
      </c>
      <c r="N75" s="162"/>
      <c r="O75" s="162"/>
      <c r="P75" s="162"/>
      <c r="Q75" s="163"/>
      <c r="R75" s="161">
        <f>SUM(R69:W74:W74)</f>
        <v>94734</v>
      </c>
      <c r="S75" s="162"/>
      <c r="T75" s="162"/>
      <c r="U75" s="162"/>
      <c r="V75" s="162"/>
      <c r="W75" s="163"/>
      <c r="X75" s="161">
        <f>SUM(X69:AB74:AB74)</f>
        <v>69</v>
      </c>
      <c r="Y75" s="162"/>
      <c r="Z75" s="162"/>
      <c r="AA75" s="162"/>
      <c r="AB75" s="163"/>
      <c r="AC75" s="161">
        <f>SUM(AC69:AH74)</f>
        <v>15549</v>
      </c>
      <c r="AD75" s="162"/>
      <c r="AE75" s="162"/>
      <c r="AF75" s="162"/>
      <c r="AG75" s="162"/>
      <c r="AH75" s="163"/>
      <c r="AI75" s="161">
        <f t="shared" si="10"/>
        <v>583</v>
      </c>
      <c r="AJ75" s="162"/>
      <c r="AK75" s="162"/>
      <c r="AL75" s="162"/>
      <c r="AM75" s="163"/>
      <c r="AN75" s="161">
        <f>SUM(AN69:AS74)</f>
        <v>110283</v>
      </c>
      <c r="AO75" s="164"/>
      <c r="AP75" s="164"/>
      <c r="AQ75" s="164"/>
      <c r="AR75" s="164"/>
      <c r="AS75" s="165"/>
      <c r="AT75" s="172">
        <f>IF(AI75=0,0,(AI75+AI72+AI73+(AI74*2))/(E73*$AU$10*3-E75))</f>
        <v>0.57946336429308565</v>
      </c>
      <c r="AU75" s="173"/>
      <c r="AV75" s="173"/>
      <c r="AW75" s="173"/>
      <c r="AX75" s="173"/>
      <c r="AY75" s="174"/>
      <c r="AZ75" s="37"/>
    </row>
    <row r="76" spans="1:52" ht="10.5" customHeight="1" x14ac:dyDescent="0.15">
      <c r="A76" s="5"/>
      <c r="B76" s="187" t="s">
        <v>35</v>
      </c>
      <c r="C76" s="191"/>
      <c r="D76" s="189"/>
      <c r="E76" s="175" t="s">
        <v>44</v>
      </c>
      <c r="F76" s="178"/>
      <c r="G76" s="178"/>
      <c r="H76" s="177"/>
      <c r="I76" s="158" t="str">
        <f t="shared" ref="I76:I81" si="13">I69</f>
        <v>午前</v>
      </c>
      <c r="J76" s="159"/>
      <c r="K76" s="159"/>
      <c r="L76" s="160"/>
      <c r="M76" s="179">
        <v>479</v>
      </c>
      <c r="N76" s="180"/>
      <c r="O76" s="180"/>
      <c r="P76" s="180"/>
      <c r="Q76" s="181"/>
      <c r="R76" s="179">
        <v>4429</v>
      </c>
      <c r="S76" s="180"/>
      <c r="T76" s="180"/>
      <c r="U76" s="180"/>
      <c r="V76" s="180"/>
      <c r="W76" s="181"/>
      <c r="X76" s="179">
        <v>4</v>
      </c>
      <c r="Y76" s="180"/>
      <c r="Z76" s="180"/>
      <c r="AA76" s="180"/>
      <c r="AB76" s="181"/>
      <c r="AC76" s="179">
        <v>38</v>
      </c>
      <c r="AD76" s="180"/>
      <c r="AE76" s="180"/>
      <c r="AF76" s="180"/>
      <c r="AG76" s="180"/>
      <c r="AH76" s="181"/>
      <c r="AI76" s="179">
        <f t="shared" si="10"/>
        <v>483</v>
      </c>
      <c r="AJ76" s="180"/>
      <c r="AK76" s="180"/>
      <c r="AL76" s="180"/>
      <c r="AM76" s="181"/>
      <c r="AN76" s="179">
        <f t="shared" ref="AN76:AN81" si="14">R76+AC76</f>
        <v>4467</v>
      </c>
      <c r="AO76" s="182"/>
      <c r="AP76" s="182"/>
      <c r="AQ76" s="182"/>
      <c r="AR76" s="182"/>
      <c r="AS76" s="183"/>
      <c r="AT76" s="184">
        <f>IF(AI76=0,0,(AI76*1)/($E$80*$AU$10*3-$E$82))</f>
        <v>0.16615067079463364</v>
      </c>
      <c r="AU76" s="185"/>
      <c r="AV76" s="185"/>
      <c r="AW76" s="185"/>
      <c r="AX76" s="185"/>
      <c r="AY76" s="186"/>
      <c r="AZ76" s="37"/>
    </row>
    <row r="77" spans="1:52" ht="10.5" customHeight="1" x14ac:dyDescent="0.15">
      <c r="A77" s="5"/>
      <c r="B77" s="190"/>
      <c r="C77" s="191"/>
      <c r="D77" s="189"/>
      <c r="E77" s="175"/>
      <c r="F77" s="178"/>
      <c r="G77" s="178"/>
      <c r="H77" s="177"/>
      <c r="I77" s="166" t="str">
        <f t="shared" si="13"/>
        <v>午後</v>
      </c>
      <c r="J77" s="167"/>
      <c r="K77" s="167"/>
      <c r="L77" s="168"/>
      <c r="M77" s="161">
        <v>471</v>
      </c>
      <c r="N77" s="162"/>
      <c r="O77" s="162"/>
      <c r="P77" s="162"/>
      <c r="Q77" s="163"/>
      <c r="R77" s="161">
        <v>5399</v>
      </c>
      <c r="S77" s="162"/>
      <c r="T77" s="162"/>
      <c r="U77" s="162"/>
      <c r="V77" s="162"/>
      <c r="W77" s="163"/>
      <c r="X77" s="161">
        <v>72</v>
      </c>
      <c r="Y77" s="162"/>
      <c r="Z77" s="162"/>
      <c r="AA77" s="162"/>
      <c r="AB77" s="163"/>
      <c r="AC77" s="161">
        <v>1545</v>
      </c>
      <c r="AD77" s="162"/>
      <c r="AE77" s="162"/>
      <c r="AF77" s="162"/>
      <c r="AG77" s="162"/>
      <c r="AH77" s="163"/>
      <c r="AI77" s="161">
        <f t="shared" si="10"/>
        <v>543</v>
      </c>
      <c r="AJ77" s="162"/>
      <c r="AK77" s="162"/>
      <c r="AL77" s="162"/>
      <c r="AM77" s="163"/>
      <c r="AN77" s="161">
        <f t="shared" si="14"/>
        <v>6944</v>
      </c>
      <c r="AO77" s="164"/>
      <c r="AP77" s="164"/>
      <c r="AQ77" s="164"/>
      <c r="AR77" s="164"/>
      <c r="AS77" s="165"/>
      <c r="AT77" s="172">
        <f>IF(AI77=0,0,(AI77*1)/($E$80*$AU$10*3-$E$82))</f>
        <v>0.18679050567595459</v>
      </c>
      <c r="AU77" s="173"/>
      <c r="AV77" s="173"/>
      <c r="AW77" s="173"/>
      <c r="AX77" s="173"/>
      <c r="AY77" s="174"/>
      <c r="AZ77" s="37"/>
    </row>
    <row r="78" spans="1:52" ht="10.5" customHeight="1" x14ac:dyDescent="0.15">
      <c r="A78" s="5"/>
      <c r="B78" s="190"/>
      <c r="C78" s="191"/>
      <c r="D78" s="189"/>
      <c r="E78" s="175"/>
      <c r="F78" s="178"/>
      <c r="G78" s="178"/>
      <c r="H78" s="177"/>
      <c r="I78" s="166" t="str">
        <f t="shared" si="13"/>
        <v>夜間</v>
      </c>
      <c r="J78" s="167"/>
      <c r="K78" s="167"/>
      <c r="L78" s="168"/>
      <c r="M78" s="161">
        <v>456</v>
      </c>
      <c r="N78" s="162"/>
      <c r="O78" s="162"/>
      <c r="P78" s="162"/>
      <c r="Q78" s="163"/>
      <c r="R78" s="161">
        <v>6731</v>
      </c>
      <c r="S78" s="162"/>
      <c r="T78" s="162"/>
      <c r="U78" s="162"/>
      <c r="V78" s="162"/>
      <c r="W78" s="163"/>
      <c r="X78" s="161">
        <v>147</v>
      </c>
      <c r="Y78" s="162"/>
      <c r="Z78" s="162"/>
      <c r="AA78" s="162"/>
      <c r="AB78" s="163"/>
      <c r="AC78" s="161">
        <v>4095</v>
      </c>
      <c r="AD78" s="162"/>
      <c r="AE78" s="162"/>
      <c r="AF78" s="162"/>
      <c r="AG78" s="162"/>
      <c r="AH78" s="163"/>
      <c r="AI78" s="161">
        <f t="shared" si="10"/>
        <v>603</v>
      </c>
      <c r="AJ78" s="162"/>
      <c r="AK78" s="162"/>
      <c r="AL78" s="162"/>
      <c r="AM78" s="163"/>
      <c r="AN78" s="161">
        <f t="shared" si="14"/>
        <v>10826</v>
      </c>
      <c r="AO78" s="164"/>
      <c r="AP78" s="164"/>
      <c r="AQ78" s="164"/>
      <c r="AR78" s="164"/>
      <c r="AS78" s="165"/>
      <c r="AT78" s="172">
        <f>IF(AI78=0,0,(AI78*1)/($E$80*$AU$10*3-$E$82))</f>
        <v>0.20743034055727555</v>
      </c>
      <c r="AU78" s="173"/>
      <c r="AV78" s="173"/>
      <c r="AW78" s="173"/>
      <c r="AX78" s="173"/>
      <c r="AY78" s="174"/>
      <c r="AZ78" s="37"/>
    </row>
    <row r="79" spans="1:52" ht="10.5" customHeight="1" x14ac:dyDescent="0.15">
      <c r="A79" s="5"/>
      <c r="B79" s="190"/>
      <c r="C79" s="191"/>
      <c r="D79" s="189"/>
      <c r="E79" s="175"/>
      <c r="F79" s="178"/>
      <c r="G79" s="178"/>
      <c r="H79" s="177"/>
      <c r="I79" s="166" t="str">
        <f t="shared" si="13"/>
        <v>午前午後</v>
      </c>
      <c r="J79" s="167"/>
      <c r="K79" s="167"/>
      <c r="L79" s="168"/>
      <c r="M79" s="161">
        <v>181</v>
      </c>
      <c r="N79" s="162"/>
      <c r="O79" s="162"/>
      <c r="P79" s="162"/>
      <c r="Q79" s="163"/>
      <c r="R79" s="161">
        <v>2281</v>
      </c>
      <c r="S79" s="162"/>
      <c r="T79" s="162"/>
      <c r="U79" s="162"/>
      <c r="V79" s="162"/>
      <c r="W79" s="163"/>
      <c r="X79" s="161">
        <v>44</v>
      </c>
      <c r="Y79" s="162"/>
      <c r="Z79" s="162"/>
      <c r="AA79" s="162"/>
      <c r="AB79" s="163"/>
      <c r="AC79" s="161">
        <v>1002</v>
      </c>
      <c r="AD79" s="162"/>
      <c r="AE79" s="162"/>
      <c r="AF79" s="162"/>
      <c r="AG79" s="162"/>
      <c r="AH79" s="163"/>
      <c r="AI79" s="161">
        <f t="shared" si="10"/>
        <v>225</v>
      </c>
      <c r="AJ79" s="162"/>
      <c r="AK79" s="162"/>
      <c r="AL79" s="162"/>
      <c r="AM79" s="163"/>
      <c r="AN79" s="161">
        <f t="shared" si="14"/>
        <v>3283</v>
      </c>
      <c r="AO79" s="164"/>
      <c r="AP79" s="164"/>
      <c r="AQ79" s="164"/>
      <c r="AR79" s="164"/>
      <c r="AS79" s="165"/>
      <c r="AT79" s="172">
        <f>IF(AI79=0,0,(AI79*2)/($E$80*$AU$10*3-$E$82))</f>
        <v>0.15479876160990713</v>
      </c>
      <c r="AU79" s="173"/>
      <c r="AV79" s="173"/>
      <c r="AW79" s="173"/>
      <c r="AX79" s="173"/>
      <c r="AY79" s="174"/>
      <c r="AZ79" s="37"/>
    </row>
    <row r="80" spans="1:52" ht="10.5" customHeight="1" x14ac:dyDescent="0.15">
      <c r="A80" s="5"/>
      <c r="B80" s="190"/>
      <c r="C80" s="191"/>
      <c r="D80" s="189"/>
      <c r="E80" s="38">
        <v>3</v>
      </c>
      <c r="F80" s="35"/>
      <c r="G80" s="35"/>
      <c r="H80" s="36"/>
      <c r="I80" s="166" t="str">
        <f t="shared" si="13"/>
        <v>午後夜間</v>
      </c>
      <c r="J80" s="167"/>
      <c r="K80" s="167"/>
      <c r="L80" s="168"/>
      <c r="M80" s="161">
        <v>48</v>
      </c>
      <c r="N80" s="162"/>
      <c r="O80" s="162"/>
      <c r="P80" s="162"/>
      <c r="Q80" s="163"/>
      <c r="R80" s="161">
        <v>698</v>
      </c>
      <c r="S80" s="162"/>
      <c r="T80" s="162"/>
      <c r="U80" s="162"/>
      <c r="V80" s="162"/>
      <c r="W80" s="163"/>
      <c r="X80" s="161">
        <v>2</v>
      </c>
      <c r="Y80" s="162"/>
      <c r="Z80" s="162"/>
      <c r="AA80" s="162"/>
      <c r="AB80" s="163"/>
      <c r="AC80" s="161">
        <v>30</v>
      </c>
      <c r="AD80" s="162"/>
      <c r="AE80" s="162"/>
      <c r="AF80" s="162"/>
      <c r="AG80" s="162"/>
      <c r="AH80" s="163"/>
      <c r="AI80" s="161">
        <f t="shared" si="10"/>
        <v>50</v>
      </c>
      <c r="AJ80" s="162"/>
      <c r="AK80" s="162"/>
      <c r="AL80" s="162"/>
      <c r="AM80" s="163"/>
      <c r="AN80" s="161">
        <f t="shared" si="14"/>
        <v>728</v>
      </c>
      <c r="AO80" s="164"/>
      <c r="AP80" s="164"/>
      <c r="AQ80" s="164"/>
      <c r="AR80" s="164"/>
      <c r="AS80" s="165"/>
      <c r="AT80" s="172">
        <f>IF(AI80=0,0,(AI80*2)/($E$80*$AU$10*3-$E$82))</f>
        <v>3.4399724802201583E-2</v>
      </c>
      <c r="AU80" s="173"/>
      <c r="AV80" s="173"/>
      <c r="AW80" s="173"/>
      <c r="AX80" s="173"/>
      <c r="AY80" s="174"/>
      <c r="AZ80" s="37"/>
    </row>
    <row r="81" spans="1:52" ht="10.5" customHeight="1" x14ac:dyDescent="0.15">
      <c r="A81" s="5"/>
      <c r="B81" s="190"/>
      <c r="C81" s="191"/>
      <c r="D81" s="189"/>
      <c r="E81" s="34"/>
      <c r="F81" s="35"/>
      <c r="G81" s="35"/>
      <c r="H81" s="36"/>
      <c r="I81" s="166" t="str">
        <f t="shared" si="13"/>
        <v>全日</v>
      </c>
      <c r="J81" s="167"/>
      <c r="K81" s="167"/>
      <c r="L81" s="168"/>
      <c r="M81" s="161">
        <v>67</v>
      </c>
      <c r="N81" s="162"/>
      <c r="O81" s="162"/>
      <c r="P81" s="162"/>
      <c r="Q81" s="163"/>
      <c r="R81" s="161">
        <v>1325</v>
      </c>
      <c r="S81" s="162"/>
      <c r="T81" s="162"/>
      <c r="U81" s="162"/>
      <c r="V81" s="162"/>
      <c r="W81" s="163"/>
      <c r="X81" s="161">
        <v>33</v>
      </c>
      <c r="Y81" s="162"/>
      <c r="Z81" s="162"/>
      <c r="AA81" s="162"/>
      <c r="AB81" s="163"/>
      <c r="AC81" s="161">
        <v>810</v>
      </c>
      <c r="AD81" s="162"/>
      <c r="AE81" s="162"/>
      <c r="AF81" s="162"/>
      <c r="AG81" s="162"/>
      <c r="AH81" s="163"/>
      <c r="AI81" s="161">
        <f t="shared" si="10"/>
        <v>100</v>
      </c>
      <c r="AJ81" s="162"/>
      <c r="AK81" s="162"/>
      <c r="AL81" s="162"/>
      <c r="AM81" s="163"/>
      <c r="AN81" s="161">
        <f t="shared" si="14"/>
        <v>2135</v>
      </c>
      <c r="AO81" s="164"/>
      <c r="AP81" s="164"/>
      <c r="AQ81" s="164"/>
      <c r="AR81" s="164"/>
      <c r="AS81" s="165"/>
      <c r="AT81" s="172">
        <f>IF(AI81=0,0,(AI81*3)/($E$80*$AU$10*3-$E$82))</f>
        <v>0.10319917440660474</v>
      </c>
      <c r="AU81" s="173"/>
      <c r="AV81" s="173"/>
      <c r="AW81" s="173"/>
      <c r="AX81" s="173"/>
      <c r="AY81" s="174"/>
      <c r="AZ81" s="37"/>
    </row>
    <row r="82" spans="1:52" ht="10.5" customHeight="1" x14ac:dyDescent="0.15">
      <c r="A82" s="5"/>
      <c r="B82" s="190"/>
      <c r="C82" s="191"/>
      <c r="D82" s="189"/>
      <c r="E82" s="169">
        <v>0</v>
      </c>
      <c r="F82" s="170"/>
      <c r="G82" s="170"/>
      <c r="H82" s="171"/>
      <c r="I82" s="166" t="s">
        <v>36</v>
      </c>
      <c r="J82" s="167"/>
      <c r="K82" s="167"/>
      <c r="L82" s="168"/>
      <c r="M82" s="161">
        <f>SUM(M76:Q81)</f>
        <v>1702</v>
      </c>
      <c r="N82" s="162"/>
      <c r="O82" s="162"/>
      <c r="P82" s="162"/>
      <c r="Q82" s="163"/>
      <c r="R82" s="161">
        <f>SUM(R76:W81:W81)</f>
        <v>20863</v>
      </c>
      <c r="S82" s="162"/>
      <c r="T82" s="162"/>
      <c r="U82" s="162"/>
      <c r="V82" s="162"/>
      <c r="W82" s="163"/>
      <c r="X82" s="161">
        <f>SUM(X76:AB81:AB81)</f>
        <v>302</v>
      </c>
      <c r="Y82" s="162"/>
      <c r="Z82" s="162"/>
      <c r="AA82" s="162"/>
      <c r="AB82" s="163"/>
      <c r="AC82" s="161">
        <f>SUM(AC76:AH81)</f>
        <v>7520</v>
      </c>
      <c r="AD82" s="162"/>
      <c r="AE82" s="162"/>
      <c r="AF82" s="162"/>
      <c r="AG82" s="162"/>
      <c r="AH82" s="163"/>
      <c r="AI82" s="161">
        <f t="shared" si="10"/>
        <v>2004</v>
      </c>
      <c r="AJ82" s="162"/>
      <c r="AK82" s="162"/>
      <c r="AL82" s="162"/>
      <c r="AM82" s="163"/>
      <c r="AN82" s="161">
        <f>SUM(AN76:AS81)</f>
        <v>28383</v>
      </c>
      <c r="AO82" s="164"/>
      <c r="AP82" s="164"/>
      <c r="AQ82" s="164"/>
      <c r="AR82" s="164"/>
      <c r="AS82" s="165"/>
      <c r="AT82" s="172">
        <f>IF(AI82=0,0,(AI82+AI79+AI80+(AI81*2))/(E80*$AU$10*3-E82))</f>
        <v>0.85276917784657724</v>
      </c>
      <c r="AU82" s="173"/>
      <c r="AV82" s="173"/>
      <c r="AW82" s="173"/>
      <c r="AX82" s="173"/>
      <c r="AY82" s="174"/>
      <c r="AZ82" s="37"/>
    </row>
    <row r="83" spans="1:52" ht="10.5" customHeight="1" x14ac:dyDescent="0.15">
      <c r="A83" s="5"/>
      <c r="B83" s="187" t="s">
        <v>35</v>
      </c>
      <c r="C83" s="191"/>
      <c r="D83" s="189"/>
      <c r="E83" s="175" t="s">
        <v>45</v>
      </c>
      <c r="F83" s="178"/>
      <c r="G83" s="178"/>
      <c r="H83" s="177"/>
      <c r="I83" s="158" t="str">
        <f t="shared" ref="I83:I88" si="15">I76</f>
        <v>午前</v>
      </c>
      <c r="J83" s="159"/>
      <c r="K83" s="159"/>
      <c r="L83" s="160"/>
      <c r="M83" s="179">
        <v>89</v>
      </c>
      <c r="N83" s="180"/>
      <c r="O83" s="180"/>
      <c r="P83" s="180"/>
      <c r="Q83" s="181"/>
      <c r="R83" s="179">
        <v>777</v>
      </c>
      <c r="S83" s="180"/>
      <c r="T83" s="180"/>
      <c r="U83" s="180"/>
      <c r="V83" s="180"/>
      <c r="W83" s="181"/>
      <c r="X83" s="179">
        <v>0</v>
      </c>
      <c r="Y83" s="180"/>
      <c r="Z83" s="180"/>
      <c r="AA83" s="180"/>
      <c r="AB83" s="181"/>
      <c r="AC83" s="179">
        <v>0</v>
      </c>
      <c r="AD83" s="180"/>
      <c r="AE83" s="180"/>
      <c r="AF83" s="180"/>
      <c r="AG83" s="180"/>
      <c r="AH83" s="181"/>
      <c r="AI83" s="179">
        <f t="shared" si="10"/>
        <v>89</v>
      </c>
      <c r="AJ83" s="180"/>
      <c r="AK83" s="180"/>
      <c r="AL83" s="180"/>
      <c r="AM83" s="181"/>
      <c r="AN83" s="179">
        <f t="shared" ref="AN83:AN88" si="16">R83+AC83</f>
        <v>777</v>
      </c>
      <c r="AO83" s="182"/>
      <c r="AP83" s="182"/>
      <c r="AQ83" s="182"/>
      <c r="AR83" s="182"/>
      <c r="AS83" s="183"/>
      <c r="AT83" s="184">
        <f>IF(AI83=0,0,(AI83*1)/($E$87*$AU$10*3-$E$89))</f>
        <v>9.1847265221878222E-2</v>
      </c>
      <c r="AU83" s="185"/>
      <c r="AV83" s="185"/>
      <c r="AW83" s="185"/>
      <c r="AX83" s="185"/>
      <c r="AY83" s="186"/>
      <c r="AZ83" s="37"/>
    </row>
    <row r="84" spans="1:52" ht="10.5" customHeight="1" x14ac:dyDescent="0.15">
      <c r="A84" s="5"/>
      <c r="B84" s="190"/>
      <c r="C84" s="191"/>
      <c r="D84" s="189"/>
      <c r="E84" s="175"/>
      <c r="F84" s="178"/>
      <c r="G84" s="178"/>
      <c r="H84" s="177"/>
      <c r="I84" s="166" t="str">
        <f t="shared" si="15"/>
        <v>午後</v>
      </c>
      <c r="J84" s="167"/>
      <c r="K84" s="167"/>
      <c r="L84" s="168"/>
      <c r="M84" s="161">
        <v>64</v>
      </c>
      <c r="N84" s="162"/>
      <c r="O84" s="162"/>
      <c r="P84" s="162"/>
      <c r="Q84" s="163"/>
      <c r="R84" s="161">
        <v>500</v>
      </c>
      <c r="S84" s="162"/>
      <c r="T84" s="162"/>
      <c r="U84" s="162"/>
      <c r="V84" s="162"/>
      <c r="W84" s="163"/>
      <c r="X84" s="161">
        <v>0</v>
      </c>
      <c r="Y84" s="162"/>
      <c r="Z84" s="162"/>
      <c r="AA84" s="162"/>
      <c r="AB84" s="163"/>
      <c r="AC84" s="161">
        <v>0</v>
      </c>
      <c r="AD84" s="162"/>
      <c r="AE84" s="162"/>
      <c r="AF84" s="162"/>
      <c r="AG84" s="162"/>
      <c r="AH84" s="163"/>
      <c r="AI84" s="161">
        <f t="shared" si="10"/>
        <v>64</v>
      </c>
      <c r="AJ84" s="162"/>
      <c r="AK84" s="162"/>
      <c r="AL84" s="162"/>
      <c r="AM84" s="163"/>
      <c r="AN84" s="161">
        <f t="shared" si="16"/>
        <v>500</v>
      </c>
      <c r="AO84" s="164"/>
      <c r="AP84" s="164"/>
      <c r="AQ84" s="164"/>
      <c r="AR84" s="164"/>
      <c r="AS84" s="165"/>
      <c r="AT84" s="172">
        <f>IF(AI84=0,0,(AI84*1)/($E$87*$AU$10*3-$E$89))</f>
        <v>6.6047471620227033E-2</v>
      </c>
      <c r="AU84" s="173"/>
      <c r="AV84" s="173"/>
      <c r="AW84" s="173"/>
      <c r="AX84" s="173"/>
      <c r="AY84" s="174"/>
      <c r="AZ84" s="37"/>
    </row>
    <row r="85" spans="1:52" ht="10.5" customHeight="1" x14ac:dyDescent="0.15">
      <c r="A85" s="5"/>
      <c r="B85" s="190"/>
      <c r="C85" s="191"/>
      <c r="D85" s="189"/>
      <c r="E85" s="175"/>
      <c r="F85" s="178"/>
      <c r="G85" s="178"/>
      <c r="H85" s="177"/>
      <c r="I85" s="166" t="str">
        <f t="shared" si="15"/>
        <v>夜間</v>
      </c>
      <c r="J85" s="167"/>
      <c r="K85" s="167"/>
      <c r="L85" s="168"/>
      <c r="M85" s="161">
        <v>69</v>
      </c>
      <c r="N85" s="162"/>
      <c r="O85" s="162"/>
      <c r="P85" s="162"/>
      <c r="Q85" s="163"/>
      <c r="R85" s="161">
        <v>669</v>
      </c>
      <c r="S85" s="162"/>
      <c r="T85" s="162"/>
      <c r="U85" s="162"/>
      <c r="V85" s="162"/>
      <c r="W85" s="163"/>
      <c r="X85" s="161">
        <v>7</v>
      </c>
      <c r="Y85" s="162"/>
      <c r="Z85" s="162"/>
      <c r="AA85" s="162"/>
      <c r="AB85" s="163"/>
      <c r="AC85" s="161">
        <v>100</v>
      </c>
      <c r="AD85" s="162"/>
      <c r="AE85" s="162"/>
      <c r="AF85" s="162"/>
      <c r="AG85" s="162"/>
      <c r="AH85" s="163"/>
      <c r="AI85" s="161">
        <f t="shared" si="10"/>
        <v>76</v>
      </c>
      <c r="AJ85" s="162"/>
      <c r="AK85" s="162"/>
      <c r="AL85" s="162"/>
      <c r="AM85" s="163"/>
      <c r="AN85" s="161">
        <f t="shared" si="16"/>
        <v>769</v>
      </c>
      <c r="AO85" s="164"/>
      <c r="AP85" s="164"/>
      <c r="AQ85" s="164"/>
      <c r="AR85" s="164"/>
      <c r="AS85" s="165"/>
      <c r="AT85" s="172">
        <f>IF(AI85=0,0,(AI85*1)/($E$87*$AU$10*3-$E$89))</f>
        <v>7.8431372549019607E-2</v>
      </c>
      <c r="AU85" s="173"/>
      <c r="AV85" s="173"/>
      <c r="AW85" s="173"/>
      <c r="AX85" s="173"/>
      <c r="AY85" s="174"/>
      <c r="AZ85" s="37"/>
    </row>
    <row r="86" spans="1:52" ht="10.5" customHeight="1" x14ac:dyDescent="0.15">
      <c r="A86" s="5"/>
      <c r="B86" s="190"/>
      <c r="C86" s="191"/>
      <c r="D86" s="189"/>
      <c r="E86" s="175"/>
      <c r="F86" s="178"/>
      <c r="G86" s="178"/>
      <c r="H86" s="177"/>
      <c r="I86" s="166" t="str">
        <f t="shared" si="15"/>
        <v>午前午後</v>
      </c>
      <c r="J86" s="167"/>
      <c r="K86" s="167"/>
      <c r="L86" s="168"/>
      <c r="M86" s="161">
        <v>93</v>
      </c>
      <c r="N86" s="162"/>
      <c r="O86" s="162"/>
      <c r="P86" s="162"/>
      <c r="Q86" s="163"/>
      <c r="R86" s="161">
        <v>822</v>
      </c>
      <c r="S86" s="162"/>
      <c r="T86" s="162"/>
      <c r="U86" s="162"/>
      <c r="V86" s="162"/>
      <c r="W86" s="163"/>
      <c r="X86" s="161">
        <v>4</v>
      </c>
      <c r="Y86" s="162"/>
      <c r="Z86" s="162"/>
      <c r="AA86" s="162"/>
      <c r="AB86" s="163"/>
      <c r="AC86" s="161">
        <v>80</v>
      </c>
      <c r="AD86" s="162"/>
      <c r="AE86" s="162"/>
      <c r="AF86" s="162"/>
      <c r="AG86" s="162"/>
      <c r="AH86" s="163"/>
      <c r="AI86" s="161">
        <f t="shared" si="10"/>
        <v>97</v>
      </c>
      <c r="AJ86" s="162"/>
      <c r="AK86" s="162"/>
      <c r="AL86" s="162"/>
      <c r="AM86" s="163"/>
      <c r="AN86" s="161">
        <f t="shared" si="16"/>
        <v>902</v>
      </c>
      <c r="AO86" s="164"/>
      <c r="AP86" s="164"/>
      <c r="AQ86" s="164"/>
      <c r="AR86" s="164"/>
      <c r="AS86" s="165"/>
      <c r="AT86" s="172">
        <f>IF(AI86=0,0,(AI86*2)/($E$87*$AU$10*3-$E$89))</f>
        <v>0.20020639834881321</v>
      </c>
      <c r="AU86" s="173"/>
      <c r="AV86" s="173"/>
      <c r="AW86" s="173"/>
      <c r="AX86" s="173"/>
      <c r="AY86" s="174"/>
      <c r="AZ86" s="37"/>
    </row>
    <row r="87" spans="1:52" ht="10.5" customHeight="1" x14ac:dyDescent="0.15">
      <c r="A87" s="5"/>
      <c r="B87" s="190"/>
      <c r="C87" s="191"/>
      <c r="D87" s="189"/>
      <c r="E87" s="38">
        <v>1</v>
      </c>
      <c r="F87" s="35"/>
      <c r="G87" s="35"/>
      <c r="H87" s="36"/>
      <c r="I87" s="166" t="str">
        <f t="shared" si="15"/>
        <v>午後夜間</v>
      </c>
      <c r="J87" s="167"/>
      <c r="K87" s="167"/>
      <c r="L87" s="168"/>
      <c r="M87" s="161">
        <v>50</v>
      </c>
      <c r="N87" s="162"/>
      <c r="O87" s="162"/>
      <c r="P87" s="162"/>
      <c r="Q87" s="163"/>
      <c r="R87" s="161">
        <v>385</v>
      </c>
      <c r="S87" s="162"/>
      <c r="T87" s="162"/>
      <c r="U87" s="162"/>
      <c r="V87" s="162"/>
      <c r="W87" s="163"/>
      <c r="X87" s="161">
        <v>1</v>
      </c>
      <c r="Y87" s="162"/>
      <c r="Z87" s="162"/>
      <c r="AA87" s="162"/>
      <c r="AB87" s="163"/>
      <c r="AC87" s="161">
        <v>20</v>
      </c>
      <c r="AD87" s="162"/>
      <c r="AE87" s="162"/>
      <c r="AF87" s="162"/>
      <c r="AG87" s="162"/>
      <c r="AH87" s="163"/>
      <c r="AI87" s="161">
        <f t="shared" si="10"/>
        <v>51</v>
      </c>
      <c r="AJ87" s="162"/>
      <c r="AK87" s="162"/>
      <c r="AL87" s="162"/>
      <c r="AM87" s="163"/>
      <c r="AN87" s="161">
        <f t="shared" si="16"/>
        <v>405</v>
      </c>
      <c r="AO87" s="164"/>
      <c r="AP87" s="164"/>
      <c r="AQ87" s="164"/>
      <c r="AR87" s="164"/>
      <c r="AS87" s="165"/>
      <c r="AT87" s="172">
        <f>IF(AI87=0,0,(AI87*2)/($E$87*$AU$10*3-$E$89))</f>
        <v>0.10526315789473684</v>
      </c>
      <c r="AU87" s="173"/>
      <c r="AV87" s="173"/>
      <c r="AW87" s="173"/>
      <c r="AX87" s="173"/>
      <c r="AY87" s="174"/>
      <c r="AZ87" s="37"/>
    </row>
    <row r="88" spans="1:52" ht="10.5" customHeight="1" x14ac:dyDescent="0.15">
      <c r="A88" s="5"/>
      <c r="B88" s="190"/>
      <c r="C88" s="191"/>
      <c r="D88" s="189"/>
      <c r="E88" s="34"/>
      <c r="F88" s="35"/>
      <c r="G88" s="35"/>
      <c r="H88" s="36"/>
      <c r="I88" s="166" t="str">
        <f t="shared" si="15"/>
        <v>全日</v>
      </c>
      <c r="J88" s="167"/>
      <c r="K88" s="167"/>
      <c r="L88" s="168"/>
      <c r="M88" s="161">
        <v>35</v>
      </c>
      <c r="N88" s="162"/>
      <c r="O88" s="162"/>
      <c r="P88" s="162"/>
      <c r="Q88" s="163"/>
      <c r="R88" s="161">
        <v>615</v>
      </c>
      <c r="S88" s="162"/>
      <c r="T88" s="162"/>
      <c r="U88" s="162"/>
      <c r="V88" s="162"/>
      <c r="W88" s="163"/>
      <c r="X88" s="161">
        <v>12</v>
      </c>
      <c r="Y88" s="162"/>
      <c r="Z88" s="162"/>
      <c r="AA88" s="162"/>
      <c r="AB88" s="163"/>
      <c r="AC88" s="161">
        <v>230</v>
      </c>
      <c r="AD88" s="162"/>
      <c r="AE88" s="162"/>
      <c r="AF88" s="162"/>
      <c r="AG88" s="162"/>
      <c r="AH88" s="163"/>
      <c r="AI88" s="161">
        <f t="shared" si="10"/>
        <v>47</v>
      </c>
      <c r="AJ88" s="162"/>
      <c r="AK88" s="162"/>
      <c r="AL88" s="162"/>
      <c r="AM88" s="163"/>
      <c r="AN88" s="161">
        <f t="shared" si="16"/>
        <v>845</v>
      </c>
      <c r="AO88" s="164"/>
      <c r="AP88" s="164"/>
      <c r="AQ88" s="164"/>
      <c r="AR88" s="164"/>
      <c r="AS88" s="165"/>
      <c r="AT88" s="172">
        <f>IF(AI88=0,0,(AI88*3)/($E$87*$AU$10*3-$E$89))</f>
        <v>0.14551083591331268</v>
      </c>
      <c r="AU88" s="173"/>
      <c r="AV88" s="173"/>
      <c r="AW88" s="173"/>
      <c r="AX88" s="173"/>
      <c r="AY88" s="174"/>
      <c r="AZ88" s="37"/>
    </row>
    <row r="89" spans="1:52" ht="10.5" customHeight="1" x14ac:dyDescent="0.15">
      <c r="A89" s="5"/>
      <c r="B89" s="190"/>
      <c r="C89" s="191"/>
      <c r="D89" s="189"/>
      <c r="E89" s="169">
        <v>0</v>
      </c>
      <c r="F89" s="170"/>
      <c r="G89" s="170"/>
      <c r="H89" s="171"/>
      <c r="I89" s="166" t="s">
        <v>36</v>
      </c>
      <c r="J89" s="167"/>
      <c r="K89" s="167"/>
      <c r="L89" s="168"/>
      <c r="M89" s="161">
        <f>SUM(M83:Q88)</f>
        <v>400</v>
      </c>
      <c r="N89" s="162"/>
      <c r="O89" s="162"/>
      <c r="P89" s="162"/>
      <c r="Q89" s="163"/>
      <c r="R89" s="161">
        <f>SUM(R83:W88:W88)</f>
        <v>3768</v>
      </c>
      <c r="S89" s="162"/>
      <c r="T89" s="162"/>
      <c r="U89" s="162"/>
      <c r="V89" s="162"/>
      <c r="W89" s="163"/>
      <c r="X89" s="161">
        <f>SUM(X83:AB88:AB88)</f>
        <v>24</v>
      </c>
      <c r="Y89" s="162"/>
      <c r="Z89" s="162"/>
      <c r="AA89" s="162"/>
      <c r="AB89" s="163"/>
      <c r="AC89" s="161">
        <f>SUM(AC83:AH88)</f>
        <v>430</v>
      </c>
      <c r="AD89" s="162"/>
      <c r="AE89" s="162"/>
      <c r="AF89" s="162"/>
      <c r="AG89" s="162"/>
      <c r="AH89" s="163"/>
      <c r="AI89" s="161">
        <f t="shared" si="10"/>
        <v>424</v>
      </c>
      <c r="AJ89" s="162"/>
      <c r="AK89" s="162"/>
      <c r="AL89" s="162"/>
      <c r="AM89" s="163"/>
      <c r="AN89" s="161">
        <f>SUM(AN83:AS88)</f>
        <v>4198</v>
      </c>
      <c r="AO89" s="164"/>
      <c r="AP89" s="164"/>
      <c r="AQ89" s="164"/>
      <c r="AR89" s="164"/>
      <c r="AS89" s="165"/>
      <c r="AT89" s="172">
        <f>IF(AI89=0,0,(AI89+AI86+AI87+(AI88*2))/(E87*$AU$10*3-E89))</f>
        <v>0.68730650154798767</v>
      </c>
      <c r="AU89" s="173"/>
      <c r="AV89" s="173"/>
      <c r="AW89" s="173"/>
      <c r="AX89" s="173"/>
      <c r="AY89" s="174"/>
      <c r="AZ89" s="37"/>
    </row>
    <row r="90" spans="1:52" ht="10.5" customHeight="1" x14ac:dyDescent="0.15">
      <c r="A90" s="5"/>
      <c r="B90" s="187" t="s">
        <v>35</v>
      </c>
      <c r="C90" s="191"/>
      <c r="D90" s="189"/>
      <c r="E90" s="175" t="s">
        <v>46</v>
      </c>
      <c r="F90" s="178"/>
      <c r="G90" s="178"/>
      <c r="H90" s="177"/>
      <c r="I90" s="158" t="str">
        <f t="shared" ref="I90:I95" si="17">I83</f>
        <v>午前</v>
      </c>
      <c r="J90" s="159"/>
      <c r="K90" s="159"/>
      <c r="L90" s="160"/>
      <c r="M90" s="179">
        <v>342</v>
      </c>
      <c r="N90" s="180"/>
      <c r="O90" s="180"/>
      <c r="P90" s="180"/>
      <c r="Q90" s="181"/>
      <c r="R90" s="179">
        <v>896</v>
      </c>
      <c r="S90" s="180"/>
      <c r="T90" s="180"/>
      <c r="U90" s="180"/>
      <c r="V90" s="180"/>
      <c r="W90" s="181"/>
      <c r="X90" s="179">
        <v>0</v>
      </c>
      <c r="Y90" s="180"/>
      <c r="Z90" s="180"/>
      <c r="AA90" s="180"/>
      <c r="AB90" s="181"/>
      <c r="AC90" s="179">
        <v>0</v>
      </c>
      <c r="AD90" s="180"/>
      <c r="AE90" s="180"/>
      <c r="AF90" s="180"/>
      <c r="AG90" s="180"/>
      <c r="AH90" s="181"/>
      <c r="AI90" s="179">
        <f t="shared" si="10"/>
        <v>342</v>
      </c>
      <c r="AJ90" s="180"/>
      <c r="AK90" s="180"/>
      <c r="AL90" s="180"/>
      <c r="AM90" s="181"/>
      <c r="AN90" s="179">
        <f t="shared" ref="AN90:AN95" si="18">R90+AC90</f>
        <v>896</v>
      </c>
      <c r="AO90" s="182"/>
      <c r="AP90" s="182"/>
      <c r="AQ90" s="182"/>
      <c r="AR90" s="182"/>
      <c r="AS90" s="183"/>
      <c r="AT90" s="184">
        <f>IF(AI90=0,0,(AI90*1)/($E$94*$AU$10*3-$E$96))</f>
        <v>0.17647058823529413</v>
      </c>
      <c r="AU90" s="185"/>
      <c r="AV90" s="185"/>
      <c r="AW90" s="185"/>
      <c r="AX90" s="185"/>
      <c r="AY90" s="186"/>
      <c r="AZ90" s="37"/>
    </row>
    <row r="91" spans="1:52" ht="10.5" customHeight="1" x14ac:dyDescent="0.15">
      <c r="A91" s="5"/>
      <c r="B91" s="190"/>
      <c r="C91" s="191"/>
      <c r="D91" s="189"/>
      <c r="E91" s="175"/>
      <c r="F91" s="178"/>
      <c r="G91" s="178"/>
      <c r="H91" s="177"/>
      <c r="I91" s="166" t="str">
        <f t="shared" si="17"/>
        <v>午後</v>
      </c>
      <c r="J91" s="167"/>
      <c r="K91" s="167"/>
      <c r="L91" s="168"/>
      <c r="M91" s="161">
        <v>318</v>
      </c>
      <c r="N91" s="162"/>
      <c r="O91" s="162"/>
      <c r="P91" s="162"/>
      <c r="Q91" s="163"/>
      <c r="R91" s="161">
        <v>892</v>
      </c>
      <c r="S91" s="162"/>
      <c r="T91" s="162"/>
      <c r="U91" s="162"/>
      <c r="V91" s="162"/>
      <c r="W91" s="163"/>
      <c r="X91" s="161">
        <v>0</v>
      </c>
      <c r="Y91" s="162"/>
      <c r="Z91" s="162"/>
      <c r="AA91" s="162"/>
      <c r="AB91" s="163"/>
      <c r="AC91" s="161">
        <v>0</v>
      </c>
      <c r="AD91" s="162"/>
      <c r="AE91" s="162"/>
      <c r="AF91" s="162"/>
      <c r="AG91" s="162"/>
      <c r="AH91" s="163"/>
      <c r="AI91" s="161">
        <f t="shared" si="10"/>
        <v>318</v>
      </c>
      <c r="AJ91" s="162"/>
      <c r="AK91" s="162"/>
      <c r="AL91" s="162"/>
      <c r="AM91" s="163"/>
      <c r="AN91" s="161">
        <f t="shared" si="18"/>
        <v>892</v>
      </c>
      <c r="AO91" s="164"/>
      <c r="AP91" s="164"/>
      <c r="AQ91" s="164"/>
      <c r="AR91" s="164"/>
      <c r="AS91" s="165"/>
      <c r="AT91" s="172">
        <f>IF(AI91=0,0,(AI91*1)/($E$94*$AU$10*3-$E$96))</f>
        <v>0.16408668730650156</v>
      </c>
      <c r="AU91" s="173"/>
      <c r="AV91" s="173"/>
      <c r="AW91" s="173"/>
      <c r="AX91" s="173"/>
      <c r="AY91" s="174"/>
      <c r="AZ91" s="37"/>
    </row>
    <row r="92" spans="1:52" ht="10.5" customHeight="1" x14ac:dyDescent="0.15">
      <c r="A92" s="5"/>
      <c r="B92" s="190"/>
      <c r="C92" s="191"/>
      <c r="D92" s="189"/>
      <c r="E92" s="175"/>
      <c r="F92" s="178"/>
      <c r="G92" s="178"/>
      <c r="H92" s="177"/>
      <c r="I92" s="166" t="str">
        <f t="shared" si="17"/>
        <v>夜間</v>
      </c>
      <c r="J92" s="167"/>
      <c r="K92" s="167"/>
      <c r="L92" s="168"/>
      <c r="M92" s="161">
        <v>351</v>
      </c>
      <c r="N92" s="162"/>
      <c r="O92" s="162"/>
      <c r="P92" s="162"/>
      <c r="Q92" s="163"/>
      <c r="R92" s="161">
        <v>873</v>
      </c>
      <c r="S92" s="162"/>
      <c r="T92" s="162"/>
      <c r="U92" s="162"/>
      <c r="V92" s="162"/>
      <c r="W92" s="163"/>
      <c r="X92" s="161">
        <v>2</v>
      </c>
      <c r="Y92" s="162"/>
      <c r="Z92" s="162"/>
      <c r="AA92" s="162"/>
      <c r="AB92" s="163"/>
      <c r="AC92" s="161">
        <v>0</v>
      </c>
      <c r="AD92" s="162"/>
      <c r="AE92" s="162"/>
      <c r="AF92" s="162"/>
      <c r="AG92" s="162"/>
      <c r="AH92" s="163"/>
      <c r="AI92" s="161">
        <f t="shared" si="10"/>
        <v>353</v>
      </c>
      <c r="AJ92" s="162"/>
      <c r="AK92" s="162"/>
      <c r="AL92" s="162"/>
      <c r="AM92" s="163"/>
      <c r="AN92" s="161">
        <f t="shared" si="18"/>
        <v>873</v>
      </c>
      <c r="AO92" s="164"/>
      <c r="AP92" s="164"/>
      <c r="AQ92" s="164"/>
      <c r="AR92" s="164"/>
      <c r="AS92" s="165"/>
      <c r="AT92" s="172">
        <f>IF(AI92=0,0,(AI92*1)/($E$94*$AU$10*3-$E$96))</f>
        <v>0.18214654282765738</v>
      </c>
      <c r="AU92" s="173"/>
      <c r="AV92" s="173"/>
      <c r="AW92" s="173"/>
      <c r="AX92" s="173"/>
      <c r="AY92" s="174"/>
      <c r="AZ92" s="37"/>
    </row>
    <row r="93" spans="1:52" ht="10.5" customHeight="1" x14ac:dyDescent="0.15">
      <c r="A93" s="5"/>
      <c r="B93" s="190"/>
      <c r="C93" s="191"/>
      <c r="D93" s="189"/>
      <c r="E93" s="175"/>
      <c r="F93" s="178"/>
      <c r="G93" s="178"/>
      <c r="H93" s="177"/>
      <c r="I93" s="166" t="str">
        <f t="shared" si="17"/>
        <v>午前午後</v>
      </c>
      <c r="J93" s="167"/>
      <c r="K93" s="167"/>
      <c r="L93" s="168"/>
      <c r="M93" s="161">
        <v>73</v>
      </c>
      <c r="N93" s="162"/>
      <c r="O93" s="162"/>
      <c r="P93" s="162"/>
      <c r="Q93" s="163"/>
      <c r="R93" s="161">
        <v>214</v>
      </c>
      <c r="S93" s="162"/>
      <c r="T93" s="162"/>
      <c r="U93" s="162"/>
      <c r="V93" s="162"/>
      <c r="W93" s="163"/>
      <c r="X93" s="161">
        <v>3</v>
      </c>
      <c r="Y93" s="162"/>
      <c r="Z93" s="162"/>
      <c r="AA93" s="162"/>
      <c r="AB93" s="163"/>
      <c r="AC93" s="161">
        <v>16</v>
      </c>
      <c r="AD93" s="162"/>
      <c r="AE93" s="162"/>
      <c r="AF93" s="162"/>
      <c r="AG93" s="162"/>
      <c r="AH93" s="163"/>
      <c r="AI93" s="161">
        <f t="shared" si="10"/>
        <v>76</v>
      </c>
      <c r="AJ93" s="162"/>
      <c r="AK93" s="162"/>
      <c r="AL93" s="162"/>
      <c r="AM93" s="163"/>
      <c r="AN93" s="161">
        <f t="shared" si="18"/>
        <v>230</v>
      </c>
      <c r="AO93" s="164"/>
      <c r="AP93" s="164"/>
      <c r="AQ93" s="164"/>
      <c r="AR93" s="164"/>
      <c r="AS93" s="165"/>
      <c r="AT93" s="172">
        <f>IF(AI93=0,0,(AI93*2)/($E$94*$AU$10*3-$E$96))</f>
        <v>7.8431372549019607E-2</v>
      </c>
      <c r="AU93" s="173"/>
      <c r="AV93" s="173"/>
      <c r="AW93" s="173"/>
      <c r="AX93" s="173"/>
      <c r="AY93" s="174"/>
      <c r="AZ93" s="37"/>
    </row>
    <row r="94" spans="1:52" ht="10.5" customHeight="1" x14ac:dyDescent="0.15">
      <c r="A94" s="5"/>
      <c r="B94" s="190"/>
      <c r="C94" s="191"/>
      <c r="D94" s="189"/>
      <c r="E94" s="38">
        <v>2</v>
      </c>
      <c r="F94" s="35"/>
      <c r="G94" s="35"/>
      <c r="H94" s="36"/>
      <c r="I94" s="166" t="str">
        <f t="shared" si="17"/>
        <v>午後夜間</v>
      </c>
      <c r="J94" s="167"/>
      <c r="K94" s="167"/>
      <c r="L94" s="168"/>
      <c r="M94" s="161">
        <v>38</v>
      </c>
      <c r="N94" s="162"/>
      <c r="O94" s="162"/>
      <c r="P94" s="162"/>
      <c r="Q94" s="163"/>
      <c r="R94" s="161">
        <v>137</v>
      </c>
      <c r="S94" s="162"/>
      <c r="T94" s="162"/>
      <c r="U94" s="162"/>
      <c r="V94" s="162"/>
      <c r="W94" s="163"/>
      <c r="X94" s="161">
        <v>2</v>
      </c>
      <c r="Y94" s="162"/>
      <c r="Z94" s="162"/>
      <c r="AA94" s="162"/>
      <c r="AB94" s="163"/>
      <c r="AC94" s="161">
        <v>10</v>
      </c>
      <c r="AD94" s="162"/>
      <c r="AE94" s="162"/>
      <c r="AF94" s="162"/>
      <c r="AG94" s="162"/>
      <c r="AH94" s="163"/>
      <c r="AI94" s="161">
        <f t="shared" si="10"/>
        <v>40</v>
      </c>
      <c r="AJ94" s="162"/>
      <c r="AK94" s="162"/>
      <c r="AL94" s="162"/>
      <c r="AM94" s="163"/>
      <c r="AN94" s="161">
        <f t="shared" si="18"/>
        <v>147</v>
      </c>
      <c r="AO94" s="164"/>
      <c r="AP94" s="164"/>
      <c r="AQ94" s="164"/>
      <c r="AR94" s="164"/>
      <c r="AS94" s="165"/>
      <c r="AT94" s="172">
        <f>IF(AI94=0,0,(AI94*2)/($E$94*$AU$10*3-$E$96))</f>
        <v>4.1279669762641899E-2</v>
      </c>
      <c r="AU94" s="173"/>
      <c r="AV94" s="173"/>
      <c r="AW94" s="173"/>
      <c r="AX94" s="173"/>
      <c r="AY94" s="174"/>
      <c r="AZ94" s="37"/>
    </row>
    <row r="95" spans="1:52" ht="10.5" customHeight="1" x14ac:dyDescent="0.15">
      <c r="A95" s="5"/>
      <c r="B95" s="190"/>
      <c r="C95" s="191"/>
      <c r="D95" s="189"/>
      <c r="E95" s="34"/>
      <c r="F95" s="35"/>
      <c r="G95" s="35"/>
      <c r="H95" s="36"/>
      <c r="I95" s="166" t="str">
        <f t="shared" si="17"/>
        <v>全日</v>
      </c>
      <c r="J95" s="167"/>
      <c r="K95" s="167"/>
      <c r="L95" s="168"/>
      <c r="M95" s="161">
        <v>21</v>
      </c>
      <c r="N95" s="162"/>
      <c r="O95" s="162"/>
      <c r="P95" s="162"/>
      <c r="Q95" s="163"/>
      <c r="R95" s="161">
        <v>95</v>
      </c>
      <c r="S95" s="162"/>
      <c r="T95" s="162"/>
      <c r="U95" s="162"/>
      <c r="V95" s="162"/>
      <c r="W95" s="163"/>
      <c r="X95" s="161">
        <v>22</v>
      </c>
      <c r="Y95" s="162"/>
      <c r="Z95" s="162"/>
      <c r="AA95" s="162"/>
      <c r="AB95" s="163"/>
      <c r="AC95" s="161">
        <v>109</v>
      </c>
      <c r="AD95" s="162"/>
      <c r="AE95" s="162"/>
      <c r="AF95" s="162"/>
      <c r="AG95" s="162"/>
      <c r="AH95" s="163"/>
      <c r="AI95" s="161">
        <f t="shared" si="10"/>
        <v>43</v>
      </c>
      <c r="AJ95" s="162"/>
      <c r="AK95" s="162"/>
      <c r="AL95" s="162"/>
      <c r="AM95" s="163"/>
      <c r="AN95" s="161">
        <f t="shared" si="18"/>
        <v>204</v>
      </c>
      <c r="AO95" s="164"/>
      <c r="AP95" s="164"/>
      <c r="AQ95" s="164"/>
      <c r="AR95" s="164"/>
      <c r="AS95" s="165"/>
      <c r="AT95" s="172">
        <f>IF(AI95=0,0,(AI95*3)/($E$94*$AU$10*3-$E$96))</f>
        <v>6.6563467492260067E-2</v>
      </c>
      <c r="AU95" s="173"/>
      <c r="AV95" s="173"/>
      <c r="AW95" s="173"/>
      <c r="AX95" s="173"/>
      <c r="AY95" s="174"/>
      <c r="AZ95" s="37"/>
    </row>
    <row r="96" spans="1:52" ht="10.5" customHeight="1" x14ac:dyDescent="0.15">
      <c r="A96" s="5"/>
      <c r="B96" s="190"/>
      <c r="C96" s="191"/>
      <c r="D96" s="189"/>
      <c r="E96" s="169">
        <v>0</v>
      </c>
      <c r="F96" s="170"/>
      <c r="G96" s="170"/>
      <c r="H96" s="171"/>
      <c r="I96" s="166" t="s">
        <v>36</v>
      </c>
      <c r="J96" s="167"/>
      <c r="K96" s="167"/>
      <c r="L96" s="168"/>
      <c r="M96" s="161">
        <f>SUM(M90:Q95)</f>
        <v>1143</v>
      </c>
      <c r="N96" s="162"/>
      <c r="O96" s="162"/>
      <c r="P96" s="162"/>
      <c r="Q96" s="163"/>
      <c r="R96" s="161">
        <f>SUM(R90:W95:W95)</f>
        <v>3107</v>
      </c>
      <c r="S96" s="162"/>
      <c r="T96" s="162"/>
      <c r="U96" s="162"/>
      <c r="V96" s="162"/>
      <c r="W96" s="163"/>
      <c r="X96" s="161">
        <f>SUM(X90:AB95:AB95)</f>
        <v>29</v>
      </c>
      <c r="Y96" s="162"/>
      <c r="Z96" s="162"/>
      <c r="AA96" s="162"/>
      <c r="AB96" s="163"/>
      <c r="AC96" s="161">
        <f>SUM(AC90:AH95)</f>
        <v>135</v>
      </c>
      <c r="AD96" s="162"/>
      <c r="AE96" s="162"/>
      <c r="AF96" s="162"/>
      <c r="AG96" s="162"/>
      <c r="AH96" s="163"/>
      <c r="AI96" s="161">
        <f t="shared" si="10"/>
        <v>1172</v>
      </c>
      <c r="AJ96" s="162"/>
      <c r="AK96" s="162"/>
      <c r="AL96" s="162"/>
      <c r="AM96" s="163"/>
      <c r="AN96" s="161">
        <f>SUM(AN90:AS95)</f>
        <v>3242</v>
      </c>
      <c r="AO96" s="164"/>
      <c r="AP96" s="164"/>
      <c r="AQ96" s="164"/>
      <c r="AR96" s="164"/>
      <c r="AS96" s="165"/>
      <c r="AT96" s="172">
        <f>IF(AI96=0,0,(AI96+AI93+AI94+(AI95*2))/(E94*$AU$10*3-E96))</f>
        <v>0.70897832817337458</v>
      </c>
      <c r="AU96" s="173"/>
      <c r="AV96" s="173"/>
      <c r="AW96" s="173"/>
      <c r="AX96" s="173"/>
      <c r="AY96" s="174"/>
      <c r="AZ96" s="37"/>
    </row>
    <row r="97" spans="1:52" ht="10.5" customHeight="1" x14ac:dyDescent="0.15">
      <c r="A97" s="5"/>
      <c r="B97" s="187" t="s">
        <v>35</v>
      </c>
      <c r="C97" s="191"/>
      <c r="D97" s="189"/>
      <c r="E97" s="175" t="s">
        <v>47</v>
      </c>
      <c r="F97" s="178"/>
      <c r="G97" s="178"/>
      <c r="H97" s="177"/>
      <c r="I97" s="158" t="str">
        <f t="shared" ref="I97:I102" si="19">I90</f>
        <v>午前</v>
      </c>
      <c r="J97" s="159"/>
      <c r="K97" s="159"/>
      <c r="L97" s="160"/>
      <c r="M97" s="179">
        <v>62</v>
      </c>
      <c r="N97" s="180"/>
      <c r="O97" s="180"/>
      <c r="P97" s="180"/>
      <c r="Q97" s="181"/>
      <c r="R97" s="179">
        <v>793</v>
      </c>
      <c r="S97" s="180"/>
      <c r="T97" s="180"/>
      <c r="U97" s="180"/>
      <c r="V97" s="180"/>
      <c r="W97" s="181"/>
      <c r="X97" s="179">
        <v>1</v>
      </c>
      <c r="Y97" s="180"/>
      <c r="Z97" s="180"/>
      <c r="AA97" s="180"/>
      <c r="AB97" s="181"/>
      <c r="AC97" s="179">
        <v>5</v>
      </c>
      <c r="AD97" s="180"/>
      <c r="AE97" s="180"/>
      <c r="AF97" s="180"/>
      <c r="AG97" s="180"/>
      <c r="AH97" s="181"/>
      <c r="AI97" s="179">
        <f t="shared" si="10"/>
        <v>63</v>
      </c>
      <c r="AJ97" s="180"/>
      <c r="AK97" s="180"/>
      <c r="AL97" s="180"/>
      <c r="AM97" s="181"/>
      <c r="AN97" s="179">
        <f t="shared" ref="AN97:AN102" si="20">R97+AC97</f>
        <v>798</v>
      </c>
      <c r="AO97" s="182"/>
      <c r="AP97" s="182"/>
      <c r="AQ97" s="182"/>
      <c r="AR97" s="182"/>
      <c r="AS97" s="183"/>
      <c r="AT97" s="184">
        <f>IF(AI97=0,0,(AI97*1)/($E$101*$AU$10*3-$E$103))</f>
        <v>6.5015479876160992E-2</v>
      </c>
      <c r="AU97" s="185"/>
      <c r="AV97" s="185"/>
      <c r="AW97" s="185"/>
      <c r="AX97" s="185"/>
      <c r="AY97" s="186"/>
      <c r="AZ97" s="37"/>
    </row>
    <row r="98" spans="1:52" ht="10.5" customHeight="1" x14ac:dyDescent="0.15">
      <c r="A98" s="5"/>
      <c r="B98" s="190"/>
      <c r="C98" s="191"/>
      <c r="D98" s="189"/>
      <c r="E98" s="175"/>
      <c r="F98" s="178"/>
      <c r="G98" s="178"/>
      <c r="H98" s="177"/>
      <c r="I98" s="166" t="str">
        <f t="shared" si="19"/>
        <v>午後</v>
      </c>
      <c r="J98" s="167"/>
      <c r="K98" s="167"/>
      <c r="L98" s="168"/>
      <c r="M98" s="161">
        <v>32</v>
      </c>
      <c r="N98" s="162"/>
      <c r="O98" s="162"/>
      <c r="P98" s="162"/>
      <c r="Q98" s="163"/>
      <c r="R98" s="161">
        <v>324</v>
      </c>
      <c r="S98" s="162"/>
      <c r="T98" s="162"/>
      <c r="U98" s="162"/>
      <c r="V98" s="162"/>
      <c r="W98" s="163"/>
      <c r="X98" s="161">
        <v>7</v>
      </c>
      <c r="Y98" s="162"/>
      <c r="Z98" s="162"/>
      <c r="AA98" s="162"/>
      <c r="AB98" s="163"/>
      <c r="AC98" s="161">
        <v>85</v>
      </c>
      <c r="AD98" s="162"/>
      <c r="AE98" s="162"/>
      <c r="AF98" s="162"/>
      <c r="AG98" s="162"/>
      <c r="AH98" s="163"/>
      <c r="AI98" s="161">
        <f t="shared" si="10"/>
        <v>39</v>
      </c>
      <c r="AJ98" s="162"/>
      <c r="AK98" s="162"/>
      <c r="AL98" s="162"/>
      <c r="AM98" s="163"/>
      <c r="AN98" s="161">
        <f t="shared" si="20"/>
        <v>409</v>
      </c>
      <c r="AO98" s="164"/>
      <c r="AP98" s="164"/>
      <c r="AQ98" s="164"/>
      <c r="AR98" s="164"/>
      <c r="AS98" s="165"/>
      <c r="AT98" s="172">
        <f>IF(AI98=0,0,(AI98*1)/($E$101*$AU$10*3-$E$103))</f>
        <v>4.0247678018575851E-2</v>
      </c>
      <c r="AU98" s="173"/>
      <c r="AV98" s="173"/>
      <c r="AW98" s="173"/>
      <c r="AX98" s="173"/>
      <c r="AY98" s="174"/>
      <c r="AZ98" s="37"/>
    </row>
    <row r="99" spans="1:52" ht="10.5" customHeight="1" x14ac:dyDescent="0.15">
      <c r="A99" s="5"/>
      <c r="B99" s="190"/>
      <c r="C99" s="191"/>
      <c r="D99" s="189"/>
      <c r="E99" s="175"/>
      <c r="F99" s="178"/>
      <c r="G99" s="178"/>
      <c r="H99" s="177"/>
      <c r="I99" s="166" t="str">
        <f t="shared" si="19"/>
        <v>夜間</v>
      </c>
      <c r="J99" s="167"/>
      <c r="K99" s="167"/>
      <c r="L99" s="168"/>
      <c r="M99" s="161">
        <v>13</v>
      </c>
      <c r="N99" s="162"/>
      <c r="O99" s="162"/>
      <c r="P99" s="162"/>
      <c r="Q99" s="163"/>
      <c r="R99" s="161">
        <v>137</v>
      </c>
      <c r="S99" s="162"/>
      <c r="T99" s="162"/>
      <c r="U99" s="162"/>
      <c r="V99" s="162"/>
      <c r="W99" s="163"/>
      <c r="X99" s="161">
        <v>10</v>
      </c>
      <c r="Y99" s="162"/>
      <c r="Z99" s="162"/>
      <c r="AA99" s="162"/>
      <c r="AB99" s="163"/>
      <c r="AC99" s="161">
        <v>97</v>
      </c>
      <c r="AD99" s="162"/>
      <c r="AE99" s="162"/>
      <c r="AF99" s="162"/>
      <c r="AG99" s="162"/>
      <c r="AH99" s="163"/>
      <c r="AI99" s="161">
        <f t="shared" si="10"/>
        <v>23</v>
      </c>
      <c r="AJ99" s="162"/>
      <c r="AK99" s="162"/>
      <c r="AL99" s="162"/>
      <c r="AM99" s="163"/>
      <c r="AN99" s="161">
        <f t="shared" si="20"/>
        <v>234</v>
      </c>
      <c r="AO99" s="164"/>
      <c r="AP99" s="164"/>
      <c r="AQ99" s="164"/>
      <c r="AR99" s="164"/>
      <c r="AS99" s="165"/>
      <c r="AT99" s="172">
        <f>IF(AI99=0,0,(AI99*1)/($E$101*$AU$10*3-$E$103))</f>
        <v>2.3735810113519093E-2</v>
      </c>
      <c r="AU99" s="173"/>
      <c r="AV99" s="173"/>
      <c r="AW99" s="173"/>
      <c r="AX99" s="173"/>
      <c r="AY99" s="174"/>
      <c r="AZ99" s="37"/>
    </row>
    <row r="100" spans="1:52" ht="10.5" customHeight="1" x14ac:dyDescent="0.15">
      <c r="A100" s="5"/>
      <c r="B100" s="190"/>
      <c r="C100" s="191"/>
      <c r="D100" s="189"/>
      <c r="E100" s="175"/>
      <c r="F100" s="178"/>
      <c r="G100" s="178"/>
      <c r="H100" s="177"/>
      <c r="I100" s="166" t="str">
        <f t="shared" si="19"/>
        <v>午前午後</v>
      </c>
      <c r="J100" s="167"/>
      <c r="K100" s="167"/>
      <c r="L100" s="168"/>
      <c r="M100" s="161">
        <v>38</v>
      </c>
      <c r="N100" s="162"/>
      <c r="O100" s="162"/>
      <c r="P100" s="162"/>
      <c r="Q100" s="163"/>
      <c r="R100" s="161">
        <v>476</v>
      </c>
      <c r="S100" s="162"/>
      <c r="T100" s="162"/>
      <c r="U100" s="162"/>
      <c r="V100" s="162"/>
      <c r="W100" s="163"/>
      <c r="X100" s="161">
        <v>16</v>
      </c>
      <c r="Y100" s="162"/>
      <c r="Z100" s="162"/>
      <c r="AA100" s="162"/>
      <c r="AB100" s="163"/>
      <c r="AC100" s="161">
        <v>240</v>
      </c>
      <c r="AD100" s="162"/>
      <c r="AE100" s="162"/>
      <c r="AF100" s="162"/>
      <c r="AG100" s="162"/>
      <c r="AH100" s="163"/>
      <c r="AI100" s="161">
        <f t="shared" ref="AI100:AI117" si="21">M100+X100</f>
        <v>54</v>
      </c>
      <c r="AJ100" s="162"/>
      <c r="AK100" s="162"/>
      <c r="AL100" s="162"/>
      <c r="AM100" s="163"/>
      <c r="AN100" s="161">
        <f t="shared" si="20"/>
        <v>716</v>
      </c>
      <c r="AO100" s="164"/>
      <c r="AP100" s="164"/>
      <c r="AQ100" s="164"/>
      <c r="AR100" s="164"/>
      <c r="AS100" s="165"/>
      <c r="AT100" s="172">
        <f>IF(AI100=0,0,(AI100*2)/($E$101*$AU$10*3-$E$103))</f>
        <v>0.11145510835913312</v>
      </c>
      <c r="AU100" s="173"/>
      <c r="AV100" s="173"/>
      <c r="AW100" s="173"/>
      <c r="AX100" s="173"/>
      <c r="AY100" s="174"/>
      <c r="AZ100" s="37"/>
    </row>
    <row r="101" spans="1:52" ht="10.5" customHeight="1" x14ac:dyDescent="0.15">
      <c r="A101" s="5"/>
      <c r="B101" s="190"/>
      <c r="C101" s="191"/>
      <c r="D101" s="189"/>
      <c r="E101" s="38">
        <v>1</v>
      </c>
      <c r="F101" s="35"/>
      <c r="G101" s="35"/>
      <c r="H101" s="36"/>
      <c r="I101" s="166" t="str">
        <f t="shared" si="19"/>
        <v>午後夜間</v>
      </c>
      <c r="J101" s="167"/>
      <c r="K101" s="167"/>
      <c r="L101" s="168"/>
      <c r="M101" s="161">
        <v>7</v>
      </c>
      <c r="N101" s="162"/>
      <c r="O101" s="162"/>
      <c r="P101" s="162"/>
      <c r="Q101" s="163"/>
      <c r="R101" s="161">
        <v>86</v>
      </c>
      <c r="S101" s="162"/>
      <c r="T101" s="162"/>
      <c r="U101" s="162"/>
      <c r="V101" s="162"/>
      <c r="W101" s="163"/>
      <c r="X101" s="161">
        <v>1</v>
      </c>
      <c r="Y101" s="162"/>
      <c r="Z101" s="162"/>
      <c r="AA101" s="162"/>
      <c r="AB101" s="163"/>
      <c r="AC101" s="161">
        <v>15</v>
      </c>
      <c r="AD101" s="162"/>
      <c r="AE101" s="162"/>
      <c r="AF101" s="162"/>
      <c r="AG101" s="162"/>
      <c r="AH101" s="163"/>
      <c r="AI101" s="161">
        <f t="shared" si="21"/>
        <v>8</v>
      </c>
      <c r="AJ101" s="162"/>
      <c r="AK101" s="162"/>
      <c r="AL101" s="162"/>
      <c r="AM101" s="163"/>
      <c r="AN101" s="161">
        <f t="shared" si="20"/>
        <v>101</v>
      </c>
      <c r="AO101" s="164"/>
      <c r="AP101" s="164"/>
      <c r="AQ101" s="164"/>
      <c r="AR101" s="164"/>
      <c r="AS101" s="165"/>
      <c r="AT101" s="172">
        <f>IF(AI101=0,0,(AI101*2)/($E$101*$AU$10*3-$E$103))</f>
        <v>1.6511867905056758E-2</v>
      </c>
      <c r="AU101" s="173"/>
      <c r="AV101" s="173"/>
      <c r="AW101" s="173"/>
      <c r="AX101" s="173"/>
      <c r="AY101" s="174"/>
      <c r="AZ101" s="37"/>
    </row>
    <row r="102" spans="1:52" ht="10.5" customHeight="1" x14ac:dyDescent="0.15">
      <c r="A102" s="5"/>
      <c r="B102" s="190"/>
      <c r="C102" s="191"/>
      <c r="D102" s="189"/>
      <c r="E102" s="34"/>
      <c r="F102" s="35"/>
      <c r="G102" s="35"/>
      <c r="H102" s="36"/>
      <c r="I102" s="166" t="str">
        <f t="shared" si="19"/>
        <v>全日</v>
      </c>
      <c r="J102" s="167"/>
      <c r="K102" s="167"/>
      <c r="L102" s="168"/>
      <c r="M102" s="161">
        <v>16</v>
      </c>
      <c r="N102" s="162"/>
      <c r="O102" s="162"/>
      <c r="P102" s="162"/>
      <c r="Q102" s="163"/>
      <c r="R102" s="161">
        <v>225</v>
      </c>
      <c r="S102" s="162"/>
      <c r="T102" s="162"/>
      <c r="U102" s="162"/>
      <c r="V102" s="162"/>
      <c r="W102" s="163"/>
      <c r="X102" s="161">
        <v>21</v>
      </c>
      <c r="Y102" s="162"/>
      <c r="Z102" s="162"/>
      <c r="AA102" s="162"/>
      <c r="AB102" s="163"/>
      <c r="AC102" s="161">
        <v>310</v>
      </c>
      <c r="AD102" s="162"/>
      <c r="AE102" s="162"/>
      <c r="AF102" s="162"/>
      <c r="AG102" s="162"/>
      <c r="AH102" s="163"/>
      <c r="AI102" s="161">
        <f t="shared" si="21"/>
        <v>37</v>
      </c>
      <c r="AJ102" s="162"/>
      <c r="AK102" s="162"/>
      <c r="AL102" s="162"/>
      <c r="AM102" s="163"/>
      <c r="AN102" s="161">
        <f t="shared" si="20"/>
        <v>535</v>
      </c>
      <c r="AO102" s="164"/>
      <c r="AP102" s="164"/>
      <c r="AQ102" s="164"/>
      <c r="AR102" s="164"/>
      <c r="AS102" s="165"/>
      <c r="AT102" s="172">
        <f>IF(AI102=0,0,(AI102*3)/($E$101*$AU$10*3-$E$103))</f>
        <v>0.11455108359133127</v>
      </c>
      <c r="AU102" s="173"/>
      <c r="AV102" s="173"/>
      <c r="AW102" s="173"/>
      <c r="AX102" s="173"/>
      <c r="AY102" s="174"/>
      <c r="AZ102" s="37"/>
    </row>
    <row r="103" spans="1:52" ht="10.5" customHeight="1" x14ac:dyDescent="0.15">
      <c r="A103" s="5"/>
      <c r="B103" s="190"/>
      <c r="C103" s="191"/>
      <c r="D103" s="189"/>
      <c r="E103" s="169">
        <v>0</v>
      </c>
      <c r="F103" s="170"/>
      <c r="G103" s="170"/>
      <c r="H103" s="171"/>
      <c r="I103" s="166" t="s">
        <v>36</v>
      </c>
      <c r="J103" s="167"/>
      <c r="K103" s="167"/>
      <c r="L103" s="168"/>
      <c r="M103" s="161">
        <f>SUM(M97:Q102)</f>
        <v>168</v>
      </c>
      <c r="N103" s="162"/>
      <c r="O103" s="162"/>
      <c r="P103" s="162"/>
      <c r="Q103" s="163"/>
      <c r="R103" s="161">
        <f>SUM(R97:W102:W102)</f>
        <v>2041</v>
      </c>
      <c r="S103" s="162"/>
      <c r="T103" s="162"/>
      <c r="U103" s="162"/>
      <c r="V103" s="162"/>
      <c r="W103" s="163"/>
      <c r="X103" s="161">
        <f>SUM(X97:AB102:AB102)</f>
        <v>56</v>
      </c>
      <c r="Y103" s="162"/>
      <c r="Z103" s="162"/>
      <c r="AA103" s="162"/>
      <c r="AB103" s="163"/>
      <c r="AC103" s="161">
        <f>SUM(AC97:AH102)</f>
        <v>752</v>
      </c>
      <c r="AD103" s="162"/>
      <c r="AE103" s="162"/>
      <c r="AF103" s="162"/>
      <c r="AG103" s="162"/>
      <c r="AH103" s="163"/>
      <c r="AI103" s="161">
        <f t="shared" si="21"/>
        <v>224</v>
      </c>
      <c r="AJ103" s="162"/>
      <c r="AK103" s="162"/>
      <c r="AL103" s="162"/>
      <c r="AM103" s="163"/>
      <c r="AN103" s="161">
        <f>SUM(AN97:AS102)</f>
        <v>2793</v>
      </c>
      <c r="AO103" s="164"/>
      <c r="AP103" s="164"/>
      <c r="AQ103" s="164"/>
      <c r="AR103" s="164"/>
      <c r="AS103" s="165"/>
      <c r="AT103" s="172">
        <f>IF(AI103=0,0,(AI103+AI100+AI101+(AI102*2))/(E101*$AU$10*3-E103))</f>
        <v>0.37151702786377711</v>
      </c>
      <c r="AU103" s="173"/>
      <c r="AV103" s="173"/>
      <c r="AW103" s="173"/>
      <c r="AX103" s="173"/>
      <c r="AY103" s="174"/>
      <c r="AZ103" s="37"/>
    </row>
    <row r="104" spans="1:52" ht="10.5" customHeight="1" x14ac:dyDescent="0.15">
      <c r="A104" s="5"/>
      <c r="B104" s="187" t="s">
        <v>35</v>
      </c>
      <c r="C104" s="191"/>
      <c r="D104" s="189"/>
      <c r="E104" s="175" t="s">
        <v>48</v>
      </c>
      <c r="F104" s="178"/>
      <c r="G104" s="178"/>
      <c r="H104" s="177"/>
      <c r="I104" s="158" t="str">
        <f t="shared" ref="I104:I109" si="22">I97</f>
        <v>午前</v>
      </c>
      <c r="J104" s="159"/>
      <c r="K104" s="159"/>
      <c r="L104" s="160"/>
      <c r="M104" s="179">
        <v>45</v>
      </c>
      <c r="N104" s="180"/>
      <c r="O104" s="180"/>
      <c r="P104" s="180"/>
      <c r="Q104" s="181"/>
      <c r="R104" s="179">
        <v>567</v>
      </c>
      <c r="S104" s="180"/>
      <c r="T104" s="180"/>
      <c r="U104" s="180"/>
      <c r="V104" s="180"/>
      <c r="W104" s="181"/>
      <c r="X104" s="179">
        <v>7</v>
      </c>
      <c r="Y104" s="180"/>
      <c r="Z104" s="180"/>
      <c r="AA104" s="180"/>
      <c r="AB104" s="181"/>
      <c r="AC104" s="179">
        <v>127</v>
      </c>
      <c r="AD104" s="180"/>
      <c r="AE104" s="180"/>
      <c r="AF104" s="180"/>
      <c r="AG104" s="180"/>
      <c r="AH104" s="181"/>
      <c r="AI104" s="179">
        <f t="shared" si="21"/>
        <v>52</v>
      </c>
      <c r="AJ104" s="180"/>
      <c r="AK104" s="180"/>
      <c r="AL104" s="180"/>
      <c r="AM104" s="181"/>
      <c r="AN104" s="179">
        <f t="shared" ref="AN104:AN109" si="23">R104+AC104</f>
        <v>694</v>
      </c>
      <c r="AO104" s="182"/>
      <c r="AP104" s="182"/>
      <c r="AQ104" s="182"/>
      <c r="AR104" s="182"/>
      <c r="AS104" s="183"/>
      <c r="AT104" s="184">
        <f>IF(AI104=0,0,(AI104*1)/($E$108*$AU$10*3-$E$110))</f>
        <v>5.3663570691434466E-2</v>
      </c>
      <c r="AU104" s="185"/>
      <c r="AV104" s="185"/>
      <c r="AW104" s="185"/>
      <c r="AX104" s="185"/>
      <c r="AY104" s="186"/>
      <c r="AZ104" s="37"/>
    </row>
    <row r="105" spans="1:52" ht="10.5" customHeight="1" x14ac:dyDescent="0.15">
      <c r="A105" s="5"/>
      <c r="B105" s="190"/>
      <c r="C105" s="191"/>
      <c r="D105" s="189"/>
      <c r="E105" s="175"/>
      <c r="F105" s="178"/>
      <c r="G105" s="178"/>
      <c r="H105" s="177"/>
      <c r="I105" s="166" t="str">
        <f t="shared" si="22"/>
        <v>午後</v>
      </c>
      <c r="J105" s="167"/>
      <c r="K105" s="167"/>
      <c r="L105" s="168"/>
      <c r="M105" s="161">
        <v>110</v>
      </c>
      <c r="N105" s="162"/>
      <c r="O105" s="162"/>
      <c r="P105" s="162"/>
      <c r="Q105" s="163"/>
      <c r="R105" s="161">
        <v>1054</v>
      </c>
      <c r="S105" s="162"/>
      <c r="T105" s="162"/>
      <c r="U105" s="162"/>
      <c r="V105" s="162"/>
      <c r="W105" s="163"/>
      <c r="X105" s="161">
        <v>4</v>
      </c>
      <c r="Y105" s="162"/>
      <c r="Z105" s="162"/>
      <c r="AA105" s="162"/>
      <c r="AB105" s="163"/>
      <c r="AC105" s="161">
        <v>58</v>
      </c>
      <c r="AD105" s="162"/>
      <c r="AE105" s="162"/>
      <c r="AF105" s="162"/>
      <c r="AG105" s="162"/>
      <c r="AH105" s="163"/>
      <c r="AI105" s="161">
        <f t="shared" si="21"/>
        <v>114</v>
      </c>
      <c r="AJ105" s="162"/>
      <c r="AK105" s="162"/>
      <c r="AL105" s="162"/>
      <c r="AM105" s="163"/>
      <c r="AN105" s="161">
        <f t="shared" si="23"/>
        <v>1112</v>
      </c>
      <c r="AO105" s="164"/>
      <c r="AP105" s="164"/>
      <c r="AQ105" s="164"/>
      <c r="AR105" s="164"/>
      <c r="AS105" s="165"/>
      <c r="AT105" s="172">
        <f>IF(AI105=0,0,(AI105*1)/($E$108*$AU$10*3-$E$110))</f>
        <v>0.11764705882352941</v>
      </c>
      <c r="AU105" s="173"/>
      <c r="AV105" s="173"/>
      <c r="AW105" s="173"/>
      <c r="AX105" s="173"/>
      <c r="AY105" s="174"/>
      <c r="AZ105" s="37"/>
    </row>
    <row r="106" spans="1:52" ht="10.5" customHeight="1" x14ac:dyDescent="0.15">
      <c r="A106" s="5"/>
      <c r="B106" s="190"/>
      <c r="C106" s="191"/>
      <c r="D106" s="189"/>
      <c r="E106" s="175"/>
      <c r="F106" s="178"/>
      <c r="G106" s="178"/>
      <c r="H106" s="177"/>
      <c r="I106" s="166" t="str">
        <f t="shared" si="22"/>
        <v>夜間</v>
      </c>
      <c r="J106" s="167"/>
      <c r="K106" s="167"/>
      <c r="L106" s="168"/>
      <c r="M106" s="161">
        <v>29</v>
      </c>
      <c r="N106" s="162"/>
      <c r="O106" s="162"/>
      <c r="P106" s="162"/>
      <c r="Q106" s="163"/>
      <c r="R106" s="161">
        <v>412</v>
      </c>
      <c r="S106" s="162"/>
      <c r="T106" s="162"/>
      <c r="U106" s="162"/>
      <c r="V106" s="162"/>
      <c r="W106" s="163"/>
      <c r="X106" s="161">
        <v>44</v>
      </c>
      <c r="Y106" s="162"/>
      <c r="Z106" s="162"/>
      <c r="AA106" s="162"/>
      <c r="AB106" s="163"/>
      <c r="AC106" s="161">
        <v>596</v>
      </c>
      <c r="AD106" s="162"/>
      <c r="AE106" s="162"/>
      <c r="AF106" s="162"/>
      <c r="AG106" s="162"/>
      <c r="AH106" s="163"/>
      <c r="AI106" s="161">
        <f t="shared" si="21"/>
        <v>73</v>
      </c>
      <c r="AJ106" s="162"/>
      <c r="AK106" s="162"/>
      <c r="AL106" s="162"/>
      <c r="AM106" s="163"/>
      <c r="AN106" s="161">
        <f t="shared" si="23"/>
        <v>1008</v>
      </c>
      <c r="AO106" s="164"/>
      <c r="AP106" s="164"/>
      <c r="AQ106" s="164"/>
      <c r="AR106" s="164"/>
      <c r="AS106" s="165"/>
      <c r="AT106" s="172">
        <f>IF(AI106=0,0,(AI106*1)/($E$108*$AU$10*3-$E$110))</f>
        <v>7.533539731682147E-2</v>
      </c>
      <c r="AU106" s="173"/>
      <c r="AV106" s="173"/>
      <c r="AW106" s="173"/>
      <c r="AX106" s="173"/>
      <c r="AY106" s="174"/>
      <c r="AZ106" s="37"/>
    </row>
    <row r="107" spans="1:52" ht="10.5" customHeight="1" x14ac:dyDescent="0.15">
      <c r="A107" s="5"/>
      <c r="B107" s="190"/>
      <c r="C107" s="191"/>
      <c r="D107" s="189"/>
      <c r="E107" s="175"/>
      <c r="F107" s="178"/>
      <c r="G107" s="178"/>
      <c r="H107" s="177"/>
      <c r="I107" s="166" t="str">
        <f t="shared" si="22"/>
        <v>午前午後</v>
      </c>
      <c r="J107" s="167"/>
      <c r="K107" s="167"/>
      <c r="L107" s="168"/>
      <c r="M107" s="161">
        <v>51</v>
      </c>
      <c r="N107" s="162"/>
      <c r="O107" s="162"/>
      <c r="P107" s="162"/>
      <c r="Q107" s="163"/>
      <c r="R107" s="161">
        <v>710</v>
      </c>
      <c r="S107" s="162"/>
      <c r="T107" s="162"/>
      <c r="U107" s="162"/>
      <c r="V107" s="162"/>
      <c r="W107" s="163"/>
      <c r="X107" s="161">
        <v>5</v>
      </c>
      <c r="Y107" s="162"/>
      <c r="Z107" s="162"/>
      <c r="AA107" s="162"/>
      <c r="AB107" s="163"/>
      <c r="AC107" s="161">
        <v>85</v>
      </c>
      <c r="AD107" s="162"/>
      <c r="AE107" s="162"/>
      <c r="AF107" s="162"/>
      <c r="AG107" s="162"/>
      <c r="AH107" s="163"/>
      <c r="AI107" s="161">
        <f t="shared" si="21"/>
        <v>56</v>
      </c>
      <c r="AJ107" s="162"/>
      <c r="AK107" s="162"/>
      <c r="AL107" s="162"/>
      <c r="AM107" s="163"/>
      <c r="AN107" s="161">
        <f t="shared" si="23"/>
        <v>795</v>
      </c>
      <c r="AO107" s="164"/>
      <c r="AP107" s="164"/>
      <c r="AQ107" s="164"/>
      <c r="AR107" s="164"/>
      <c r="AS107" s="165"/>
      <c r="AT107" s="172">
        <f>IF(AI107=0,0,(AI107*2)/($E$108*$AU$10*3-$E$110))</f>
        <v>0.11558307533539731</v>
      </c>
      <c r="AU107" s="173"/>
      <c r="AV107" s="173"/>
      <c r="AW107" s="173"/>
      <c r="AX107" s="173"/>
      <c r="AY107" s="174"/>
      <c r="AZ107" s="37"/>
    </row>
    <row r="108" spans="1:52" ht="10.5" customHeight="1" x14ac:dyDescent="0.15">
      <c r="A108" s="5"/>
      <c r="B108" s="190"/>
      <c r="C108" s="191"/>
      <c r="D108" s="189"/>
      <c r="E108" s="38">
        <v>1</v>
      </c>
      <c r="F108" s="35"/>
      <c r="G108" s="35"/>
      <c r="H108" s="36"/>
      <c r="I108" s="166" t="str">
        <f t="shared" si="22"/>
        <v>午後夜間</v>
      </c>
      <c r="J108" s="167"/>
      <c r="K108" s="167"/>
      <c r="L108" s="168"/>
      <c r="M108" s="161">
        <v>7</v>
      </c>
      <c r="N108" s="162"/>
      <c r="O108" s="162"/>
      <c r="P108" s="162"/>
      <c r="Q108" s="163"/>
      <c r="R108" s="161">
        <v>86</v>
      </c>
      <c r="S108" s="162"/>
      <c r="T108" s="162"/>
      <c r="U108" s="162"/>
      <c r="V108" s="162"/>
      <c r="W108" s="163"/>
      <c r="X108" s="161">
        <v>5</v>
      </c>
      <c r="Y108" s="162"/>
      <c r="Z108" s="162"/>
      <c r="AA108" s="162"/>
      <c r="AB108" s="163"/>
      <c r="AC108" s="161">
        <v>100</v>
      </c>
      <c r="AD108" s="162"/>
      <c r="AE108" s="162"/>
      <c r="AF108" s="162"/>
      <c r="AG108" s="162"/>
      <c r="AH108" s="163"/>
      <c r="AI108" s="161">
        <f t="shared" si="21"/>
        <v>12</v>
      </c>
      <c r="AJ108" s="162"/>
      <c r="AK108" s="162"/>
      <c r="AL108" s="162"/>
      <c r="AM108" s="163"/>
      <c r="AN108" s="161">
        <f t="shared" si="23"/>
        <v>186</v>
      </c>
      <c r="AO108" s="164"/>
      <c r="AP108" s="164"/>
      <c r="AQ108" s="164"/>
      <c r="AR108" s="164"/>
      <c r="AS108" s="165"/>
      <c r="AT108" s="172">
        <f>IF(AI108=0,0,(AI108*2)/($E$108*$AU$10*3-$E$110))</f>
        <v>2.4767801857585141E-2</v>
      </c>
      <c r="AU108" s="173"/>
      <c r="AV108" s="173"/>
      <c r="AW108" s="173"/>
      <c r="AX108" s="173"/>
      <c r="AY108" s="174"/>
      <c r="AZ108" s="37"/>
    </row>
    <row r="109" spans="1:52" ht="10.5" customHeight="1" x14ac:dyDescent="0.15">
      <c r="A109" s="5"/>
      <c r="B109" s="190"/>
      <c r="C109" s="191"/>
      <c r="D109" s="189"/>
      <c r="E109" s="34"/>
      <c r="F109" s="35"/>
      <c r="G109" s="35"/>
      <c r="H109" s="36"/>
      <c r="I109" s="166" t="str">
        <f t="shared" si="22"/>
        <v>全日</v>
      </c>
      <c r="J109" s="167"/>
      <c r="K109" s="167"/>
      <c r="L109" s="168"/>
      <c r="M109" s="161">
        <v>28</v>
      </c>
      <c r="N109" s="162"/>
      <c r="O109" s="162"/>
      <c r="P109" s="162"/>
      <c r="Q109" s="163"/>
      <c r="R109" s="161">
        <v>452</v>
      </c>
      <c r="S109" s="162"/>
      <c r="T109" s="162"/>
      <c r="U109" s="162"/>
      <c r="V109" s="162"/>
      <c r="W109" s="163"/>
      <c r="X109" s="161">
        <v>21</v>
      </c>
      <c r="Y109" s="162"/>
      <c r="Z109" s="162"/>
      <c r="AA109" s="162"/>
      <c r="AB109" s="163"/>
      <c r="AC109" s="161">
        <v>410</v>
      </c>
      <c r="AD109" s="162"/>
      <c r="AE109" s="162"/>
      <c r="AF109" s="162"/>
      <c r="AG109" s="162"/>
      <c r="AH109" s="163"/>
      <c r="AI109" s="161">
        <f t="shared" si="21"/>
        <v>49</v>
      </c>
      <c r="AJ109" s="162"/>
      <c r="AK109" s="162"/>
      <c r="AL109" s="162"/>
      <c r="AM109" s="163"/>
      <c r="AN109" s="161">
        <f t="shared" si="23"/>
        <v>862</v>
      </c>
      <c r="AO109" s="164"/>
      <c r="AP109" s="164"/>
      <c r="AQ109" s="164"/>
      <c r="AR109" s="164"/>
      <c r="AS109" s="165"/>
      <c r="AT109" s="172">
        <f>IF(AI109=0,0,(AI109*3)/($E$108*$AU$10*3-$E$110))</f>
        <v>0.15170278637770898</v>
      </c>
      <c r="AU109" s="173"/>
      <c r="AV109" s="173"/>
      <c r="AW109" s="173"/>
      <c r="AX109" s="173"/>
      <c r="AY109" s="174"/>
      <c r="AZ109" s="37"/>
    </row>
    <row r="110" spans="1:52" ht="10.5" customHeight="1" x14ac:dyDescent="0.15">
      <c r="A110" s="5"/>
      <c r="B110" s="190"/>
      <c r="C110" s="191"/>
      <c r="D110" s="189"/>
      <c r="E110" s="169">
        <v>0</v>
      </c>
      <c r="F110" s="170"/>
      <c r="G110" s="170"/>
      <c r="H110" s="171"/>
      <c r="I110" s="166" t="s">
        <v>36</v>
      </c>
      <c r="J110" s="167"/>
      <c r="K110" s="167"/>
      <c r="L110" s="168"/>
      <c r="M110" s="161">
        <f>SUM(M104:Q109)</f>
        <v>270</v>
      </c>
      <c r="N110" s="162"/>
      <c r="O110" s="162"/>
      <c r="P110" s="162"/>
      <c r="Q110" s="163"/>
      <c r="R110" s="161">
        <f>SUM(R104:W109:W109)</f>
        <v>3281</v>
      </c>
      <c r="S110" s="162"/>
      <c r="T110" s="162"/>
      <c r="U110" s="162"/>
      <c r="V110" s="162"/>
      <c r="W110" s="163"/>
      <c r="X110" s="161">
        <f>SUM(X104:AB109:AB109)</f>
        <v>86</v>
      </c>
      <c r="Y110" s="162"/>
      <c r="Z110" s="162"/>
      <c r="AA110" s="162"/>
      <c r="AB110" s="163"/>
      <c r="AC110" s="161">
        <f>SUM(AC104:AH109)</f>
        <v>1376</v>
      </c>
      <c r="AD110" s="162"/>
      <c r="AE110" s="162"/>
      <c r="AF110" s="162"/>
      <c r="AG110" s="162"/>
      <c r="AH110" s="163"/>
      <c r="AI110" s="161">
        <f t="shared" si="21"/>
        <v>356</v>
      </c>
      <c r="AJ110" s="162"/>
      <c r="AK110" s="162"/>
      <c r="AL110" s="162"/>
      <c r="AM110" s="163"/>
      <c r="AN110" s="161">
        <f>SUM(AN104:AS109)</f>
        <v>4657</v>
      </c>
      <c r="AO110" s="164"/>
      <c r="AP110" s="164"/>
      <c r="AQ110" s="164"/>
      <c r="AR110" s="164"/>
      <c r="AS110" s="165"/>
      <c r="AT110" s="172">
        <f>IF(AI110=0,0,(AI110+AI107+AI108+(AI109*2))/(E108*$AU$10*3-E110))</f>
        <v>0.53869969040247678</v>
      </c>
      <c r="AU110" s="173"/>
      <c r="AV110" s="173"/>
      <c r="AW110" s="173"/>
      <c r="AX110" s="173"/>
      <c r="AY110" s="174"/>
      <c r="AZ110" s="37"/>
    </row>
    <row r="111" spans="1:52" ht="10.5" customHeight="1" x14ac:dyDescent="0.15">
      <c r="A111" s="5"/>
      <c r="B111" s="187" t="s">
        <v>35</v>
      </c>
      <c r="C111" s="191"/>
      <c r="D111" s="189"/>
      <c r="E111" s="175" t="s">
        <v>49</v>
      </c>
      <c r="F111" s="178"/>
      <c r="G111" s="178"/>
      <c r="H111" s="177"/>
      <c r="I111" s="158" t="str">
        <f t="shared" ref="I111:I116" si="24">I104</f>
        <v>午前</v>
      </c>
      <c r="J111" s="159"/>
      <c r="K111" s="159"/>
      <c r="L111" s="160"/>
      <c r="M111" s="179">
        <v>21</v>
      </c>
      <c r="N111" s="180"/>
      <c r="O111" s="180"/>
      <c r="P111" s="180"/>
      <c r="Q111" s="181"/>
      <c r="R111" s="179">
        <v>146</v>
      </c>
      <c r="S111" s="180"/>
      <c r="T111" s="180"/>
      <c r="U111" s="180"/>
      <c r="V111" s="180"/>
      <c r="W111" s="181"/>
      <c r="X111" s="179">
        <v>3</v>
      </c>
      <c r="Y111" s="180"/>
      <c r="Z111" s="180"/>
      <c r="AA111" s="180"/>
      <c r="AB111" s="181"/>
      <c r="AC111" s="179">
        <v>18</v>
      </c>
      <c r="AD111" s="180"/>
      <c r="AE111" s="180"/>
      <c r="AF111" s="180"/>
      <c r="AG111" s="180"/>
      <c r="AH111" s="181"/>
      <c r="AI111" s="179">
        <f t="shared" si="21"/>
        <v>24</v>
      </c>
      <c r="AJ111" s="180"/>
      <c r="AK111" s="180"/>
      <c r="AL111" s="180"/>
      <c r="AM111" s="181"/>
      <c r="AN111" s="179">
        <f t="shared" ref="AN111:AN116" si="25">R111+AC111</f>
        <v>164</v>
      </c>
      <c r="AO111" s="182"/>
      <c r="AP111" s="182"/>
      <c r="AQ111" s="182"/>
      <c r="AR111" s="182"/>
      <c r="AS111" s="183"/>
      <c r="AT111" s="184">
        <f>IF(AI111=0,0,(AI111*1)/($E$115*$AU$10*3-$E$117))</f>
        <v>4.9535603715170282E-3</v>
      </c>
      <c r="AU111" s="185"/>
      <c r="AV111" s="185"/>
      <c r="AW111" s="185"/>
      <c r="AX111" s="185"/>
      <c r="AY111" s="186"/>
      <c r="AZ111" s="37"/>
    </row>
    <row r="112" spans="1:52" ht="10.5" customHeight="1" x14ac:dyDescent="0.15">
      <c r="A112" s="5"/>
      <c r="B112" s="190"/>
      <c r="C112" s="191"/>
      <c r="D112" s="189"/>
      <c r="E112" s="175"/>
      <c r="F112" s="178"/>
      <c r="G112" s="178"/>
      <c r="H112" s="177"/>
      <c r="I112" s="166" t="str">
        <f t="shared" si="24"/>
        <v>午後</v>
      </c>
      <c r="J112" s="167"/>
      <c r="K112" s="167"/>
      <c r="L112" s="168"/>
      <c r="M112" s="161">
        <v>34</v>
      </c>
      <c r="N112" s="162"/>
      <c r="O112" s="162"/>
      <c r="P112" s="162"/>
      <c r="Q112" s="163"/>
      <c r="R112" s="161">
        <v>204</v>
      </c>
      <c r="S112" s="162"/>
      <c r="T112" s="162"/>
      <c r="U112" s="162"/>
      <c r="V112" s="162"/>
      <c r="W112" s="163"/>
      <c r="X112" s="161">
        <v>0</v>
      </c>
      <c r="Y112" s="162"/>
      <c r="Z112" s="162"/>
      <c r="AA112" s="162"/>
      <c r="AB112" s="163"/>
      <c r="AC112" s="161">
        <v>0</v>
      </c>
      <c r="AD112" s="162"/>
      <c r="AE112" s="162"/>
      <c r="AF112" s="162"/>
      <c r="AG112" s="162"/>
      <c r="AH112" s="163"/>
      <c r="AI112" s="161">
        <f t="shared" si="21"/>
        <v>34</v>
      </c>
      <c r="AJ112" s="162"/>
      <c r="AK112" s="162"/>
      <c r="AL112" s="162"/>
      <c r="AM112" s="163"/>
      <c r="AN112" s="161">
        <f t="shared" si="25"/>
        <v>204</v>
      </c>
      <c r="AO112" s="164"/>
      <c r="AP112" s="164"/>
      <c r="AQ112" s="164"/>
      <c r="AR112" s="164"/>
      <c r="AS112" s="165"/>
      <c r="AT112" s="172">
        <f>IF(AI112=0,0,(AI112*1)/($E$115*$AU$10*3-$E$117))</f>
        <v>7.0175438596491229E-3</v>
      </c>
      <c r="AU112" s="173"/>
      <c r="AV112" s="173"/>
      <c r="AW112" s="173"/>
      <c r="AX112" s="173"/>
      <c r="AY112" s="174"/>
      <c r="AZ112" s="37"/>
    </row>
    <row r="113" spans="1:52" ht="10.5" customHeight="1" x14ac:dyDescent="0.15">
      <c r="A113" s="5"/>
      <c r="B113" s="190"/>
      <c r="C113" s="191"/>
      <c r="D113" s="189"/>
      <c r="E113" s="175"/>
      <c r="F113" s="178"/>
      <c r="G113" s="178"/>
      <c r="H113" s="177"/>
      <c r="I113" s="166" t="str">
        <f t="shared" si="24"/>
        <v>夜間</v>
      </c>
      <c r="J113" s="167"/>
      <c r="K113" s="167"/>
      <c r="L113" s="168"/>
      <c r="M113" s="161">
        <v>51</v>
      </c>
      <c r="N113" s="162"/>
      <c r="O113" s="162"/>
      <c r="P113" s="162"/>
      <c r="Q113" s="163"/>
      <c r="R113" s="161">
        <v>318</v>
      </c>
      <c r="S113" s="162"/>
      <c r="T113" s="162"/>
      <c r="U113" s="162"/>
      <c r="V113" s="162"/>
      <c r="W113" s="163"/>
      <c r="X113" s="161">
        <v>5</v>
      </c>
      <c r="Y113" s="162"/>
      <c r="Z113" s="162"/>
      <c r="AA113" s="162"/>
      <c r="AB113" s="163"/>
      <c r="AC113" s="161">
        <v>25</v>
      </c>
      <c r="AD113" s="162"/>
      <c r="AE113" s="162"/>
      <c r="AF113" s="162"/>
      <c r="AG113" s="162"/>
      <c r="AH113" s="163"/>
      <c r="AI113" s="161">
        <f t="shared" si="21"/>
        <v>56</v>
      </c>
      <c r="AJ113" s="162"/>
      <c r="AK113" s="162"/>
      <c r="AL113" s="162"/>
      <c r="AM113" s="163"/>
      <c r="AN113" s="161">
        <f t="shared" si="25"/>
        <v>343</v>
      </c>
      <c r="AO113" s="164"/>
      <c r="AP113" s="164"/>
      <c r="AQ113" s="164"/>
      <c r="AR113" s="164"/>
      <c r="AS113" s="165"/>
      <c r="AT113" s="172">
        <f>IF(AI113=0,0,(AI113*1)/($E$115*$AU$10*3-$E$117))</f>
        <v>1.1558307533539732E-2</v>
      </c>
      <c r="AU113" s="173"/>
      <c r="AV113" s="173"/>
      <c r="AW113" s="173"/>
      <c r="AX113" s="173"/>
      <c r="AY113" s="174"/>
      <c r="AZ113" s="37"/>
    </row>
    <row r="114" spans="1:52" ht="10.5" customHeight="1" x14ac:dyDescent="0.15">
      <c r="A114" s="5"/>
      <c r="B114" s="190"/>
      <c r="C114" s="191"/>
      <c r="D114" s="189"/>
      <c r="E114" s="175"/>
      <c r="F114" s="178"/>
      <c r="G114" s="178"/>
      <c r="H114" s="177"/>
      <c r="I114" s="166" t="str">
        <f t="shared" si="24"/>
        <v>午前午後</v>
      </c>
      <c r="J114" s="167"/>
      <c r="K114" s="167"/>
      <c r="L114" s="168"/>
      <c r="M114" s="161">
        <v>335</v>
      </c>
      <c r="N114" s="162"/>
      <c r="O114" s="162"/>
      <c r="P114" s="162"/>
      <c r="Q114" s="163"/>
      <c r="R114" s="161">
        <v>2428</v>
      </c>
      <c r="S114" s="162"/>
      <c r="T114" s="162"/>
      <c r="U114" s="162"/>
      <c r="V114" s="162"/>
      <c r="W114" s="163"/>
      <c r="X114" s="161">
        <v>33</v>
      </c>
      <c r="Y114" s="162"/>
      <c r="Z114" s="162"/>
      <c r="AA114" s="162"/>
      <c r="AB114" s="163"/>
      <c r="AC114" s="161">
        <v>234</v>
      </c>
      <c r="AD114" s="162"/>
      <c r="AE114" s="162"/>
      <c r="AF114" s="162"/>
      <c r="AG114" s="162"/>
      <c r="AH114" s="163"/>
      <c r="AI114" s="161">
        <f t="shared" si="21"/>
        <v>368</v>
      </c>
      <c r="AJ114" s="162"/>
      <c r="AK114" s="162"/>
      <c r="AL114" s="162"/>
      <c r="AM114" s="163"/>
      <c r="AN114" s="161">
        <f t="shared" si="25"/>
        <v>2662</v>
      </c>
      <c r="AO114" s="164"/>
      <c r="AP114" s="164"/>
      <c r="AQ114" s="164"/>
      <c r="AR114" s="164"/>
      <c r="AS114" s="165"/>
      <c r="AT114" s="172">
        <f>IF(AI114=0,0,(AI114*2)/($E$115*$AU$10*3-$E$117))</f>
        <v>0.15190918472652218</v>
      </c>
      <c r="AU114" s="173"/>
      <c r="AV114" s="173"/>
      <c r="AW114" s="173"/>
      <c r="AX114" s="173"/>
      <c r="AY114" s="174"/>
      <c r="AZ114" s="37"/>
    </row>
    <row r="115" spans="1:52" ht="10.5" customHeight="1" x14ac:dyDescent="0.15">
      <c r="A115" s="5"/>
      <c r="B115" s="190"/>
      <c r="C115" s="191"/>
      <c r="D115" s="189"/>
      <c r="E115" s="38">
        <v>5</v>
      </c>
      <c r="F115" s="35"/>
      <c r="G115" s="35"/>
      <c r="H115" s="36"/>
      <c r="I115" s="166" t="str">
        <f t="shared" si="24"/>
        <v>午後夜間</v>
      </c>
      <c r="J115" s="167"/>
      <c r="K115" s="167"/>
      <c r="L115" s="168"/>
      <c r="M115" s="161">
        <v>73</v>
      </c>
      <c r="N115" s="162"/>
      <c r="O115" s="162"/>
      <c r="P115" s="162"/>
      <c r="Q115" s="163"/>
      <c r="R115" s="161">
        <v>435</v>
      </c>
      <c r="S115" s="162"/>
      <c r="T115" s="162"/>
      <c r="U115" s="162"/>
      <c r="V115" s="162"/>
      <c r="W115" s="163"/>
      <c r="X115" s="161">
        <v>8</v>
      </c>
      <c r="Y115" s="162"/>
      <c r="Z115" s="162"/>
      <c r="AA115" s="162"/>
      <c r="AB115" s="163"/>
      <c r="AC115" s="161">
        <v>56</v>
      </c>
      <c r="AD115" s="162"/>
      <c r="AE115" s="162"/>
      <c r="AF115" s="162"/>
      <c r="AG115" s="162"/>
      <c r="AH115" s="163"/>
      <c r="AI115" s="161">
        <f t="shared" si="21"/>
        <v>81</v>
      </c>
      <c r="AJ115" s="162"/>
      <c r="AK115" s="162"/>
      <c r="AL115" s="162"/>
      <c r="AM115" s="163"/>
      <c r="AN115" s="161">
        <f t="shared" si="25"/>
        <v>491</v>
      </c>
      <c r="AO115" s="164"/>
      <c r="AP115" s="164"/>
      <c r="AQ115" s="164"/>
      <c r="AR115" s="164"/>
      <c r="AS115" s="165"/>
      <c r="AT115" s="172">
        <f>IF(AI115=0,0,(AI115*2)/($E$115*$AU$10*3-$E$117))</f>
        <v>3.3436532507739938E-2</v>
      </c>
      <c r="AU115" s="173"/>
      <c r="AV115" s="173"/>
      <c r="AW115" s="173"/>
      <c r="AX115" s="173"/>
      <c r="AY115" s="174"/>
      <c r="AZ115" s="37"/>
    </row>
    <row r="116" spans="1:52" ht="10.5" customHeight="1" x14ac:dyDescent="0.15">
      <c r="A116" s="5"/>
      <c r="B116" s="190"/>
      <c r="C116" s="191"/>
      <c r="D116" s="189"/>
      <c r="E116" s="34"/>
      <c r="F116" s="35"/>
      <c r="G116" s="35"/>
      <c r="H116" s="36"/>
      <c r="I116" s="166" t="str">
        <f t="shared" si="24"/>
        <v>全日</v>
      </c>
      <c r="J116" s="167"/>
      <c r="K116" s="167"/>
      <c r="L116" s="168"/>
      <c r="M116" s="161">
        <v>229</v>
      </c>
      <c r="N116" s="162"/>
      <c r="O116" s="162"/>
      <c r="P116" s="162"/>
      <c r="Q116" s="163"/>
      <c r="R116" s="161">
        <v>1730</v>
      </c>
      <c r="S116" s="162"/>
      <c r="T116" s="162"/>
      <c r="U116" s="162"/>
      <c r="V116" s="162"/>
      <c r="W116" s="163"/>
      <c r="X116" s="161">
        <v>86</v>
      </c>
      <c r="Y116" s="162"/>
      <c r="Z116" s="162"/>
      <c r="AA116" s="162"/>
      <c r="AB116" s="163"/>
      <c r="AC116" s="161">
        <v>621</v>
      </c>
      <c r="AD116" s="162"/>
      <c r="AE116" s="162"/>
      <c r="AF116" s="162"/>
      <c r="AG116" s="162"/>
      <c r="AH116" s="163"/>
      <c r="AI116" s="161">
        <f t="shared" si="21"/>
        <v>315</v>
      </c>
      <c r="AJ116" s="162"/>
      <c r="AK116" s="162"/>
      <c r="AL116" s="162"/>
      <c r="AM116" s="163"/>
      <c r="AN116" s="161">
        <f t="shared" si="25"/>
        <v>2351</v>
      </c>
      <c r="AO116" s="164"/>
      <c r="AP116" s="164"/>
      <c r="AQ116" s="164"/>
      <c r="AR116" s="164"/>
      <c r="AS116" s="165"/>
      <c r="AT116" s="172">
        <f>IF(AI116=0,0,(AI116*3)/($E$115*$AU$10*3-$E$117))</f>
        <v>0.19504643962848298</v>
      </c>
      <c r="AU116" s="173"/>
      <c r="AV116" s="173"/>
      <c r="AW116" s="173"/>
      <c r="AX116" s="173"/>
      <c r="AY116" s="174"/>
      <c r="AZ116" s="37"/>
    </row>
    <row r="117" spans="1:52" ht="10.5" customHeight="1" x14ac:dyDescent="0.15">
      <c r="A117" s="5"/>
      <c r="B117" s="190"/>
      <c r="C117" s="191"/>
      <c r="D117" s="189"/>
      <c r="E117" s="169">
        <v>0</v>
      </c>
      <c r="F117" s="170"/>
      <c r="G117" s="170"/>
      <c r="H117" s="171"/>
      <c r="I117" s="166" t="s">
        <v>36</v>
      </c>
      <c r="J117" s="167"/>
      <c r="K117" s="167"/>
      <c r="L117" s="168"/>
      <c r="M117" s="161">
        <f>SUM(M111:Q116)</f>
        <v>743</v>
      </c>
      <c r="N117" s="162"/>
      <c r="O117" s="162"/>
      <c r="P117" s="162"/>
      <c r="Q117" s="163"/>
      <c r="R117" s="161">
        <f>SUM(R111:W116:W116)</f>
        <v>5261</v>
      </c>
      <c r="S117" s="162"/>
      <c r="T117" s="162"/>
      <c r="U117" s="162"/>
      <c r="V117" s="162"/>
      <c r="W117" s="163"/>
      <c r="X117" s="161">
        <f>SUM(X111:AB116:AB116)</f>
        <v>135</v>
      </c>
      <c r="Y117" s="162"/>
      <c r="Z117" s="162"/>
      <c r="AA117" s="162"/>
      <c r="AB117" s="163"/>
      <c r="AC117" s="161">
        <f>SUM(AC111:AH116)</f>
        <v>954</v>
      </c>
      <c r="AD117" s="162"/>
      <c r="AE117" s="162"/>
      <c r="AF117" s="162"/>
      <c r="AG117" s="162"/>
      <c r="AH117" s="163"/>
      <c r="AI117" s="161">
        <f t="shared" si="21"/>
        <v>878</v>
      </c>
      <c r="AJ117" s="162"/>
      <c r="AK117" s="162"/>
      <c r="AL117" s="162"/>
      <c r="AM117" s="163"/>
      <c r="AN117" s="161">
        <f>SUM(AN111:AS116)</f>
        <v>6215</v>
      </c>
      <c r="AO117" s="164"/>
      <c r="AP117" s="164"/>
      <c r="AQ117" s="164"/>
      <c r="AR117" s="164"/>
      <c r="AS117" s="165"/>
      <c r="AT117" s="172">
        <f>IF(AI117=0,0,(AI117+AI114+AI115+(AI116*2))/(E115*$AU$10*3-E117))</f>
        <v>0.40392156862745099</v>
      </c>
      <c r="AU117" s="173"/>
      <c r="AV117" s="173"/>
      <c r="AW117" s="173"/>
      <c r="AX117" s="173"/>
      <c r="AY117" s="174"/>
      <c r="AZ117" s="37"/>
    </row>
    <row r="118" spans="1:52" ht="10.5" customHeight="1" x14ac:dyDescent="0.15">
      <c r="A118" s="5"/>
      <c r="B118" s="192"/>
      <c r="C118" s="193"/>
      <c r="D118" s="194"/>
      <c r="E118" s="152" t="s">
        <v>34</v>
      </c>
      <c r="F118" s="153"/>
      <c r="G118" s="153"/>
      <c r="H118" s="154"/>
      <c r="I118" s="158" t="str">
        <f t="shared" ref="I118:I123" si="26">I111</f>
        <v>午前</v>
      </c>
      <c r="J118" s="159"/>
      <c r="K118" s="159"/>
      <c r="L118" s="160"/>
      <c r="M118" s="161">
        <f t="shared" ref="M118:M123" si="27">M69+M76+M83+M90+M97+M104+M111</f>
        <v>1082</v>
      </c>
      <c r="N118" s="162"/>
      <c r="O118" s="162"/>
      <c r="P118" s="162"/>
      <c r="Q118" s="163"/>
      <c r="R118" s="161">
        <f t="shared" ref="R118:R123" si="28">R69+R76+R83+R90+R97+R104+R111</f>
        <v>13586</v>
      </c>
      <c r="S118" s="162"/>
      <c r="T118" s="162"/>
      <c r="U118" s="162"/>
      <c r="V118" s="162"/>
      <c r="W118" s="163"/>
      <c r="X118" s="161">
        <f t="shared" ref="X118:X123" si="29">X69+X76+X83+X90+X97+X104+X111</f>
        <v>17</v>
      </c>
      <c r="Y118" s="162"/>
      <c r="Z118" s="162"/>
      <c r="AA118" s="162"/>
      <c r="AB118" s="163"/>
      <c r="AC118" s="161">
        <f t="shared" ref="AC118:AC123" si="30">AC69+AC76+AC83+AC90+AC97+AC104+AC111</f>
        <v>554</v>
      </c>
      <c r="AD118" s="162"/>
      <c r="AE118" s="162"/>
      <c r="AF118" s="162"/>
      <c r="AG118" s="162"/>
      <c r="AH118" s="163"/>
      <c r="AI118" s="161">
        <f t="shared" ref="AI118:AI123" si="31">AI69+AI76+AI83+AI90+AI97+AI104+AI111</f>
        <v>1099</v>
      </c>
      <c r="AJ118" s="162"/>
      <c r="AK118" s="162"/>
      <c r="AL118" s="162"/>
      <c r="AM118" s="163"/>
      <c r="AN118" s="161">
        <f t="shared" ref="AN118:AN123" si="32">AN69+AN76+AN83+AN90+AN97+AN104+AN111</f>
        <v>14140</v>
      </c>
      <c r="AO118" s="164"/>
      <c r="AP118" s="164"/>
      <c r="AQ118" s="164"/>
      <c r="AR118" s="164"/>
      <c r="AS118" s="165"/>
      <c r="AT118" s="172">
        <f>IF(AI118=0,0,(AI118*1)/($E$122*$AU$10*3-$E$124))</f>
        <v>7.5610595115239085E-2</v>
      </c>
      <c r="AU118" s="173"/>
      <c r="AV118" s="173"/>
      <c r="AW118" s="173"/>
      <c r="AX118" s="173"/>
      <c r="AY118" s="174"/>
      <c r="AZ118" s="37"/>
    </row>
    <row r="119" spans="1:52" ht="10.5" customHeight="1" x14ac:dyDescent="0.15">
      <c r="A119" s="5"/>
      <c r="B119" s="192"/>
      <c r="C119" s="193"/>
      <c r="D119" s="194"/>
      <c r="E119" s="155"/>
      <c r="F119" s="156"/>
      <c r="G119" s="156"/>
      <c r="H119" s="157"/>
      <c r="I119" s="166" t="str">
        <f t="shared" si="26"/>
        <v>午後</v>
      </c>
      <c r="J119" s="167"/>
      <c r="K119" s="167"/>
      <c r="L119" s="168"/>
      <c r="M119" s="161">
        <f t="shared" si="27"/>
        <v>1085</v>
      </c>
      <c r="N119" s="162"/>
      <c r="O119" s="162"/>
      <c r="P119" s="162"/>
      <c r="Q119" s="163"/>
      <c r="R119" s="161">
        <f t="shared" si="28"/>
        <v>14758</v>
      </c>
      <c r="S119" s="162"/>
      <c r="T119" s="162"/>
      <c r="U119" s="162"/>
      <c r="V119" s="162"/>
      <c r="W119" s="163"/>
      <c r="X119" s="161">
        <f t="shared" si="29"/>
        <v>83</v>
      </c>
      <c r="Y119" s="162"/>
      <c r="Z119" s="162"/>
      <c r="AA119" s="162"/>
      <c r="AB119" s="163"/>
      <c r="AC119" s="161">
        <f t="shared" si="30"/>
        <v>1688</v>
      </c>
      <c r="AD119" s="162"/>
      <c r="AE119" s="162"/>
      <c r="AF119" s="162"/>
      <c r="AG119" s="162"/>
      <c r="AH119" s="163"/>
      <c r="AI119" s="161">
        <f t="shared" si="31"/>
        <v>1168</v>
      </c>
      <c r="AJ119" s="162"/>
      <c r="AK119" s="162"/>
      <c r="AL119" s="162"/>
      <c r="AM119" s="163"/>
      <c r="AN119" s="161">
        <f t="shared" si="32"/>
        <v>16446</v>
      </c>
      <c r="AO119" s="164"/>
      <c r="AP119" s="164"/>
      <c r="AQ119" s="164"/>
      <c r="AR119" s="164"/>
      <c r="AS119" s="165"/>
      <c r="AT119" s="172">
        <f>IF(AI119=0,0,(AI119*1)/($E$122*$AU$10*3-$E$124))</f>
        <v>8.0357757137942895E-2</v>
      </c>
      <c r="AU119" s="173"/>
      <c r="AV119" s="173"/>
      <c r="AW119" s="173"/>
      <c r="AX119" s="173"/>
      <c r="AY119" s="174"/>
      <c r="AZ119" s="37"/>
    </row>
    <row r="120" spans="1:52" ht="10.5" customHeight="1" x14ac:dyDescent="0.15">
      <c r="A120" s="5"/>
      <c r="B120" s="192"/>
      <c r="C120" s="193"/>
      <c r="D120" s="194"/>
      <c r="E120" s="155"/>
      <c r="F120" s="156"/>
      <c r="G120" s="156"/>
      <c r="H120" s="157"/>
      <c r="I120" s="166" t="str">
        <f t="shared" si="26"/>
        <v>夜間</v>
      </c>
      <c r="J120" s="167"/>
      <c r="K120" s="167"/>
      <c r="L120" s="168"/>
      <c r="M120" s="161">
        <f t="shared" si="27"/>
        <v>1061</v>
      </c>
      <c r="N120" s="162"/>
      <c r="O120" s="162"/>
      <c r="P120" s="162"/>
      <c r="Q120" s="163"/>
      <c r="R120" s="161">
        <f t="shared" si="28"/>
        <v>15052</v>
      </c>
      <c r="S120" s="162"/>
      <c r="T120" s="162"/>
      <c r="U120" s="162"/>
      <c r="V120" s="162"/>
      <c r="W120" s="163"/>
      <c r="X120" s="161">
        <f t="shared" si="29"/>
        <v>227</v>
      </c>
      <c r="Y120" s="162"/>
      <c r="Z120" s="162"/>
      <c r="AA120" s="162"/>
      <c r="AB120" s="163"/>
      <c r="AC120" s="161">
        <f t="shared" si="30"/>
        <v>5403</v>
      </c>
      <c r="AD120" s="162"/>
      <c r="AE120" s="162"/>
      <c r="AF120" s="162"/>
      <c r="AG120" s="162"/>
      <c r="AH120" s="163"/>
      <c r="AI120" s="161">
        <f t="shared" si="31"/>
        <v>1288</v>
      </c>
      <c r="AJ120" s="162"/>
      <c r="AK120" s="162"/>
      <c r="AL120" s="162"/>
      <c r="AM120" s="163"/>
      <c r="AN120" s="161">
        <f t="shared" si="32"/>
        <v>20455</v>
      </c>
      <c r="AO120" s="164"/>
      <c r="AP120" s="164"/>
      <c r="AQ120" s="164"/>
      <c r="AR120" s="164"/>
      <c r="AS120" s="165"/>
      <c r="AT120" s="172">
        <f>IF(AI120=0,0,(AI120*1)/($E$122*$AU$10*3-$E$124))</f>
        <v>8.8613691090471278E-2</v>
      </c>
      <c r="AU120" s="173"/>
      <c r="AV120" s="173"/>
      <c r="AW120" s="173"/>
      <c r="AX120" s="173"/>
      <c r="AY120" s="174"/>
      <c r="AZ120" s="37"/>
    </row>
    <row r="121" spans="1:52" ht="10.5" customHeight="1" x14ac:dyDescent="0.15">
      <c r="A121" s="5"/>
      <c r="B121" s="192"/>
      <c r="C121" s="193"/>
      <c r="D121" s="194"/>
      <c r="E121" s="155"/>
      <c r="F121" s="156"/>
      <c r="G121" s="156"/>
      <c r="H121" s="157"/>
      <c r="I121" s="166" t="str">
        <f t="shared" si="26"/>
        <v>午前午後</v>
      </c>
      <c r="J121" s="167"/>
      <c r="K121" s="167"/>
      <c r="L121" s="168"/>
      <c r="M121" s="161">
        <f t="shared" si="27"/>
        <v>918</v>
      </c>
      <c r="N121" s="162"/>
      <c r="O121" s="162"/>
      <c r="P121" s="162"/>
      <c r="Q121" s="163"/>
      <c r="R121" s="161">
        <f t="shared" si="28"/>
        <v>41976</v>
      </c>
      <c r="S121" s="162"/>
      <c r="T121" s="162"/>
      <c r="U121" s="162"/>
      <c r="V121" s="162"/>
      <c r="W121" s="163"/>
      <c r="X121" s="161">
        <f t="shared" si="29"/>
        <v>120</v>
      </c>
      <c r="Y121" s="162"/>
      <c r="Z121" s="162"/>
      <c r="AA121" s="162"/>
      <c r="AB121" s="163"/>
      <c r="AC121" s="161">
        <f t="shared" si="30"/>
        <v>6160</v>
      </c>
      <c r="AD121" s="162"/>
      <c r="AE121" s="162"/>
      <c r="AF121" s="162"/>
      <c r="AG121" s="162"/>
      <c r="AH121" s="163"/>
      <c r="AI121" s="161">
        <f t="shared" si="31"/>
        <v>1038</v>
      </c>
      <c r="AJ121" s="162"/>
      <c r="AK121" s="162"/>
      <c r="AL121" s="162"/>
      <c r="AM121" s="163"/>
      <c r="AN121" s="161">
        <f t="shared" si="32"/>
        <v>48136</v>
      </c>
      <c r="AO121" s="164"/>
      <c r="AP121" s="164"/>
      <c r="AQ121" s="164"/>
      <c r="AR121" s="164"/>
      <c r="AS121" s="165"/>
      <c r="AT121" s="172">
        <f>IF(AI121=0,0,(AI121*2)/($E$122*$AU$10*3-$E$124))</f>
        <v>0.14282765737874098</v>
      </c>
      <c r="AU121" s="173"/>
      <c r="AV121" s="173"/>
      <c r="AW121" s="173"/>
      <c r="AX121" s="173"/>
      <c r="AY121" s="174"/>
      <c r="AZ121" s="37"/>
    </row>
    <row r="122" spans="1:52" ht="10.5" customHeight="1" x14ac:dyDescent="0.15">
      <c r="A122" s="5"/>
      <c r="B122" s="192"/>
      <c r="C122" s="193"/>
      <c r="D122" s="194"/>
      <c r="E122" s="38">
        <f>E73+E80+E87+E94+E101+E108+E115</f>
        <v>15</v>
      </c>
      <c r="F122" s="35"/>
      <c r="G122" s="35"/>
      <c r="H122" s="36"/>
      <c r="I122" s="166" t="str">
        <f t="shared" si="26"/>
        <v>午後夜間</v>
      </c>
      <c r="J122" s="167"/>
      <c r="K122" s="167"/>
      <c r="L122" s="168"/>
      <c r="M122" s="161">
        <f t="shared" si="27"/>
        <v>270</v>
      </c>
      <c r="N122" s="162"/>
      <c r="O122" s="162"/>
      <c r="P122" s="162"/>
      <c r="Q122" s="163"/>
      <c r="R122" s="161">
        <f t="shared" si="28"/>
        <v>9192</v>
      </c>
      <c r="S122" s="162"/>
      <c r="T122" s="162"/>
      <c r="U122" s="162"/>
      <c r="V122" s="162"/>
      <c r="W122" s="163"/>
      <c r="X122" s="161">
        <f t="shared" si="29"/>
        <v>24</v>
      </c>
      <c r="Y122" s="162"/>
      <c r="Z122" s="162"/>
      <c r="AA122" s="162"/>
      <c r="AB122" s="163"/>
      <c r="AC122" s="161">
        <f t="shared" si="30"/>
        <v>1411</v>
      </c>
      <c r="AD122" s="162"/>
      <c r="AE122" s="162"/>
      <c r="AF122" s="162"/>
      <c r="AG122" s="162"/>
      <c r="AH122" s="163"/>
      <c r="AI122" s="161">
        <f t="shared" si="31"/>
        <v>294</v>
      </c>
      <c r="AJ122" s="162"/>
      <c r="AK122" s="162"/>
      <c r="AL122" s="162"/>
      <c r="AM122" s="163"/>
      <c r="AN122" s="161">
        <f t="shared" si="32"/>
        <v>10603</v>
      </c>
      <c r="AO122" s="164"/>
      <c r="AP122" s="164"/>
      <c r="AQ122" s="164"/>
      <c r="AR122" s="164"/>
      <c r="AS122" s="165"/>
      <c r="AT122" s="172">
        <f>IF(AI122=0,0,(AI122*2)/($E$122*$AU$10*3-$E$124))</f>
        <v>4.0454076367389062E-2</v>
      </c>
      <c r="AU122" s="173"/>
      <c r="AV122" s="173"/>
      <c r="AW122" s="173"/>
      <c r="AX122" s="173"/>
      <c r="AY122" s="174"/>
      <c r="AZ122" s="37"/>
    </row>
    <row r="123" spans="1:52" ht="10.5" customHeight="1" x14ac:dyDescent="0.15">
      <c r="A123" s="5"/>
      <c r="B123" s="192"/>
      <c r="C123" s="193"/>
      <c r="D123" s="194"/>
      <c r="E123" s="34"/>
      <c r="F123" s="35"/>
      <c r="G123" s="35"/>
      <c r="H123" s="36"/>
      <c r="I123" s="166" t="str">
        <f t="shared" si="26"/>
        <v>全日</v>
      </c>
      <c r="J123" s="167"/>
      <c r="K123" s="167"/>
      <c r="L123" s="168"/>
      <c r="M123" s="161">
        <f t="shared" si="27"/>
        <v>524</v>
      </c>
      <c r="N123" s="162"/>
      <c r="O123" s="162"/>
      <c r="P123" s="162"/>
      <c r="Q123" s="163"/>
      <c r="R123" s="161">
        <f t="shared" si="28"/>
        <v>38491</v>
      </c>
      <c r="S123" s="162"/>
      <c r="T123" s="162"/>
      <c r="U123" s="162"/>
      <c r="V123" s="162"/>
      <c r="W123" s="163"/>
      <c r="X123" s="161">
        <f t="shared" si="29"/>
        <v>230</v>
      </c>
      <c r="Y123" s="162"/>
      <c r="Z123" s="162"/>
      <c r="AA123" s="162"/>
      <c r="AB123" s="163"/>
      <c r="AC123" s="161">
        <f t="shared" si="30"/>
        <v>11500</v>
      </c>
      <c r="AD123" s="162"/>
      <c r="AE123" s="162"/>
      <c r="AF123" s="162"/>
      <c r="AG123" s="162"/>
      <c r="AH123" s="163"/>
      <c r="AI123" s="161">
        <f t="shared" si="31"/>
        <v>754</v>
      </c>
      <c r="AJ123" s="162"/>
      <c r="AK123" s="162"/>
      <c r="AL123" s="162"/>
      <c r="AM123" s="163"/>
      <c r="AN123" s="161">
        <f t="shared" si="32"/>
        <v>49991</v>
      </c>
      <c r="AO123" s="164"/>
      <c r="AP123" s="164"/>
      <c r="AQ123" s="164"/>
      <c r="AR123" s="164"/>
      <c r="AS123" s="165"/>
      <c r="AT123" s="172">
        <f>IF(AI123=0,0,(AI123*3)/($E$122*$AU$10*3-$E$124))</f>
        <v>0.15562435500515995</v>
      </c>
      <c r="AU123" s="173"/>
      <c r="AV123" s="173"/>
      <c r="AW123" s="173"/>
      <c r="AX123" s="173"/>
      <c r="AY123" s="174"/>
      <c r="AZ123" s="37"/>
    </row>
    <row r="124" spans="1:52" ht="10.5" customHeight="1" x14ac:dyDescent="0.15">
      <c r="A124" s="5"/>
      <c r="B124" s="195"/>
      <c r="C124" s="196"/>
      <c r="D124" s="197"/>
      <c r="E124" s="169">
        <f>E75+E82+E89+E96+E103+E110+E117</f>
        <v>0</v>
      </c>
      <c r="F124" s="170"/>
      <c r="G124" s="170"/>
      <c r="H124" s="171"/>
      <c r="I124" s="166" t="s">
        <v>36</v>
      </c>
      <c r="J124" s="167"/>
      <c r="K124" s="167"/>
      <c r="L124" s="168"/>
      <c r="M124" s="161">
        <f>SUM(M118:M123)</f>
        <v>4940</v>
      </c>
      <c r="N124" s="162"/>
      <c r="O124" s="162"/>
      <c r="P124" s="162"/>
      <c r="Q124" s="163"/>
      <c r="R124" s="161">
        <f>SUM(R118:R123)</f>
        <v>133055</v>
      </c>
      <c r="S124" s="162"/>
      <c r="T124" s="162"/>
      <c r="U124" s="162"/>
      <c r="V124" s="162"/>
      <c r="W124" s="163"/>
      <c r="X124" s="161">
        <f>SUM(X118:X123)</f>
        <v>701</v>
      </c>
      <c r="Y124" s="162"/>
      <c r="Z124" s="162"/>
      <c r="AA124" s="162"/>
      <c r="AB124" s="163"/>
      <c r="AC124" s="161">
        <f>SUM(AC118:AC123)</f>
        <v>26716</v>
      </c>
      <c r="AD124" s="162"/>
      <c r="AE124" s="162"/>
      <c r="AF124" s="162"/>
      <c r="AG124" s="162"/>
      <c r="AH124" s="163"/>
      <c r="AI124" s="86">
        <f>M124+X124</f>
        <v>5641</v>
      </c>
      <c r="AJ124" s="87"/>
      <c r="AK124" s="87"/>
      <c r="AL124" s="87"/>
      <c r="AM124" s="88"/>
      <c r="AN124" s="86">
        <f>R124+AC124</f>
        <v>159771</v>
      </c>
      <c r="AO124" s="87"/>
      <c r="AP124" s="87"/>
      <c r="AQ124" s="87"/>
      <c r="AR124" s="87"/>
      <c r="AS124" s="88"/>
      <c r="AT124" s="172">
        <f>IF(AI124=0,0,(AI124+AI121+AI122+(AI123*2))/(E122*$AU$10*3-E124))</f>
        <v>0.58348813209494321</v>
      </c>
      <c r="AU124" s="173"/>
      <c r="AV124" s="173"/>
      <c r="AW124" s="173"/>
      <c r="AX124" s="173"/>
      <c r="AY124" s="174"/>
      <c r="AZ124" s="37"/>
    </row>
    <row r="126" spans="1:52" ht="11.25" customHeight="1" x14ac:dyDescent="0.15">
      <c r="A126" s="5"/>
      <c r="B126" s="140" t="s">
        <v>27</v>
      </c>
      <c r="C126" s="141"/>
      <c r="D126" s="142"/>
      <c r="E126" s="70"/>
      <c r="F126" s="71"/>
      <c r="G126" s="71"/>
      <c r="H126" s="72"/>
      <c r="I126" s="110" t="s">
        <v>28</v>
      </c>
      <c r="J126" s="111"/>
      <c r="K126" s="111"/>
      <c r="L126" s="111"/>
      <c r="M126" s="111"/>
      <c r="N126" s="111"/>
      <c r="O126" s="111"/>
      <c r="P126" s="111"/>
      <c r="Q126" s="111"/>
      <c r="R126" s="111"/>
      <c r="S126" s="112"/>
      <c r="T126" s="110" t="s">
        <v>29</v>
      </c>
      <c r="U126" s="111"/>
      <c r="V126" s="111"/>
      <c r="W126" s="111"/>
      <c r="X126" s="111"/>
      <c r="Y126" s="111"/>
      <c r="Z126" s="111"/>
      <c r="AA126" s="111"/>
      <c r="AB126" s="111"/>
      <c r="AC126" s="111"/>
      <c r="AD126" s="112"/>
      <c r="AE126" s="135" t="s">
        <v>30</v>
      </c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 t="s">
        <v>31</v>
      </c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48"/>
    </row>
    <row r="127" spans="1:52" ht="11.25" customHeight="1" x14ac:dyDescent="0.15">
      <c r="A127" s="5"/>
      <c r="B127" s="143"/>
      <c r="C127" s="236"/>
      <c r="D127" s="145"/>
      <c r="E127" s="73"/>
      <c r="F127" s="74"/>
      <c r="G127" s="74"/>
      <c r="H127" s="75"/>
      <c r="I127" s="110" t="s">
        <v>32</v>
      </c>
      <c r="J127" s="111"/>
      <c r="K127" s="111"/>
      <c r="L127" s="112"/>
      <c r="M127" s="110" t="s">
        <v>33</v>
      </c>
      <c r="N127" s="111"/>
      <c r="O127" s="111"/>
      <c r="P127" s="111"/>
      <c r="Q127" s="111"/>
      <c r="R127" s="111"/>
      <c r="S127" s="112"/>
      <c r="T127" s="110" t="s">
        <v>32</v>
      </c>
      <c r="U127" s="111"/>
      <c r="V127" s="111"/>
      <c r="W127" s="112"/>
      <c r="X127" s="110" t="s">
        <v>33</v>
      </c>
      <c r="Y127" s="111"/>
      <c r="Z127" s="111"/>
      <c r="AA127" s="111"/>
      <c r="AB127" s="111"/>
      <c r="AC127" s="111"/>
      <c r="AD127" s="112"/>
      <c r="AE127" s="135" t="s">
        <v>32</v>
      </c>
      <c r="AF127" s="135"/>
      <c r="AG127" s="135"/>
      <c r="AH127" s="135"/>
      <c r="AI127" s="135" t="s">
        <v>33</v>
      </c>
      <c r="AJ127" s="135"/>
      <c r="AK127" s="135"/>
      <c r="AL127" s="135"/>
      <c r="AM127" s="135"/>
      <c r="AN127" s="135"/>
      <c r="AO127" s="135"/>
      <c r="AP127" s="135" t="s">
        <v>32</v>
      </c>
      <c r="AQ127" s="135"/>
      <c r="AR127" s="135"/>
      <c r="AS127" s="135"/>
      <c r="AT127" s="135" t="s">
        <v>33</v>
      </c>
      <c r="AU127" s="135"/>
      <c r="AV127" s="135"/>
      <c r="AW127" s="135"/>
      <c r="AX127" s="135"/>
      <c r="AY127" s="135"/>
      <c r="AZ127" s="48"/>
    </row>
    <row r="128" spans="1:52" ht="24" customHeight="1" x14ac:dyDescent="0.15">
      <c r="A128" s="5"/>
      <c r="B128" s="143"/>
      <c r="C128" s="236"/>
      <c r="D128" s="145"/>
      <c r="E128" s="127" t="s">
        <v>25</v>
      </c>
      <c r="F128" s="128"/>
      <c r="G128" s="128"/>
      <c r="H128" s="129"/>
      <c r="I128" s="86">
        <v>38</v>
      </c>
      <c r="J128" s="87"/>
      <c r="K128" s="87"/>
      <c r="L128" s="88"/>
      <c r="M128" s="130">
        <v>1083720</v>
      </c>
      <c r="N128" s="131"/>
      <c r="O128" s="131"/>
      <c r="P128" s="131"/>
      <c r="Q128" s="131"/>
      <c r="R128" s="131"/>
      <c r="S128" s="132"/>
      <c r="T128" s="86">
        <v>1482</v>
      </c>
      <c r="U128" s="87"/>
      <c r="V128" s="87"/>
      <c r="W128" s="88"/>
      <c r="X128" s="130">
        <v>652380</v>
      </c>
      <c r="Y128" s="131"/>
      <c r="Z128" s="131"/>
      <c r="AA128" s="131"/>
      <c r="AB128" s="131"/>
      <c r="AC128" s="131"/>
      <c r="AD128" s="132"/>
      <c r="AE128" s="133">
        <f t="shared" ref="AE128:AE135" si="33">I128+T128</f>
        <v>1520</v>
      </c>
      <c r="AF128" s="133"/>
      <c r="AG128" s="133"/>
      <c r="AH128" s="133"/>
      <c r="AI128" s="134">
        <f t="shared" ref="AI128:AI135" si="34">M128+X128</f>
        <v>1736100</v>
      </c>
      <c r="AJ128" s="134"/>
      <c r="AK128" s="134"/>
      <c r="AL128" s="134"/>
      <c r="AM128" s="134"/>
      <c r="AN128" s="134"/>
      <c r="AO128" s="134"/>
      <c r="AP128" s="133">
        <v>4</v>
      </c>
      <c r="AQ128" s="133"/>
      <c r="AR128" s="133"/>
      <c r="AS128" s="133"/>
      <c r="AT128" s="134">
        <v>164210</v>
      </c>
      <c r="AU128" s="134"/>
      <c r="AV128" s="134"/>
      <c r="AW128" s="134"/>
      <c r="AX128" s="134"/>
      <c r="AY128" s="134"/>
      <c r="AZ128" s="48"/>
    </row>
    <row r="129" spans="1:52" ht="24" customHeight="1" x14ac:dyDescent="0.15">
      <c r="A129" s="5"/>
      <c r="B129" s="143"/>
      <c r="C129" s="236"/>
      <c r="D129" s="145"/>
      <c r="E129" s="127" t="s">
        <v>44</v>
      </c>
      <c r="F129" s="128"/>
      <c r="G129" s="128"/>
      <c r="H129" s="129"/>
      <c r="I129" s="86">
        <v>160</v>
      </c>
      <c r="J129" s="87"/>
      <c r="K129" s="87"/>
      <c r="L129" s="88"/>
      <c r="M129" s="130">
        <v>331240</v>
      </c>
      <c r="N129" s="131"/>
      <c r="O129" s="131"/>
      <c r="P129" s="131"/>
      <c r="Q129" s="131"/>
      <c r="R129" s="131"/>
      <c r="S129" s="132"/>
      <c r="T129" s="86">
        <v>30</v>
      </c>
      <c r="U129" s="87"/>
      <c r="V129" s="87"/>
      <c r="W129" s="88"/>
      <c r="X129" s="130">
        <v>15350</v>
      </c>
      <c r="Y129" s="131"/>
      <c r="Z129" s="131"/>
      <c r="AA129" s="131"/>
      <c r="AB129" s="131"/>
      <c r="AC129" s="131"/>
      <c r="AD129" s="132"/>
      <c r="AE129" s="133">
        <f t="shared" si="33"/>
        <v>190</v>
      </c>
      <c r="AF129" s="133"/>
      <c r="AG129" s="133"/>
      <c r="AH129" s="133"/>
      <c r="AI129" s="134">
        <f t="shared" si="34"/>
        <v>346590</v>
      </c>
      <c r="AJ129" s="134"/>
      <c r="AK129" s="134"/>
      <c r="AL129" s="134"/>
      <c r="AM129" s="134"/>
      <c r="AN129" s="134"/>
      <c r="AO129" s="134"/>
      <c r="AP129" s="133">
        <v>23</v>
      </c>
      <c r="AQ129" s="133"/>
      <c r="AR129" s="133"/>
      <c r="AS129" s="133"/>
      <c r="AT129" s="134">
        <v>52660</v>
      </c>
      <c r="AU129" s="134"/>
      <c r="AV129" s="134"/>
      <c r="AW129" s="134"/>
      <c r="AX129" s="134"/>
      <c r="AY129" s="134"/>
      <c r="AZ129" s="48"/>
    </row>
    <row r="130" spans="1:52" ht="24" customHeight="1" x14ac:dyDescent="0.15">
      <c r="A130" s="5"/>
      <c r="B130" s="143"/>
      <c r="C130" s="236"/>
      <c r="D130" s="145"/>
      <c r="E130" s="127" t="s">
        <v>45</v>
      </c>
      <c r="F130" s="128"/>
      <c r="G130" s="128"/>
      <c r="H130" s="129"/>
      <c r="I130" s="86">
        <v>31</v>
      </c>
      <c r="J130" s="87"/>
      <c r="K130" s="87"/>
      <c r="L130" s="88"/>
      <c r="M130" s="130">
        <v>151760</v>
      </c>
      <c r="N130" s="131"/>
      <c r="O130" s="131"/>
      <c r="P130" s="131"/>
      <c r="Q130" s="131"/>
      <c r="R130" s="131"/>
      <c r="S130" s="132"/>
      <c r="T130" s="86">
        <v>0</v>
      </c>
      <c r="U130" s="87"/>
      <c r="V130" s="87"/>
      <c r="W130" s="88"/>
      <c r="X130" s="130">
        <v>0</v>
      </c>
      <c r="Y130" s="131"/>
      <c r="Z130" s="131"/>
      <c r="AA130" s="131"/>
      <c r="AB130" s="131"/>
      <c r="AC130" s="131"/>
      <c r="AD130" s="132"/>
      <c r="AE130" s="133">
        <f t="shared" si="33"/>
        <v>31</v>
      </c>
      <c r="AF130" s="133"/>
      <c r="AG130" s="133"/>
      <c r="AH130" s="133"/>
      <c r="AI130" s="134">
        <f t="shared" si="34"/>
        <v>151760</v>
      </c>
      <c r="AJ130" s="134"/>
      <c r="AK130" s="134"/>
      <c r="AL130" s="134"/>
      <c r="AM130" s="134"/>
      <c r="AN130" s="134"/>
      <c r="AO130" s="134"/>
      <c r="AP130" s="133">
        <v>5</v>
      </c>
      <c r="AQ130" s="133"/>
      <c r="AR130" s="133"/>
      <c r="AS130" s="133"/>
      <c r="AT130" s="134">
        <v>34460</v>
      </c>
      <c r="AU130" s="134"/>
      <c r="AV130" s="134"/>
      <c r="AW130" s="134"/>
      <c r="AX130" s="134"/>
      <c r="AY130" s="134"/>
      <c r="AZ130" s="48"/>
    </row>
    <row r="131" spans="1:52" ht="24" customHeight="1" x14ac:dyDescent="0.15">
      <c r="A131" s="5"/>
      <c r="B131" s="143"/>
      <c r="C131" s="236"/>
      <c r="D131" s="145"/>
      <c r="E131" s="127" t="s">
        <v>46</v>
      </c>
      <c r="F131" s="128"/>
      <c r="G131" s="128"/>
      <c r="H131" s="129"/>
      <c r="I131" s="86">
        <v>112</v>
      </c>
      <c r="J131" s="87"/>
      <c r="K131" s="87"/>
      <c r="L131" s="88"/>
      <c r="M131" s="130">
        <v>214720</v>
      </c>
      <c r="N131" s="131"/>
      <c r="O131" s="131"/>
      <c r="P131" s="131"/>
      <c r="Q131" s="131"/>
      <c r="R131" s="131"/>
      <c r="S131" s="132"/>
      <c r="T131" s="86">
        <v>21</v>
      </c>
      <c r="U131" s="87"/>
      <c r="V131" s="87"/>
      <c r="W131" s="88"/>
      <c r="X131" s="130">
        <v>2100</v>
      </c>
      <c r="Y131" s="131"/>
      <c r="Z131" s="131"/>
      <c r="AA131" s="131"/>
      <c r="AB131" s="131"/>
      <c r="AC131" s="131"/>
      <c r="AD131" s="132"/>
      <c r="AE131" s="133">
        <f t="shared" si="33"/>
        <v>133</v>
      </c>
      <c r="AF131" s="133"/>
      <c r="AG131" s="133"/>
      <c r="AH131" s="133"/>
      <c r="AI131" s="134">
        <f t="shared" si="34"/>
        <v>216820</v>
      </c>
      <c r="AJ131" s="134"/>
      <c r="AK131" s="134"/>
      <c r="AL131" s="134"/>
      <c r="AM131" s="134"/>
      <c r="AN131" s="134"/>
      <c r="AO131" s="134"/>
      <c r="AP131" s="133">
        <v>5</v>
      </c>
      <c r="AQ131" s="133"/>
      <c r="AR131" s="133"/>
      <c r="AS131" s="133"/>
      <c r="AT131" s="134">
        <v>23140</v>
      </c>
      <c r="AU131" s="134"/>
      <c r="AV131" s="134"/>
      <c r="AW131" s="134"/>
      <c r="AX131" s="134"/>
      <c r="AY131" s="134"/>
      <c r="AZ131" s="48"/>
    </row>
    <row r="132" spans="1:52" ht="24" customHeight="1" x14ac:dyDescent="0.15">
      <c r="A132" s="5"/>
      <c r="B132" s="143"/>
      <c r="C132" s="236"/>
      <c r="D132" s="145"/>
      <c r="E132" s="127" t="s">
        <v>47</v>
      </c>
      <c r="F132" s="128"/>
      <c r="G132" s="128"/>
      <c r="H132" s="129"/>
      <c r="I132" s="86">
        <v>17</v>
      </c>
      <c r="J132" s="87"/>
      <c r="K132" s="87"/>
      <c r="L132" s="88"/>
      <c r="M132" s="130">
        <v>71940</v>
      </c>
      <c r="N132" s="131"/>
      <c r="O132" s="131"/>
      <c r="P132" s="131"/>
      <c r="Q132" s="131"/>
      <c r="R132" s="131"/>
      <c r="S132" s="132"/>
      <c r="T132" s="86">
        <v>0</v>
      </c>
      <c r="U132" s="87"/>
      <c r="V132" s="87"/>
      <c r="W132" s="88"/>
      <c r="X132" s="130">
        <v>0</v>
      </c>
      <c r="Y132" s="131"/>
      <c r="Z132" s="131"/>
      <c r="AA132" s="131"/>
      <c r="AB132" s="131"/>
      <c r="AC132" s="131"/>
      <c r="AD132" s="132"/>
      <c r="AE132" s="133">
        <f t="shared" si="33"/>
        <v>17</v>
      </c>
      <c r="AF132" s="133"/>
      <c r="AG132" s="133"/>
      <c r="AH132" s="133"/>
      <c r="AI132" s="134">
        <f t="shared" si="34"/>
        <v>71940</v>
      </c>
      <c r="AJ132" s="134"/>
      <c r="AK132" s="134"/>
      <c r="AL132" s="134"/>
      <c r="AM132" s="134"/>
      <c r="AN132" s="134"/>
      <c r="AO132" s="134"/>
      <c r="AP132" s="133">
        <v>0</v>
      </c>
      <c r="AQ132" s="133"/>
      <c r="AR132" s="133"/>
      <c r="AS132" s="133"/>
      <c r="AT132" s="134">
        <v>0</v>
      </c>
      <c r="AU132" s="134"/>
      <c r="AV132" s="134"/>
      <c r="AW132" s="134"/>
      <c r="AX132" s="134"/>
      <c r="AY132" s="134"/>
      <c r="AZ132" s="48"/>
    </row>
    <row r="133" spans="1:52" ht="24" customHeight="1" x14ac:dyDescent="0.15">
      <c r="A133" s="5"/>
      <c r="B133" s="143"/>
      <c r="C133" s="236"/>
      <c r="D133" s="145"/>
      <c r="E133" s="127" t="s">
        <v>48</v>
      </c>
      <c r="F133" s="128"/>
      <c r="G133" s="128"/>
      <c r="H133" s="129"/>
      <c r="I133" s="86">
        <v>26</v>
      </c>
      <c r="J133" s="87"/>
      <c r="K133" s="87"/>
      <c r="L133" s="88"/>
      <c r="M133" s="130">
        <v>92420</v>
      </c>
      <c r="N133" s="131"/>
      <c r="O133" s="131"/>
      <c r="P133" s="131"/>
      <c r="Q133" s="131"/>
      <c r="R133" s="131"/>
      <c r="S133" s="132"/>
      <c r="T133" s="86">
        <v>15</v>
      </c>
      <c r="U133" s="87"/>
      <c r="V133" s="87"/>
      <c r="W133" s="88"/>
      <c r="X133" s="130">
        <v>4250</v>
      </c>
      <c r="Y133" s="131"/>
      <c r="Z133" s="131"/>
      <c r="AA133" s="131"/>
      <c r="AB133" s="131"/>
      <c r="AC133" s="131"/>
      <c r="AD133" s="132"/>
      <c r="AE133" s="133">
        <f t="shared" si="33"/>
        <v>41</v>
      </c>
      <c r="AF133" s="133"/>
      <c r="AG133" s="133"/>
      <c r="AH133" s="133"/>
      <c r="AI133" s="134">
        <f t="shared" si="34"/>
        <v>96670</v>
      </c>
      <c r="AJ133" s="134"/>
      <c r="AK133" s="134"/>
      <c r="AL133" s="134"/>
      <c r="AM133" s="134"/>
      <c r="AN133" s="134"/>
      <c r="AO133" s="134"/>
      <c r="AP133" s="133">
        <v>4</v>
      </c>
      <c r="AQ133" s="133"/>
      <c r="AR133" s="133"/>
      <c r="AS133" s="133"/>
      <c r="AT133" s="134">
        <v>17680</v>
      </c>
      <c r="AU133" s="134"/>
      <c r="AV133" s="134"/>
      <c r="AW133" s="134"/>
      <c r="AX133" s="134"/>
      <c r="AY133" s="134"/>
      <c r="AZ133" s="48"/>
    </row>
    <row r="134" spans="1:52" ht="24" customHeight="1" x14ac:dyDescent="0.15">
      <c r="A134" s="5"/>
      <c r="B134" s="143"/>
      <c r="C134" s="236"/>
      <c r="D134" s="145"/>
      <c r="E134" s="127" t="s">
        <v>49</v>
      </c>
      <c r="F134" s="128"/>
      <c r="G134" s="128"/>
      <c r="H134" s="129"/>
      <c r="I134" s="86">
        <v>63</v>
      </c>
      <c r="J134" s="87"/>
      <c r="K134" s="87"/>
      <c r="L134" s="88"/>
      <c r="M134" s="130">
        <v>119620</v>
      </c>
      <c r="N134" s="131"/>
      <c r="O134" s="131"/>
      <c r="P134" s="131"/>
      <c r="Q134" s="131"/>
      <c r="R134" s="131"/>
      <c r="S134" s="132"/>
      <c r="T134" s="86">
        <v>0</v>
      </c>
      <c r="U134" s="87"/>
      <c r="V134" s="87"/>
      <c r="W134" s="88"/>
      <c r="X134" s="130">
        <v>0</v>
      </c>
      <c r="Y134" s="131"/>
      <c r="Z134" s="131"/>
      <c r="AA134" s="131"/>
      <c r="AB134" s="131"/>
      <c r="AC134" s="131"/>
      <c r="AD134" s="132"/>
      <c r="AE134" s="133">
        <f t="shared" si="33"/>
        <v>63</v>
      </c>
      <c r="AF134" s="133"/>
      <c r="AG134" s="133"/>
      <c r="AH134" s="133"/>
      <c r="AI134" s="134">
        <f t="shared" si="34"/>
        <v>119620</v>
      </c>
      <c r="AJ134" s="134"/>
      <c r="AK134" s="134"/>
      <c r="AL134" s="134"/>
      <c r="AM134" s="134"/>
      <c r="AN134" s="134"/>
      <c r="AO134" s="134"/>
      <c r="AP134" s="133">
        <v>4</v>
      </c>
      <c r="AQ134" s="133"/>
      <c r="AR134" s="133"/>
      <c r="AS134" s="133"/>
      <c r="AT134" s="134">
        <v>10560</v>
      </c>
      <c r="AU134" s="134"/>
      <c r="AV134" s="134"/>
      <c r="AW134" s="134"/>
      <c r="AX134" s="134"/>
      <c r="AY134" s="134"/>
      <c r="AZ134" s="48"/>
    </row>
    <row r="135" spans="1:52" ht="24" customHeight="1" x14ac:dyDescent="0.15">
      <c r="A135" s="5"/>
      <c r="B135" s="143"/>
      <c r="C135" s="236"/>
      <c r="D135" s="145"/>
      <c r="E135" s="110" t="s">
        <v>34</v>
      </c>
      <c r="F135" s="111"/>
      <c r="G135" s="111"/>
      <c r="H135" s="112"/>
      <c r="I135" s="86">
        <f>SUM(I128:I134)</f>
        <v>447</v>
      </c>
      <c r="J135" s="87"/>
      <c r="K135" s="87"/>
      <c r="L135" s="88"/>
      <c r="M135" s="130">
        <f>SUM(M128:M134)</f>
        <v>2065420</v>
      </c>
      <c r="N135" s="131"/>
      <c r="O135" s="131"/>
      <c r="P135" s="131"/>
      <c r="Q135" s="131"/>
      <c r="R135" s="131"/>
      <c r="S135" s="132"/>
      <c r="T135" s="86">
        <f>SUM(T128:T134)</f>
        <v>1548</v>
      </c>
      <c r="U135" s="87"/>
      <c r="V135" s="87"/>
      <c r="W135" s="88"/>
      <c r="X135" s="130">
        <f>SUM(X128:X134)</f>
        <v>674080</v>
      </c>
      <c r="Y135" s="131"/>
      <c r="Z135" s="131"/>
      <c r="AA135" s="131"/>
      <c r="AB135" s="131"/>
      <c r="AC135" s="131"/>
      <c r="AD135" s="132"/>
      <c r="AE135" s="133">
        <f t="shared" si="33"/>
        <v>1995</v>
      </c>
      <c r="AF135" s="133"/>
      <c r="AG135" s="133"/>
      <c r="AH135" s="133"/>
      <c r="AI135" s="134">
        <f t="shared" si="34"/>
        <v>2739500</v>
      </c>
      <c r="AJ135" s="134"/>
      <c r="AK135" s="134"/>
      <c r="AL135" s="134"/>
      <c r="AM135" s="134"/>
      <c r="AN135" s="134"/>
      <c r="AO135" s="134"/>
      <c r="AP135" s="86">
        <f>SUM(AP128:AP134)</f>
        <v>45</v>
      </c>
      <c r="AQ135" s="87"/>
      <c r="AR135" s="87"/>
      <c r="AS135" s="88"/>
      <c r="AT135" s="130">
        <f>SUM(AT128:AT134)</f>
        <v>302710</v>
      </c>
      <c r="AU135" s="131"/>
      <c r="AV135" s="131"/>
      <c r="AW135" s="131"/>
      <c r="AX135" s="131"/>
      <c r="AY135" s="132"/>
      <c r="AZ135" s="48"/>
    </row>
    <row r="136" spans="1:52" ht="3" customHeight="1" x14ac:dyDescent="0.15">
      <c r="A136" s="5"/>
      <c r="B136" s="146"/>
      <c r="C136" s="237"/>
      <c r="D136" s="148"/>
      <c r="E136" s="110"/>
      <c r="F136" s="111"/>
      <c r="G136" s="111"/>
      <c r="H136" s="112"/>
      <c r="I136" s="136"/>
      <c r="J136" s="137"/>
      <c r="K136" s="137"/>
      <c r="L136" s="138"/>
      <c r="M136" s="130"/>
      <c r="N136" s="131"/>
      <c r="O136" s="131"/>
      <c r="P136" s="131"/>
      <c r="Q136" s="131"/>
      <c r="R136" s="131"/>
      <c r="S136" s="132"/>
      <c r="T136" s="136"/>
      <c r="U136" s="137"/>
      <c r="V136" s="137"/>
      <c r="W136" s="138"/>
      <c r="X136" s="130"/>
      <c r="Y136" s="131"/>
      <c r="Z136" s="131"/>
      <c r="AA136" s="131"/>
      <c r="AB136" s="131"/>
      <c r="AC136" s="131"/>
      <c r="AD136" s="132"/>
      <c r="AE136" s="139"/>
      <c r="AF136" s="139"/>
      <c r="AG136" s="139"/>
      <c r="AH136" s="139"/>
      <c r="AI136" s="134"/>
      <c r="AJ136" s="134"/>
      <c r="AK136" s="134"/>
      <c r="AL136" s="134"/>
      <c r="AM136" s="134"/>
      <c r="AN136" s="134"/>
      <c r="AO136" s="134"/>
      <c r="AP136" s="136"/>
      <c r="AQ136" s="137"/>
      <c r="AR136" s="137"/>
      <c r="AS136" s="138"/>
      <c r="AT136" s="130"/>
      <c r="AU136" s="131"/>
      <c r="AV136" s="131"/>
      <c r="AW136" s="131"/>
      <c r="AX136" s="131"/>
      <c r="AY136" s="132"/>
      <c r="AZ136" s="48"/>
    </row>
    <row r="137" spans="1:52" ht="24" customHeight="1" x14ac:dyDescent="0.15">
      <c r="A137" s="5"/>
      <c r="B137" s="149"/>
      <c r="C137" s="150"/>
      <c r="D137" s="151"/>
      <c r="E137" s="110" t="s">
        <v>35</v>
      </c>
      <c r="F137" s="111"/>
      <c r="G137" s="111"/>
      <c r="H137" s="112"/>
      <c r="I137" s="86">
        <v>5459</v>
      </c>
      <c r="J137" s="87"/>
      <c r="K137" s="87"/>
      <c r="L137" s="88"/>
      <c r="M137" s="130">
        <v>28816640</v>
      </c>
      <c r="N137" s="131"/>
      <c r="O137" s="131"/>
      <c r="P137" s="131"/>
      <c r="Q137" s="131"/>
      <c r="R137" s="131"/>
      <c r="S137" s="132"/>
      <c r="T137" s="86">
        <v>18751</v>
      </c>
      <c r="U137" s="87"/>
      <c r="V137" s="87"/>
      <c r="W137" s="88"/>
      <c r="X137" s="130">
        <v>8229850</v>
      </c>
      <c r="Y137" s="131"/>
      <c r="Z137" s="131"/>
      <c r="AA137" s="131"/>
      <c r="AB137" s="131"/>
      <c r="AC137" s="131"/>
      <c r="AD137" s="132"/>
      <c r="AE137" s="133">
        <f>I137+T137</f>
        <v>24210</v>
      </c>
      <c r="AF137" s="133"/>
      <c r="AG137" s="133"/>
      <c r="AH137" s="133"/>
      <c r="AI137" s="134">
        <f>M137+X137</f>
        <v>37046490</v>
      </c>
      <c r="AJ137" s="134"/>
      <c r="AK137" s="134"/>
      <c r="AL137" s="134"/>
      <c r="AM137" s="134"/>
      <c r="AN137" s="134"/>
      <c r="AO137" s="134"/>
      <c r="AP137" s="86">
        <v>286</v>
      </c>
      <c r="AQ137" s="87"/>
      <c r="AR137" s="87"/>
      <c r="AS137" s="88"/>
      <c r="AT137" s="130">
        <v>1754180</v>
      </c>
      <c r="AU137" s="131"/>
      <c r="AV137" s="131"/>
      <c r="AW137" s="131"/>
      <c r="AX137" s="131"/>
      <c r="AY137" s="132"/>
      <c r="AZ137" s="48"/>
    </row>
  </sheetData>
  <mergeCells count="1073">
    <mergeCell ref="B55:H58"/>
    <mergeCell ref="I57:L57"/>
    <mergeCell ref="M57:Q57"/>
    <mergeCell ref="R57:W57"/>
    <mergeCell ref="X57:AB57"/>
    <mergeCell ref="AC57:AH57"/>
    <mergeCell ref="I58:L58"/>
    <mergeCell ref="AN59:AS59"/>
    <mergeCell ref="I60:L60"/>
    <mergeCell ref="M60:Q60"/>
    <mergeCell ref="I55:L55"/>
    <mergeCell ref="M55:Q55"/>
    <mergeCell ref="R55:W55"/>
    <mergeCell ref="X55:AB55"/>
    <mergeCell ref="AC55:AH55"/>
    <mergeCell ref="AI55:AM55"/>
    <mergeCell ref="AI57:AM57"/>
    <mergeCell ref="M58:Q58"/>
    <mergeCell ref="R58:W58"/>
    <mergeCell ref="X58:AB58"/>
    <mergeCell ref="AC58:AH58"/>
    <mergeCell ref="AI58:AM58"/>
    <mergeCell ref="AN58:AS58"/>
    <mergeCell ref="X59:AB59"/>
    <mergeCell ref="AC59:AH59"/>
    <mergeCell ref="AI59:AM59"/>
    <mergeCell ref="AT61:AY61"/>
    <mergeCell ref="AT55:AY55"/>
    <mergeCell ref="AN55:AS55"/>
    <mergeCell ref="R60:W60"/>
    <mergeCell ref="X60:AB60"/>
    <mergeCell ref="AC60:AH60"/>
    <mergeCell ref="AI56:AM56"/>
    <mergeCell ref="AN56:AS56"/>
    <mergeCell ref="AN57:AS57"/>
    <mergeCell ref="AT56:AY56"/>
    <mergeCell ref="AT59:AY59"/>
    <mergeCell ref="AT60:AY60"/>
    <mergeCell ref="AT57:AY57"/>
    <mergeCell ref="AT58:AY58"/>
    <mergeCell ref="I59:L59"/>
    <mergeCell ref="M59:Q59"/>
    <mergeCell ref="R59:W59"/>
    <mergeCell ref="AI60:AM60"/>
    <mergeCell ref="AN60:AS60"/>
    <mergeCell ref="I56:L56"/>
    <mergeCell ref="M56:Q56"/>
    <mergeCell ref="R56:W56"/>
    <mergeCell ref="X56:AB56"/>
    <mergeCell ref="AC56:AH56"/>
    <mergeCell ref="AN61:AS61"/>
    <mergeCell ref="I61:L61"/>
    <mergeCell ref="M61:Q61"/>
    <mergeCell ref="R61:W61"/>
    <mergeCell ref="X61:AB61"/>
    <mergeCell ref="AC61:AH61"/>
    <mergeCell ref="AI61:AM61"/>
    <mergeCell ref="B48:H51"/>
    <mergeCell ref="I50:L50"/>
    <mergeCell ref="M50:Q50"/>
    <mergeCell ref="R50:W50"/>
    <mergeCell ref="X50:AB50"/>
    <mergeCell ref="AC50:AH50"/>
    <mergeCell ref="I51:L51"/>
    <mergeCell ref="AN52:AS52"/>
    <mergeCell ref="I53:L53"/>
    <mergeCell ref="M53:Q53"/>
    <mergeCell ref="I48:L48"/>
    <mergeCell ref="M48:Q48"/>
    <mergeCell ref="R48:W48"/>
    <mergeCell ref="X48:AB48"/>
    <mergeCell ref="AC48:AH48"/>
    <mergeCell ref="AI48:AM48"/>
    <mergeCell ref="AI50:AM50"/>
    <mergeCell ref="M51:Q51"/>
    <mergeCell ref="R51:W51"/>
    <mergeCell ref="X51:AB51"/>
    <mergeCell ref="AC51:AH51"/>
    <mergeCell ref="AI51:AM51"/>
    <mergeCell ref="AN51:AS51"/>
    <mergeCell ref="X52:AB52"/>
    <mergeCell ref="AC52:AH52"/>
    <mergeCell ref="AI52:AM52"/>
    <mergeCell ref="AT54:AY54"/>
    <mergeCell ref="AT48:AY48"/>
    <mergeCell ref="AN48:AS48"/>
    <mergeCell ref="R53:W53"/>
    <mergeCell ref="X53:AB53"/>
    <mergeCell ref="AC53:AH53"/>
    <mergeCell ref="AI49:AM49"/>
    <mergeCell ref="AN49:AS49"/>
    <mergeCell ref="AN50:AS50"/>
    <mergeCell ref="AT49:AY49"/>
    <mergeCell ref="AT52:AY52"/>
    <mergeCell ref="AT53:AY53"/>
    <mergeCell ref="AT50:AY50"/>
    <mergeCell ref="AT51:AY51"/>
    <mergeCell ref="I52:L52"/>
    <mergeCell ref="M52:Q52"/>
    <mergeCell ref="R52:W52"/>
    <mergeCell ref="AI53:AM53"/>
    <mergeCell ref="AN53:AS53"/>
    <mergeCell ref="I49:L49"/>
    <mergeCell ref="M49:Q49"/>
    <mergeCell ref="R49:W49"/>
    <mergeCell ref="X49:AB49"/>
    <mergeCell ref="AC49:AH49"/>
    <mergeCell ref="AN54:AS54"/>
    <mergeCell ref="I54:L54"/>
    <mergeCell ref="M54:Q54"/>
    <mergeCell ref="R54:W54"/>
    <mergeCell ref="X54:AB54"/>
    <mergeCell ref="AC54:AH54"/>
    <mergeCell ref="AI54:AM54"/>
    <mergeCell ref="B41:H44"/>
    <mergeCell ref="I43:L43"/>
    <mergeCell ref="M43:Q43"/>
    <mergeCell ref="R43:W43"/>
    <mergeCell ref="X43:AB43"/>
    <mergeCell ref="AC43:AH43"/>
    <mergeCell ref="I44:L44"/>
    <mergeCell ref="AN45:AS45"/>
    <mergeCell ref="I46:L46"/>
    <mergeCell ref="M46:Q46"/>
    <mergeCell ref="I41:L41"/>
    <mergeCell ref="M41:Q41"/>
    <mergeCell ref="R41:W41"/>
    <mergeCell ref="X41:AB41"/>
    <mergeCell ref="AC41:AH41"/>
    <mergeCell ref="AI41:AM41"/>
    <mergeCell ref="AI43:AM43"/>
    <mergeCell ref="M44:Q44"/>
    <mergeCell ref="R44:W44"/>
    <mergeCell ref="X44:AB44"/>
    <mergeCell ref="AC44:AH44"/>
    <mergeCell ref="AI44:AM44"/>
    <mergeCell ref="AN44:AS44"/>
    <mergeCell ref="X45:AB45"/>
    <mergeCell ref="AC45:AH45"/>
    <mergeCell ref="AI45:AM45"/>
    <mergeCell ref="AT47:AY47"/>
    <mergeCell ref="AT41:AY41"/>
    <mergeCell ref="AN41:AS41"/>
    <mergeCell ref="R46:W46"/>
    <mergeCell ref="X46:AB46"/>
    <mergeCell ref="AC46:AH46"/>
    <mergeCell ref="AI42:AM42"/>
    <mergeCell ref="AN42:AS42"/>
    <mergeCell ref="AN43:AS43"/>
    <mergeCell ref="AT42:AY42"/>
    <mergeCell ref="AT45:AY45"/>
    <mergeCell ref="AT46:AY46"/>
    <mergeCell ref="AT43:AY43"/>
    <mergeCell ref="AT44:AY44"/>
    <mergeCell ref="I45:L45"/>
    <mergeCell ref="M45:Q45"/>
    <mergeCell ref="R45:W45"/>
    <mergeCell ref="AI46:AM46"/>
    <mergeCell ref="AN46:AS46"/>
    <mergeCell ref="I42:L42"/>
    <mergeCell ref="M42:Q42"/>
    <mergeCell ref="R42:W42"/>
    <mergeCell ref="X42:AB42"/>
    <mergeCell ref="AC42:AH42"/>
    <mergeCell ref="AN47:AS47"/>
    <mergeCell ref="I47:L47"/>
    <mergeCell ref="M47:Q47"/>
    <mergeCell ref="R47:W47"/>
    <mergeCell ref="X47:AB47"/>
    <mergeCell ref="AC47:AH47"/>
    <mergeCell ref="AI47:AM47"/>
    <mergeCell ref="B34:H37"/>
    <mergeCell ref="I36:L36"/>
    <mergeCell ref="M36:Q36"/>
    <mergeCell ref="R36:W36"/>
    <mergeCell ref="X36:AB36"/>
    <mergeCell ref="AC36:AH36"/>
    <mergeCell ref="I37:L37"/>
    <mergeCell ref="AN38:AS38"/>
    <mergeCell ref="I39:L39"/>
    <mergeCell ref="M39:Q39"/>
    <mergeCell ref="I34:L34"/>
    <mergeCell ref="M34:Q34"/>
    <mergeCell ref="R34:W34"/>
    <mergeCell ref="X34:AB34"/>
    <mergeCell ref="AC34:AH34"/>
    <mergeCell ref="AI34:AM34"/>
    <mergeCell ref="AI36:AM36"/>
    <mergeCell ref="M37:Q37"/>
    <mergeCell ref="R37:W37"/>
    <mergeCell ref="X37:AB37"/>
    <mergeCell ref="AC37:AH37"/>
    <mergeCell ref="AI37:AM37"/>
    <mergeCell ref="AN37:AS37"/>
    <mergeCell ref="X38:AB38"/>
    <mergeCell ref="AC38:AH38"/>
    <mergeCell ref="AI38:AM38"/>
    <mergeCell ref="AT40:AY40"/>
    <mergeCell ref="AT34:AY34"/>
    <mergeCell ref="AN34:AS34"/>
    <mergeCell ref="R39:W39"/>
    <mergeCell ref="X39:AB39"/>
    <mergeCell ref="AC39:AH39"/>
    <mergeCell ref="AI35:AM35"/>
    <mergeCell ref="AN35:AS35"/>
    <mergeCell ref="AN36:AS36"/>
    <mergeCell ref="AT35:AY35"/>
    <mergeCell ref="AT38:AY38"/>
    <mergeCell ref="AT39:AY39"/>
    <mergeCell ref="AT36:AY36"/>
    <mergeCell ref="AT37:AY37"/>
    <mergeCell ref="I38:L38"/>
    <mergeCell ref="M38:Q38"/>
    <mergeCell ref="R38:W38"/>
    <mergeCell ref="AI39:AM39"/>
    <mergeCell ref="AN39:AS39"/>
    <mergeCell ref="I35:L35"/>
    <mergeCell ref="M35:Q35"/>
    <mergeCell ref="R35:W35"/>
    <mergeCell ref="X35:AB35"/>
    <mergeCell ref="AC35:AH35"/>
    <mergeCell ref="AN40:AS40"/>
    <mergeCell ref="I40:L40"/>
    <mergeCell ref="M40:Q40"/>
    <mergeCell ref="R40:W40"/>
    <mergeCell ref="X40:AB40"/>
    <mergeCell ref="AC40:AH40"/>
    <mergeCell ref="AI40:AM40"/>
    <mergeCell ref="B27:H30"/>
    <mergeCell ref="I29:L29"/>
    <mergeCell ref="M29:Q29"/>
    <mergeCell ref="R29:W29"/>
    <mergeCell ref="X29:AB29"/>
    <mergeCell ref="AC29:AH29"/>
    <mergeCell ref="I30:L30"/>
    <mergeCell ref="AN31:AS31"/>
    <mergeCell ref="I32:L32"/>
    <mergeCell ref="M32:Q32"/>
    <mergeCell ref="I27:L27"/>
    <mergeCell ref="M27:Q27"/>
    <mergeCell ref="R27:W27"/>
    <mergeCell ref="X27:AB27"/>
    <mergeCell ref="AC27:AH27"/>
    <mergeCell ref="AI27:AM27"/>
    <mergeCell ref="AI29:AM29"/>
    <mergeCell ref="M30:Q30"/>
    <mergeCell ref="R30:W30"/>
    <mergeCell ref="X30:AB30"/>
    <mergeCell ref="AC30:AH30"/>
    <mergeCell ref="AI30:AM30"/>
    <mergeCell ref="AN30:AS30"/>
    <mergeCell ref="X31:AB31"/>
    <mergeCell ref="AC31:AH31"/>
    <mergeCell ref="AI31:AM31"/>
    <mergeCell ref="AT33:AY33"/>
    <mergeCell ref="AT27:AY27"/>
    <mergeCell ref="AN27:AS27"/>
    <mergeCell ref="R32:W32"/>
    <mergeCell ref="X32:AB32"/>
    <mergeCell ref="AC32:AH32"/>
    <mergeCell ref="AI28:AM28"/>
    <mergeCell ref="AN28:AS28"/>
    <mergeCell ref="AN29:AS29"/>
    <mergeCell ref="AT28:AY28"/>
    <mergeCell ref="AT31:AY31"/>
    <mergeCell ref="AT32:AY32"/>
    <mergeCell ref="AT29:AY29"/>
    <mergeCell ref="AT30:AY30"/>
    <mergeCell ref="I31:L31"/>
    <mergeCell ref="M31:Q31"/>
    <mergeCell ref="R31:W31"/>
    <mergeCell ref="AI32:AM32"/>
    <mergeCell ref="AN32:AS32"/>
    <mergeCell ref="I28:L28"/>
    <mergeCell ref="M28:Q28"/>
    <mergeCell ref="R28:W28"/>
    <mergeCell ref="X28:AB28"/>
    <mergeCell ref="AC28:AH28"/>
    <mergeCell ref="AN33:AS33"/>
    <mergeCell ref="I33:L33"/>
    <mergeCell ref="M33:Q33"/>
    <mergeCell ref="R33:W33"/>
    <mergeCell ref="X33:AB33"/>
    <mergeCell ref="AC33:AH33"/>
    <mergeCell ref="AI33:AM33"/>
    <mergeCell ref="B20:H23"/>
    <mergeCell ref="I22:L22"/>
    <mergeCell ref="M22:Q22"/>
    <mergeCell ref="R22:W22"/>
    <mergeCell ref="X22:AB22"/>
    <mergeCell ref="AC22:AH22"/>
    <mergeCell ref="I23:L23"/>
    <mergeCell ref="AN24:AS24"/>
    <mergeCell ref="I25:L25"/>
    <mergeCell ref="M25:Q25"/>
    <mergeCell ref="I20:L20"/>
    <mergeCell ref="M20:Q20"/>
    <mergeCell ref="R20:W20"/>
    <mergeCell ref="X20:AB20"/>
    <mergeCell ref="AC20:AH20"/>
    <mergeCell ref="AI20:AM20"/>
    <mergeCell ref="AI22:AM22"/>
    <mergeCell ref="M23:Q23"/>
    <mergeCell ref="R23:W23"/>
    <mergeCell ref="X23:AB23"/>
    <mergeCell ref="AC23:AH23"/>
    <mergeCell ref="AI23:AM23"/>
    <mergeCell ref="AN23:AS23"/>
    <mergeCell ref="X24:AB24"/>
    <mergeCell ref="AC24:AH24"/>
    <mergeCell ref="AI24:AM24"/>
    <mergeCell ref="AT26:AY26"/>
    <mergeCell ref="AT20:AY20"/>
    <mergeCell ref="AN20:AS20"/>
    <mergeCell ref="R25:W25"/>
    <mergeCell ref="X25:AB25"/>
    <mergeCell ref="AC25:AH25"/>
    <mergeCell ref="AI21:AM21"/>
    <mergeCell ref="AN21:AS21"/>
    <mergeCell ref="AN22:AS22"/>
    <mergeCell ref="AT21:AY21"/>
    <mergeCell ref="AT24:AY24"/>
    <mergeCell ref="AT25:AY25"/>
    <mergeCell ref="AT22:AY22"/>
    <mergeCell ref="AT23:AY23"/>
    <mergeCell ref="I24:L24"/>
    <mergeCell ref="M24:Q24"/>
    <mergeCell ref="R24:W24"/>
    <mergeCell ref="AI25:AM25"/>
    <mergeCell ref="AN25:AS25"/>
    <mergeCell ref="I21:L21"/>
    <mergeCell ref="M21:Q21"/>
    <mergeCell ref="R21:W21"/>
    <mergeCell ref="X21:AB21"/>
    <mergeCell ref="AC21:AH21"/>
    <mergeCell ref="AN26:AS26"/>
    <mergeCell ref="I26:L26"/>
    <mergeCell ref="M26:Q26"/>
    <mergeCell ref="R26:W26"/>
    <mergeCell ref="X26:AB26"/>
    <mergeCell ref="AC26:AH26"/>
    <mergeCell ref="AI26:AM26"/>
    <mergeCell ref="B69:D124"/>
    <mergeCell ref="AT62:AY62"/>
    <mergeCell ref="I63:L63"/>
    <mergeCell ref="M63:Q63"/>
    <mergeCell ref="R63:W63"/>
    <mergeCell ref="X63:AB63"/>
    <mergeCell ref="AC63:AH63"/>
    <mergeCell ref="AI63:AM63"/>
    <mergeCell ref="AN63:AS63"/>
    <mergeCell ref="AT63:AY63"/>
    <mergeCell ref="AI65:AM65"/>
    <mergeCell ref="AN65:AS65"/>
    <mergeCell ref="I64:L64"/>
    <mergeCell ref="M64:Q64"/>
    <mergeCell ref="R64:W64"/>
    <mergeCell ref="X64:AB64"/>
    <mergeCell ref="AC64:AH64"/>
    <mergeCell ref="AI64:AM64"/>
    <mergeCell ref="AI67:AM67"/>
    <mergeCell ref="AN67:AS67"/>
    <mergeCell ref="I66:L66"/>
    <mergeCell ref="M66:Q66"/>
    <mergeCell ref="R66:W66"/>
    <mergeCell ref="X66:AB66"/>
    <mergeCell ref="AC66:AH66"/>
    <mergeCell ref="AI66:AM66"/>
    <mergeCell ref="AN66:AS66"/>
    <mergeCell ref="B62:H65"/>
    <mergeCell ref="AT65:AY65"/>
    <mergeCell ref="AT66:AY66"/>
    <mergeCell ref="AT67:AY67"/>
    <mergeCell ref="AT68:AY68"/>
    <mergeCell ref="E117:H117"/>
    <mergeCell ref="I117:L117"/>
    <mergeCell ref="M117:Q117"/>
    <mergeCell ref="R117:W117"/>
    <mergeCell ref="X117:AB117"/>
    <mergeCell ref="AC117:AH117"/>
    <mergeCell ref="AN62:AS62"/>
    <mergeCell ref="AN64:AS64"/>
    <mergeCell ref="AT64:AY64"/>
    <mergeCell ref="I65:L65"/>
    <mergeCell ref="M65:Q65"/>
    <mergeCell ref="R65:W65"/>
    <mergeCell ref="X65:AB65"/>
    <mergeCell ref="AC65:AH65"/>
    <mergeCell ref="I62:L62"/>
    <mergeCell ref="M62:Q62"/>
    <mergeCell ref="R62:W62"/>
    <mergeCell ref="X62:AB62"/>
    <mergeCell ref="AC62:AH62"/>
    <mergeCell ref="AI62:AM62"/>
    <mergeCell ref="I67:L67"/>
    <mergeCell ref="M67:Q67"/>
    <mergeCell ref="R67:W67"/>
    <mergeCell ref="X67:AB67"/>
    <mergeCell ref="AC67:AH67"/>
    <mergeCell ref="AN68:AS68"/>
    <mergeCell ref="I68:L68"/>
    <mergeCell ref="M68:Q68"/>
    <mergeCell ref="R68:W68"/>
    <mergeCell ref="X68:AB68"/>
    <mergeCell ref="AC68:AH68"/>
    <mergeCell ref="AI68:AM68"/>
    <mergeCell ref="M114:Q114"/>
    <mergeCell ref="R114:W114"/>
    <mergeCell ref="X114:AB114"/>
    <mergeCell ref="AC114:AH114"/>
    <mergeCell ref="AI114:AM114"/>
    <mergeCell ref="AN114:AS114"/>
    <mergeCell ref="AT114:AY114"/>
    <mergeCell ref="AT115:AY115"/>
    <mergeCell ref="I116:L116"/>
    <mergeCell ref="M116:Q116"/>
    <mergeCell ref="R116:W116"/>
    <mergeCell ref="X116:AB116"/>
    <mergeCell ref="AC116:AH116"/>
    <mergeCell ref="AI116:AM116"/>
    <mergeCell ref="AN116:AS116"/>
    <mergeCell ref="AT116:AY116"/>
    <mergeCell ref="AI117:AM117"/>
    <mergeCell ref="AN117:AS117"/>
    <mergeCell ref="AT117:AY117"/>
    <mergeCell ref="I115:L115"/>
    <mergeCell ref="M115:Q115"/>
    <mergeCell ref="R115:W115"/>
    <mergeCell ref="X115:AB115"/>
    <mergeCell ref="AC115:AH115"/>
    <mergeCell ref="AI115:AM115"/>
    <mergeCell ref="AN115:AS115"/>
    <mergeCell ref="E110:H110"/>
    <mergeCell ref="I110:L110"/>
    <mergeCell ref="M110:Q110"/>
    <mergeCell ref="R110:W110"/>
    <mergeCell ref="X110:AB110"/>
    <mergeCell ref="AC110:AH110"/>
    <mergeCell ref="AT112:AY112"/>
    <mergeCell ref="I113:L113"/>
    <mergeCell ref="M113:Q113"/>
    <mergeCell ref="R113:W113"/>
    <mergeCell ref="X113:AB113"/>
    <mergeCell ref="AC113:AH113"/>
    <mergeCell ref="AI113:AM113"/>
    <mergeCell ref="AN113:AS113"/>
    <mergeCell ref="AI111:AM111"/>
    <mergeCell ref="AN111:AS111"/>
    <mergeCell ref="AT111:AY111"/>
    <mergeCell ref="I112:L112"/>
    <mergeCell ref="M112:Q112"/>
    <mergeCell ref="R112:W112"/>
    <mergeCell ref="X112:AB112"/>
    <mergeCell ref="AC112:AH112"/>
    <mergeCell ref="AI112:AM112"/>
    <mergeCell ref="AN112:AS112"/>
    <mergeCell ref="E111:H114"/>
    <mergeCell ref="I111:L111"/>
    <mergeCell ref="M111:Q111"/>
    <mergeCell ref="R111:W111"/>
    <mergeCell ref="X111:AB111"/>
    <mergeCell ref="AC111:AH111"/>
    <mergeCell ref="AT113:AY113"/>
    <mergeCell ref="I114:L114"/>
    <mergeCell ref="M107:Q107"/>
    <mergeCell ref="R107:W107"/>
    <mergeCell ref="X107:AB107"/>
    <mergeCell ref="AC107:AH107"/>
    <mergeCell ref="AI107:AM107"/>
    <mergeCell ref="AN107:AS107"/>
    <mergeCell ref="AT107:AY107"/>
    <mergeCell ref="AT108:AY108"/>
    <mergeCell ref="I109:L109"/>
    <mergeCell ref="M109:Q109"/>
    <mergeCell ref="R109:W109"/>
    <mergeCell ref="X109:AB109"/>
    <mergeCell ref="AC109:AH109"/>
    <mergeCell ref="AI109:AM109"/>
    <mergeCell ref="AN109:AS109"/>
    <mergeCell ref="AT109:AY109"/>
    <mergeCell ref="AI110:AM110"/>
    <mergeCell ref="AN110:AS110"/>
    <mergeCell ref="AT110:AY110"/>
    <mergeCell ref="I108:L108"/>
    <mergeCell ref="M108:Q108"/>
    <mergeCell ref="R108:W108"/>
    <mergeCell ref="X108:AB108"/>
    <mergeCell ref="AC108:AH108"/>
    <mergeCell ref="AI108:AM108"/>
    <mergeCell ref="AN108:AS108"/>
    <mergeCell ref="E103:H103"/>
    <mergeCell ref="I103:L103"/>
    <mergeCell ref="M103:Q103"/>
    <mergeCell ref="R103:W103"/>
    <mergeCell ref="X103:AB103"/>
    <mergeCell ref="AC103:AH103"/>
    <mergeCell ref="AT105:AY105"/>
    <mergeCell ref="I106:L106"/>
    <mergeCell ref="M106:Q106"/>
    <mergeCell ref="R106:W106"/>
    <mergeCell ref="X106:AB106"/>
    <mergeCell ref="AC106:AH106"/>
    <mergeCell ref="AI106:AM106"/>
    <mergeCell ref="AN106:AS106"/>
    <mergeCell ref="AI104:AM104"/>
    <mergeCell ref="AN104:AS104"/>
    <mergeCell ref="AT104:AY104"/>
    <mergeCell ref="I105:L105"/>
    <mergeCell ref="M105:Q105"/>
    <mergeCell ref="R105:W105"/>
    <mergeCell ref="X105:AB105"/>
    <mergeCell ref="AC105:AH105"/>
    <mergeCell ref="AI105:AM105"/>
    <mergeCell ref="AN105:AS105"/>
    <mergeCell ref="E104:H107"/>
    <mergeCell ref="I104:L104"/>
    <mergeCell ref="M104:Q104"/>
    <mergeCell ref="R104:W104"/>
    <mergeCell ref="X104:AB104"/>
    <mergeCell ref="AC104:AH104"/>
    <mergeCell ref="AT106:AY106"/>
    <mergeCell ref="I107:L107"/>
    <mergeCell ref="M100:Q100"/>
    <mergeCell ref="R100:W100"/>
    <mergeCell ref="X100:AB100"/>
    <mergeCell ref="AC100:AH100"/>
    <mergeCell ref="AI100:AM100"/>
    <mergeCell ref="AN100:AS100"/>
    <mergeCell ref="AT100:AY100"/>
    <mergeCell ref="AT101:AY101"/>
    <mergeCell ref="I102:L102"/>
    <mergeCell ref="M102:Q102"/>
    <mergeCell ref="R102:W102"/>
    <mergeCell ref="X102:AB102"/>
    <mergeCell ref="AC102:AH102"/>
    <mergeCell ref="AI102:AM102"/>
    <mergeCell ref="AN102:AS102"/>
    <mergeCell ref="AT102:AY102"/>
    <mergeCell ref="AI103:AM103"/>
    <mergeCell ref="AN103:AS103"/>
    <mergeCell ref="AT103:AY103"/>
    <mergeCell ref="I101:L101"/>
    <mergeCell ref="M101:Q101"/>
    <mergeCell ref="R101:W101"/>
    <mergeCell ref="X101:AB101"/>
    <mergeCell ref="AC101:AH101"/>
    <mergeCell ref="AI101:AM101"/>
    <mergeCell ref="AN101:AS101"/>
    <mergeCell ref="E96:H96"/>
    <mergeCell ref="I96:L96"/>
    <mergeCell ref="M96:Q96"/>
    <mergeCell ref="R96:W96"/>
    <mergeCell ref="X96:AB96"/>
    <mergeCell ref="AC96:AH96"/>
    <mergeCell ref="AT98:AY98"/>
    <mergeCell ref="I99:L99"/>
    <mergeCell ref="M99:Q99"/>
    <mergeCell ref="R99:W99"/>
    <mergeCell ref="X99:AB99"/>
    <mergeCell ref="AC99:AH99"/>
    <mergeCell ref="AI99:AM99"/>
    <mergeCell ref="AN99:AS99"/>
    <mergeCell ref="AI97:AM97"/>
    <mergeCell ref="AN97:AS97"/>
    <mergeCell ref="AT97:AY97"/>
    <mergeCell ref="I98:L98"/>
    <mergeCell ref="M98:Q98"/>
    <mergeCell ref="R98:W98"/>
    <mergeCell ref="X98:AB98"/>
    <mergeCell ref="AC98:AH98"/>
    <mergeCell ref="AI98:AM98"/>
    <mergeCell ref="AN98:AS98"/>
    <mergeCell ref="E97:H100"/>
    <mergeCell ref="I97:L97"/>
    <mergeCell ref="M97:Q97"/>
    <mergeCell ref="R97:W97"/>
    <mergeCell ref="X97:AB97"/>
    <mergeCell ref="AC97:AH97"/>
    <mergeCell ref="AT99:AY99"/>
    <mergeCell ref="I100:L100"/>
    <mergeCell ref="M93:Q93"/>
    <mergeCell ref="R93:W93"/>
    <mergeCell ref="X93:AB93"/>
    <mergeCell ref="AC93:AH93"/>
    <mergeCell ref="AI93:AM93"/>
    <mergeCell ref="AN93:AS93"/>
    <mergeCell ref="AT93:AY93"/>
    <mergeCell ref="AT94:AY94"/>
    <mergeCell ref="I95:L95"/>
    <mergeCell ref="M95:Q95"/>
    <mergeCell ref="R95:W95"/>
    <mergeCell ref="X95:AB95"/>
    <mergeCell ref="AC95:AH95"/>
    <mergeCell ref="AI95:AM95"/>
    <mergeCell ref="AN95:AS95"/>
    <mergeCell ref="AT95:AY95"/>
    <mergeCell ref="AI96:AM96"/>
    <mergeCell ref="AN96:AS96"/>
    <mergeCell ref="AT96:AY96"/>
    <mergeCell ref="I94:L94"/>
    <mergeCell ref="M94:Q94"/>
    <mergeCell ref="R94:W94"/>
    <mergeCell ref="X94:AB94"/>
    <mergeCell ref="AC94:AH94"/>
    <mergeCell ref="AI94:AM94"/>
    <mergeCell ref="AN94:AS94"/>
    <mergeCell ref="E89:H89"/>
    <mergeCell ref="I89:L89"/>
    <mergeCell ref="M89:Q89"/>
    <mergeCell ref="R89:W89"/>
    <mergeCell ref="X89:AB89"/>
    <mergeCell ref="AC89:AH89"/>
    <mergeCell ref="AT91:AY91"/>
    <mergeCell ref="I92:L92"/>
    <mergeCell ref="M92:Q92"/>
    <mergeCell ref="R92:W92"/>
    <mergeCell ref="X92:AB92"/>
    <mergeCell ref="AC92:AH92"/>
    <mergeCell ref="AI92:AM92"/>
    <mergeCell ref="AN92:AS92"/>
    <mergeCell ref="AI90:AM90"/>
    <mergeCell ref="AN90:AS90"/>
    <mergeCell ref="AT90:AY90"/>
    <mergeCell ref="I91:L91"/>
    <mergeCell ref="M91:Q91"/>
    <mergeCell ref="R91:W91"/>
    <mergeCell ref="X91:AB91"/>
    <mergeCell ref="AC91:AH91"/>
    <mergeCell ref="AI91:AM91"/>
    <mergeCell ref="AN91:AS91"/>
    <mergeCell ref="E90:H93"/>
    <mergeCell ref="I90:L90"/>
    <mergeCell ref="M90:Q90"/>
    <mergeCell ref="R90:W90"/>
    <mergeCell ref="X90:AB90"/>
    <mergeCell ref="AC90:AH90"/>
    <mergeCell ref="AT92:AY92"/>
    <mergeCell ref="I93:L93"/>
    <mergeCell ref="X86:AB86"/>
    <mergeCell ref="AC86:AH86"/>
    <mergeCell ref="AI86:AM86"/>
    <mergeCell ref="AN86:AS86"/>
    <mergeCell ref="AT86:AY86"/>
    <mergeCell ref="AT87:AY87"/>
    <mergeCell ref="I88:L88"/>
    <mergeCell ref="M88:Q88"/>
    <mergeCell ref="R88:W88"/>
    <mergeCell ref="X88:AB88"/>
    <mergeCell ref="AC88:AH88"/>
    <mergeCell ref="AI88:AM88"/>
    <mergeCell ref="AN88:AS88"/>
    <mergeCell ref="AT88:AY88"/>
    <mergeCell ref="AI89:AM89"/>
    <mergeCell ref="AN89:AS89"/>
    <mergeCell ref="AT89:AY89"/>
    <mergeCell ref="I87:L87"/>
    <mergeCell ref="M87:Q87"/>
    <mergeCell ref="R87:W87"/>
    <mergeCell ref="X87:AB87"/>
    <mergeCell ref="AC87:AH87"/>
    <mergeCell ref="AI87:AM87"/>
    <mergeCell ref="AN87:AS87"/>
    <mergeCell ref="E82:H82"/>
    <mergeCell ref="I82:L82"/>
    <mergeCell ref="M82:Q82"/>
    <mergeCell ref="R82:W82"/>
    <mergeCell ref="X82:AB82"/>
    <mergeCell ref="AC82:AH82"/>
    <mergeCell ref="AT84:AY84"/>
    <mergeCell ref="I85:L85"/>
    <mergeCell ref="M85:Q85"/>
    <mergeCell ref="R85:W85"/>
    <mergeCell ref="X85:AB85"/>
    <mergeCell ref="AC85:AH85"/>
    <mergeCell ref="AI85:AM85"/>
    <mergeCell ref="AN85:AS85"/>
    <mergeCell ref="AI83:AM83"/>
    <mergeCell ref="AN83:AS83"/>
    <mergeCell ref="AT83:AY83"/>
    <mergeCell ref="I84:L84"/>
    <mergeCell ref="M84:Q84"/>
    <mergeCell ref="R84:W84"/>
    <mergeCell ref="X84:AB84"/>
    <mergeCell ref="AC84:AH84"/>
    <mergeCell ref="AI84:AM84"/>
    <mergeCell ref="AN84:AS84"/>
    <mergeCell ref="E83:H86"/>
    <mergeCell ref="I83:L83"/>
    <mergeCell ref="M83:Q83"/>
    <mergeCell ref="R83:W83"/>
    <mergeCell ref="X83:AB83"/>
    <mergeCell ref="AC83:AH83"/>
    <mergeCell ref="AT85:AY85"/>
    <mergeCell ref="I86:L86"/>
    <mergeCell ref="E76:H79"/>
    <mergeCell ref="I76:L76"/>
    <mergeCell ref="M76:Q76"/>
    <mergeCell ref="R76:W76"/>
    <mergeCell ref="X76:AB76"/>
    <mergeCell ref="AC76:AH76"/>
    <mergeCell ref="AT78:AY78"/>
    <mergeCell ref="I79:L79"/>
    <mergeCell ref="M79:Q79"/>
    <mergeCell ref="R79:W79"/>
    <mergeCell ref="X79:AB79"/>
    <mergeCell ref="AC79:AH79"/>
    <mergeCell ref="AI79:AM79"/>
    <mergeCell ref="AN79:AS79"/>
    <mergeCell ref="AT79:AY79"/>
    <mergeCell ref="AT80:AY80"/>
    <mergeCell ref="I81:L81"/>
    <mergeCell ref="M81:Q81"/>
    <mergeCell ref="R81:W81"/>
    <mergeCell ref="X81:AB81"/>
    <mergeCell ref="AC81:AH81"/>
    <mergeCell ref="AI81:AM81"/>
    <mergeCell ref="AN81:AS81"/>
    <mergeCell ref="AT81:AY81"/>
    <mergeCell ref="I80:L80"/>
    <mergeCell ref="M80:Q80"/>
    <mergeCell ref="R80:W80"/>
    <mergeCell ref="X80:AB80"/>
    <mergeCell ref="AC80:AH80"/>
    <mergeCell ref="AI80:AM80"/>
    <mergeCell ref="AN80:AS80"/>
    <mergeCell ref="E75:H75"/>
    <mergeCell ref="I75:L75"/>
    <mergeCell ref="M75:Q75"/>
    <mergeCell ref="R75:W75"/>
    <mergeCell ref="X75:AB75"/>
    <mergeCell ref="AC75:AH75"/>
    <mergeCell ref="AI75:AM75"/>
    <mergeCell ref="AN75:AS75"/>
    <mergeCell ref="I74:L74"/>
    <mergeCell ref="M74:Q74"/>
    <mergeCell ref="R74:W74"/>
    <mergeCell ref="X74:AB74"/>
    <mergeCell ref="AC74:AH74"/>
    <mergeCell ref="AI74:AM74"/>
    <mergeCell ref="AT77:AY77"/>
    <mergeCell ref="I78:L78"/>
    <mergeCell ref="M78:Q78"/>
    <mergeCell ref="R78:W78"/>
    <mergeCell ref="X78:AB78"/>
    <mergeCell ref="AC78:AH78"/>
    <mergeCell ref="AI78:AM78"/>
    <mergeCell ref="AN78:AS78"/>
    <mergeCell ref="AI76:AM76"/>
    <mergeCell ref="AN76:AS76"/>
    <mergeCell ref="AT76:AY76"/>
    <mergeCell ref="I77:L77"/>
    <mergeCell ref="M77:Q77"/>
    <mergeCell ref="R77:W77"/>
    <mergeCell ref="X77:AB77"/>
    <mergeCell ref="AC77:AH77"/>
    <mergeCell ref="AI77:AM77"/>
    <mergeCell ref="AN77:AS77"/>
    <mergeCell ref="E69:H72"/>
    <mergeCell ref="I69:L69"/>
    <mergeCell ref="M69:Q69"/>
    <mergeCell ref="R69:W69"/>
    <mergeCell ref="X69:AB69"/>
    <mergeCell ref="AC69:AH69"/>
    <mergeCell ref="AI69:AM69"/>
    <mergeCell ref="AN69:AS69"/>
    <mergeCell ref="I124:L124"/>
    <mergeCell ref="M124:Q124"/>
    <mergeCell ref="R124:W124"/>
    <mergeCell ref="X124:AB124"/>
    <mergeCell ref="AC124:AH124"/>
    <mergeCell ref="AI124:AM124"/>
    <mergeCell ref="AT73:AY73"/>
    <mergeCell ref="AT70:AY70"/>
    <mergeCell ref="I71:L71"/>
    <mergeCell ref="M71:Q71"/>
    <mergeCell ref="R71:W71"/>
    <mergeCell ref="X71:AB71"/>
    <mergeCell ref="AC71:AH71"/>
    <mergeCell ref="AI71:AM71"/>
    <mergeCell ref="AN71:AS71"/>
    <mergeCell ref="AT71:AY71"/>
    <mergeCell ref="M73:Q73"/>
    <mergeCell ref="R73:W73"/>
    <mergeCell ref="X73:AB73"/>
    <mergeCell ref="AC73:AH73"/>
    <mergeCell ref="AI73:AM73"/>
    <mergeCell ref="AN73:AS73"/>
    <mergeCell ref="AT75:AY75"/>
    <mergeCell ref="I72:L72"/>
    <mergeCell ref="R123:W123"/>
    <mergeCell ref="X123:AB123"/>
    <mergeCell ref="AC123:AH123"/>
    <mergeCell ref="AI123:AM123"/>
    <mergeCell ref="AN123:AS123"/>
    <mergeCell ref="AT123:AY123"/>
    <mergeCell ref="AC122:AH122"/>
    <mergeCell ref="AT69:AY69"/>
    <mergeCell ref="I70:L70"/>
    <mergeCell ref="M70:Q70"/>
    <mergeCell ref="R70:W70"/>
    <mergeCell ref="X70:AB70"/>
    <mergeCell ref="AC70:AH70"/>
    <mergeCell ref="AI70:AM70"/>
    <mergeCell ref="AN70:AS70"/>
    <mergeCell ref="AN124:AS124"/>
    <mergeCell ref="AT124:AY124"/>
    <mergeCell ref="M72:Q72"/>
    <mergeCell ref="R72:W72"/>
    <mergeCell ref="X72:AB72"/>
    <mergeCell ref="AC72:AH72"/>
    <mergeCell ref="AI72:AM72"/>
    <mergeCell ref="AN72:AS72"/>
    <mergeCell ref="AT72:AY72"/>
    <mergeCell ref="I73:L73"/>
    <mergeCell ref="AN74:AS74"/>
    <mergeCell ref="AT74:AY74"/>
    <mergeCell ref="AI82:AM82"/>
    <mergeCell ref="AN82:AS82"/>
    <mergeCell ref="AT82:AY82"/>
    <mergeCell ref="M86:Q86"/>
    <mergeCell ref="R86:W86"/>
    <mergeCell ref="B126:D137"/>
    <mergeCell ref="E118:H121"/>
    <mergeCell ref="I118:L118"/>
    <mergeCell ref="M118:Q118"/>
    <mergeCell ref="R118:W118"/>
    <mergeCell ref="X118:AB118"/>
    <mergeCell ref="I122:L122"/>
    <mergeCell ref="M122:Q122"/>
    <mergeCell ref="R122:W122"/>
    <mergeCell ref="X122:AB122"/>
    <mergeCell ref="AT118:AY118"/>
    <mergeCell ref="I119:L119"/>
    <mergeCell ref="M119:Q119"/>
    <mergeCell ref="R119:W119"/>
    <mergeCell ref="X119:AB119"/>
    <mergeCell ref="AC119:AH119"/>
    <mergeCell ref="AI119:AM119"/>
    <mergeCell ref="AN119:AS119"/>
    <mergeCell ref="AT119:AY119"/>
    <mergeCell ref="AC118:AH118"/>
    <mergeCell ref="AT120:AY120"/>
    <mergeCell ref="I121:L121"/>
    <mergeCell ref="M121:Q121"/>
    <mergeCell ref="R121:W121"/>
    <mergeCell ref="X121:AB121"/>
    <mergeCell ref="AC121:AH121"/>
    <mergeCell ref="AI121:AM121"/>
    <mergeCell ref="AN121:AS121"/>
    <mergeCell ref="AT121:AY121"/>
    <mergeCell ref="AT122:AY122"/>
    <mergeCell ref="I123:L123"/>
    <mergeCell ref="M123:Q123"/>
    <mergeCell ref="I132:L132"/>
    <mergeCell ref="M132:S132"/>
    <mergeCell ref="T132:W132"/>
    <mergeCell ref="X132:AD132"/>
    <mergeCell ref="AE132:AH132"/>
    <mergeCell ref="AI132:AO132"/>
    <mergeCell ref="AP132:AS132"/>
    <mergeCell ref="AT132:AY132"/>
    <mergeCell ref="AP134:AS134"/>
    <mergeCell ref="AT134:AY134"/>
    <mergeCell ref="E133:H133"/>
    <mergeCell ref="I133:L133"/>
    <mergeCell ref="M133:S133"/>
    <mergeCell ref="T133:W133"/>
    <mergeCell ref="X133:AD133"/>
    <mergeCell ref="AE133:AH133"/>
    <mergeCell ref="AI133:AO133"/>
    <mergeCell ref="AP133:AS133"/>
    <mergeCell ref="E134:H134"/>
    <mergeCell ref="I134:L134"/>
    <mergeCell ref="M134:S134"/>
    <mergeCell ref="T134:W134"/>
    <mergeCell ref="X134:AD134"/>
    <mergeCell ref="AE134:AH134"/>
    <mergeCell ref="AI134:AO134"/>
    <mergeCell ref="AE135:AH135"/>
    <mergeCell ref="AI135:AO135"/>
    <mergeCell ref="AP135:AS135"/>
    <mergeCell ref="AT135:AY135"/>
    <mergeCell ref="AP130:AS130"/>
    <mergeCell ref="AT130:AY130"/>
    <mergeCell ref="E129:H129"/>
    <mergeCell ref="I129:L129"/>
    <mergeCell ref="M129:S129"/>
    <mergeCell ref="T129:W129"/>
    <mergeCell ref="X129:AD129"/>
    <mergeCell ref="AE129:AH129"/>
    <mergeCell ref="AI129:AO129"/>
    <mergeCell ref="AP129:AS129"/>
    <mergeCell ref="AI131:AO131"/>
    <mergeCell ref="AP131:AS131"/>
    <mergeCell ref="AT131:AY131"/>
    <mergeCell ref="E130:H130"/>
    <mergeCell ref="I130:L130"/>
    <mergeCell ref="M130:S130"/>
    <mergeCell ref="T130:W130"/>
    <mergeCell ref="X130:AD130"/>
    <mergeCell ref="AE130:AH130"/>
    <mergeCell ref="AI130:AO130"/>
    <mergeCell ref="E131:H131"/>
    <mergeCell ref="I131:L131"/>
    <mergeCell ref="M131:S131"/>
    <mergeCell ref="T131:W131"/>
    <mergeCell ref="X131:AD131"/>
    <mergeCell ref="AE131:AH131"/>
    <mergeCell ref="AT133:AY133"/>
    <mergeCell ref="E132:H132"/>
    <mergeCell ref="AP137:AS137"/>
    <mergeCell ref="AT137:AY137"/>
    <mergeCell ref="E128:H128"/>
    <mergeCell ref="I128:L128"/>
    <mergeCell ref="M128:S128"/>
    <mergeCell ref="T128:W128"/>
    <mergeCell ref="X128:AD128"/>
    <mergeCell ref="AE128:AH128"/>
    <mergeCell ref="AI128:AO128"/>
    <mergeCell ref="AP128:AS128"/>
    <mergeCell ref="AI136:AO136"/>
    <mergeCell ref="AP136:AS136"/>
    <mergeCell ref="AT136:AY136"/>
    <mergeCell ref="E137:H137"/>
    <mergeCell ref="I137:L137"/>
    <mergeCell ref="M137:S137"/>
    <mergeCell ref="T137:W137"/>
    <mergeCell ref="X137:AD137"/>
    <mergeCell ref="AE137:AH137"/>
    <mergeCell ref="AI137:AO137"/>
    <mergeCell ref="E136:H136"/>
    <mergeCell ref="I136:L136"/>
    <mergeCell ref="M136:S136"/>
    <mergeCell ref="T136:W136"/>
    <mergeCell ref="X136:AD136"/>
    <mergeCell ref="AE136:AH136"/>
    <mergeCell ref="AT129:AY129"/>
    <mergeCell ref="T135:W135"/>
    <mergeCell ref="X135:AD135"/>
    <mergeCell ref="E135:H135"/>
    <mergeCell ref="I135:L135"/>
    <mergeCell ref="M135:S135"/>
    <mergeCell ref="AE127:AH127"/>
    <mergeCell ref="AI127:AO127"/>
    <mergeCell ref="AP127:AS127"/>
    <mergeCell ref="AT127:AY127"/>
    <mergeCell ref="I19:L19"/>
    <mergeCell ref="M19:Q19"/>
    <mergeCell ref="R19:W19"/>
    <mergeCell ref="X19:AB19"/>
    <mergeCell ref="AC19:AH19"/>
    <mergeCell ref="AI19:AM19"/>
    <mergeCell ref="AT128:AY128"/>
    <mergeCell ref="E126:H127"/>
    <mergeCell ref="I126:S126"/>
    <mergeCell ref="T126:AD126"/>
    <mergeCell ref="AE126:AO126"/>
    <mergeCell ref="AP126:AY126"/>
    <mergeCell ref="I127:L127"/>
    <mergeCell ref="M127:S127"/>
    <mergeCell ref="T127:W127"/>
    <mergeCell ref="X127:AD127"/>
    <mergeCell ref="AI122:AM122"/>
    <mergeCell ref="AN122:AS122"/>
    <mergeCell ref="E124:H124"/>
    <mergeCell ref="AI118:AM118"/>
    <mergeCell ref="AN118:AS118"/>
    <mergeCell ref="I120:L120"/>
    <mergeCell ref="M120:Q120"/>
    <mergeCell ref="R120:W120"/>
    <mergeCell ref="X120:AB120"/>
    <mergeCell ref="AC120:AH120"/>
    <mergeCell ref="AI120:AM120"/>
    <mergeCell ref="AN120:AS120"/>
    <mergeCell ref="M18:Q18"/>
    <mergeCell ref="R13:W13"/>
    <mergeCell ref="X13:AB13"/>
    <mergeCell ref="AC13:AH13"/>
    <mergeCell ref="AI13:AM13"/>
    <mergeCell ref="AI15:AM15"/>
    <mergeCell ref="AN15:AS15"/>
    <mergeCell ref="I16:L16"/>
    <mergeCell ref="AN19:AS19"/>
    <mergeCell ref="M16:Q16"/>
    <mergeCell ref="R16:W16"/>
    <mergeCell ref="X16:AB16"/>
    <mergeCell ref="AC16:AH16"/>
    <mergeCell ref="AI16:AM16"/>
    <mergeCell ref="AN16:AS16"/>
    <mergeCell ref="X17:AB17"/>
    <mergeCell ref="AC17:AH17"/>
    <mergeCell ref="AI17:AM17"/>
    <mergeCell ref="AI18:AM18"/>
    <mergeCell ref="AN18:AS18"/>
    <mergeCell ref="M12:Q12"/>
    <mergeCell ref="R12:W12"/>
    <mergeCell ref="X12:AB12"/>
    <mergeCell ref="AC12:AH12"/>
    <mergeCell ref="M14:Q14"/>
    <mergeCell ref="R14:W14"/>
    <mergeCell ref="X14:AB14"/>
    <mergeCell ref="AC14:AH14"/>
    <mergeCell ref="B2:F3"/>
    <mergeCell ref="R18:W18"/>
    <mergeCell ref="X18:AB18"/>
    <mergeCell ref="AC18:AH18"/>
    <mergeCell ref="I17:L17"/>
    <mergeCell ref="M17:Q17"/>
    <mergeCell ref="R17:W17"/>
    <mergeCell ref="I14:L14"/>
    <mergeCell ref="AF4:AJ6"/>
    <mergeCell ref="AF2:AJ3"/>
    <mergeCell ref="B11:L12"/>
    <mergeCell ref="M11:W11"/>
    <mergeCell ref="X11:AH11"/>
    <mergeCell ref="AI11:AS11"/>
    <mergeCell ref="B13:H16"/>
    <mergeCell ref="I15:L15"/>
    <mergeCell ref="M15:Q15"/>
    <mergeCell ref="R15:W15"/>
    <mergeCell ref="X15:AB15"/>
    <mergeCell ref="AC15:AH15"/>
    <mergeCell ref="AN17:AS17"/>
    <mergeCell ref="I18:L18"/>
    <mergeCell ref="AA2:AE3"/>
    <mergeCell ref="AN5:AP5"/>
    <mergeCell ref="AN2:AP4"/>
    <mergeCell ref="AK5:AM5"/>
    <mergeCell ref="AR5:AT5"/>
    <mergeCell ref="AK6:AM6"/>
    <mergeCell ref="AN6:AP6"/>
    <mergeCell ref="AR6:AT6"/>
    <mergeCell ref="AR2:AT4"/>
    <mergeCell ref="AK2:AM4"/>
    <mergeCell ref="AQ2:AQ4"/>
    <mergeCell ref="AI14:AM14"/>
    <mergeCell ref="AN14:AS14"/>
    <mergeCell ref="AI12:AM12"/>
    <mergeCell ref="AN12:AS12"/>
    <mergeCell ref="I13:L13"/>
    <mergeCell ref="M13:Q13"/>
    <mergeCell ref="AV5:AX5"/>
    <mergeCell ref="AV6:AX6"/>
    <mergeCell ref="AV2:AX4"/>
    <mergeCell ref="AY2:AY4"/>
    <mergeCell ref="AU2:AU4"/>
    <mergeCell ref="AT11:AY12"/>
    <mergeCell ref="AT14:AY14"/>
    <mergeCell ref="AT17:AY17"/>
    <mergeCell ref="AT18:AY18"/>
    <mergeCell ref="AT15:AY15"/>
    <mergeCell ref="AT16:AY16"/>
    <mergeCell ref="AT19:AY19"/>
    <mergeCell ref="B4:F6"/>
    <mergeCell ref="G4:K6"/>
    <mergeCell ref="L4:P6"/>
    <mergeCell ref="Q4:U6"/>
    <mergeCell ref="V4:Z6"/>
    <mergeCell ref="AA4:AE6"/>
    <mergeCell ref="AT13:AY13"/>
    <mergeCell ref="AN13:AS13"/>
    <mergeCell ref="B8:AG9"/>
    <mergeCell ref="AH8:AK8"/>
    <mergeCell ref="AL8:AY8"/>
    <mergeCell ref="AI9:AJ9"/>
    <mergeCell ref="AK9:AT9"/>
    <mergeCell ref="AU9:AW9"/>
    <mergeCell ref="AX9:AY9"/>
    <mergeCell ref="AU10:AW10"/>
    <mergeCell ref="G2:K3"/>
    <mergeCell ref="L2:P3"/>
    <mergeCell ref="Q2:U3"/>
    <mergeCell ref="V2:Z3"/>
  </mergeCells>
  <phoneticPr fontId="2"/>
  <pageMargins left="0.6692913385826772" right="0.6692913385826772" top="0.59055118110236227" bottom="0.59055118110236227" header="0.51181102362204722" footer="0.51181102362204722"/>
  <pageSetup paperSize="9" scale="93" fitToHeight="2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47133-D734-4C31-B423-4104613EE201}">
  <dimension ref="A1:CB137"/>
  <sheetViews>
    <sheetView view="pageBreakPreview" zoomScaleNormal="100" zoomScaleSheetLayoutView="100" workbookViewId="0">
      <selection activeCell="BP28" sqref="BP28"/>
    </sheetView>
  </sheetViews>
  <sheetFormatPr defaultColWidth="1.625" defaultRowHeight="14.1" customHeight="1" x14ac:dyDescent="0.15"/>
  <cols>
    <col min="1" max="4" width="1.75" style="52" customWidth="1" collapsed="1"/>
    <col min="5" max="5" width="2.75" style="52" customWidth="1" collapsed="1"/>
    <col min="6" max="6" width="2.625" style="52" customWidth="1" collapsed="1"/>
    <col min="7" max="50" width="1.75" style="52" customWidth="1" collapsed="1"/>
    <col min="51" max="51" width="3.125" style="52" customWidth="1" collapsed="1"/>
    <col min="52" max="52" width="1.75" style="52" customWidth="1" collapsed="1"/>
    <col min="53" max="74" width="1.625" style="52" collapsed="1"/>
    <col min="75" max="80" width="1.625" style="52"/>
    <col min="81" max="16384" width="1.625" style="52" collapsed="1"/>
  </cols>
  <sheetData>
    <row r="1" spans="1:52" ht="3.95" customHeight="1" x14ac:dyDescent="0.15">
      <c r="A1" s="1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7"/>
    </row>
    <row r="2" spans="1:52" ht="6.75" customHeight="1" x14ac:dyDescent="0.15">
      <c r="A2" s="5"/>
      <c r="B2" s="228"/>
      <c r="C2" s="228"/>
      <c r="D2" s="228"/>
      <c r="E2" s="228"/>
      <c r="F2" s="228"/>
      <c r="G2" s="227"/>
      <c r="H2" s="227"/>
      <c r="I2" s="227"/>
      <c r="J2" s="227"/>
      <c r="K2" s="227"/>
      <c r="L2" s="78"/>
      <c r="M2" s="79"/>
      <c r="N2" s="79"/>
      <c r="O2" s="79"/>
      <c r="P2" s="80"/>
      <c r="Q2" s="84"/>
      <c r="R2" s="84"/>
      <c r="S2" s="84"/>
      <c r="T2" s="84"/>
      <c r="U2" s="84"/>
      <c r="V2" s="80"/>
      <c r="W2" s="84"/>
      <c r="X2" s="84"/>
      <c r="Y2" s="84"/>
      <c r="Z2" s="84"/>
      <c r="AA2" s="84"/>
      <c r="AB2" s="84"/>
      <c r="AC2" s="84"/>
      <c r="AD2" s="84"/>
      <c r="AE2" s="84"/>
      <c r="AF2" s="228"/>
      <c r="AG2" s="228"/>
      <c r="AH2" s="228"/>
      <c r="AI2" s="228"/>
      <c r="AJ2" s="114"/>
      <c r="AK2" s="76" t="s">
        <v>0</v>
      </c>
      <c r="AL2" s="63"/>
      <c r="AM2" s="63"/>
      <c r="AN2" s="63"/>
      <c r="AO2" s="63"/>
      <c r="AP2" s="63"/>
      <c r="AQ2" s="69" t="s">
        <v>1</v>
      </c>
      <c r="AR2" s="63"/>
      <c r="AS2" s="63"/>
      <c r="AT2" s="63"/>
      <c r="AU2" s="69" t="s">
        <v>1</v>
      </c>
      <c r="AV2" s="63"/>
      <c r="AW2" s="63"/>
      <c r="AX2" s="63"/>
      <c r="AY2" s="66"/>
      <c r="AZ2" s="48"/>
    </row>
    <row r="3" spans="1:52" ht="6" customHeight="1" x14ac:dyDescent="0.15">
      <c r="A3" s="5"/>
      <c r="B3" s="229"/>
      <c r="C3" s="229"/>
      <c r="D3" s="229"/>
      <c r="E3" s="229"/>
      <c r="F3" s="229"/>
      <c r="G3" s="227"/>
      <c r="H3" s="227"/>
      <c r="I3" s="227"/>
      <c r="J3" s="227"/>
      <c r="K3" s="227"/>
      <c r="L3" s="81"/>
      <c r="M3" s="82"/>
      <c r="N3" s="82"/>
      <c r="O3" s="82"/>
      <c r="P3" s="83"/>
      <c r="Q3" s="85"/>
      <c r="R3" s="85"/>
      <c r="S3" s="85"/>
      <c r="T3" s="85"/>
      <c r="U3" s="85"/>
      <c r="V3" s="83"/>
      <c r="W3" s="85"/>
      <c r="X3" s="85"/>
      <c r="Y3" s="85"/>
      <c r="Z3" s="85"/>
      <c r="AA3" s="85"/>
      <c r="AB3" s="85"/>
      <c r="AC3" s="85"/>
      <c r="AD3" s="85"/>
      <c r="AE3" s="85"/>
      <c r="AF3" s="229"/>
      <c r="AG3" s="229"/>
      <c r="AH3" s="229"/>
      <c r="AI3" s="229"/>
      <c r="AJ3" s="115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67"/>
      <c r="AZ3" s="48"/>
    </row>
    <row r="4" spans="1:52" s="54" customFormat="1" ht="6" customHeight="1" x14ac:dyDescent="0.15">
      <c r="A4" s="7"/>
      <c r="B4" s="219"/>
      <c r="C4" s="220"/>
      <c r="D4" s="220"/>
      <c r="E4" s="220"/>
      <c r="F4" s="220"/>
      <c r="G4" s="219"/>
      <c r="H4" s="220"/>
      <c r="I4" s="220"/>
      <c r="J4" s="220"/>
      <c r="K4" s="220"/>
      <c r="L4" s="98"/>
      <c r="M4" s="221"/>
      <c r="N4" s="221"/>
      <c r="O4" s="221"/>
      <c r="P4" s="222"/>
      <c r="Q4" s="102"/>
      <c r="R4" s="224"/>
      <c r="S4" s="224"/>
      <c r="T4" s="224"/>
      <c r="U4" s="224"/>
      <c r="V4" s="104"/>
      <c r="W4" s="224"/>
      <c r="X4" s="224"/>
      <c r="Y4" s="224"/>
      <c r="Z4" s="224"/>
      <c r="AA4" s="102"/>
      <c r="AB4" s="224"/>
      <c r="AC4" s="224"/>
      <c r="AD4" s="224"/>
      <c r="AE4" s="224"/>
      <c r="AF4" s="219"/>
      <c r="AG4" s="220"/>
      <c r="AH4" s="220"/>
      <c r="AI4" s="220"/>
      <c r="AJ4" s="230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8"/>
      <c r="AZ4" s="8"/>
    </row>
    <row r="5" spans="1:52" s="54" customFormat="1" ht="18.95" customHeight="1" x14ac:dyDescent="0.15">
      <c r="A5" s="7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3"/>
      <c r="M5" s="221"/>
      <c r="N5" s="221"/>
      <c r="O5" s="221"/>
      <c r="P5" s="222"/>
      <c r="Q5" s="224"/>
      <c r="R5" s="224"/>
      <c r="S5" s="224"/>
      <c r="T5" s="224"/>
      <c r="U5" s="224"/>
      <c r="V5" s="222"/>
      <c r="W5" s="224"/>
      <c r="X5" s="224"/>
      <c r="Y5" s="224"/>
      <c r="Z5" s="224"/>
      <c r="AA5" s="224"/>
      <c r="AB5" s="224"/>
      <c r="AC5" s="224"/>
      <c r="AD5" s="224"/>
      <c r="AE5" s="224"/>
      <c r="AF5" s="220"/>
      <c r="AG5" s="220"/>
      <c r="AH5" s="220"/>
      <c r="AI5" s="220"/>
      <c r="AJ5" s="230"/>
      <c r="AK5" s="108" t="s">
        <v>2</v>
      </c>
      <c r="AL5" s="108"/>
      <c r="AM5" s="108"/>
      <c r="AN5" s="62"/>
      <c r="AO5" s="62"/>
      <c r="AP5" s="62"/>
      <c r="AQ5" s="10" t="s">
        <v>1</v>
      </c>
      <c r="AR5" s="62"/>
      <c r="AS5" s="62"/>
      <c r="AT5" s="62"/>
      <c r="AU5" s="10" t="s">
        <v>1</v>
      </c>
      <c r="AV5" s="62"/>
      <c r="AW5" s="62"/>
      <c r="AX5" s="62"/>
      <c r="AY5" s="51"/>
      <c r="AZ5" s="8"/>
    </row>
    <row r="6" spans="1:52" s="54" customFormat="1" ht="18.95" customHeight="1" x14ac:dyDescent="0.15">
      <c r="A6" s="7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3"/>
      <c r="M6" s="221"/>
      <c r="N6" s="221"/>
      <c r="O6" s="221"/>
      <c r="P6" s="222"/>
      <c r="Q6" s="224"/>
      <c r="R6" s="224"/>
      <c r="S6" s="224"/>
      <c r="T6" s="224"/>
      <c r="U6" s="224"/>
      <c r="V6" s="222"/>
      <c r="W6" s="224"/>
      <c r="X6" s="224"/>
      <c r="Y6" s="224"/>
      <c r="Z6" s="224"/>
      <c r="AA6" s="224"/>
      <c r="AB6" s="224"/>
      <c r="AC6" s="224"/>
      <c r="AD6" s="224"/>
      <c r="AE6" s="224"/>
      <c r="AF6" s="220"/>
      <c r="AG6" s="220"/>
      <c r="AH6" s="220"/>
      <c r="AI6" s="220"/>
      <c r="AJ6" s="220"/>
      <c r="AK6" s="76"/>
      <c r="AL6" s="76"/>
      <c r="AM6" s="76"/>
      <c r="AN6" s="63"/>
      <c r="AO6" s="63"/>
      <c r="AP6" s="63"/>
      <c r="AQ6" s="49"/>
      <c r="AR6" s="63"/>
      <c r="AS6" s="63"/>
      <c r="AT6" s="63"/>
      <c r="AU6" s="49"/>
      <c r="AV6" s="63"/>
      <c r="AW6" s="63"/>
      <c r="AX6" s="63"/>
      <c r="AY6" s="30"/>
      <c r="AZ6" s="8"/>
    </row>
    <row r="7" spans="1:52" s="54" customFormat="1" ht="10.5" customHeight="1" x14ac:dyDescent="0.15">
      <c r="A7" s="7"/>
      <c r="B7" s="58"/>
      <c r="C7" s="58"/>
      <c r="D7" s="58"/>
      <c r="E7" s="58"/>
      <c r="F7" s="58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6"/>
      <c r="AL7" s="56"/>
      <c r="AM7" s="56"/>
      <c r="AN7" s="52"/>
      <c r="AO7" s="52"/>
      <c r="AP7" s="52"/>
      <c r="AQ7" s="55"/>
      <c r="AR7" s="52"/>
      <c r="AS7" s="52"/>
      <c r="AT7" s="52"/>
      <c r="AU7" s="55"/>
      <c r="AV7" s="52"/>
      <c r="AW7" s="52"/>
      <c r="AX7" s="52"/>
      <c r="AZ7" s="8"/>
    </row>
    <row r="8" spans="1:52" ht="13.5" customHeight="1" x14ac:dyDescent="0.15">
      <c r="A8" s="5"/>
      <c r="B8" s="225" t="s">
        <v>4</v>
      </c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91" t="s">
        <v>5</v>
      </c>
      <c r="AI8" s="91"/>
      <c r="AJ8" s="91"/>
      <c r="AK8" s="91"/>
      <c r="AL8" s="91" t="s">
        <v>26</v>
      </c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48"/>
    </row>
    <row r="9" spans="1:52" ht="13.5" customHeight="1" x14ac:dyDescent="0.15">
      <c r="A9" s="5"/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  <c r="AA9" s="226"/>
      <c r="AB9" s="226"/>
      <c r="AC9" s="226"/>
      <c r="AD9" s="226"/>
      <c r="AE9" s="226"/>
      <c r="AF9" s="226"/>
      <c r="AG9" s="226"/>
      <c r="AH9" s="50" t="s">
        <v>6</v>
      </c>
      <c r="AI9" s="92">
        <v>3</v>
      </c>
      <c r="AJ9" s="92"/>
      <c r="AK9" s="93" t="s">
        <v>7</v>
      </c>
      <c r="AL9" s="93"/>
      <c r="AM9" s="93"/>
      <c r="AN9" s="93"/>
      <c r="AO9" s="93"/>
      <c r="AP9" s="93"/>
      <c r="AQ9" s="93"/>
      <c r="AR9" s="93"/>
      <c r="AS9" s="93"/>
      <c r="AT9" s="93"/>
      <c r="AU9" s="94">
        <v>31</v>
      </c>
      <c r="AV9" s="94"/>
      <c r="AW9" s="94"/>
      <c r="AX9" s="93" t="s">
        <v>8</v>
      </c>
      <c r="AY9" s="93"/>
      <c r="AZ9" s="48"/>
    </row>
    <row r="10" spans="1:52" ht="10.5" customHeight="1" x14ac:dyDescent="0.15">
      <c r="A10" s="5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95">
        <v>354</v>
      </c>
      <c r="AV10" s="95"/>
      <c r="AW10" s="95"/>
      <c r="AX10" s="53"/>
      <c r="AY10" s="53"/>
      <c r="AZ10" s="48"/>
    </row>
    <row r="11" spans="1:52" ht="10.5" customHeight="1" x14ac:dyDescent="0.15">
      <c r="A11" s="5"/>
      <c r="B11" s="116" t="s">
        <v>9</v>
      </c>
      <c r="C11" s="76"/>
      <c r="D11" s="76"/>
      <c r="E11" s="76"/>
      <c r="F11" s="76"/>
      <c r="G11" s="76"/>
      <c r="H11" s="76"/>
      <c r="I11" s="76"/>
      <c r="J11" s="76"/>
      <c r="K11" s="76"/>
      <c r="L11" s="117"/>
      <c r="M11" s="110" t="s">
        <v>10</v>
      </c>
      <c r="N11" s="111"/>
      <c r="O11" s="111"/>
      <c r="P11" s="111"/>
      <c r="Q11" s="111"/>
      <c r="R11" s="111"/>
      <c r="S11" s="111"/>
      <c r="T11" s="111"/>
      <c r="U11" s="111"/>
      <c r="V11" s="111"/>
      <c r="W11" s="112"/>
      <c r="X11" s="110" t="s">
        <v>11</v>
      </c>
      <c r="Y11" s="111"/>
      <c r="Z11" s="111"/>
      <c r="AA11" s="111"/>
      <c r="AB11" s="111"/>
      <c r="AC11" s="111"/>
      <c r="AD11" s="111"/>
      <c r="AE11" s="111"/>
      <c r="AF11" s="111"/>
      <c r="AG11" s="111"/>
      <c r="AH11" s="112"/>
      <c r="AI11" s="110" t="s">
        <v>12</v>
      </c>
      <c r="AJ11" s="111"/>
      <c r="AK11" s="111"/>
      <c r="AL11" s="111"/>
      <c r="AM11" s="111"/>
      <c r="AN11" s="111"/>
      <c r="AO11" s="111"/>
      <c r="AP11" s="111"/>
      <c r="AQ11" s="111"/>
      <c r="AR11" s="111"/>
      <c r="AS11" s="112"/>
      <c r="AT11" s="70" t="s">
        <v>13</v>
      </c>
      <c r="AU11" s="71"/>
      <c r="AV11" s="71"/>
      <c r="AW11" s="71"/>
      <c r="AX11" s="71"/>
      <c r="AY11" s="72"/>
      <c r="AZ11" s="48"/>
    </row>
    <row r="12" spans="1:52" ht="10.5" customHeight="1" x14ac:dyDescent="0.15">
      <c r="A12" s="5"/>
      <c r="B12" s="118"/>
      <c r="C12" s="119"/>
      <c r="D12" s="119"/>
      <c r="E12" s="119"/>
      <c r="F12" s="119"/>
      <c r="G12" s="119"/>
      <c r="H12" s="119"/>
      <c r="I12" s="119"/>
      <c r="J12" s="119"/>
      <c r="K12" s="119"/>
      <c r="L12" s="120"/>
      <c r="M12" s="110" t="s">
        <v>14</v>
      </c>
      <c r="N12" s="111"/>
      <c r="O12" s="111"/>
      <c r="P12" s="111"/>
      <c r="Q12" s="112"/>
      <c r="R12" s="110" t="s">
        <v>15</v>
      </c>
      <c r="S12" s="111"/>
      <c r="T12" s="111"/>
      <c r="U12" s="111"/>
      <c r="V12" s="111"/>
      <c r="W12" s="112"/>
      <c r="X12" s="110" t="s">
        <v>14</v>
      </c>
      <c r="Y12" s="111"/>
      <c r="Z12" s="111"/>
      <c r="AA12" s="111"/>
      <c r="AB12" s="112"/>
      <c r="AC12" s="110" t="s">
        <v>15</v>
      </c>
      <c r="AD12" s="111"/>
      <c r="AE12" s="111"/>
      <c r="AF12" s="111"/>
      <c r="AG12" s="111"/>
      <c r="AH12" s="112"/>
      <c r="AI12" s="110" t="s">
        <v>14</v>
      </c>
      <c r="AJ12" s="111"/>
      <c r="AK12" s="111"/>
      <c r="AL12" s="111"/>
      <c r="AM12" s="112"/>
      <c r="AN12" s="110" t="s">
        <v>15</v>
      </c>
      <c r="AO12" s="111"/>
      <c r="AP12" s="111"/>
      <c r="AQ12" s="111"/>
      <c r="AR12" s="111"/>
      <c r="AS12" s="112"/>
      <c r="AT12" s="73"/>
      <c r="AU12" s="74"/>
      <c r="AV12" s="74"/>
      <c r="AW12" s="74"/>
      <c r="AX12" s="74"/>
      <c r="AY12" s="75"/>
      <c r="AZ12" s="48"/>
    </row>
    <row r="13" spans="1:52" ht="10.5" customHeight="1" x14ac:dyDescent="0.15">
      <c r="A13" s="5"/>
      <c r="B13" s="121" t="s">
        <v>25</v>
      </c>
      <c r="C13" s="231"/>
      <c r="D13" s="231"/>
      <c r="E13" s="231"/>
      <c r="F13" s="231"/>
      <c r="G13" s="231"/>
      <c r="H13" s="232"/>
      <c r="I13" s="107" t="s">
        <v>16</v>
      </c>
      <c r="J13" s="108"/>
      <c r="K13" s="108"/>
      <c r="L13" s="109"/>
      <c r="M13" s="86">
        <v>5</v>
      </c>
      <c r="N13" s="87"/>
      <c r="O13" s="87"/>
      <c r="P13" s="87"/>
      <c r="Q13" s="88"/>
      <c r="R13" s="86">
        <v>490</v>
      </c>
      <c r="S13" s="87"/>
      <c r="T13" s="87"/>
      <c r="U13" s="87"/>
      <c r="V13" s="87"/>
      <c r="W13" s="88"/>
      <c r="X13" s="86">
        <v>0</v>
      </c>
      <c r="Y13" s="87"/>
      <c r="Z13" s="87"/>
      <c r="AA13" s="87"/>
      <c r="AB13" s="88"/>
      <c r="AC13" s="86">
        <v>0</v>
      </c>
      <c r="AD13" s="87"/>
      <c r="AE13" s="87"/>
      <c r="AF13" s="87"/>
      <c r="AG13" s="87"/>
      <c r="AH13" s="88"/>
      <c r="AI13" s="86">
        <f t="shared" ref="AI13:AI44" si="0">M13+X13</f>
        <v>5</v>
      </c>
      <c r="AJ13" s="87"/>
      <c r="AK13" s="87"/>
      <c r="AL13" s="87"/>
      <c r="AM13" s="88"/>
      <c r="AN13" s="86">
        <f t="shared" ref="AN13:AN44" si="1">R13+AC13</f>
        <v>490</v>
      </c>
      <c r="AO13" s="87"/>
      <c r="AP13" s="87"/>
      <c r="AQ13" s="87"/>
      <c r="AR13" s="87"/>
      <c r="AS13" s="88"/>
      <c r="AT13" s="59">
        <f>IF(AI13=0,0,(AI13*1)/($E$17*$AU$9*3-$B$19))</f>
        <v>2.6881720430107527E-2</v>
      </c>
      <c r="AU13" s="60"/>
      <c r="AV13" s="60"/>
      <c r="AW13" s="60"/>
      <c r="AX13" s="60"/>
      <c r="AY13" s="61"/>
      <c r="AZ13" s="48"/>
    </row>
    <row r="14" spans="1:52" ht="10.5" customHeight="1" x14ac:dyDescent="0.15">
      <c r="A14" s="5"/>
      <c r="B14" s="233"/>
      <c r="C14" s="234"/>
      <c r="D14" s="234"/>
      <c r="E14" s="234"/>
      <c r="F14" s="234"/>
      <c r="G14" s="234"/>
      <c r="H14" s="235"/>
      <c r="I14" s="107" t="s">
        <v>17</v>
      </c>
      <c r="J14" s="108"/>
      <c r="K14" s="108"/>
      <c r="L14" s="109"/>
      <c r="M14" s="86">
        <v>2</v>
      </c>
      <c r="N14" s="87"/>
      <c r="O14" s="87"/>
      <c r="P14" s="87"/>
      <c r="Q14" s="88"/>
      <c r="R14" s="86">
        <v>83</v>
      </c>
      <c r="S14" s="87"/>
      <c r="T14" s="87"/>
      <c r="U14" s="87"/>
      <c r="V14" s="87"/>
      <c r="W14" s="88"/>
      <c r="X14" s="86">
        <v>0</v>
      </c>
      <c r="Y14" s="87"/>
      <c r="Z14" s="87"/>
      <c r="AA14" s="87"/>
      <c r="AB14" s="88"/>
      <c r="AC14" s="86">
        <v>0</v>
      </c>
      <c r="AD14" s="87"/>
      <c r="AE14" s="87"/>
      <c r="AF14" s="87"/>
      <c r="AG14" s="87"/>
      <c r="AH14" s="88"/>
      <c r="AI14" s="86">
        <f t="shared" si="0"/>
        <v>2</v>
      </c>
      <c r="AJ14" s="87"/>
      <c r="AK14" s="87"/>
      <c r="AL14" s="87"/>
      <c r="AM14" s="88"/>
      <c r="AN14" s="86">
        <f t="shared" si="1"/>
        <v>83</v>
      </c>
      <c r="AO14" s="87"/>
      <c r="AP14" s="87"/>
      <c r="AQ14" s="87"/>
      <c r="AR14" s="87"/>
      <c r="AS14" s="88"/>
      <c r="AT14" s="59">
        <f>IF(AI14=0,0,(AI14*1)/($E$17*$AU$9*3-$B$19))</f>
        <v>1.0752688172043012E-2</v>
      </c>
      <c r="AU14" s="60"/>
      <c r="AV14" s="60"/>
      <c r="AW14" s="60"/>
      <c r="AX14" s="60"/>
      <c r="AY14" s="61"/>
      <c r="AZ14" s="48"/>
    </row>
    <row r="15" spans="1:52" ht="10.5" customHeight="1" x14ac:dyDescent="0.15">
      <c r="A15" s="5"/>
      <c r="B15" s="233"/>
      <c r="C15" s="234"/>
      <c r="D15" s="234"/>
      <c r="E15" s="234"/>
      <c r="F15" s="234"/>
      <c r="G15" s="234"/>
      <c r="H15" s="235"/>
      <c r="I15" s="107" t="s">
        <v>18</v>
      </c>
      <c r="J15" s="108"/>
      <c r="K15" s="108"/>
      <c r="L15" s="109"/>
      <c r="M15" s="86">
        <v>7</v>
      </c>
      <c r="N15" s="87"/>
      <c r="O15" s="87"/>
      <c r="P15" s="87"/>
      <c r="Q15" s="88"/>
      <c r="R15" s="86">
        <v>307</v>
      </c>
      <c r="S15" s="87"/>
      <c r="T15" s="87"/>
      <c r="U15" s="87"/>
      <c r="V15" s="87"/>
      <c r="W15" s="88"/>
      <c r="X15" s="86">
        <v>0</v>
      </c>
      <c r="Y15" s="87"/>
      <c r="Z15" s="87"/>
      <c r="AA15" s="87"/>
      <c r="AB15" s="88"/>
      <c r="AC15" s="86">
        <v>0</v>
      </c>
      <c r="AD15" s="87"/>
      <c r="AE15" s="87"/>
      <c r="AF15" s="87"/>
      <c r="AG15" s="87"/>
      <c r="AH15" s="88"/>
      <c r="AI15" s="86">
        <f t="shared" si="0"/>
        <v>7</v>
      </c>
      <c r="AJ15" s="87"/>
      <c r="AK15" s="87"/>
      <c r="AL15" s="87"/>
      <c r="AM15" s="88"/>
      <c r="AN15" s="86">
        <f t="shared" si="1"/>
        <v>307</v>
      </c>
      <c r="AO15" s="87"/>
      <c r="AP15" s="87"/>
      <c r="AQ15" s="87"/>
      <c r="AR15" s="87"/>
      <c r="AS15" s="88"/>
      <c r="AT15" s="59">
        <f>IF(AI15=0,0,(AI15*1)/($E$17*$AU$9*3-$B$19))</f>
        <v>3.7634408602150539E-2</v>
      </c>
      <c r="AU15" s="60"/>
      <c r="AV15" s="60"/>
      <c r="AW15" s="60"/>
      <c r="AX15" s="60"/>
      <c r="AY15" s="61"/>
      <c r="AZ15" s="48"/>
    </row>
    <row r="16" spans="1:52" ht="10.5" customHeight="1" x14ac:dyDescent="0.15">
      <c r="A16" s="5"/>
      <c r="B16" s="233"/>
      <c r="C16" s="234"/>
      <c r="D16" s="234"/>
      <c r="E16" s="234"/>
      <c r="F16" s="234"/>
      <c r="G16" s="234"/>
      <c r="H16" s="235"/>
      <c r="I16" s="107" t="s">
        <v>19</v>
      </c>
      <c r="J16" s="108"/>
      <c r="K16" s="108"/>
      <c r="L16" s="109"/>
      <c r="M16" s="86">
        <v>16</v>
      </c>
      <c r="N16" s="87"/>
      <c r="O16" s="87"/>
      <c r="P16" s="87"/>
      <c r="Q16" s="88"/>
      <c r="R16" s="86">
        <v>3780</v>
      </c>
      <c r="S16" s="87"/>
      <c r="T16" s="87"/>
      <c r="U16" s="87"/>
      <c r="V16" s="87"/>
      <c r="W16" s="88"/>
      <c r="X16" s="86">
        <v>1</v>
      </c>
      <c r="Y16" s="87"/>
      <c r="Z16" s="87"/>
      <c r="AA16" s="87"/>
      <c r="AB16" s="88"/>
      <c r="AC16" s="86">
        <v>600</v>
      </c>
      <c r="AD16" s="87"/>
      <c r="AE16" s="87"/>
      <c r="AF16" s="87"/>
      <c r="AG16" s="87"/>
      <c r="AH16" s="88"/>
      <c r="AI16" s="86">
        <f t="shared" si="0"/>
        <v>17</v>
      </c>
      <c r="AJ16" s="87"/>
      <c r="AK16" s="87"/>
      <c r="AL16" s="87"/>
      <c r="AM16" s="88"/>
      <c r="AN16" s="86">
        <f t="shared" si="1"/>
        <v>4380</v>
      </c>
      <c r="AO16" s="87"/>
      <c r="AP16" s="87"/>
      <c r="AQ16" s="87"/>
      <c r="AR16" s="87"/>
      <c r="AS16" s="88"/>
      <c r="AT16" s="59">
        <f>IF(AI16=0,0,(AI16*2)/($E$17*$AU$9*3-$B$19))</f>
        <v>0.18279569892473119</v>
      </c>
      <c r="AU16" s="60"/>
      <c r="AV16" s="60"/>
      <c r="AW16" s="60"/>
      <c r="AX16" s="60"/>
      <c r="AY16" s="61"/>
      <c r="AZ16" s="48"/>
    </row>
    <row r="17" spans="1:52" ht="10.5" customHeight="1" x14ac:dyDescent="0.15">
      <c r="A17" s="5"/>
      <c r="B17" s="20"/>
      <c r="C17" s="22"/>
      <c r="D17" s="18" t="s">
        <v>24</v>
      </c>
      <c r="E17" s="18">
        <v>2</v>
      </c>
      <c r="F17" s="18" t="s">
        <v>20</v>
      </c>
      <c r="G17" s="18"/>
      <c r="H17" s="19"/>
      <c r="I17" s="107" t="s">
        <v>21</v>
      </c>
      <c r="J17" s="108"/>
      <c r="K17" s="108"/>
      <c r="L17" s="109"/>
      <c r="M17" s="86">
        <v>8</v>
      </c>
      <c r="N17" s="87"/>
      <c r="O17" s="87"/>
      <c r="P17" s="87"/>
      <c r="Q17" s="88"/>
      <c r="R17" s="86">
        <v>1043</v>
      </c>
      <c r="S17" s="87"/>
      <c r="T17" s="87"/>
      <c r="U17" s="87"/>
      <c r="V17" s="87"/>
      <c r="W17" s="88"/>
      <c r="X17" s="86">
        <v>0</v>
      </c>
      <c r="Y17" s="87"/>
      <c r="Z17" s="87"/>
      <c r="AA17" s="87"/>
      <c r="AB17" s="88"/>
      <c r="AC17" s="86">
        <v>0</v>
      </c>
      <c r="AD17" s="87"/>
      <c r="AE17" s="87"/>
      <c r="AF17" s="87"/>
      <c r="AG17" s="87"/>
      <c r="AH17" s="88"/>
      <c r="AI17" s="86">
        <f t="shared" si="0"/>
        <v>8</v>
      </c>
      <c r="AJ17" s="87"/>
      <c r="AK17" s="87"/>
      <c r="AL17" s="87"/>
      <c r="AM17" s="88"/>
      <c r="AN17" s="86">
        <f t="shared" si="1"/>
        <v>1043</v>
      </c>
      <c r="AO17" s="87"/>
      <c r="AP17" s="87"/>
      <c r="AQ17" s="87"/>
      <c r="AR17" s="87"/>
      <c r="AS17" s="88"/>
      <c r="AT17" s="59">
        <f>IF(AI17=0,0,(AI17*2)/($E$17*$AU$9*3-$B$19))</f>
        <v>8.6021505376344093E-2</v>
      </c>
      <c r="AU17" s="60"/>
      <c r="AV17" s="60"/>
      <c r="AW17" s="60"/>
      <c r="AX17" s="60"/>
      <c r="AY17" s="61"/>
      <c r="AZ17" s="48"/>
    </row>
    <row r="18" spans="1:52" ht="10.5" customHeight="1" x14ac:dyDescent="0.15">
      <c r="A18" s="5"/>
      <c r="B18" s="20"/>
      <c r="C18" s="22"/>
      <c r="D18" s="22"/>
      <c r="E18" s="18"/>
      <c r="F18" s="18"/>
      <c r="G18" s="18"/>
      <c r="H18" s="19"/>
      <c r="I18" s="107" t="s">
        <v>22</v>
      </c>
      <c r="J18" s="108"/>
      <c r="K18" s="108"/>
      <c r="L18" s="109"/>
      <c r="M18" s="86">
        <v>13</v>
      </c>
      <c r="N18" s="87"/>
      <c r="O18" s="87"/>
      <c r="P18" s="87"/>
      <c r="Q18" s="88"/>
      <c r="R18" s="86">
        <v>3714</v>
      </c>
      <c r="S18" s="87"/>
      <c r="T18" s="87"/>
      <c r="U18" s="87"/>
      <c r="V18" s="87"/>
      <c r="W18" s="88"/>
      <c r="X18" s="86">
        <v>6</v>
      </c>
      <c r="Y18" s="87"/>
      <c r="Z18" s="87"/>
      <c r="AA18" s="87"/>
      <c r="AB18" s="88"/>
      <c r="AC18" s="86">
        <v>2400</v>
      </c>
      <c r="AD18" s="87"/>
      <c r="AE18" s="87"/>
      <c r="AF18" s="87"/>
      <c r="AG18" s="87"/>
      <c r="AH18" s="88"/>
      <c r="AI18" s="86">
        <f t="shared" si="0"/>
        <v>19</v>
      </c>
      <c r="AJ18" s="87"/>
      <c r="AK18" s="87"/>
      <c r="AL18" s="87"/>
      <c r="AM18" s="88"/>
      <c r="AN18" s="86">
        <f t="shared" si="1"/>
        <v>6114</v>
      </c>
      <c r="AO18" s="87"/>
      <c r="AP18" s="87"/>
      <c r="AQ18" s="87"/>
      <c r="AR18" s="87"/>
      <c r="AS18" s="88"/>
      <c r="AT18" s="59">
        <f>IF(AI18=0,0,(AI18*3)/($E$17*$AU$9*3-$B$19))</f>
        <v>0.30645161290322581</v>
      </c>
      <c r="AU18" s="60"/>
      <c r="AV18" s="60"/>
      <c r="AW18" s="60"/>
      <c r="AX18" s="60"/>
      <c r="AY18" s="61"/>
      <c r="AZ18" s="48"/>
    </row>
    <row r="19" spans="1:52" ht="10.5" customHeight="1" x14ac:dyDescent="0.15">
      <c r="A19" s="5"/>
      <c r="B19" s="32">
        <v>0</v>
      </c>
      <c r="C19" s="27"/>
      <c r="D19" s="27"/>
      <c r="E19" s="24">
        <v>2</v>
      </c>
      <c r="F19" s="24"/>
      <c r="G19" s="24"/>
      <c r="H19" s="25"/>
      <c r="I19" s="107" t="s">
        <v>23</v>
      </c>
      <c r="J19" s="108"/>
      <c r="K19" s="108"/>
      <c r="L19" s="109"/>
      <c r="M19" s="86">
        <f>SUM(M13:M18)</f>
        <v>51</v>
      </c>
      <c r="N19" s="87"/>
      <c r="O19" s="87"/>
      <c r="P19" s="87"/>
      <c r="Q19" s="88"/>
      <c r="R19" s="86">
        <f>SUM(R13:R18)</f>
        <v>9417</v>
      </c>
      <c r="S19" s="87"/>
      <c r="T19" s="87"/>
      <c r="U19" s="87"/>
      <c r="V19" s="87"/>
      <c r="W19" s="88"/>
      <c r="X19" s="86">
        <f>SUM(X13:X18)</f>
        <v>7</v>
      </c>
      <c r="Y19" s="87"/>
      <c r="Z19" s="87"/>
      <c r="AA19" s="87"/>
      <c r="AB19" s="88"/>
      <c r="AC19" s="86">
        <f>SUM(AC13:AC18)</f>
        <v>3000</v>
      </c>
      <c r="AD19" s="87"/>
      <c r="AE19" s="87"/>
      <c r="AF19" s="87"/>
      <c r="AG19" s="87"/>
      <c r="AH19" s="88"/>
      <c r="AI19" s="86">
        <f t="shared" si="0"/>
        <v>58</v>
      </c>
      <c r="AJ19" s="87"/>
      <c r="AK19" s="87"/>
      <c r="AL19" s="87"/>
      <c r="AM19" s="88"/>
      <c r="AN19" s="86">
        <f t="shared" si="1"/>
        <v>12417</v>
      </c>
      <c r="AO19" s="87"/>
      <c r="AP19" s="87"/>
      <c r="AQ19" s="87"/>
      <c r="AR19" s="87"/>
      <c r="AS19" s="88"/>
      <c r="AT19" s="59">
        <f>IF(AI19=0,0,(AI19+AI16+AI17+(AI18*2))/(E17*$AU$9*3-B19))</f>
        <v>0.65053763440860213</v>
      </c>
      <c r="AU19" s="60"/>
      <c r="AV19" s="60"/>
      <c r="AW19" s="60"/>
      <c r="AX19" s="60"/>
      <c r="AY19" s="61"/>
      <c r="AZ19" s="48"/>
    </row>
    <row r="20" spans="1:52" ht="10.5" customHeight="1" x14ac:dyDescent="0.15">
      <c r="A20" s="5"/>
      <c r="B20" s="121" t="s">
        <v>44</v>
      </c>
      <c r="C20" s="231"/>
      <c r="D20" s="231"/>
      <c r="E20" s="231"/>
      <c r="F20" s="231"/>
      <c r="G20" s="231"/>
      <c r="H20" s="232"/>
      <c r="I20" s="107" t="s">
        <v>37</v>
      </c>
      <c r="J20" s="108"/>
      <c r="K20" s="108"/>
      <c r="L20" s="109"/>
      <c r="M20" s="86">
        <v>51</v>
      </c>
      <c r="N20" s="87"/>
      <c r="O20" s="87"/>
      <c r="P20" s="87"/>
      <c r="Q20" s="88"/>
      <c r="R20" s="86">
        <v>448</v>
      </c>
      <c r="S20" s="87"/>
      <c r="T20" s="87"/>
      <c r="U20" s="87"/>
      <c r="V20" s="87"/>
      <c r="W20" s="88"/>
      <c r="X20" s="86">
        <v>0</v>
      </c>
      <c r="Y20" s="87"/>
      <c r="Z20" s="87"/>
      <c r="AA20" s="87"/>
      <c r="AB20" s="88"/>
      <c r="AC20" s="86">
        <v>0</v>
      </c>
      <c r="AD20" s="87"/>
      <c r="AE20" s="87"/>
      <c r="AF20" s="87"/>
      <c r="AG20" s="87"/>
      <c r="AH20" s="88"/>
      <c r="AI20" s="86">
        <f t="shared" si="0"/>
        <v>51</v>
      </c>
      <c r="AJ20" s="87"/>
      <c r="AK20" s="87"/>
      <c r="AL20" s="87"/>
      <c r="AM20" s="88"/>
      <c r="AN20" s="86">
        <f t="shared" si="1"/>
        <v>448</v>
      </c>
      <c r="AO20" s="87"/>
      <c r="AP20" s="87"/>
      <c r="AQ20" s="87"/>
      <c r="AR20" s="87"/>
      <c r="AS20" s="88"/>
      <c r="AT20" s="59">
        <f>IF(AI20=0,0,(AI20*1)/($E$24*$AU$9*3-$B$26))</f>
        <v>0.18279569892473119</v>
      </c>
      <c r="AU20" s="60"/>
      <c r="AV20" s="60"/>
      <c r="AW20" s="60"/>
      <c r="AX20" s="60"/>
      <c r="AY20" s="61"/>
      <c r="AZ20" s="48"/>
    </row>
    <row r="21" spans="1:52" ht="10.5" customHeight="1" x14ac:dyDescent="0.15">
      <c r="A21" s="5"/>
      <c r="B21" s="233"/>
      <c r="C21" s="234"/>
      <c r="D21" s="234"/>
      <c r="E21" s="234"/>
      <c r="F21" s="234"/>
      <c r="G21" s="234"/>
      <c r="H21" s="235"/>
      <c r="I21" s="107" t="s">
        <v>38</v>
      </c>
      <c r="J21" s="108"/>
      <c r="K21" s="108"/>
      <c r="L21" s="109"/>
      <c r="M21" s="86">
        <v>40</v>
      </c>
      <c r="N21" s="87"/>
      <c r="O21" s="87"/>
      <c r="P21" s="87"/>
      <c r="Q21" s="88"/>
      <c r="R21" s="86">
        <v>450</v>
      </c>
      <c r="S21" s="87"/>
      <c r="T21" s="87"/>
      <c r="U21" s="87"/>
      <c r="V21" s="87"/>
      <c r="W21" s="88"/>
      <c r="X21" s="86">
        <v>6</v>
      </c>
      <c r="Y21" s="87"/>
      <c r="Z21" s="87"/>
      <c r="AA21" s="87"/>
      <c r="AB21" s="88"/>
      <c r="AC21" s="86">
        <v>120</v>
      </c>
      <c r="AD21" s="87"/>
      <c r="AE21" s="87"/>
      <c r="AF21" s="87"/>
      <c r="AG21" s="87"/>
      <c r="AH21" s="88"/>
      <c r="AI21" s="86">
        <f t="shared" si="0"/>
        <v>46</v>
      </c>
      <c r="AJ21" s="87"/>
      <c r="AK21" s="87"/>
      <c r="AL21" s="87"/>
      <c r="AM21" s="88"/>
      <c r="AN21" s="86">
        <f t="shared" si="1"/>
        <v>570</v>
      </c>
      <c r="AO21" s="87"/>
      <c r="AP21" s="87"/>
      <c r="AQ21" s="87"/>
      <c r="AR21" s="87"/>
      <c r="AS21" s="88"/>
      <c r="AT21" s="59">
        <f>IF(AI21=0,0,(AI21*1)/($E$24*$AU$9*3-$B$26))</f>
        <v>0.16487455197132617</v>
      </c>
      <c r="AU21" s="60"/>
      <c r="AV21" s="60"/>
      <c r="AW21" s="60"/>
      <c r="AX21" s="60"/>
      <c r="AY21" s="61"/>
      <c r="AZ21" s="48"/>
    </row>
    <row r="22" spans="1:52" ht="10.5" customHeight="1" x14ac:dyDescent="0.15">
      <c r="A22" s="5"/>
      <c r="B22" s="233"/>
      <c r="C22" s="234"/>
      <c r="D22" s="234"/>
      <c r="E22" s="234"/>
      <c r="F22" s="234"/>
      <c r="G22" s="234"/>
      <c r="H22" s="235"/>
      <c r="I22" s="107" t="s">
        <v>39</v>
      </c>
      <c r="J22" s="108"/>
      <c r="K22" s="108"/>
      <c r="L22" s="109"/>
      <c r="M22" s="86">
        <v>49</v>
      </c>
      <c r="N22" s="87"/>
      <c r="O22" s="87"/>
      <c r="P22" s="87"/>
      <c r="Q22" s="88"/>
      <c r="R22" s="86">
        <v>665</v>
      </c>
      <c r="S22" s="87"/>
      <c r="T22" s="87"/>
      <c r="U22" s="87"/>
      <c r="V22" s="87"/>
      <c r="W22" s="88"/>
      <c r="X22" s="86">
        <v>9</v>
      </c>
      <c r="Y22" s="87"/>
      <c r="Z22" s="87"/>
      <c r="AA22" s="87"/>
      <c r="AB22" s="88"/>
      <c r="AC22" s="86">
        <v>175</v>
      </c>
      <c r="AD22" s="87"/>
      <c r="AE22" s="87"/>
      <c r="AF22" s="87"/>
      <c r="AG22" s="87"/>
      <c r="AH22" s="88"/>
      <c r="AI22" s="86">
        <f t="shared" si="0"/>
        <v>58</v>
      </c>
      <c r="AJ22" s="87"/>
      <c r="AK22" s="87"/>
      <c r="AL22" s="87"/>
      <c r="AM22" s="88"/>
      <c r="AN22" s="86">
        <f t="shared" si="1"/>
        <v>840</v>
      </c>
      <c r="AO22" s="87"/>
      <c r="AP22" s="87"/>
      <c r="AQ22" s="87"/>
      <c r="AR22" s="87"/>
      <c r="AS22" s="88"/>
      <c r="AT22" s="59">
        <f>IF(AI22=0,0,(AI22*1)/($E$24*$AU$9*3-$B$26))</f>
        <v>0.2078853046594982</v>
      </c>
      <c r="AU22" s="60"/>
      <c r="AV22" s="60"/>
      <c r="AW22" s="60"/>
      <c r="AX22" s="60"/>
      <c r="AY22" s="61"/>
      <c r="AZ22" s="48"/>
    </row>
    <row r="23" spans="1:52" ht="10.5" customHeight="1" x14ac:dyDescent="0.15">
      <c r="A23" s="5"/>
      <c r="B23" s="233"/>
      <c r="C23" s="234"/>
      <c r="D23" s="234"/>
      <c r="E23" s="234"/>
      <c r="F23" s="234"/>
      <c r="G23" s="234"/>
      <c r="H23" s="235"/>
      <c r="I23" s="107" t="s">
        <v>40</v>
      </c>
      <c r="J23" s="108"/>
      <c r="K23" s="108"/>
      <c r="L23" s="109"/>
      <c r="M23" s="86">
        <v>17</v>
      </c>
      <c r="N23" s="87"/>
      <c r="O23" s="87"/>
      <c r="P23" s="87"/>
      <c r="Q23" s="88"/>
      <c r="R23" s="86">
        <v>215</v>
      </c>
      <c r="S23" s="87"/>
      <c r="T23" s="87"/>
      <c r="U23" s="87"/>
      <c r="V23" s="87"/>
      <c r="W23" s="88"/>
      <c r="X23" s="86">
        <v>4</v>
      </c>
      <c r="Y23" s="87"/>
      <c r="Z23" s="87"/>
      <c r="AA23" s="87"/>
      <c r="AB23" s="88"/>
      <c r="AC23" s="86">
        <v>80</v>
      </c>
      <c r="AD23" s="87"/>
      <c r="AE23" s="87"/>
      <c r="AF23" s="87"/>
      <c r="AG23" s="87"/>
      <c r="AH23" s="88"/>
      <c r="AI23" s="86">
        <f t="shared" si="0"/>
        <v>21</v>
      </c>
      <c r="AJ23" s="87"/>
      <c r="AK23" s="87"/>
      <c r="AL23" s="87"/>
      <c r="AM23" s="88"/>
      <c r="AN23" s="86">
        <f t="shared" si="1"/>
        <v>295</v>
      </c>
      <c r="AO23" s="87"/>
      <c r="AP23" s="87"/>
      <c r="AQ23" s="87"/>
      <c r="AR23" s="87"/>
      <c r="AS23" s="88"/>
      <c r="AT23" s="59">
        <f>IF(AI23=0,0,(AI23*2)/($E$24*$AU$9*3-$B$26))</f>
        <v>0.15053763440860216</v>
      </c>
      <c r="AU23" s="60"/>
      <c r="AV23" s="60"/>
      <c r="AW23" s="60"/>
      <c r="AX23" s="60"/>
      <c r="AY23" s="61"/>
      <c r="AZ23" s="48"/>
    </row>
    <row r="24" spans="1:52" ht="10.5" customHeight="1" x14ac:dyDescent="0.15">
      <c r="A24" s="5"/>
      <c r="B24" s="20"/>
      <c r="C24" s="22"/>
      <c r="D24" s="18" t="s">
        <v>24</v>
      </c>
      <c r="E24" s="18">
        <v>3</v>
      </c>
      <c r="F24" s="18" t="s">
        <v>41</v>
      </c>
      <c r="G24" s="18"/>
      <c r="H24" s="19"/>
      <c r="I24" s="107" t="s">
        <v>42</v>
      </c>
      <c r="J24" s="108"/>
      <c r="K24" s="108"/>
      <c r="L24" s="109"/>
      <c r="M24" s="86">
        <v>7</v>
      </c>
      <c r="N24" s="87"/>
      <c r="O24" s="87"/>
      <c r="P24" s="87"/>
      <c r="Q24" s="88"/>
      <c r="R24" s="86">
        <v>152</v>
      </c>
      <c r="S24" s="87"/>
      <c r="T24" s="87"/>
      <c r="U24" s="87"/>
      <c r="V24" s="87"/>
      <c r="W24" s="88"/>
      <c r="X24" s="86">
        <v>0</v>
      </c>
      <c r="Y24" s="87"/>
      <c r="Z24" s="87"/>
      <c r="AA24" s="87"/>
      <c r="AB24" s="88"/>
      <c r="AC24" s="86">
        <v>0</v>
      </c>
      <c r="AD24" s="87"/>
      <c r="AE24" s="87"/>
      <c r="AF24" s="87"/>
      <c r="AG24" s="87"/>
      <c r="AH24" s="88"/>
      <c r="AI24" s="86">
        <f t="shared" si="0"/>
        <v>7</v>
      </c>
      <c r="AJ24" s="87"/>
      <c r="AK24" s="87"/>
      <c r="AL24" s="87"/>
      <c r="AM24" s="88"/>
      <c r="AN24" s="86">
        <f t="shared" si="1"/>
        <v>152</v>
      </c>
      <c r="AO24" s="87"/>
      <c r="AP24" s="87"/>
      <c r="AQ24" s="87"/>
      <c r="AR24" s="87"/>
      <c r="AS24" s="88"/>
      <c r="AT24" s="59">
        <f>IF(AI24=0,0,(AI24*2)/($E$24*$AU$9*3-$B$26))</f>
        <v>5.0179211469534052E-2</v>
      </c>
      <c r="AU24" s="60"/>
      <c r="AV24" s="60"/>
      <c r="AW24" s="60"/>
      <c r="AX24" s="60"/>
      <c r="AY24" s="61"/>
      <c r="AZ24" s="48"/>
    </row>
    <row r="25" spans="1:52" ht="10.5" customHeight="1" x14ac:dyDescent="0.15">
      <c r="A25" s="5"/>
      <c r="B25" s="20"/>
      <c r="C25" s="22"/>
      <c r="D25" s="22"/>
      <c r="E25" s="18"/>
      <c r="F25" s="18"/>
      <c r="G25" s="18"/>
      <c r="H25" s="19"/>
      <c r="I25" s="107" t="s">
        <v>43</v>
      </c>
      <c r="J25" s="108"/>
      <c r="K25" s="108"/>
      <c r="L25" s="109"/>
      <c r="M25" s="86">
        <v>5</v>
      </c>
      <c r="N25" s="87"/>
      <c r="O25" s="87"/>
      <c r="P25" s="87"/>
      <c r="Q25" s="88"/>
      <c r="R25" s="86">
        <v>105</v>
      </c>
      <c r="S25" s="87"/>
      <c r="T25" s="87"/>
      <c r="U25" s="87"/>
      <c r="V25" s="87"/>
      <c r="W25" s="88"/>
      <c r="X25" s="86">
        <v>6</v>
      </c>
      <c r="Y25" s="87"/>
      <c r="Z25" s="87"/>
      <c r="AA25" s="87"/>
      <c r="AB25" s="88"/>
      <c r="AC25" s="86">
        <v>110</v>
      </c>
      <c r="AD25" s="87"/>
      <c r="AE25" s="87"/>
      <c r="AF25" s="87"/>
      <c r="AG25" s="87"/>
      <c r="AH25" s="88"/>
      <c r="AI25" s="86">
        <f t="shared" si="0"/>
        <v>11</v>
      </c>
      <c r="AJ25" s="87"/>
      <c r="AK25" s="87"/>
      <c r="AL25" s="87"/>
      <c r="AM25" s="88"/>
      <c r="AN25" s="86">
        <f t="shared" si="1"/>
        <v>215</v>
      </c>
      <c r="AO25" s="87"/>
      <c r="AP25" s="87"/>
      <c r="AQ25" s="87"/>
      <c r="AR25" s="87"/>
      <c r="AS25" s="88"/>
      <c r="AT25" s="59">
        <f>IF(AI25=0,0,(AI25*3)/($E$24*$AU$9*3-$B$26))</f>
        <v>0.11827956989247312</v>
      </c>
      <c r="AU25" s="60"/>
      <c r="AV25" s="60"/>
      <c r="AW25" s="60"/>
      <c r="AX25" s="60"/>
      <c r="AY25" s="61"/>
      <c r="AZ25" s="48"/>
    </row>
    <row r="26" spans="1:52" ht="10.5" customHeight="1" x14ac:dyDescent="0.15">
      <c r="A26" s="5"/>
      <c r="B26" s="32">
        <v>0</v>
      </c>
      <c r="C26" s="27"/>
      <c r="D26" s="27"/>
      <c r="E26" s="24">
        <v>2</v>
      </c>
      <c r="F26" s="24"/>
      <c r="G26" s="24"/>
      <c r="H26" s="25"/>
      <c r="I26" s="107" t="s">
        <v>36</v>
      </c>
      <c r="J26" s="108"/>
      <c r="K26" s="108"/>
      <c r="L26" s="109"/>
      <c r="M26" s="86">
        <f>SUM(M20:M25)</f>
        <v>169</v>
      </c>
      <c r="N26" s="87"/>
      <c r="O26" s="87"/>
      <c r="P26" s="87"/>
      <c r="Q26" s="88"/>
      <c r="R26" s="86">
        <f>SUM(R20:R25)</f>
        <v>2035</v>
      </c>
      <c r="S26" s="87"/>
      <c r="T26" s="87"/>
      <c r="U26" s="87"/>
      <c r="V26" s="87"/>
      <c r="W26" s="88"/>
      <c r="X26" s="86">
        <f>SUM(X20:X25)</f>
        <v>25</v>
      </c>
      <c r="Y26" s="87"/>
      <c r="Z26" s="87"/>
      <c r="AA26" s="87"/>
      <c r="AB26" s="88"/>
      <c r="AC26" s="86">
        <f>SUM(AC20:AC25)</f>
        <v>485</v>
      </c>
      <c r="AD26" s="87"/>
      <c r="AE26" s="87"/>
      <c r="AF26" s="87"/>
      <c r="AG26" s="87"/>
      <c r="AH26" s="88"/>
      <c r="AI26" s="86">
        <f t="shared" si="0"/>
        <v>194</v>
      </c>
      <c r="AJ26" s="87"/>
      <c r="AK26" s="87"/>
      <c r="AL26" s="87"/>
      <c r="AM26" s="88"/>
      <c r="AN26" s="86">
        <f t="shared" si="1"/>
        <v>2520</v>
      </c>
      <c r="AO26" s="87"/>
      <c r="AP26" s="87"/>
      <c r="AQ26" s="87"/>
      <c r="AR26" s="87"/>
      <c r="AS26" s="88"/>
      <c r="AT26" s="59">
        <f>IF(AI26=0,0,(AI26+AI23+AI24+(AI25*2))/(E24*$AU$9*3-B26))</f>
        <v>0.87455197132616491</v>
      </c>
      <c r="AU26" s="60"/>
      <c r="AV26" s="60"/>
      <c r="AW26" s="60"/>
      <c r="AX26" s="60"/>
      <c r="AY26" s="61"/>
      <c r="AZ26" s="48"/>
    </row>
    <row r="27" spans="1:52" ht="10.5" customHeight="1" x14ac:dyDescent="0.15">
      <c r="A27" s="5"/>
      <c r="B27" s="121" t="s">
        <v>45</v>
      </c>
      <c r="C27" s="231"/>
      <c r="D27" s="231"/>
      <c r="E27" s="231"/>
      <c r="F27" s="231"/>
      <c r="G27" s="231"/>
      <c r="H27" s="232"/>
      <c r="I27" s="107" t="s">
        <v>37</v>
      </c>
      <c r="J27" s="108"/>
      <c r="K27" s="108"/>
      <c r="L27" s="109"/>
      <c r="M27" s="86">
        <v>3</v>
      </c>
      <c r="N27" s="87"/>
      <c r="O27" s="87"/>
      <c r="P27" s="87"/>
      <c r="Q27" s="88"/>
      <c r="R27" s="86">
        <v>33</v>
      </c>
      <c r="S27" s="87"/>
      <c r="T27" s="87"/>
      <c r="U27" s="87"/>
      <c r="V27" s="87"/>
      <c r="W27" s="88"/>
      <c r="X27" s="86">
        <v>0</v>
      </c>
      <c r="Y27" s="87"/>
      <c r="Z27" s="87"/>
      <c r="AA27" s="87"/>
      <c r="AB27" s="88"/>
      <c r="AC27" s="86">
        <v>0</v>
      </c>
      <c r="AD27" s="87"/>
      <c r="AE27" s="87"/>
      <c r="AF27" s="87"/>
      <c r="AG27" s="87"/>
      <c r="AH27" s="88"/>
      <c r="AI27" s="86">
        <f t="shared" si="0"/>
        <v>3</v>
      </c>
      <c r="AJ27" s="87"/>
      <c r="AK27" s="87"/>
      <c r="AL27" s="87"/>
      <c r="AM27" s="88"/>
      <c r="AN27" s="86">
        <f t="shared" si="1"/>
        <v>33</v>
      </c>
      <c r="AO27" s="87"/>
      <c r="AP27" s="87"/>
      <c r="AQ27" s="87"/>
      <c r="AR27" s="87"/>
      <c r="AS27" s="88"/>
      <c r="AT27" s="59">
        <f>IF(AI27=0,0,(AI27*1)/($E$31*$AU$9*3-$B$33))</f>
        <v>3.2258064516129031E-2</v>
      </c>
      <c r="AU27" s="60"/>
      <c r="AV27" s="60"/>
      <c r="AW27" s="60"/>
      <c r="AX27" s="60"/>
      <c r="AY27" s="61"/>
      <c r="AZ27" s="48"/>
    </row>
    <row r="28" spans="1:52" ht="10.5" customHeight="1" x14ac:dyDescent="0.15">
      <c r="A28" s="5"/>
      <c r="B28" s="233"/>
      <c r="C28" s="234"/>
      <c r="D28" s="234"/>
      <c r="E28" s="234"/>
      <c r="F28" s="234"/>
      <c r="G28" s="234"/>
      <c r="H28" s="235"/>
      <c r="I28" s="107" t="s">
        <v>38</v>
      </c>
      <c r="J28" s="108"/>
      <c r="K28" s="108"/>
      <c r="L28" s="109"/>
      <c r="M28" s="86">
        <v>8</v>
      </c>
      <c r="N28" s="87"/>
      <c r="O28" s="87"/>
      <c r="P28" s="87"/>
      <c r="Q28" s="88"/>
      <c r="R28" s="86">
        <v>63</v>
      </c>
      <c r="S28" s="87"/>
      <c r="T28" s="87"/>
      <c r="U28" s="87"/>
      <c r="V28" s="87"/>
      <c r="W28" s="88"/>
      <c r="X28" s="86">
        <v>0</v>
      </c>
      <c r="Y28" s="87"/>
      <c r="Z28" s="87"/>
      <c r="AA28" s="87"/>
      <c r="AB28" s="88"/>
      <c r="AC28" s="86">
        <v>0</v>
      </c>
      <c r="AD28" s="87"/>
      <c r="AE28" s="87"/>
      <c r="AF28" s="87"/>
      <c r="AG28" s="87"/>
      <c r="AH28" s="88"/>
      <c r="AI28" s="86">
        <f t="shared" si="0"/>
        <v>8</v>
      </c>
      <c r="AJ28" s="87"/>
      <c r="AK28" s="87"/>
      <c r="AL28" s="87"/>
      <c r="AM28" s="88"/>
      <c r="AN28" s="86">
        <f t="shared" si="1"/>
        <v>63</v>
      </c>
      <c r="AO28" s="87"/>
      <c r="AP28" s="87"/>
      <c r="AQ28" s="87"/>
      <c r="AR28" s="87"/>
      <c r="AS28" s="88"/>
      <c r="AT28" s="59">
        <f>IF(AI28=0,0,(AI28*1)/($E$31*$AU$9*3-$B$33))</f>
        <v>8.6021505376344093E-2</v>
      </c>
      <c r="AU28" s="60"/>
      <c r="AV28" s="60"/>
      <c r="AW28" s="60"/>
      <c r="AX28" s="60"/>
      <c r="AY28" s="61"/>
      <c r="AZ28" s="48"/>
    </row>
    <row r="29" spans="1:52" ht="10.5" customHeight="1" x14ac:dyDescent="0.15">
      <c r="A29" s="5"/>
      <c r="B29" s="233"/>
      <c r="C29" s="234"/>
      <c r="D29" s="234"/>
      <c r="E29" s="234"/>
      <c r="F29" s="234"/>
      <c r="G29" s="234"/>
      <c r="H29" s="235"/>
      <c r="I29" s="107" t="s">
        <v>39</v>
      </c>
      <c r="J29" s="108"/>
      <c r="K29" s="108"/>
      <c r="L29" s="109"/>
      <c r="M29" s="86">
        <v>7</v>
      </c>
      <c r="N29" s="87"/>
      <c r="O29" s="87"/>
      <c r="P29" s="87"/>
      <c r="Q29" s="88"/>
      <c r="R29" s="86">
        <v>69</v>
      </c>
      <c r="S29" s="87"/>
      <c r="T29" s="87"/>
      <c r="U29" s="87"/>
      <c r="V29" s="87"/>
      <c r="W29" s="88"/>
      <c r="X29" s="86">
        <v>0</v>
      </c>
      <c r="Y29" s="87"/>
      <c r="Z29" s="87"/>
      <c r="AA29" s="87"/>
      <c r="AB29" s="88"/>
      <c r="AC29" s="86">
        <v>0</v>
      </c>
      <c r="AD29" s="87"/>
      <c r="AE29" s="87"/>
      <c r="AF29" s="87"/>
      <c r="AG29" s="87"/>
      <c r="AH29" s="88"/>
      <c r="AI29" s="86">
        <f t="shared" si="0"/>
        <v>7</v>
      </c>
      <c r="AJ29" s="87"/>
      <c r="AK29" s="87"/>
      <c r="AL29" s="87"/>
      <c r="AM29" s="88"/>
      <c r="AN29" s="86">
        <f t="shared" si="1"/>
        <v>69</v>
      </c>
      <c r="AO29" s="87"/>
      <c r="AP29" s="87"/>
      <c r="AQ29" s="87"/>
      <c r="AR29" s="87"/>
      <c r="AS29" s="88"/>
      <c r="AT29" s="59">
        <f>IF(AI29=0,0,(AI29*1)/($E$31*$AU$9*3-$B$33))</f>
        <v>7.5268817204301078E-2</v>
      </c>
      <c r="AU29" s="60"/>
      <c r="AV29" s="60"/>
      <c r="AW29" s="60"/>
      <c r="AX29" s="60"/>
      <c r="AY29" s="61"/>
      <c r="AZ29" s="48"/>
    </row>
    <row r="30" spans="1:52" ht="10.5" customHeight="1" x14ac:dyDescent="0.15">
      <c r="A30" s="5"/>
      <c r="B30" s="233"/>
      <c r="C30" s="234"/>
      <c r="D30" s="234"/>
      <c r="E30" s="234"/>
      <c r="F30" s="234"/>
      <c r="G30" s="234"/>
      <c r="H30" s="235"/>
      <c r="I30" s="107" t="s">
        <v>40</v>
      </c>
      <c r="J30" s="108"/>
      <c r="K30" s="108"/>
      <c r="L30" s="109"/>
      <c r="M30" s="86">
        <v>9</v>
      </c>
      <c r="N30" s="87"/>
      <c r="O30" s="87"/>
      <c r="P30" s="87"/>
      <c r="Q30" s="88"/>
      <c r="R30" s="86">
        <v>118</v>
      </c>
      <c r="S30" s="87"/>
      <c r="T30" s="87"/>
      <c r="U30" s="87"/>
      <c r="V30" s="87"/>
      <c r="W30" s="88"/>
      <c r="X30" s="86">
        <v>1</v>
      </c>
      <c r="Y30" s="87"/>
      <c r="Z30" s="87"/>
      <c r="AA30" s="87"/>
      <c r="AB30" s="88"/>
      <c r="AC30" s="86">
        <v>20</v>
      </c>
      <c r="AD30" s="87"/>
      <c r="AE30" s="87"/>
      <c r="AF30" s="87"/>
      <c r="AG30" s="87"/>
      <c r="AH30" s="88"/>
      <c r="AI30" s="86">
        <f t="shared" si="0"/>
        <v>10</v>
      </c>
      <c r="AJ30" s="87"/>
      <c r="AK30" s="87"/>
      <c r="AL30" s="87"/>
      <c r="AM30" s="88"/>
      <c r="AN30" s="86">
        <f t="shared" si="1"/>
        <v>138</v>
      </c>
      <c r="AO30" s="87"/>
      <c r="AP30" s="87"/>
      <c r="AQ30" s="87"/>
      <c r="AR30" s="87"/>
      <c r="AS30" s="88"/>
      <c r="AT30" s="59">
        <f>IF(AI30=0,0,(AI30*2)/($E$31*$AU$9*3-$B$33))</f>
        <v>0.21505376344086022</v>
      </c>
      <c r="AU30" s="60"/>
      <c r="AV30" s="60"/>
      <c r="AW30" s="60"/>
      <c r="AX30" s="60"/>
      <c r="AY30" s="61"/>
      <c r="AZ30" s="48"/>
    </row>
    <row r="31" spans="1:52" ht="10.5" customHeight="1" x14ac:dyDescent="0.15">
      <c r="A31" s="5"/>
      <c r="B31" s="20"/>
      <c r="C31" s="22"/>
      <c r="D31" s="18" t="s">
        <v>24</v>
      </c>
      <c r="E31" s="18">
        <v>1</v>
      </c>
      <c r="F31" s="18" t="s">
        <v>41</v>
      </c>
      <c r="G31" s="18"/>
      <c r="H31" s="19"/>
      <c r="I31" s="107" t="s">
        <v>42</v>
      </c>
      <c r="J31" s="108"/>
      <c r="K31" s="108"/>
      <c r="L31" s="109"/>
      <c r="M31" s="86">
        <v>3</v>
      </c>
      <c r="N31" s="87"/>
      <c r="O31" s="87"/>
      <c r="P31" s="87"/>
      <c r="Q31" s="88"/>
      <c r="R31" s="86">
        <v>30</v>
      </c>
      <c r="S31" s="87"/>
      <c r="T31" s="87"/>
      <c r="U31" s="87"/>
      <c r="V31" s="87"/>
      <c r="W31" s="88"/>
      <c r="X31" s="86">
        <v>0</v>
      </c>
      <c r="Y31" s="87"/>
      <c r="Z31" s="87"/>
      <c r="AA31" s="87"/>
      <c r="AB31" s="88"/>
      <c r="AC31" s="86">
        <v>0</v>
      </c>
      <c r="AD31" s="87"/>
      <c r="AE31" s="87"/>
      <c r="AF31" s="87"/>
      <c r="AG31" s="87"/>
      <c r="AH31" s="88"/>
      <c r="AI31" s="86">
        <f t="shared" si="0"/>
        <v>3</v>
      </c>
      <c r="AJ31" s="87"/>
      <c r="AK31" s="87"/>
      <c r="AL31" s="87"/>
      <c r="AM31" s="88"/>
      <c r="AN31" s="86">
        <f t="shared" si="1"/>
        <v>30</v>
      </c>
      <c r="AO31" s="87"/>
      <c r="AP31" s="87"/>
      <c r="AQ31" s="87"/>
      <c r="AR31" s="87"/>
      <c r="AS31" s="88"/>
      <c r="AT31" s="59">
        <f>IF(AI31=0,0,(AI31*2)/($E$31*$AU$9*3-$B$33))</f>
        <v>6.4516129032258063E-2</v>
      </c>
      <c r="AU31" s="60"/>
      <c r="AV31" s="60"/>
      <c r="AW31" s="60"/>
      <c r="AX31" s="60"/>
      <c r="AY31" s="61"/>
      <c r="AZ31" s="48"/>
    </row>
    <row r="32" spans="1:52" ht="10.5" customHeight="1" x14ac:dyDescent="0.15">
      <c r="A32" s="5"/>
      <c r="B32" s="20"/>
      <c r="C32" s="22"/>
      <c r="D32" s="22"/>
      <c r="E32" s="18"/>
      <c r="F32" s="18"/>
      <c r="G32" s="18"/>
      <c r="H32" s="19"/>
      <c r="I32" s="107" t="s">
        <v>43</v>
      </c>
      <c r="J32" s="108"/>
      <c r="K32" s="108"/>
      <c r="L32" s="109"/>
      <c r="M32" s="86">
        <v>1</v>
      </c>
      <c r="N32" s="87"/>
      <c r="O32" s="87"/>
      <c r="P32" s="87"/>
      <c r="Q32" s="88"/>
      <c r="R32" s="86">
        <v>20</v>
      </c>
      <c r="S32" s="87"/>
      <c r="T32" s="87"/>
      <c r="U32" s="87"/>
      <c r="V32" s="87"/>
      <c r="W32" s="88"/>
      <c r="X32" s="86">
        <v>5</v>
      </c>
      <c r="Y32" s="87"/>
      <c r="Z32" s="87"/>
      <c r="AA32" s="87"/>
      <c r="AB32" s="88"/>
      <c r="AC32" s="86">
        <v>100</v>
      </c>
      <c r="AD32" s="87"/>
      <c r="AE32" s="87"/>
      <c r="AF32" s="87"/>
      <c r="AG32" s="87"/>
      <c r="AH32" s="88"/>
      <c r="AI32" s="86">
        <f t="shared" si="0"/>
        <v>6</v>
      </c>
      <c r="AJ32" s="87"/>
      <c r="AK32" s="87"/>
      <c r="AL32" s="87"/>
      <c r="AM32" s="88"/>
      <c r="AN32" s="86">
        <f t="shared" si="1"/>
        <v>120</v>
      </c>
      <c r="AO32" s="87"/>
      <c r="AP32" s="87"/>
      <c r="AQ32" s="87"/>
      <c r="AR32" s="87"/>
      <c r="AS32" s="88"/>
      <c r="AT32" s="59">
        <f>IF(AI32=0,0,(AI32*3)/($E$31*$AU$9*3-$B$33))</f>
        <v>0.19354838709677419</v>
      </c>
      <c r="AU32" s="60"/>
      <c r="AV32" s="60"/>
      <c r="AW32" s="60"/>
      <c r="AX32" s="60"/>
      <c r="AY32" s="61"/>
      <c r="AZ32" s="48"/>
    </row>
    <row r="33" spans="1:52" ht="10.5" customHeight="1" x14ac:dyDescent="0.15">
      <c r="A33" s="5"/>
      <c r="B33" s="32">
        <v>0</v>
      </c>
      <c r="C33" s="27"/>
      <c r="D33" s="27"/>
      <c r="E33" s="24">
        <v>2</v>
      </c>
      <c r="F33" s="24"/>
      <c r="G33" s="24"/>
      <c r="H33" s="25"/>
      <c r="I33" s="107" t="s">
        <v>36</v>
      </c>
      <c r="J33" s="108"/>
      <c r="K33" s="108"/>
      <c r="L33" s="109"/>
      <c r="M33" s="86">
        <f>SUM(M27:M32)</f>
        <v>31</v>
      </c>
      <c r="N33" s="87"/>
      <c r="O33" s="87"/>
      <c r="P33" s="87"/>
      <c r="Q33" s="88"/>
      <c r="R33" s="86">
        <f>SUM(R27:R32)</f>
        <v>333</v>
      </c>
      <c r="S33" s="87"/>
      <c r="T33" s="87"/>
      <c r="U33" s="87"/>
      <c r="V33" s="87"/>
      <c r="W33" s="88"/>
      <c r="X33" s="86">
        <f>SUM(X27:X32)</f>
        <v>6</v>
      </c>
      <c r="Y33" s="87"/>
      <c r="Z33" s="87"/>
      <c r="AA33" s="87"/>
      <c r="AB33" s="88"/>
      <c r="AC33" s="86">
        <f>SUM(AC27:AC32)</f>
        <v>120</v>
      </c>
      <c r="AD33" s="87"/>
      <c r="AE33" s="87"/>
      <c r="AF33" s="87"/>
      <c r="AG33" s="87"/>
      <c r="AH33" s="88"/>
      <c r="AI33" s="86">
        <f t="shared" si="0"/>
        <v>37</v>
      </c>
      <c r="AJ33" s="87"/>
      <c r="AK33" s="87"/>
      <c r="AL33" s="87"/>
      <c r="AM33" s="88"/>
      <c r="AN33" s="86">
        <f t="shared" si="1"/>
        <v>453</v>
      </c>
      <c r="AO33" s="87"/>
      <c r="AP33" s="87"/>
      <c r="AQ33" s="87"/>
      <c r="AR33" s="87"/>
      <c r="AS33" s="88"/>
      <c r="AT33" s="59">
        <f>IF(AI33=0,0,(AI33+AI30+AI31+(AI32*2))/(E31*$AU$9*3-B33))</f>
        <v>0.66666666666666663</v>
      </c>
      <c r="AU33" s="60"/>
      <c r="AV33" s="60"/>
      <c r="AW33" s="60"/>
      <c r="AX33" s="60"/>
      <c r="AY33" s="61"/>
      <c r="AZ33" s="48"/>
    </row>
    <row r="34" spans="1:52" ht="10.5" customHeight="1" x14ac:dyDescent="0.15">
      <c r="A34" s="5"/>
      <c r="B34" s="121" t="s">
        <v>46</v>
      </c>
      <c r="C34" s="231"/>
      <c r="D34" s="231"/>
      <c r="E34" s="231"/>
      <c r="F34" s="231"/>
      <c r="G34" s="231"/>
      <c r="H34" s="232"/>
      <c r="I34" s="107" t="s">
        <v>37</v>
      </c>
      <c r="J34" s="108"/>
      <c r="K34" s="108"/>
      <c r="L34" s="109"/>
      <c r="M34" s="86">
        <v>39</v>
      </c>
      <c r="N34" s="87"/>
      <c r="O34" s="87"/>
      <c r="P34" s="87"/>
      <c r="Q34" s="88"/>
      <c r="R34" s="86">
        <v>85</v>
      </c>
      <c r="S34" s="87"/>
      <c r="T34" s="87"/>
      <c r="U34" s="87"/>
      <c r="V34" s="87"/>
      <c r="W34" s="88"/>
      <c r="X34" s="86">
        <v>0</v>
      </c>
      <c r="Y34" s="87"/>
      <c r="Z34" s="87"/>
      <c r="AA34" s="87"/>
      <c r="AB34" s="88"/>
      <c r="AC34" s="86">
        <v>0</v>
      </c>
      <c r="AD34" s="87"/>
      <c r="AE34" s="87"/>
      <c r="AF34" s="87"/>
      <c r="AG34" s="87"/>
      <c r="AH34" s="88"/>
      <c r="AI34" s="86">
        <f t="shared" si="0"/>
        <v>39</v>
      </c>
      <c r="AJ34" s="87"/>
      <c r="AK34" s="87"/>
      <c r="AL34" s="87"/>
      <c r="AM34" s="88"/>
      <c r="AN34" s="86">
        <f t="shared" si="1"/>
        <v>85</v>
      </c>
      <c r="AO34" s="87"/>
      <c r="AP34" s="87"/>
      <c r="AQ34" s="87"/>
      <c r="AR34" s="87"/>
      <c r="AS34" s="88"/>
      <c r="AT34" s="59">
        <f>IF(AI34=0,0,(AI34*1)/($E$38*$AU$9*3-$B$40))</f>
        <v>0.20967741935483872</v>
      </c>
      <c r="AU34" s="60"/>
      <c r="AV34" s="60"/>
      <c r="AW34" s="60"/>
      <c r="AX34" s="60"/>
      <c r="AY34" s="61"/>
      <c r="AZ34" s="48"/>
    </row>
    <row r="35" spans="1:52" ht="10.5" customHeight="1" x14ac:dyDescent="0.15">
      <c r="A35" s="5"/>
      <c r="B35" s="233"/>
      <c r="C35" s="234"/>
      <c r="D35" s="234"/>
      <c r="E35" s="234"/>
      <c r="F35" s="234"/>
      <c r="G35" s="234"/>
      <c r="H35" s="235"/>
      <c r="I35" s="107" t="s">
        <v>38</v>
      </c>
      <c r="J35" s="108"/>
      <c r="K35" s="108"/>
      <c r="L35" s="109"/>
      <c r="M35" s="86">
        <v>36</v>
      </c>
      <c r="N35" s="87"/>
      <c r="O35" s="87"/>
      <c r="P35" s="87"/>
      <c r="Q35" s="88"/>
      <c r="R35" s="86">
        <v>101</v>
      </c>
      <c r="S35" s="87"/>
      <c r="T35" s="87"/>
      <c r="U35" s="87"/>
      <c r="V35" s="87"/>
      <c r="W35" s="88"/>
      <c r="X35" s="86">
        <v>0</v>
      </c>
      <c r="Y35" s="87"/>
      <c r="Z35" s="87"/>
      <c r="AA35" s="87"/>
      <c r="AB35" s="88"/>
      <c r="AC35" s="86">
        <v>0</v>
      </c>
      <c r="AD35" s="87"/>
      <c r="AE35" s="87"/>
      <c r="AF35" s="87"/>
      <c r="AG35" s="87"/>
      <c r="AH35" s="88"/>
      <c r="AI35" s="86">
        <f t="shared" si="0"/>
        <v>36</v>
      </c>
      <c r="AJ35" s="87"/>
      <c r="AK35" s="87"/>
      <c r="AL35" s="87"/>
      <c r="AM35" s="88"/>
      <c r="AN35" s="86">
        <f t="shared" si="1"/>
        <v>101</v>
      </c>
      <c r="AO35" s="87"/>
      <c r="AP35" s="87"/>
      <c r="AQ35" s="87"/>
      <c r="AR35" s="87"/>
      <c r="AS35" s="88"/>
      <c r="AT35" s="59">
        <f>IF(AI35=0,0,(AI35*1)/($E$38*$AU$9*3-$B$40))</f>
        <v>0.19354838709677419</v>
      </c>
      <c r="AU35" s="60"/>
      <c r="AV35" s="60"/>
      <c r="AW35" s="60"/>
      <c r="AX35" s="60"/>
      <c r="AY35" s="61"/>
      <c r="AZ35" s="48"/>
    </row>
    <row r="36" spans="1:52" ht="10.5" customHeight="1" x14ac:dyDescent="0.15">
      <c r="A36" s="5"/>
      <c r="B36" s="233"/>
      <c r="C36" s="234"/>
      <c r="D36" s="234"/>
      <c r="E36" s="234"/>
      <c r="F36" s="234"/>
      <c r="G36" s="234"/>
      <c r="H36" s="235"/>
      <c r="I36" s="107" t="s">
        <v>39</v>
      </c>
      <c r="J36" s="108"/>
      <c r="K36" s="108"/>
      <c r="L36" s="109"/>
      <c r="M36" s="86">
        <v>29</v>
      </c>
      <c r="N36" s="87"/>
      <c r="O36" s="87"/>
      <c r="P36" s="87"/>
      <c r="Q36" s="88"/>
      <c r="R36" s="86">
        <v>75</v>
      </c>
      <c r="S36" s="87"/>
      <c r="T36" s="87"/>
      <c r="U36" s="87"/>
      <c r="V36" s="87"/>
      <c r="W36" s="88"/>
      <c r="X36" s="86">
        <v>0</v>
      </c>
      <c r="Y36" s="87"/>
      <c r="Z36" s="87"/>
      <c r="AA36" s="87"/>
      <c r="AB36" s="88"/>
      <c r="AC36" s="86">
        <v>0</v>
      </c>
      <c r="AD36" s="87"/>
      <c r="AE36" s="87"/>
      <c r="AF36" s="87"/>
      <c r="AG36" s="87"/>
      <c r="AH36" s="88"/>
      <c r="AI36" s="86">
        <f t="shared" si="0"/>
        <v>29</v>
      </c>
      <c r="AJ36" s="87"/>
      <c r="AK36" s="87"/>
      <c r="AL36" s="87"/>
      <c r="AM36" s="88"/>
      <c r="AN36" s="86">
        <f t="shared" si="1"/>
        <v>75</v>
      </c>
      <c r="AO36" s="87"/>
      <c r="AP36" s="87"/>
      <c r="AQ36" s="87"/>
      <c r="AR36" s="87"/>
      <c r="AS36" s="88"/>
      <c r="AT36" s="59">
        <f>IF(AI36=0,0,(AI36*1)/($E$38*$AU$9*3-$B$40))</f>
        <v>0.15591397849462366</v>
      </c>
      <c r="AU36" s="60"/>
      <c r="AV36" s="60"/>
      <c r="AW36" s="60"/>
      <c r="AX36" s="60"/>
      <c r="AY36" s="61"/>
      <c r="AZ36" s="48"/>
    </row>
    <row r="37" spans="1:52" ht="10.5" customHeight="1" x14ac:dyDescent="0.15">
      <c r="A37" s="5"/>
      <c r="B37" s="233"/>
      <c r="C37" s="234"/>
      <c r="D37" s="234"/>
      <c r="E37" s="234"/>
      <c r="F37" s="234"/>
      <c r="G37" s="234"/>
      <c r="H37" s="235"/>
      <c r="I37" s="107" t="s">
        <v>40</v>
      </c>
      <c r="J37" s="108"/>
      <c r="K37" s="108"/>
      <c r="L37" s="109"/>
      <c r="M37" s="86">
        <v>6</v>
      </c>
      <c r="N37" s="87"/>
      <c r="O37" s="87"/>
      <c r="P37" s="87"/>
      <c r="Q37" s="88"/>
      <c r="R37" s="86">
        <v>17</v>
      </c>
      <c r="S37" s="87"/>
      <c r="T37" s="87"/>
      <c r="U37" s="87"/>
      <c r="V37" s="87"/>
      <c r="W37" s="88"/>
      <c r="X37" s="86">
        <v>0</v>
      </c>
      <c r="Y37" s="87"/>
      <c r="Z37" s="87"/>
      <c r="AA37" s="87"/>
      <c r="AB37" s="88"/>
      <c r="AC37" s="86">
        <v>0</v>
      </c>
      <c r="AD37" s="87"/>
      <c r="AE37" s="87"/>
      <c r="AF37" s="87"/>
      <c r="AG37" s="87"/>
      <c r="AH37" s="88"/>
      <c r="AI37" s="86">
        <f t="shared" si="0"/>
        <v>6</v>
      </c>
      <c r="AJ37" s="87"/>
      <c r="AK37" s="87"/>
      <c r="AL37" s="87"/>
      <c r="AM37" s="88"/>
      <c r="AN37" s="86">
        <f t="shared" si="1"/>
        <v>17</v>
      </c>
      <c r="AO37" s="87"/>
      <c r="AP37" s="87"/>
      <c r="AQ37" s="87"/>
      <c r="AR37" s="87"/>
      <c r="AS37" s="88"/>
      <c r="AT37" s="59">
        <f>IF(AI37=0,0,(AI37*2)/($E$38*$AU$9*3-$B$40))</f>
        <v>6.4516129032258063E-2</v>
      </c>
      <c r="AU37" s="60"/>
      <c r="AV37" s="60"/>
      <c r="AW37" s="60"/>
      <c r="AX37" s="60"/>
      <c r="AY37" s="61"/>
      <c r="AZ37" s="48"/>
    </row>
    <row r="38" spans="1:52" ht="10.5" customHeight="1" x14ac:dyDescent="0.15">
      <c r="A38" s="5"/>
      <c r="B38" s="20"/>
      <c r="C38" s="22"/>
      <c r="D38" s="18" t="s">
        <v>24</v>
      </c>
      <c r="E38" s="18">
        <v>2</v>
      </c>
      <c r="F38" s="18" t="s">
        <v>41</v>
      </c>
      <c r="G38" s="18"/>
      <c r="H38" s="19"/>
      <c r="I38" s="107" t="s">
        <v>42</v>
      </c>
      <c r="J38" s="108"/>
      <c r="K38" s="108"/>
      <c r="L38" s="109"/>
      <c r="M38" s="86">
        <v>0</v>
      </c>
      <c r="N38" s="87"/>
      <c r="O38" s="87"/>
      <c r="P38" s="87"/>
      <c r="Q38" s="88"/>
      <c r="R38" s="86">
        <v>0</v>
      </c>
      <c r="S38" s="87"/>
      <c r="T38" s="87"/>
      <c r="U38" s="87"/>
      <c r="V38" s="87"/>
      <c r="W38" s="88"/>
      <c r="X38" s="86">
        <v>0</v>
      </c>
      <c r="Y38" s="87"/>
      <c r="Z38" s="87"/>
      <c r="AA38" s="87"/>
      <c r="AB38" s="88"/>
      <c r="AC38" s="86">
        <v>0</v>
      </c>
      <c r="AD38" s="87"/>
      <c r="AE38" s="87"/>
      <c r="AF38" s="87"/>
      <c r="AG38" s="87"/>
      <c r="AH38" s="88"/>
      <c r="AI38" s="86">
        <f t="shared" si="0"/>
        <v>0</v>
      </c>
      <c r="AJ38" s="87"/>
      <c r="AK38" s="87"/>
      <c r="AL38" s="87"/>
      <c r="AM38" s="88"/>
      <c r="AN38" s="86">
        <f t="shared" si="1"/>
        <v>0</v>
      </c>
      <c r="AO38" s="87"/>
      <c r="AP38" s="87"/>
      <c r="AQ38" s="87"/>
      <c r="AR38" s="87"/>
      <c r="AS38" s="88"/>
      <c r="AT38" s="59">
        <f>IF(AI38=0,0,(AI38*2)/($E$38*$AU$9*3-$B$40))</f>
        <v>0</v>
      </c>
      <c r="AU38" s="60"/>
      <c r="AV38" s="60"/>
      <c r="AW38" s="60"/>
      <c r="AX38" s="60"/>
      <c r="AY38" s="61"/>
      <c r="AZ38" s="48"/>
    </row>
    <row r="39" spans="1:52" ht="10.5" customHeight="1" x14ac:dyDescent="0.15">
      <c r="A39" s="5"/>
      <c r="B39" s="20"/>
      <c r="C39" s="22"/>
      <c r="D39" s="22"/>
      <c r="E39" s="18"/>
      <c r="F39" s="18"/>
      <c r="G39" s="18"/>
      <c r="H39" s="19"/>
      <c r="I39" s="107" t="s">
        <v>43</v>
      </c>
      <c r="J39" s="108"/>
      <c r="K39" s="108"/>
      <c r="L39" s="109"/>
      <c r="M39" s="86">
        <v>2</v>
      </c>
      <c r="N39" s="87"/>
      <c r="O39" s="87"/>
      <c r="P39" s="87"/>
      <c r="Q39" s="88"/>
      <c r="R39" s="86">
        <v>10</v>
      </c>
      <c r="S39" s="87"/>
      <c r="T39" s="87"/>
      <c r="U39" s="87"/>
      <c r="V39" s="87"/>
      <c r="W39" s="88"/>
      <c r="X39" s="86">
        <v>0</v>
      </c>
      <c r="Y39" s="87"/>
      <c r="Z39" s="87"/>
      <c r="AA39" s="87"/>
      <c r="AB39" s="88"/>
      <c r="AC39" s="86">
        <v>0</v>
      </c>
      <c r="AD39" s="87"/>
      <c r="AE39" s="87"/>
      <c r="AF39" s="87"/>
      <c r="AG39" s="87"/>
      <c r="AH39" s="88"/>
      <c r="AI39" s="86">
        <f t="shared" si="0"/>
        <v>2</v>
      </c>
      <c r="AJ39" s="87"/>
      <c r="AK39" s="87"/>
      <c r="AL39" s="87"/>
      <c r="AM39" s="88"/>
      <c r="AN39" s="86">
        <f t="shared" si="1"/>
        <v>10</v>
      </c>
      <c r="AO39" s="87"/>
      <c r="AP39" s="87"/>
      <c r="AQ39" s="87"/>
      <c r="AR39" s="87"/>
      <c r="AS39" s="88"/>
      <c r="AT39" s="59">
        <f>IF(AI39=0,0,(AI39*3)/($E$38*$AU$9*3-$B$40))</f>
        <v>3.2258064516129031E-2</v>
      </c>
      <c r="AU39" s="60"/>
      <c r="AV39" s="60"/>
      <c r="AW39" s="60"/>
      <c r="AX39" s="60"/>
      <c r="AY39" s="61"/>
      <c r="AZ39" s="48"/>
    </row>
    <row r="40" spans="1:52" ht="10.5" customHeight="1" x14ac:dyDescent="0.15">
      <c r="A40" s="5"/>
      <c r="B40" s="32">
        <v>0</v>
      </c>
      <c r="C40" s="27"/>
      <c r="D40" s="27"/>
      <c r="E40" s="24">
        <v>2</v>
      </c>
      <c r="F40" s="24"/>
      <c r="G40" s="24"/>
      <c r="H40" s="25"/>
      <c r="I40" s="107" t="s">
        <v>36</v>
      </c>
      <c r="J40" s="108"/>
      <c r="K40" s="108"/>
      <c r="L40" s="109"/>
      <c r="M40" s="86">
        <f>SUM(M34:M39)</f>
        <v>112</v>
      </c>
      <c r="N40" s="87"/>
      <c r="O40" s="87"/>
      <c r="P40" s="87"/>
      <c r="Q40" s="88"/>
      <c r="R40" s="86">
        <f>SUM(R34:R39)</f>
        <v>288</v>
      </c>
      <c r="S40" s="87"/>
      <c r="T40" s="87"/>
      <c r="U40" s="87"/>
      <c r="V40" s="87"/>
      <c r="W40" s="88"/>
      <c r="X40" s="86">
        <f>SUM(X34:X39)</f>
        <v>0</v>
      </c>
      <c r="Y40" s="87"/>
      <c r="Z40" s="87"/>
      <c r="AA40" s="87"/>
      <c r="AB40" s="88"/>
      <c r="AC40" s="86">
        <f>SUM(AC34:AC39)</f>
        <v>0</v>
      </c>
      <c r="AD40" s="87"/>
      <c r="AE40" s="87"/>
      <c r="AF40" s="87"/>
      <c r="AG40" s="87"/>
      <c r="AH40" s="88"/>
      <c r="AI40" s="86">
        <f t="shared" si="0"/>
        <v>112</v>
      </c>
      <c r="AJ40" s="87"/>
      <c r="AK40" s="87"/>
      <c r="AL40" s="87"/>
      <c r="AM40" s="88"/>
      <c r="AN40" s="86">
        <f t="shared" si="1"/>
        <v>288</v>
      </c>
      <c r="AO40" s="87"/>
      <c r="AP40" s="87"/>
      <c r="AQ40" s="87"/>
      <c r="AR40" s="87"/>
      <c r="AS40" s="88"/>
      <c r="AT40" s="59">
        <f>IF(AI40=0,0,(AI40+AI37+AI38+(AI39*2))/(E38*$AU$9*3-B40))</f>
        <v>0.65591397849462363</v>
      </c>
      <c r="AU40" s="60"/>
      <c r="AV40" s="60"/>
      <c r="AW40" s="60"/>
      <c r="AX40" s="60"/>
      <c r="AY40" s="61"/>
      <c r="AZ40" s="48"/>
    </row>
    <row r="41" spans="1:52" ht="10.5" customHeight="1" x14ac:dyDescent="0.15">
      <c r="A41" s="5"/>
      <c r="B41" s="121" t="s">
        <v>47</v>
      </c>
      <c r="C41" s="231"/>
      <c r="D41" s="231"/>
      <c r="E41" s="231"/>
      <c r="F41" s="231"/>
      <c r="G41" s="231"/>
      <c r="H41" s="232"/>
      <c r="I41" s="107" t="s">
        <v>37</v>
      </c>
      <c r="J41" s="108"/>
      <c r="K41" s="108"/>
      <c r="L41" s="109"/>
      <c r="M41" s="86">
        <v>7</v>
      </c>
      <c r="N41" s="87"/>
      <c r="O41" s="87"/>
      <c r="P41" s="87"/>
      <c r="Q41" s="88"/>
      <c r="R41" s="86">
        <v>88</v>
      </c>
      <c r="S41" s="87"/>
      <c r="T41" s="87"/>
      <c r="U41" s="87"/>
      <c r="V41" s="87"/>
      <c r="W41" s="88"/>
      <c r="X41" s="86">
        <v>0</v>
      </c>
      <c r="Y41" s="87"/>
      <c r="Z41" s="87"/>
      <c r="AA41" s="87"/>
      <c r="AB41" s="88"/>
      <c r="AC41" s="86">
        <v>0</v>
      </c>
      <c r="AD41" s="87"/>
      <c r="AE41" s="87"/>
      <c r="AF41" s="87"/>
      <c r="AG41" s="87"/>
      <c r="AH41" s="88"/>
      <c r="AI41" s="86">
        <f t="shared" si="0"/>
        <v>7</v>
      </c>
      <c r="AJ41" s="87"/>
      <c r="AK41" s="87"/>
      <c r="AL41" s="87"/>
      <c r="AM41" s="88"/>
      <c r="AN41" s="86">
        <f t="shared" si="1"/>
        <v>88</v>
      </c>
      <c r="AO41" s="87"/>
      <c r="AP41" s="87"/>
      <c r="AQ41" s="87"/>
      <c r="AR41" s="87"/>
      <c r="AS41" s="88"/>
      <c r="AT41" s="59">
        <f>IF(AI41=0,0,(AI41*1)/($E$45*$AU$9*3-$B$47))</f>
        <v>7.5268817204301078E-2</v>
      </c>
      <c r="AU41" s="60"/>
      <c r="AV41" s="60"/>
      <c r="AW41" s="60"/>
      <c r="AX41" s="60"/>
      <c r="AY41" s="61"/>
      <c r="AZ41" s="48"/>
    </row>
    <row r="42" spans="1:52" ht="10.5" customHeight="1" x14ac:dyDescent="0.15">
      <c r="A42" s="5"/>
      <c r="B42" s="233"/>
      <c r="C42" s="234"/>
      <c r="D42" s="234"/>
      <c r="E42" s="234"/>
      <c r="F42" s="234"/>
      <c r="G42" s="234"/>
      <c r="H42" s="235"/>
      <c r="I42" s="107" t="s">
        <v>38</v>
      </c>
      <c r="J42" s="108"/>
      <c r="K42" s="108"/>
      <c r="L42" s="109"/>
      <c r="M42" s="86">
        <v>4</v>
      </c>
      <c r="N42" s="87"/>
      <c r="O42" s="87"/>
      <c r="P42" s="87"/>
      <c r="Q42" s="88"/>
      <c r="R42" s="86">
        <v>38</v>
      </c>
      <c r="S42" s="87"/>
      <c r="T42" s="87"/>
      <c r="U42" s="87"/>
      <c r="V42" s="87"/>
      <c r="W42" s="88"/>
      <c r="X42" s="86">
        <v>0</v>
      </c>
      <c r="Y42" s="87"/>
      <c r="Z42" s="87"/>
      <c r="AA42" s="87"/>
      <c r="AB42" s="88"/>
      <c r="AC42" s="86">
        <v>0</v>
      </c>
      <c r="AD42" s="87"/>
      <c r="AE42" s="87"/>
      <c r="AF42" s="87"/>
      <c r="AG42" s="87"/>
      <c r="AH42" s="88"/>
      <c r="AI42" s="86">
        <f t="shared" si="0"/>
        <v>4</v>
      </c>
      <c r="AJ42" s="87"/>
      <c r="AK42" s="87"/>
      <c r="AL42" s="87"/>
      <c r="AM42" s="88"/>
      <c r="AN42" s="86">
        <f t="shared" si="1"/>
        <v>38</v>
      </c>
      <c r="AO42" s="87"/>
      <c r="AP42" s="87"/>
      <c r="AQ42" s="87"/>
      <c r="AR42" s="87"/>
      <c r="AS42" s="88"/>
      <c r="AT42" s="59">
        <f>IF(AI42=0,0,(AI42*1)/($E$45*$AU$9*3-$B$47))</f>
        <v>4.3010752688172046E-2</v>
      </c>
      <c r="AU42" s="60"/>
      <c r="AV42" s="60"/>
      <c r="AW42" s="60"/>
      <c r="AX42" s="60"/>
      <c r="AY42" s="61"/>
      <c r="AZ42" s="48"/>
    </row>
    <row r="43" spans="1:52" ht="10.5" customHeight="1" x14ac:dyDescent="0.15">
      <c r="A43" s="5"/>
      <c r="B43" s="233"/>
      <c r="C43" s="234"/>
      <c r="D43" s="234"/>
      <c r="E43" s="234"/>
      <c r="F43" s="234"/>
      <c r="G43" s="234"/>
      <c r="H43" s="235"/>
      <c r="I43" s="107" t="s">
        <v>39</v>
      </c>
      <c r="J43" s="108"/>
      <c r="K43" s="108"/>
      <c r="L43" s="109"/>
      <c r="M43" s="86">
        <v>3</v>
      </c>
      <c r="N43" s="87"/>
      <c r="O43" s="87"/>
      <c r="P43" s="87"/>
      <c r="Q43" s="88"/>
      <c r="R43" s="86">
        <v>40</v>
      </c>
      <c r="S43" s="87"/>
      <c r="T43" s="87"/>
      <c r="U43" s="87"/>
      <c r="V43" s="87"/>
      <c r="W43" s="88"/>
      <c r="X43" s="86">
        <v>0</v>
      </c>
      <c r="Y43" s="87"/>
      <c r="Z43" s="87"/>
      <c r="AA43" s="87"/>
      <c r="AB43" s="88"/>
      <c r="AC43" s="86">
        <v>0</v>
      </c>
      <c r="AD43" s="87"/>
      <c r="AE43" s="87"/>
      <c r="AF43" s="87"/>
      <c r="AG43" s="87"/>
      <c r="AH43" s="88"/>
      <c r="AI43" s="86">
        <f t="shared" si="0"/>
        <v>3</v>
      </c>
      <c r="AJ43" s="87"/>
      <c r="AK43" s="87"/>
      <c r="AL43" s="87"/>
      <c r="AM43" s="88"/>
      <c r="AN43" s="86">
        <f t="shared" si="1"/>
        <v>40</v>
      </c>
      <c r="AO43" s="87"/>
      <c r="AP43" s="87"/>
      <c r="AQ43" s="87"/>
      <c r="AR43" s="87"/>
      <c r="AS43" s="88"/>
      <c r="AT43" s="59">
        <f>IF(AI43=0,0,(AI43*1)/($E$45*$AU$9*3-$B$47))</f>
        <v>3.2258064516129031E-2</v>
      </c>
      <c r="AU43" s="60"/>
      <c r="AV43" s="60"/>
      <c r="AW43" s="60"/>
      <c r="AX43" s="60"/>
      <c r="AY43" s="61"/>
      <c r="AZ43" s="48"/>
    </row>
    <row r="44" spans="1:52" ht="10.5" customHeight="1" x14ac:dyDescent="0.15">
      <c r="A44" s="5"/>
      <c r="B44" s="233"/>
      <c r="C44" s="234"/>
      <c r="D44" s="234"/>
      <c r="E44" s="234"/>
      <c r="F44" s="234"/>
      <c r="G44" s="234"/>
      <c r="H44" s="235"/>
      <c r="I44" s="107" t="s">
        <v>40</v>
      </c>
      <c r="J44" s="108"/>
      <c r="K44" s="108"/>
      <c r="L44" s="109"/>
      <c r="M44" s="86">
        <v>3</v>
      </c>
      <c r="N44" s="87"/>
      <c r="O44" s="87"/>
      <c r="P44" s="87"/>
      <c r="Q44" s="88"/>
      <c r="R44" s="86">
        <v>32</v>
      </c>
      <c r="S44" s="87"/>
      <c r="T44" s="87"/>
      <c r="U44" s="87"/>
      <c r="V44" s="87"/>
      <c r="W44" s="88"/>
      <c r="X44" s="86">
        <v>4</v>
      </c>
      <c r="Y44" s="87"/>
      <c r="Z44" s="87"/>
      <c r="AA44" s="87"/>
      <c r="AB44" s="88"/>
      <c r="AC44" s="86">
        <v>60</v>
      </c>
      <c r="AD44" s="87"/>
      <c r="AE44" s="87"/>
      <c r="AF44" s="87"/>
      <c r="AG44" s="87"/>
      <c r="AH44" s="88"/>
      <c r="AI44" s="86">
        <f t="shared" si="0"/>
        <v>7</v>
      </c>
      <c r="AJ44" s="87"/>
      <c r="AK44" s="87"/>
      <c r="AL44" s="87"/>
      <c r="AM44" s="88"/>
      <c r="AN44" s="86">
        <f t="shared" si="1"/>
        <v>92</v>
      </c>
      <c r="AO44" s="87"/>
      <c r="AP44" s="87"/>
      <c r="AQ44" s="87"/>
      <c r="AR44" s="87"/>
      <c r="AS44" s="88"/>
      <c r="AT44" s="59">
        <f>IF(AI44=0,0,(AI44*2)/($E$45*$AU$9*3-$B$47))</f>
        <v>0.15053763440860216</v>
      </c>
      <c r="AU44" s="60"/>
      <c r="AV44" s="60"/>
      <c r="AW44" s="60"/>
      <c r="AX44" s="60"/>
      <c r="AY44" s="61"/>
      <c r="AZ44" s="48"/>
    </row>
    <row r="45" spans="1:52" ht="10.5" customHeight="1" x14ac:dyDescent="0.15">
      <c r="A45" s="5"/>
      <c r="B45" s="20"/>
      <c r="C45" s="22"/>
      <c r="D45" s="18" t="s">
        <v>24</v>
      </c>
      <c r="E45" s="18">
        <v>1</v>
      </c>
      <c r="F45" s="18" t="s">
        <v>41</v>
      </c>
      <c r="G45" s="18"/>
      <c r="H45" s="19"/>
      <c r="I45" s="107" t="s">
        <v>42</v>
      </c>
      <c r="J45" s="108"/>
      <c r="K45" s="108"/>
      <c r="L45" s="109"/>
      <c r="M45" s="86">
        <v>1</v>
      </c>
      <c r="N45" s="87"/>
      <c r="O45" s="87"/>
      <c r="P45" s="87"/>
      <c r="Q45" s="88"/>
      <c r="R45" s="86">
        <v>10</v>
      </c>
      <c r="S45" s="87"/>
      <c r="T45" s="87"/>
      <c r="U45" s="87"/>
      <c r="V45" s="87"/>
      <c r="W45" s="88"/>
      <c r="X45" s="86">
        <v>0</v>
      </c>
      <c r="Y45" s="87"/>
      <c r="Z45" s="87"/>
      <c r="AA45" s="87"/>
      <c r="AB45" s="88"/>
      <c r="AC45" s="86">
        <v>0</v>
      </c>
      <c r="AD45" s="87"/>
      <c r="AE45" s="87"/>
      <c r="AF45" s="87"/>
      <c r="AG45" s="87"/>
      <c r="AH45" s="88"/>
      <c r="AI45" s="86">
        <f t="shared" ref="AI45:AI61" si="2">M45+X45</f>
        <v>1</v>
      </c>
      <c r="AJ45" s="87"/>
      <c r="AK45" s="87"/>
      <c r="AL45" s="87"/>
      <c r="AM45" s="88"/>
      <c r="AN45" s="86">
        <f t="shared" ref="AN45:AN61" si="3">R45+AC45</f>
        <v>10</v>
      </c>
      <c r="AO45" s="87"/>
      <c r="AP45" s="87"/>
      <c r="AQ45" s="87"/>
      <c r="AR45" s="87"/>
      <c r="AS45" s="88"/>
      <c r="AT45" s="59">
        <f>IF(AI45=0,0,(AI45*2)/($E$45*$AU$9*3-$B$47))</f>
        <v>2.1505376344086023E-2</v>
      </c>
      <c r="AU45" s="60"/>
      <c r="AV45" s="60"/>
      <c r="AW45" s="60"/>
      <c r="AX45" s="60"/>
      <c r="AY45" s="61"/>
      <c r="AZ45" s="48"/>
    </row>
    <row r="46" spans="1:52" ht="10.5" customHeight="1" x14ac:dyDescent="0.15">
      <c r="A46" s="5"/>
      <c r="B46" s="20"/>
      <c r="C46" s="22"/>
      <c r="D46" s="22"/>
      <c r="E46" s="18"/>
      <c r="F46" s="18"/>
      <c r="G46" s="18"/>
      <c r="H46" s="19"/>
      <c r="I46" s="107" t="s">
        <v>43</v>
      </c>
      <c r="J46" s="108"/>
      <c r="K46" s="108"/>
      <c r="L46" s="109"/>
      <c r="M46" s="86">
        <v>1</v>
      </c>
      <c r="N46" s="87"/>
      <c r="O46" s="87"/>
      <c r="P46" s="87"/>
      <c r="Q46" s="88"/>
      <c r="R46" s="86">
        <v>15</v>
      </c>
      <c r="S46" s="87"/>
      <c r="T46" s="87"/>
      <c r="U46" s="87"/>
      <c r="V46" s="87"/>
      <c r="W46" s="88"/>
      <c r="X46" s="86">
        <v>0</v>
      </c>
      <c r="Y46" s="87"/>
      <c r="Z46" s="87"/>
      <c r="AA46" s="87"/>
      <c r="AB46" s="88"/>
      <c r="AC46" s="86">
        <v>0</v>
      </c>
      <c r="AD46" s="87"/>
      <c r="AE46" s="87"/>
      <c r="AF46" s="87"/>
      <c r="AG46" s="87"/>
      <c r="AH46" s="88"/>
      <c r="AI46" s="86">
        <f t="shared" si="2"/>
        <v>1</v>
      </c>
      <c r="AJ46" s="87"/>
      <c r="AK46" s="87"/>
      <c r="AL46" s="87"/>
      <c r="AM46" s="88"/>
      <c r="AN46" s="86">
        <f t="shared" si="3"/>
        <v>15</v>
      </c>
      <c r="AO46" s="87"/>
      <c r="AP46" s="87"/>
      <c r="AQ46" s="87"/>
      <c r="AR46" s="87"/>
      <c r="AS46" s="88"/>
      <c r="AT46" s="59">
        <f>IF(AI46=0,0,(AI46*3)/($E$45*$AU$9*3-$B$47))</f>
        <v>3.2258064516129031E-2</v>
      </c>
      <c r="AU46" s="60"/>
      <c r="AV46" s="60"/>
      <c r="AW46" s="60"/>
      <c r="AX46" s="60"/>
      <c r="AY46" s="61"/>
      <c r="AZ46" s="48"/>
    </row>
    <row r="47" spans="1:52" ht="10.5" customHeight="1" x14ac:dyDescent="0.15">
      <c r="A47" s="5"/>
      <c r="B47" s="32">
        <v>0</v>
      </c>
      <c r="C47" s="27"/>
      <c r="D47" s="27"/>
      <c r="E47" s="24">
        <v>2</v>
      </c>
      <c r="F47" s="24"/>
      <c r="G47" s="24"/>
      <c r="H47" s="25"/>
      <c r="I47" s="107" t="s">
        <v>36</v>
      </c>
      <c r="J47" s="108"/>
      <c r="K47" s="108"/>
      <c r="L47" s="109"/>
      <c r="M47" s="86">
        <f>SUM(M41:M46)</f>
        <v>19</v>
      </c>
      <c r="N47" s="87"/>
      <c r="O47" s="87"/>
      <c r="P47" s="87"/>
      <c r="Q47" s="88"/>
      <c r="R47" s="86">
        <f>SUM(R41:R46)</f>
        <v>223</v>
      </c>
      <c r="S47" s="87"/>
      <c r="T47" s="87"/>
      <c r="U47" s="87"/>
      <c r="V47" s="87"/>
      <c r="W47" s="88"/>
      <c r="X47" s="86">
        <f>SUM(X41:X46)</f>
        <v>4</v>
      </c>
      <c r="Y47" s="87"/>
      <c r="Z47" s="87"/>
      <c r="AA47" s="87"/>
      <c r="AB47" s="88"/>
      <c r="AC47" s="86">
        <f>SUM(AC41:AC46)</f>
        <v>60</v>
      </c>
      <c r="AD47" s="87"/>
      <c r="AE47" s="87"/>
      <c r="AF47" s="87"/>
      <c r="AG47" s="87"/>
      <c r="AH47" s="88"/>
      <c r="AI47" s="86">
        <f t="shared" si="2"/>
        <v>23</v>
      </c>
      <c r="AJ47" s="87"/>
      <c r="AK47" s="87"/>
      <c r="AL47" s="87"/>
      <c r="AM47" s="88"/>
      <c r="AN47" s="86">
        <f t="shared" si="3"/>
        <v>283</v>
      </c>
      <c r="AO47" s="87"/>
      <c r="AP47" s="87"/>
      <c r="AQ47" s="87"/>
      <c r="AR47" s="87"/>
      <c r="AS47" s="88"/>
      <c r="AT47" s="59">
        <f>IF(AI47=0,0,(AI47+AI44+AI45+(AI46*2))/(E45*$AU$9*3-B47))</f>
        <v>0.35483870967741937</v>
      </c>
      <c r="AU47" s="60"/>
      <c r="AV47" s="60"/>
      <c r="AW47" s="60"/>
      <c r="AX47" s="60"/>
      <c r="AY47" s="61"/>
      <c r="AZ47" s="48"/>
    </row>
    <row r="48" spans="1:52" ht="10.5" customHeight="1" x14ac:dyDescent="0.15">
      <c r="A48" s="5"/>
      <c r="B48" s="121" t="s">
        <v>48</v>
      </c>
      <c r="C48" s="231"/>
      <c r="D48" s="231"/>
      <c r="E48" s="231"/>
      <c r="F48" s="231"/>
      <c r="G48" s="231"/>
      <c r="H48" s="232"/>
      <c r="I48" s="107" t="s">
        <v>37</v>
      </c>
      <c r="J48" s="108"/>
      <c r="K48" s="108"/>
      <c r="L48" s="109"/>
      <c r="M48" s="86">
        <v>5</v>
      </c>
      <c r="N48" s="87"/>
      <c r="O48" s="87"/>
      <c r="P48" s="87"/>
      <c r="Q48" s="88"/>
      <c r="R48" s="86">
        <v>60</v>
      </c>
      <c r="S48" s="87"/>
      <c r="T48" s="87"/>
      <c r="U48" s="87"/>
      <c r="V48" s="87"/>
      <c r="W48" s="88"/>
      <c r="X48" s="86">
        <v>1</v>
      </c>
      <c r="Y48" s="87"/>
      <c r="Z48" s="87"/>
      <c r="AA48" s="87"/>
      <c r="AB48" s="88"/>
      <c r="AC48" s="86">
        <v>10</v>
      </c>
      <c r="AD48" s="87"/>
      <c r="AE48" s="87"/>
      <c r="AF48" s="87"/>
      <c r="AG48" s="87"/>
      <c r="AH48" s="88"/>
      <c r="AI48" s="86">
        <f t="shared" si="2"/>
        <v>6</v>
      </c>
      <c r="AJ48" s="87"/>
      <c r="AK48" s="87"/>
      <c r="AL48" s="87"/>
      <c r="AM48" s="88"/>
      <c r="AN48" s="86">
        <f t="shared" si="3"/>
        <v>70</v>
      </c>
      <c r="AO48" s="87"/>
      <c r="AP48" s="87"/>
      <c r="AQ48" s="87"/>
      <c r="AR48" s="87"/>
      <c r="AS48" s="88"/>
      <c r="AT48" s="59">
        <f>IF(AI48=0,0,(AI48*1)/($E$52*$AU$9*3-$B$54))</f>
        <v>6.4516129032258063E-2</v>
      </c>
      <c r="AU48" s="60"/>
      <c r="AV48" s="60"/>
      <c r="AW48" s="60"/>
      <c r="AX48" s="60"/>
      <c r="AY48" s="61"/>
      <c r="AZ48" s="48"/>
    </row>
    <row r="49" spans="1:52" ht="10.5" customHeight="1" x14ac:dyDescent="0.15">
      <c r="A49" s="5"/>
      <c r="B49" s="233"/>
      <c r="C49" s="234"/>
      <c r="D49" s="234"/>
      <c r="E49" s="234"/>
      <c r="F49" s="234"/>
      <c r="G49" s="234"/>
      <c r="H49" s="235"/>
      <c r="I49" s="107" t="s">
        <v>38</v>
      </c>
      <c r="J49" s="108"/>
      <c r="K49" s="108"/>
      <c r="L49" s="109"/>
      <c r="M49" s="86">
        <v>13</v>
      </c>
      <c r="N49" s="87"/>
      <c r="O49" s="87"/>
      <c r="P49" s="87"/>
      <c r="Q49" s="88"/>
      <c r="R49" s="86">
        <v>133</v>
      </c>
      <c r="S49" s="87"/>
      <c r="T49" s="87"/>
      <c r="U49" s="87"/>
      <c r="V49" s="87"/>
      <c r="W49" s="88"/>
      <c r="X49" s="86">
        <v>1</v>
      </c>
      <c r="Y49" s="87"/>
      <c r="Z49" s="87"/>
      <c r="AA49" s="87"/>
      <c r="AB49" s="88"/>
      <c r="AC49" s="86">
        <v>10</v>
      </c>
      <c r="AD49" s="87"/>
      <c r="AE49" s="87"/>
      <c r="AF49" s="87"/>
      <c r="AG49" s="87"/>
      <c r="AH49" s="88"/>
      <c r="AI49" s="86">
        <f t="shared" si="2"/>
        <v>14</v>
      </c>
      <c r="AJ49" s="87"/>
      <c r="AK49" s="87"/>
      <c r="AL49" s="87"/>
      <c r="AM49" s="88"/>
      <c r="AN49" s="86">
        <f t="shared" si="3"/>
        <v>143</v>
      </c>
      <c r="AO49" s="87"/>
      <c r="AP49" s="87"/>
      <c r="AQ49" s="87"/>
      <c r="AR49" s="87"/>
      <c r="AS49" s="88"/>
      <c r="AT49" s="59">
        <f>IF(AI49=0,0,(AI49*1)/($E$52*$AU$9*3-$B$54))</f>
        <v>0.15053763440860216</v>
      </c>
      <c r="AU49" s="60"/>
      <c r="AV49" s="60"/>
      <c r="AW49" s="60"/>
      <c r="AX49" s="60"/>
      <c r="AY49" s="61"/>
      <c r="AZ49" s="48"/>
    </row>
    <row r="50" spans="1:52" ht="10.5" customHeight="1" x14ac:dyDescent="0.15">
      <c r="A50" s="5"/>
      <c r="B50" s="233"/>
      <c r="C50" s="234"/>
      <c r="D50" s="234"/>
      <c r="E50" s="234"/>
      <c r="F50" s="234"/>
      <c r="G50" s="234"/>
      <c r="H50" s="235"/>
      <c r="I50" s="107" t="s">
        <v>39</v>
      </c>
      <c r="J50" s="108"/>
      <c r="K50" s="108"/>
      <c r="L50" s="109"/>
      <c r="M50" s="86">
        <v>4</v>
      </c>
      <c r="N50" s="87"/>
      <c r="O50" s="87"/>
      <c r="P50" s="87"/>
      <c r="Q50" s="88"/>
      <c r="R50" s="86">
        <v>70</v>
      </c>
      <c r="S50" s="87"/>
      <c r="T50" s="87"/>
      <c r="U50" s="87"/>
      <c r="V50" s="87"/>
      <c r="W50" s="88"/>
      <c r="X50" s="86">
        <v>6</v>
      </c>
      <c r="Y50" s="87"/>
      <c r="Z50" s="87"/>
      <c r="AA50" s="87"/>
      <c r="AB50" s="88"/>
      <c r="AC50" s="86">
        <v>95</v>
      </c>
      <c r="AD50" s="87"/>
      <c r="AE50" s="87"/>
      <c r="AF50" s="87"/>
      <c r="AG50" s="87"/>
      <c r="AH50" s="88"/>
      <c r="AI50" s="86">
        <f t="shared" si="2"/>
        <v>10</v>
      </c>
      <c r="AJ50" s="87"/>
      <c r="AK50" s="87"/>
      <c r="AL50" s="87"/>
      <c r="AM50" s="88"/>
      <c r="AN50" s="86">
        <f t="shared" si="3"/>
        <v>165</v>
      </c>
      <c r="AO50" s="87"/>
      <c r="AP50" s="87"/>
      <c r="AQ50" s="87"/>
      <c r="AR50" s="87"/>
      <c r="AS50" s="88"/>
      <c r="AT50" s="59">
        <f>IF(AI50=0,0,(AI50*1)/($E$52*$AU$9*3-$B$54))</f>
        <v>0.10752688172043011</v>
      </c>
      <c r="AU50" s="60"/>
      <c r="AV50" s="60"/>
      <c r="AW50" s="60"/>
      <c r="AX50" s="60"/>
      <c r="AY50" s="61"/>
      <c r="AZ50" s="48"/>
    </row>
    <row r="51" spans="1:52" ht="10.5" customHeight="1" x14ac:dyDescent="0.15">
      <c r="A51" s="5"/>
      <c r="B51" s="233"/>
      <c r="C51" s="234"/>
      <c r="D51" s="234"/>
      <c r="E51" s="234"/>
      <c r="F51" s="234"/>
      <c r="G51" s="234"/>
      <c r="H51" s="235"/>
      <c r="I51" s="107" t="s">
        <v>40</v>
      </c>
      <c r="J51" s="108"/>
      <c r="K51" s="108"/>
      <c r="L51" s="109"/>
      <c r="M51" s="86">
        <v>3</v>
      </c>
      <c r="N51" s="87"/>
      <c r="O51" s="87"/>
      <c r="P51" s="87"/>
      <c r="Q51" s="88"/>
      <c r="R51" s="86">
        <v>47</v>
      </c>
      <c r="S51" s="87"/>
      <c r="T51" s="87"/>
      <c r="U51" s="87"/>
      <c r="V51" s="87"/>
      <c r="W51" s="88"/>
      <c r="X51" s="86">
        <v>0</v>
      </c>
      <c r="Y51" s="87"/>
      <c r="Z51" s="87"/>
      <c r="AA51" s="87"/>
      <c r="AB51" s="88"/>
      <c r="AC51" s="86">
        <v>0</v>
      </c>
      <c r="AD51" s="87"/>
      <c r="AE51" s="87"/>
      <c r="AF51" s="87"/>
      <c r="AG51" s="87"/>
      <c r="AH51" s="88"/>
      <c r="AI51" s="86">
        <f t="shared" si="2"/>
        <v>3</v>
      </c>
      <c r="AJ51" s="87"/>
      <c r="AK51" s="87"/>
      <c r="AL51" s="87"/>
      <c r="AM51" s="88"/>
      <c r="AN51" s="86">
        <f t="shared" si="3"/>
        <v>47</v>
      </c>
      <c r="AO51" s="87"/>
      <c r="AP51" s="87"/>
      <c r="AQ51" s="87"/>
      <c r="AR51" s="87"/>
      <c r="AS51" s="88"/>
      <c r="AT51" s="59">
        <f>IF(AI51=0,0,(AI51*2)/($E$52*$AU$9*3-$B$54))</f>
        <v>6.4516129032258063E-2</v>
      </c>
      <c r="AU51" s="60"/>
      <c r="AV51" s="60"/>
      <c r="AW51" s="60"/>
      <c r="AX51" s="60"/>
      <c r="AY51" s="61"/>
      <c r="AZ51" s="48"/>
    </row>
    <row r="52" spans="1:52" ht="10.5" customHeight="1" x14ac:dyDescent="0.15">
      <c r="A52" s="5"/>
      <c r="B52" s="20"/>
      <c r="C52" s="22"/>
      <c r="D52" s="18" t="s">
        <v>24</v>
      </c>
      <c r="E52" s="18">
        <v>1</v>
      </c>
      <c r="F52" s="18" t="s">
        <v>41</v>
      </c>
      <c r="G52" s="18"/>
      <c r="H52" s="19"/>
      <c r="I52" s="107" t="s">
        <v>42</v>
      </c>
      <c r="J52" s="108"/>
      <c r="K52" s="108"/>
      <c r="L52" s="109"/>
      <c r="M52" s="86">
        <v>1</v>
      </c>
      <c r="N52" s="87"/>
      <c r="O52" s="87"/>
      <c r="P52" s="87"/>
      <c r="Q52" s="88"/>
      <c r="R52" s="86">
        <v>12</v>
      </c>
      <c r="S52" s="87"/>
      <c r="T52" s="87"/>
      <c r="U52" s="87"/>
      <c r="V52" s="87"/>
      <c r="W52" s="88"/>
      <c r="X52" s="86">
        <v>0</v>
      </c>
      <c r="Y52" s="87"/>
      <c r="Z52" s="87"/>
      <c r="AA52" s="87"/>
      <c r="AB52" s="88"/>
      <c r="AC52" s="86">
        <v>0</v>
      </c>
      <c r="AD52" s="87"/>
      <c r="AE52" s="87"/>
      <c r="AF52" s="87"/>
      <c r="AG52" s="87"/>
      <c r="AH52" s="88"/>
      <c r="AI52" s="86">
        <f t="shared" si="2"/>
        <v>1</v>
      </c>
      <c r="AJ52" s="87"/>
      <c r="AK52" s="87"/>
      <c r="AL52" s="87"/>
      <c r="AM52" s="88"/>
      <c r="AN52" s="86">
        <f t="shared" si="3"/>
        <v>12</v>
      </c>
      <c r="AO52" s="87"/>
      <c r="AP52" s="87"/>
      <c r="AQ52" s="87"/>
      <c r="AR52" s="87"/>
      <c r="AS52" s="88"/>
      <c r="AT52" s="59">
        <f>IF(AI52=0,0,(AI52*2)/($E$52*$AU$9*3-$B$54))</f>
        <v>2.1505376344086023E-2</v>
      </c>
      <c r="AU52" s="60"/>
      <c r="AV52" s="60"/>
      <c r="AW52" s="60"/>
      <c r="AX52" s="60"/>
      <c r="AY52" s="61"/>
      <c r="AZ52" s="48"/>
    </row>
    <row r="53" spans="1:52" ht="10.5" customHeight="1" x14ac:dyDescent="0.15">
      <c r="A53" s="5"/>
      <c r="B53" s="20"/>
      <c r="C53" s="22"/>
      <c r="D53" s="22"/>
      <c r="E53" s="18"/>
      <c r="F53" s="18"/>
      <c r="G53" s="18"/>
      <c r="H53" s="19"/>
      <c r="I53" s="107" t="s">
        <v>43</v>
      </c>
      <c r="J53" s="108"/>
      <c r="K53" s="108"/>
      <c r="L53" s="109"/>
      <c r="M53" s="86">
        <v>3</v>
      </c>
      <c r="N53" s="87"/>
      <c r="O53" s="87"/>
      <c r="P53" s="87"/>
      <c r="Q53" s="88"/>
      <c r="R53" s="86">
        <v>60</v>
      </c>
      <c r="S53" s="87"/>
      <c r="T53" s="87"/>
      <c r="U53" s="87"/>
      <c r="V53" s="87"/>
      <c r="W53" s="88"/>
      <c r="X53" s="86">
        <v>0</v>
      </c>
      <c r="Y53" s="87"/>
      <c r="Z53" s="87"/>
      <c r="AA53" s="87"/>
      <c r="AB53" s="88"/>
      <c r="AC53" s="86">
        <v>0</v>
      </c>
      <c r="AD53" s="87"/>
      <c r="AE53" s="87"/>
      <c r="AF53" s="87"/>
      <c r="AG53" s="87"/>
      <c r="AH53" s="88"/>
      <c r="AI53" s="86">
        <f t="shared" si="2"/>
        <v>3</v>
      </c>
      <c r="AJ53" s="87"/>
      <c r="AK53" s="87"/>
      <c r="AL53" s="87"/>
      <c r="AM53" s="88"/>
      <c r="AN53" s="86">
        <f t="shared" si="3"/>
        <v>60</v>
      </c>
      <c r="AO53" s="87"/>
      <c r="AP53" s="87"/>
      <c r="AQ53" s="87"/>
      <c r="AR53" s="87"/>
      <c r="AS53" s="88"/>
      <c r="AT53" s="59">
        <f>IF(AI53=0,0,(AI53*3)/($E$52*$AU$9*3-$B$54))</f>
        <v>9.6774193548387094E-2</v>
      </c>
      <c r="AU53" s="60"/>
      <c r="AV53" s="60"/>
      <c r="AW53" s="60"/>
      <c r="AX53" s="60"/>
      <c r="AY53" s="61"/>
      <c r="AZ53" s="48"/>
    </row>
    <row r="54" spans="1:52" ht="10.5" customHeight="1" x14ac:dyDescent="0.15">
      <c r="A54" s="5"/>
      <c r="B54" s="32">
        <v>0</v>
      </c>
      <c r="C54" s="27"/>
      <c r="D54" s="27"/>
      <c r="E54" s="24">
        <v>2</v>
      </c>
      <c r="F54" s="24"/>
      <c r="G54" s="24"/>
      <c r="H54" s="25"/>
      <c r="I54" s="107" t="s">
        <v>36</v>
      </c>
      <c r="J54" s="108"/>
      <c r="K54" s="108"/>
      <c r="L54" s="109"/>
      <c r="M54" s="86">
        <f>SUM(M48:M53)</f>
        <v>29</v>
      </c>
      <c r="N54" s="87"/>
      <c r="O54" s="87"/>
      <c r="P54" s="87"/>
      <c r="Q54" s="88"/>
      <c r="R54" s="86">
        <f>SUM(R48:R53)</f>
        <v>382</v>
      </c>
      <c r="S54" s="87"/>
      <c r="T54" s="87"/>
      <c r="U54" s="87"/>
      <c r="V54" s="87"/>
      <c r="W54" s="88"/>
      <c r="X54" s="86">
        <f>SUM(X48:X53)</f>
        <v>8</v>
      </c>
      <c r="Y54" s="87"/>
      <c r="Z54" s="87"/>
      <c r="AA54" s="87"/>
      <c r="AB54" s="88"/>
      <c r="AC54" s="86">
        <f>SUM(AC48:AC53)</f>
        <v>115</v>
      </c>
      <c r="AD54" s="87"/>
      <c r="AE54" s="87"/>
      <c r="AF54" s="87"/>
      <c r="AG54" s="87"/>
      <c r="AH54" s="88"/>
      <c r="AI54" s="86">
        <f t="shared" si="2"/>
        <v>37</v>
      </c>
      <c r="AJ54" s="87"/>
      <c r="AK54" s="87"/>
      <c r="AL54" s="87"/>
      <c r="AM54" s="88"/>
      <c r="AN54" s="86">
        <f t="shared" si="3"/>
        <v>497</v>
      </c>
      <c r="AO54" s="87"/>
      <c r="AP54" s="87"/>
      <c r="AQ54" s="87"/>
      <c r="AR54" s="87"/>
      <c r="AS54" s="88"/>
      <c r="AT54" s="59">
        <f>IF(AI54=0,0,(AI54+AI51+AI52+(AI53*2))/(E52*$AU$9*3-B54))</f>
        <v>0.5053763440860215</v>
      </c>
      <c r="AU54" s="60"/>
      <c r="AV54" s="60"/>
      <c r="AW54" s="60"/>
      <c r="AX54" s="60"/>
      <c r="AY54" s="61"/>
      <c r="AZ54" s="48"/>
    </row>
    <row r="55" spans="1:52" ht="10.5" customHeight="1" x14ac:dyDescent="0.15">
      <c r="A55" s="5"/>
      <c r="B55" s="121" t="s">
        <v>49</v>
      </c>
      <c r="C55" s="231"/>
      <c r="D55" s="231"/>
      <c r="E55" s="231"/>
      <c r="F55" s="231"/>
      <c r="G55" s="231"/>
      <c r="H55" s="232"/>
      <c r="I55" s="107" t="s">
        <v>37</v>
      </c>
      <c r="J55" s="108"/>
      <c r="K55" s="108"/>
      <c r="L55" s="109"/>
      <c r="M55" s="86">
        <v>1</v>
      </c>
      <c r="N55" s="87"/>
      <c r="O55" s="87"/>
      <c r="P55" s="87"/>
      <c r="Q55" s="88"/>
      <c r="R55" s="86">
        <v>6</v>
      </c>
      <c r="S55" s="87"/>
      <c r="T55" s="87"/>
      <c r="U55" s="87"/>
      <c r="V55" s="87"/>
      <c r="W55" s="88"/>
      <c r="X55" s="86">
        <v>0</v>
      </c>
      <c r="Y55" s="87"/>
      <c r="Z55" s="87"/>
      <c r="AA55" s="87"/>
      <c r="AB55" s="88"/>
      <c r="AC55" s="86">
        <v>0</v>
      </c>
      <c r="AD55" s="87"/>
      <c r="AE55" s="87"/>
      <c r="AF55" s="87"/>
      <c r="AG55" s="87"/>
      <c r="AH55" s="88"/>
      <c r="AI55" s="86">
        <f t="shared" si="2"/>
        <v>1</v>
      </c>
      <c r="AJ55" s="87"/>
      <c r="AK55" s="87"/>
      <c r="AL55" s="87"/>
      <c r="AM55" s="88"/>
      <c r="AN55" s="86">
        <f t="shared" si="3"/>
        <v>6</v>
      </c>
      <c r="AO55" s="87"/>
      <c r="AP55" s="87"/>
      <c r="AQ55" s="87"/>
      <c r="AR55" s="87"/>
      <c r="AS55" s="88"/>
      <c r="AT55" s="59">
        <f>IF(AI55=0,0,(AI55*1)/($E$59*$AU$9*3-$B$61))</f>
        <v>2.1505376344086021E-3</v>
      </c>
      <c r="AU55" s="60"/>
      <c r="AV55" s="60"/>
      <c r="AW55" s="60"/>
      <c r="AX55" s="60"/>
      <c r="AY55" s="61"/>
      <c r="AZ55" s="48"/>
    </row>
    <row r="56" spans="1:52" ht="10.5" customHeight="1" x14ac:dyDescent="0.15">
      <c r="A56" s="5"/>
      <c r="B56" s="233"/>
      <c r="C56" s="234"/>
      <c r="D56" s="234"/>
      <c r="E56" s="234"/>
      <c r="F56" s="234"/>
      <c r="G56" s="234"/>
      <c r="H56" s="235"/>
      <c r="I56" s="107" t="s">
        <v>38</v>
      </c>
      <c r="J56" s="108"/>
      <c r="K56" s="108"/>
      <c r="L56" s="109"/>
      <c r="M56" s="86">
        <v>0</v>
      </c>
      <c r="N56" s="87"/>
      <c r="O56" s="87"/>
      <c r="P56" s="87"/>
      <c r="Q56" s="88"/>
      <c r="R56" s="86">
        <v>0</v>
      </c>
      <c r="S56" s="87"/>
      <c r="T56" s="87"/>
      <c r="U56" s="87"/>
      <c r="V56" s="87"/>
      <c r="W56" s="88"/>
      <c r="X56" s="86">
        <v>0</v>
      </c>
      <c r="Y56" s="87"/>
      <c r="Z56" s="87"/>
      <c r="AA56" s="87"/>
      <c r="AB56" s="88"/>
      <c r="AC56" s="86">
        <v>0</v>
      </c>
      <c r="AD56" s="87"/>
      <c r="AE56" s="87"/>
      <c r="AF56" s="87"/>
      <c r="AG56" s="87"/>
      <c r="AH56" s="88"/>
      <c r="AI56" s="86">
        <f t="shared" si="2"/>
        <v>0</v>
      </c>
      <c r="AJ56" s="87"/>
      <c r="AK56" s="87"/>
      <c r="AL56" s="87"/>
      <c r="AM56" s="88"/>
      <c r="AN56" s="86">
        <f t="shared" si="3"/>
        <v>0</v>
      </c>
      <c r="AO56" s="87"/>
      <c r="AP56" s="87"/>
      <c r="AQ56" s="87"/>
      <c r="AR56" s="87"/>
      <c r="AS56" s="88"/>
      <c r="AT56" s="59">
        <f>IF(AI56=0,0,(AI56*1)/($E$59*$AU$9*3-$B$61))</f>
        <v>0</v>
      </c>
      <c r="AU56" s="60"/>
      <c r="AV56" s="60"/>
      <c r="AW56" s="60"/>
      <c r="AX56" s="60"/>
      <c r="AY56" s="61"/>
      <c r="AZ56" s="48"/>
    </row>
    <row r="57" spans="1:52" ht="10.5" customHeight="1" x14ac:dyDescent="0.15">
      <c r="A57" s="5"/>
      <c r="B57" s="233"/>
      <c r="C57" s="234"/>
      <c r="D57" s="234"/>
      <c r="E57" s="234"/>
      <c r="F57" s="234"/>
      <c r="G57" s="234"/>
      <c r="H57" s="235"/>
      <c r="I57" s="107" t="s">
        <v>39</v>
      </c>
      <c r="J57" s="108"/>
      <c r="K57" s="108"/>
      <c r="L57" s="109"/>
      <c r="M57" s="86">
        <v>7</v>
      </c>
      <c r="N57" s="87"/>
      <c r="O57" s="87"/>
      <c r="P57" s="87"/>
      <c r="Q57" s="88"/>
      <c r="R57" s="86">
        <v>31</v>
      </c>
      <c r="S57" s="87"/>
      <c r="T57" s="87"/>
      <c r="U57" s="87"/>
      <c r="V57" s="87"/>
      <c r="W57" s="88"/>
      <c r="X57" s="86">
        <v>0</v>
      </c>
      <c r="Y57" s="87"/>
      <c r="Z57" s="87"/>
      <c r="AA57" s="87"/>
      <c r="AB57" s="88"/>
      <c r="AC57" s="86">
        <v>0</v>
      </c>
      <c r="AD57" s="87"/>
      <c r="AE57" s="87"/>
      <c r="AF57" s="87"/>
      <c r="AG57" s="87"/>
      <c r="AH57" s="88"/>
      <c r="AI57" s="86">
        <f t="shared" si="2"/>
        <v>7</v>
      </c>
      <c r="AJ57" s="87"/>
      <c r="AK57" s="87"/>
      <c r="AL57" s="87"/>
      <c r="AM57" s="88"/>
      <c r="AN57" s="86">
        <f t="shared" si="3"/>
        <v>31</v>
      </c>
      <c r="AO57" s="87"/>
      <c r="AP57" s="87"/>
      <c r="AQ57" s="87"/>
      <c r="AR57" s="87"/>
      <c r="AS57" s="88"/>
      <c r="AT57" s="59">
        <f>IF(AI57=0,0,(AI57*1)/($E$59*$AU$9*3-$B$61))</f>
        <v>1.5053763440860216E-2</v>
      </c>
      <c r="AU57" s="60"/>
      <c r="AV57" s="60"/>
      <c r="AW57" s="60"/>
      <c r="AX57" s="60"/>
      <c r="AY57" s="61"/>
      <c r="AZ57" s="48"/>
    </row>
    <row r="58" spans="1:52" ht="10.5" customHeight="1" x14ac:dyDescent="0.15">
      <c r="A58" s="5"/>
      <c r="B58" s="233"/>
      <c r="C58" s="234"/>
      <c r="D58" s="234"/>
      <c r="E58" s="234"/>
      <c r="F58" s="234"/>
      <c r="G58" s="234"/>
      <c r="H58" s="235"/>
      <c r="I58" s="107" t="s">
        <v>40</v>
      </c>
      <c r="J58" s="108"/>
      <c r="K58" s="108"/>
      <c r="L58" s="109"/>
      <c r="M58" s="86">
        <v>30</v>
      </c>
      <c r="N58" s="87"/>
      <c r="O58" s="87"/>
      <c r="P58" s="87"/>
      <c r="Q58" s="88"/>
      <c r="R58" s="86">
        <v>191</v>
      </c>
      <c r="S58" s="87"/>
      <c r="T58" s="87"/>
      <c r="U58" s="87"/>
      <c r="V58" s="87"/>
      <c r="W58" s="88"/>
      <c r="X58" s="86">
        <v>2</v>
      </c>
      <c r="Y58" s="87"/>
      <c r="Z58" s="87"/>
      <c r="AA58" s="87"/>
      <c r="AB58" s="88"/>
      <c r="AC58" s="86">
        <v>16</v>
      </c>
      <c r="AD58" s="87"/>
      <c r="AE58" s="87"/>
      <c r="AF58" s="87"/>
      <c r="AG58" s="87"/>
      <c r="AH58" s="88"/>
      <c r="AI58" s="86">
        <f t="shared" si="2"/>
        <v>32</v>
      </c>
      <c r="AJ58" s="87"/>
      <c r="AK58" s="87"/>
      <c r="AL58" s="87"/>
      <c r="AM58" s="88"/>
      <c r="AN58" s="86">
        <f t="shared" si="3"/>
        <v>207</v>
      </c>
      <c r="AO58" s="87"/>
      <c r="AP58" s="87"/>
      <c r="AQ58" s="87"/>
      <c r="AR58" s="87"/>
      <c r="AS58" s="88"/>
      <c r="AT58" s="59">
        <f>IF(AI58=0,0,(AI58*2)/($E$59*$AU$9*3-$B$61))</f>
        <v>0.13763440860215054</v>
      </c>
      <c r="AU58" s="60"/>
      <c r="AV58" s="60"/>
      <c r="AW58" s="60"/>
      <c r="AX58" s="60"/>
      <c r="AY58" s="61"/>
      <c r="AZ58" s="48"/>
    </row>
    <row r="59" spans="1:52" ht="10.5" customHeight="1" x14ac:dyDescent="0.15">
      <c r="A59" s="5"/>
      <c r="B59" s="20"/>
      <c r="C59" s="22"/>
      <c r="D59" s="18" t="s">
        <v>24</v>
      </c>
      <c r="E59" s="18">
        <v>5</v>
      </c>
      <c r="F59" s="18" t="s">
        <v>41</v>
      </c>
      <c r="G59" s="18"/>
      <c r="H59" s="19"/>
      <c r="I59" s="107" t="s">
        <v>42</v>
      </c>
      <c r="J59" s="108"/>
      <c r="K59" s="108"/>
      <c r="L59" s="109"/>
      <c r="M59" s="86">
        <v>18</v>
      </c>
      <c r="N59" s="87"/>
      <c r="O59" s="87"/>
      <c r="P59" s="87"/>
      <c r="Q59" s="88"/>
      <c r="R59" s="86">
        <v>94</v>
      </c>
      <c r="S59" s="87"/>
      <c r="T59" s="87"/>
      <c r="U59" s="87"/>
      <c r="V59" s="87"/>
      <c r="W59" s="88"/>
      <c r="X59" s="86">
        <v>0</v>
      </c>
      <c r="Y59" s="87"/>
      <c r="Z59" s="87"/>
      <c r="AA59" s="87"/>
      <c r="AB59" s="88"/>
      <c r="AC59" s="86">
        <v>0</v>
      </c>
      <c r="AD59" s="87"/>
      <c r="AE59" s="87"/>
      <c r="AF59" s="87"/>
      <c r="AG59" s="87"/>
      <c r="AH59" s="88"/>
      <c r="AI59" s="86">
        <f t="shared" si="2"/>
        <v>18</v>
      </c>
      <c r="AJ59" s="87"/>
      <c r="AK59" s="87"/>
      <c r="AL59" s="87"/>
      <c r="AM59" s="88"/>
      <c r="AN59" s="86">
        <f t="shared" si="3"/>
        <v>94</v>
      </c>
      <c r="AO59" s="87"/>
      <c r="AP59" s="87"/>
      <c r="AQ59" s="87"/>
      <c r="AR59" s="87"/>
      <c r="AS59" s="88"/>
      <c r="AT59" s="59">
        <f>IF(AI59=0,0,(AI59*2)/($E$59*$AU$9*3-$B$61))</f>
        <v>7.7419354838709681E-2</v>
      </c>
      <c r="AU59" s="60"/>
      <c r="AV59" s="60"/>
      <c r="AW59" s="60"/>
      <c r="AX59" s="60"/>
      <c r="AY59" s="61"/>
      <c r="AZ59" s="48"/>
    </row>
    <row r="60" spans="1:52" ht="10.5" customHeight="1" x14ac:dyDescent="0.15">
      <c r="A60" s="5"/>
      <c r="B60" s="20"/>
      <c r="C60" s="22"/>
      <c r="D60" s="22"/>
      <c r="E60" s="18"/>
      <c r="F60" s="18"/>
      <c r="G60" s="18"/>
      <c r="H60" s="19"/>
      <c r="I60" s="107" t="s">
        <v>43</v>
      </c>
      <c r="J60" s="108"/>
      <c r="K60" s="108"/>
      <c r="L60" s="109"/>
      <c r="M60" s="86">
        <v>27</v>
      </c>
      <c r="N60" s="87"/>
      <c r="O60" s="87"/>
      <c r="P60" s="87"/>
      <c r="Q60" s="88"/>
      <c r="R60" s="86">
        <v>192</v>
      </c>
      <c r="S60" s="87"/>
      <c r="T60" s="87"/>
      <c r="U60" s="87"/>
      <c r="V60" s="87"/>
      <c r="W60" s="88"/>
      <c r="X60" s="86">
        <v>12</v>
      </c>
      <c r="Y60" s="87"/>
      <c r="Z60" s="87"/>
      <c r="AA60" s="87"/>
      <c r="AB60" s="88"/>
      <c r="AC60" s="86">
        <v>120</v>
      </c>
      <c r="AD60" s="87"/>
      <c r="AE60" s="87"/>
      <c r="AF60" s="87"/>
      <c r="AG60" s="87"/>
      <c r="AH60" s="88"/>
      <c r="AI60" s="86">
        <f t="shared" si="2"/>
        <v>39</v>
      </c>
      <c r="AJ60" s="87"/>
      <c r="AK60" s="87"/>
      <c r="AL60" s="87"/>
      <c r="AM60" s="88"/>
      <c r="AN60" s="86">
        <f t="shared" si="3"/>
        <v>312</v>
      </c>
      <c r="AO60" s="87"/>
      <c r="AP60" s="87"/>
      <c r="AQ60" s="87"/>
      <c r="AR60" s="87"/>
      <c r="AS60" s="88"/>
      <c r="AT60" s="59">
        <f>IF(AI60=0,0,(AI60*3)/($E$59*$AU$9*3-$B$61))</f>
        <v>0.25161290322580643</v>
      </c>
      <c r="AU60" s="60"/>
      <c r="AV60" s="60"/>
      <c r="AW60" s="60"/>
      <c r="AX60" s="60"/>
      <c r="AY60" s="61"/>
      <c r="AZ60" s="48"/>
    </row>
    <row r="61" spans="1:52" ht="10.5" customHeight="1" x14ac:dyDescent="0.15">
      <c r="A61" s="5"/>
      <c r="B61" s="32">
        <v>0</v>
      </c>
      <c r="C61" s="27"/>
      <c r="D61" s="27"/>
      <c r="E61" s="24">
        <v>2</v>
      </c>
      <c r="F61" s="24"/>
      <c r="G61" s="24"/>
      <c r="H61" s="25"/>
      <c r="I61" s="107" t="s">
        <v>36</v>
      </c>
      <c r="J61" s="108"/>
      <c r="K61" s="108"/>
      <c r="L61" s="109"/>
      <c r="M61" s="86">
        <f>SUM(M55:M60)</f>
        <v>83</v>
      </c>
      <c r="N61" s="87"/>
      <c r="O61" s="87"/>
      <c r="P61" s="87"/>
      <c r="Q61" s="88"/>
      <c r="R61" s="86">
        <f>SUM(R55:R60)</f>
        <v>514</v>
      </c>
      <c r="S61" s="87"/>
      <c r="T61" s="87"/>
      <c r="U61" s="87"/>
      <c r="V61" s="87"/>
      <c r="W61" s="88"/>
      <c r="X61" s="86">
        <f>SUM(X55:X60)</f>
        <v>14</v>
      </c>
      <c r="Y61" s="87"/>
      <c r="Z61" s="87"/>
      <c r="AA61" s="87"/>
      <c r="AB61" s="88"/>
      <c r="AC61" s="86">
        <f>SUM(AC55:AC60)</f>
        <v>136</v>
      </c>
      <c r="AD61" s="87"/>
      <c r="AE61" s="87"/>
      <c r="AF61" s="87"/>
      <c r="AG61" s="87"/>
      <c r="AH61" s="88"/>
      <c r="AI61" s="86">
        <f t="shared" si="2"/>
        <v>97</v>
      </c>
      <c r="AJ61" s="87"/>
      <c r="AK61" s="87"/>
      <c r="AL61" s="87"/>
      <c r="AM61" s="88"/>
      <c r="AN61" s="86">
        <f t="shared" si="3"/>
        <v>650</v>
      </c>
      <c r="AO61" s="87"/>
      <c r="AP61" s="87"/>
      <c r="AQ61" s="87"/>
      <c r="AR61" s="87"/>
      <c r="AS61" s="88"/>
      <c r="AT61" s="59">
        <f>IF(AI61=0,0,(AI61+AI58+AI59+(AI60*2))/(E59*$AU$9*3-B61))</f>
        <v>0.4838709677419355</v>
      </c>
      <c r="AU61" s="60"/>
      <c r="AV61" s="60"/>
      <c r="AW61" s="60"/>
      <c r="AX61" s="60"/>
      <c r="AY61" s="61"/>
      <c r="AZ61" s="48"/>
    </row>
    <row r="62" spans="1:52" ht="10.5" customHeight="1" x14ac:dyDescent="0.15">
      <c r="A62" s="5"/>
      <c r="B62" s="204" t="s">
        <v>34</v>
      </c>
      <c r="C62" s="208"/>
      <c r="D62" s="208"/>
      <c r="E62" s="208" t="s">
        <v>25</v>
      </c>
      <c r="F62" s="208"/>
      <c r="G62" s="208"/>
      <c r="H62" s="206"/>
      <c r="I62" s="118" t="s">
        <v>37</v>
      </c>
      <c r="J62" s="119"/>
      <c r="K62" s="119"/>
      <c r="L62" s="120"/>
      <c r="M62" s="201">
        <f t="shared" ref="M62:M67" si="4">M13+M20+M27+M34+M41+M48+M55</f>
        <v>111</v>
      </c>
      <c r="N62" s="202"/>
      <c r="O62" s="202"/>
      <c r="P62" s="202"/>
      <c r="Q62" s="203"/>
      <c r="R62" s="201">
        <f t="shared" ref="R62:R67" si="5">R13+R20+R27+R34+R41+R48+R55</f>
        <v>1210</v>
      </c>
      <c r="S62" s="202"/>
      <c r="T62" s="202"/>
      <c r="U62" s="202"/>
      <c r="V62" s="202"/>
      <c r="W62" s="203"/>
      <c r="X62" s="201">
        <f t="shared" ref="X62:X67" si="6">X13+X20+X27+X34+X41+X48+X55</f>
        <v>1</v>
      </c>
      <c r="Y62" s="202"/>
      <c r="Z62" s="202"/>
      <c r="AA62" s="202"/>
      <c r="AB62" s="203"/>
      <c r="AC62" s="201">
        <f t="shared" ref="AC62:AC67" si="7">AC13+AC20+AC27+AC34+AC41+AC48+AC55</f>
        <v>10</v>
      </c>
      <c r="AD62" s="202"/>
      <c r="AE62" s="202"/>
      <c r="AF62" s="202"/>
      <c r="AG62" s="202"/>
      <c r="AH62" s="203"/>
      <c r="AI62" s="201">
        <f t="shared" ref="AI62:AI67" si="8">AI13+AI20+AI27+AI34+AI41+AI48+AI55</f>
        <v>112</v>
      </c>
      <c r="AJ62" s="202"/>
      <c r="AK62" s="202"/>
      <c r="AL62" s="202"/>
      <c r="AM62" s="203"/>
      <c r="AN62" s="201">
        <f t="shared" ref="AN62:AN67" si="9">AN13+AN20+AN27+AN34+AN41+AN48+AN55</f>
        <v>1220</v>
      </c>
      <c r="AO62" s="202"/>
      <c r="AP62" s="202"/>
      <c r="AQ62" s="202"/>
      <c r="AR62" s="202"/>
      <c r="AS62" s="203"/>
      <c r="AT62" s="198">
        <f>IF(AI62=0,0,(AI62*1)/($E$66*$AU$9*3-$B$68))</f>
        <v>8.028673835125448E-2</v>
      </c>
      <c r="AU62" s="199"/>
      <c r="AV62" s="199"/>
      <c r="AW62" s="199"/>
      <c r="AX62" s="199"/>
      <c r="AY62" s="200"/>
      <c r="AZ62" s="48"/>
    </row>
    <row r="63" spans="1:52" ht="10.5" customHeight="1" x14ac:dyDescent="0.15">
      <c r="A63" s="5"/>
      <c r="B63" s="207"/>
      <c r="C63" s="208"/>
      <c r="D63" s="208"/>
      <c r="E63" s="208"/>
      <c r="F63" s="208"/>
      <c r="G63" s="208"/>
      <c r="H63" s="206"/>
      <c r="I63" s="107" t="s">
        <v>38</v>
      </c>
      <c r="J63" s="108"/>
      <c r="K63" s="108"/>
      <c r="L63" s="109"/>
      <c r="M63" s="86">
        <f t="shared" si="4"/>
        <v>103</v>
      </c>
      <c r="N63" s="87"/>
      <c r="O63" s="87"/>
      <c r="P63" s="87"/>
      <c r="Q63" s="88"/>
      <c r="R63" s="86">
        <f t="shared" si="5"/>
        <v>868</v>
      </c>
      <c r="S63" s="87"/>
      <c r="T63" s="87"/>
      <c r="U63" s="87"/>
      <c r="V63" s="87"/>
      <c r="W63" s="88"/>
      <c r="X63" s="86">
        <f t="shared" si="6"/>
        <v>7</v>
      </c>
      <c r="Y63" s="87"/>
      <c r="Z63" s="87"/>
      <c r="AA63" s="87"/>
      <c r="AB63" s="88"/>
      <c r="AC63" s="86">
        <f t="shared" si="7"/>
        <v>130</v>
      </c>
      <c r="AD63" s="87"/>
      <c r="AE63" s="87"/>
      <c r="AF63" s="87"/>
      <c r="AG63" s="87"/>
      <c r="AH63" s="88"/>
      <c r="AI63" s="86">
        <f t="shared" si="8"/>
        <v>110</v>
      </c>
      <c r="AJ63" s="87"/>
      <c r="AK63" s="87"/>
      <c r="AL63" s="87"/>
      <c r="AM63" s="88"/>
      <c r="AN63" s="86">
        <f t="shared" si="9"/>
        <v>998</v>
      </c>
      <c r="AO63" s="87"/>
      <c r="AP63" s="87"/>
      <c r="AQ63" s="87"/>
      <c r="AR63" s="87"/>
      <c r="AS63" s="88"/>
      <c r="AT63" s="59">
        <f>IF(AI63=0,0,(AI63*1)/($E$66*$AU$9*3-$B$68))</f>
        <v>7.8853046594982074E-2</v>
      </c>
      <c r="AU63" s="60"/>
      <c r="AV63" s="60"/>
      <c r="AW63" s="60"/>
      <c r="AX63" s="60"/>
      <c r="AY63" s="61"/>
      <c r="AZ63" s="48"/>
    </row>
    <row r="64" spans="1:52" ht="10.5" customHeight="1" x14ac:dyDescent="0.15">
      <c r="A64" s="5"/>
      <c r="B64" s="207"/>
      <c r="C64" s="208"/>
      <c r="D64" s="208"/>
      <c r="E64" s="208"/>
      <c r="F64" s="208"/>
      <c r="G64" s="208"/>
      <c r="H64" s="206"/>
      <c r="I64" s="107" t="s">
        <v>39</v>
      </c>
      <c r="J64" s="108"/>
      <c r="K64" s="108"/>
      <c r="L64" s="109"/>
      <c r="M64" s="86">
        <f t="shared" si="4"/>
        <v>106</v>
      </c>
      <c r="N64" s="87"/>
      <c r="O64" s="87"/>
      <c r="P64" s="87"/>
      <c r="Q64" s="88"/>
      <c r="R64" s="86">
        <f t="shared" si="5"/>
        <v>1257</v>
      </c>
      <c r="S64" s="87"/>
      <c r="T64" s="87"/>
      <c r="U64" s="87"/>
      <c r="V64" s="87"/>
      <c r="W64" s="88"/>
      <c r="X64" s="86">
        <f t="shared" si="6"/>
        <v>15</v>
      </c>
      <c r="Y64" s="87"/>
      <c r="Z64" s="87"/>
      <c r="AA64" s="87"/>
      <c r="AB64" s="88"/>
      <c r="AC64" s="86">
        <f t="shared" si="7"/>
        <v>270</v>
      </c>
      <c r="AD64" s="87"/>
      <c r="AE64" s="87"/>
      <c r="AF64" s="87"/>
      <c r="AG64" s="87"/>
      <c r="AH64" s="88"/>
      <c r="AI64" s="86">
        <f t="shared" si="8"/>
        <v>121</v>
      </c>
      <c r="AJ64" s="87"/>
      <c r="AK64" s="87"/>
      <c r="AL64" s="87"/>
      <c r="AM64" s="88"/>
      <c r="AN64" s="86">
        <f t="shared" si="9"/>
        <v>1527</v>
      </c>
      <c r="AO64" s="87"/>
      <c r="AP64" s="87"/>
      <c r="AQ64" s="87"/>
      <c r="AR64" s="87"/>
      <c r="AS64" s="88"/>
      <c r="AT64" s="59">
        <f>IF(AI64=0,0,(AI64*1)/($E$66*$AU$9*3-$B$68))</f>
        <v>8.6738351254480289E-2</v>
      </c>
      <c r="AU64" s="60"/>
      <c r="AV64" s="60"/>
      <c r="AW64" s="60"/>
      <c r="AX64" s="60"/>
      <c r="AY64" s="61"/>
      <c r="AZ64" s="48"/>
    </row>
    <row r="65" spans="1:52" ht="10.5" customHeight="1" x14ac:dyDescent="0.15">
      <c r="A65" s="5"/>
      <c r="B65" s="207"/>
      <c r="C65" s="208"/>
      <c r="D65" s="208"/>
      <c r="E65" s="208"/>
      <c r="F65" s="208"/>
      <c r="G65" s="208"/>
      <c r="H65" s="206"/>
      <c r="I65" s="107" t="s">
        <v>40</v>
      </c>
      <c r="J65" s="108"/>
      <c r="K65" s="108"/>
      <c r="L65" s="109"/>
      <c r="M65" s="86">
        <f t="shared" si="4"/>
        <v>84</v>
      </c>
      <c r="N65" s="87"/>
      <c r="O65" s="87"/>
      <c r="P65" s="87"/>
      <c r="Q65" s="88"/>
      <c r="R65" s="86">
        <f t="shared" si="5"/>
        <v>4400</v>
      </c>
      <c r="S65" s="87"/>
      <c r="T65" s="87"/>
      <c r="U65" s="87"/>
      <c r="V65" s="87"/>
      <c r="W65" s="88"/>
      <c r="X65" s="86">
        <f t="shared" si="6"/>
        <v>12</v>
      </c>
      <c r="Y65" s="87"/>
      <c r="Z65" s="87"/>
      <c r="AA65" s="87"/>
      <c r="AB65" s="88"/>
      <c r="AC65" s="86">
        <f t="shared" si="7"/>
        <v>776</v>
      </c>
      <c r="AD65" s="87"/>
      <c r="AE65" s="87"/>
      <c r="AF65" s="87"/>
      <c r="AG65" s="87"/>
      <c r="AH65" s="88"/>
      <c r="AI65" s="86">
        <f t="shared" si="8"/>
        <v>96</v>
      </c>
      <c r="AJ65" s="87"/>
      <c r="AK65" s="87"/>
      <c r="AL65" s="87"/>
      <c r="AM65" s="88"/>
      <c r="AN65" s="86">
        <f t="shared" si="9"/>
        <v>5176</v>
      </c>
      <c r="AO65" s="87"/>
      <c r="AP65" s="87"/>
      <c r="AQ65" s="87"/>
      <c r="AR65" s="87"/>
      <c r="AS65" s="88"/>
      <c r="AT65" s="59">
        <f>IF(AI65=0,0,(AI65*2)/($E$66*$AU$9*3-$B$68))</f>
        <v>0.13763440860215054</v>
      </c>
      <c r="AU65" s="60"/>
      <c r="AV65" s="60"/>
      <c r="AW65" s="60"/>
      <c r="AX65" s="60"/>
      <c r="AY65" s="61"/>
      <c r="AZ65" s="48"/>
    </row>
    <row r="66" spans="1:52" ht="10.5" customHeight="1" x14ac:dyDescent="0.15">
      <c r="A66" s="5"/>
      <c r="B66" s="20"/>
      <c r="C66" s="22"/>
      <c r="D66" s="18" t="s">
        <v>24</v>
      </c>
      <c r="E66" s="18">
        <f>E17+E24+E31+E38+E45+E52+E59</f>
        <v>15</v>
      </c>
      <c r="F66" s="18" t="s">
        <v>41</v>
      </c>
      <c r="G66" s="18"/>
      <c r="H66" s="19"/>
      <c r="I66" s="107" t="s">
        <v>42</v>
      </c>
      <c r="J66" s="108"/>
      <c r="K66" s="108"/>
      <c r="L66" s="109"/>
      <c r="M66" s="86">
        <f t="shared" si="4"/>
        <v>38</v>
      </c>
      <c r="N66" s="87"/>
      <c r="O66" s="87"/>
      <c r="P66" s="87"/>
      <c r="Q66" s="88"/>
      <c r="R66" s="86">
        <f t="shared" si="5"/>
        <v>1341</v>
      </c>
      <c r="S66" s="87"/>
      <c r="T66" s="87"/>
      <c r="U66" s="87"/>
      <c r="V66" s="87"/>
      <c r="W66" s="88"/>
      <c r="X66" s="86">
        <f t="shared" si="6"/>
        <v>0</v>
      </c>
      <c r="Y66" s="87"/>
      <c r="Z66" s="87"/>
      <c r="AA66" s="87"/>
      <c r="AB66" s="88"/>
      <c r="AC66" s="86">
        <f t="shared" si="7"/>
        <v>0</v>
      </c>
      <c r="AD66" s="87"/>
      <c r="AE66" s="87"/>
      <c r="AF66" s="87"/>
      <c r="AG66" s="87"/>
      <c r="AH66" s="88"/>
      <c r="AI66" s="86">
        <f t="shared" si="8"/>
        <v>38</v>
      </c>
      <c r="AJ66" s="87"/>
      <c r="AK66" s="87"/>
      <c r="AL66" s="87"/>
      <c r="AM66" s="88"/>
      <c r="AN66" s="86">
        <f t="shared" si="9"/>
        <v>1341</v>
      </c>
      <c r="AO66" s="87"/>
      <c r="AP66" s="87"/>
      <c r="AQ66" s="87"/>
      <c r="AR66" s="87"/>
      <c r="AS66" s="88"/>
      <c r="AT66" s="59">
        <f>IF(AI66=0,0,(AI66*2)/($E$66*$AU$9*3-$B$68))</f>
        <v>5.4480286738351258E-2</v>
      </c>
      <c r="AU66" s="60"/>
      <c r="AV66" s="60"/>
      <c r="AW66" s="60"/>
      <c r="AX66" s="60"/>
      <c r="AY66" s="61"/>
      <c r="AZ66" s="48"/>
    </row>
    <row r="67" spans="1:52" ht="10.5" customHeight="1" x14ac:dyDescent="0.15">
      <c r="A67" s="5"/>
      <c r="B67" s="20"/>
      <c r="C67" s="22"/>
      <c r="D67" s="22"/>
      <c r="E67" s="18"/>
      <c r="F67" s="18"/>
      <c r="G67" s="18"/>
      <c r="H67" s="19"/>
      <c r="I67" s="107" t="s">
        <v>43</v>
      </c>
      <c r="J67" s="108"/>
      <c r="K67" s="108"/>
      <c r="L67" s="109"/>
      <c r="M67" s="86">
        <f t="shared" si="4"/>
        <v>52</v>
      </c>
      <c r="N67" s="87"/>
      <c r="O67" s="87"/>
      <c r="P67" s="87"/>
      <c r="Q67" s="88"/>
      <c r="R67" s="86">
        <f t="shared" si="5"/>
        <v>4116</v>
      </c>
      <c r="S67" s="87"/>
      <c r="T67" s="87"/>
      <c r="U67" s="87"/>
      <c r="V67" s="87"/>
      <c r="W67" s="88"/>
      <c r="X67" s="86">
        <f t="shared" si="6"/>
        <v>29</v>
      </c>
      <c r="Y67" s="87"/>
      <c r="Z67" s="87"/>
      <c r="AA67" s="87"/>
      <c r="AB67" s="88"/>
      <c r="AC67" s="86">
        <f t="shared" si="7"/>
        <v>2730</v>
      </c>
      <c r="AD67" s="87"/>
      <c r="AE67" s="87"/>
      <c r="AF67" s="87"/>
      <c r="AG67" s="87"/>
      <c r="AH67" s="88"/>
      <c r="AI67" s="86">
        <f t="shared" si="8"/>
        <v>81</v>
      </c>
      <c r="AJ67" s="87"/>
      <c r="AK67" s="87"/>
      <c r="AL67" s="87"/>
      <c r="AM67" s="88"/>
      <c r="AN67" s="86">
        <f t="shared" si="9"/>
        <v>6846</v>
      </c>
      <c r="AO67" s="87"/>
      <c r="AP67" s="87"/>
      <c r="AQ67" s="87"/>
      <c r="AR67" s="87"/>
      <c r="AS67" s="88"/>
      <c r="AT67" s="59">
        <f>IF(AI67=0,0,(AI67*3)/($E$66*$AU$9*3-$B$68))</f>
        <v>0.17419354838709677</v>
      </c>
      <c r="AU67" s="60"/>
      <c r="AV67" s="60"/>
      <c r="AW67" s="60"/>
      <c r="AX67" s="60"/>
      <c r="AY67" s="61"/>
      <c r="AZ67" s="48"/>
    </row>
    <row r="68" spans="1:52" ht="10.5" customHeight="1" thickBot="1" x14ac:dyDescent="0.2">
      <c r="A68" s="5"/>
      <c r="B68" s="39">
        <f>B19+B26+B33+B40+B47+B54+B61</f>
        <v>0</v>
      </c>
      <c r="C68" s="41"/>
      <c r="D68" s="41"/>
      <c r="E68" s="44">
        <v>4</v>
      </c>
      <c r="F68" s="44"/>
      <c r="G68" s="44"/>
      <c r="H68" s="45"/>
      <c r="I68" s="215" t="s">
        <v>36</v>
      </c>
      <c r="J68" s="216"/>
      <c r="K68" s="216"/>
      <c r="L68" s="217"/>
      <c r="M68" s="212">
        <f>SUM(M62:M67)</f>
        <v>494</v>
      </c>
      <c r="N68" s="213"/>
      <c r="O68" s="213"/>
      <c r="P68" s="213"/>
      <c r="Q68" s="214"/>
      <c r="R68" s="212">
        <f>SUM(R62:R67)</f>
        <v>13192</v>
      </c>
      <c r="S68" s="213"/>
      <c r="T68" s="213"/>
      <c r="U68" s="213"/>
      <c r="V68" s="213"/>
      <c r="W68" s="214"/>
      <c r="X68" s="212">
        <f>SUM(X62:X67)</f>
        <v>64</v>
      </c>
      <c r="Y68" s="213"/>
      <c r="Z68" s="213"/>
      <c r="AA68" s="213"/>
      <c r="AB68" s="214"/>
      <c r="AC68" s="212">
        <f>SUM(AC62:AC67)</f>
        <v>3916</v>
      </c>
      <c r="AD68" s="213"/>
      <c r="AE68" s="213"/>
      <c r="AF68" s="213"/>
      <c r="AG68" s="213"/>
      <c r="AH68" s="214"/>
      <c r="AI68" s="212">
        <f t="shared" ref="AI68:AI99" si="10">M68+X68</f>
        <v>558</v>
      </c>
      <c r="AJ68" s="213"/>
      <c r="AK68" s="213"/>
      <c r="AL68" s="213"/>
      <c r="AM68" s="214"/>
      <c r="AN68" s="212">
        <f t="shared" ref="AN68:AN74" si="11">R68+AC68</f>
        <v>17108</v>
      </c>
      <c r="AO68" s="213"/>
      <c r="AP68" s="213"/>
      <c r="AQ68" s="213"/>
      <c r="AR68" s="213"/>
      <c r="AS68" s="214"/>
      <c r="AT68" s="209">
        <f>IF(AI68=0,0,(AI68+AI65+AI66+(AI67*2))/(E66*$AU$9*3-B68))</f>
        <v>0.61218637992831537</v>
      </c>
      <c r="AU68" s="210"/>
      <c r="AV68" s="210"/>
      <c r="AW68" s="210"/>
      <c r="AX68" s="210"/>
      <c r="AY68" s="211"/>
      <c r="AZ68" s="48"/>
    </row>
    <row r="69" spans="1:52" ht="10.5" customHeight="1" thickTop="1" x14ac:dyDescent="0.15">
      <c r="A69" s="5"/>
      <c r="B69" s="187" t="s">
        <v>35</v>
      </c>
      <c r="C69" s="191"/>
      <c r="D69" s="189"/>
      <c r="E69" s="175" t="s">
        <v>25</v>
      </c>
      <c r="F69" s="178"/>
      <c r="G69" s="178"/>
      <c r="H69" s="177"/>
      <c r="I69" s="158" t="str">
        <f t="shared" ref="I69:I74" si="12">I62</f>
        <v>午前</v>
      </c>
      <c r="J69" s="159"/>
      <c r="K69" s="159"/>
      <c r="L69" s="160"/>
      <c r="M69" s="179">
        <v>49</v>
      </c>
      <c r="N69" s="180"/>
      <c r="O69" s="180"/>
      <c r="P69" s="180"/>
      <c r="Q69" s="181"/>
      <c r="R69" s="179">
        <v>6468</v>
      </c>
      <c r="S69" s="180"/>
      <c r="T69" s="180"/>
      <c r="U69" s="180"/>
      <c r="V69" s="180"/>
      <c r="W69" s="181"/>
      <c r="X69" s="179">
        <v>2</v>
      </c>
      <c r="Y69" s="180"/>
      <c r="Z69" s="180"/>
      <c r="AA69" s="180"/>
      <c r="AB69" s="181"/>
      <c r="AC69" s="179">
        <v>366</v>
      </c>
      <c r="AD69" s="180"/>
      <c r="AE69" s="180"/>
      <c r="AF69" s="180"/>
      <c r="AG69" s="180"/>
      <c r="AH69" s="181"/>
      <c r="AI69" s="179">
        <f t="shared" si="10"/>
        <v>51</v>
      </c>
      <c r="AJ69" s="180"/>
      <c r="AK69" s="180"/>
      <c r="AL69" s="180"/>
      <c r="AM69" s="181"/>
      <c r="AN69" s="179">
        <f t="shared" si="11"/>
        <v>6834</v>
      </c>
      <c r="AO69" s="182"/>
      <c r="AP69" s="182"/>
      <c r="AQ69" s="182"/>
      <c r="AR69" s="182"/>
      <c r="AS69" s="183"/>
      <c r="AT69" s="184">
        <f>IF(AI69=0,0,(AI69*1)/($E$73*$AU$10*3-$E$75))</f>
        <v>2.4011299435028249E-2</v>
      </c>
      <c r="AU69" s="185"/>
      <c r="AV69" s="185"/>
      <c r="AW69" s="185"/>
      <c r="AX69" s="185"/>
      <c r="AY69" s="186"/>
      <c r="AZ69" s="37"/>
    </row>
    <row r="70" spans="1:52" ht="10.5" customHeight="1" x14ac:dyDescent="0.15">
      <c r="A70" s="5"/>
      <c r="B70" s="190"/>
      <c r="C70" s="191"/>
      <c r="D70" s="189"/>
      <c r="E70" s="175"/>
      <c r="F70" s="178"/>
      <c r="G70" s="178"/>
      <c r="H70" s="177"/>
      <c r="I70" s="166" t="str">
        <f t="shared" si="12"/>
        <v>午後</v>
      </c>
      <c r="J70" s="167"/>
      <c r="K70" s="167"/>
      <c r="L70" s="168"/>
      <c r="M70" s="161">
        <v>58</v>
      </c>
      <c r="N70" s="162"/>
      <c r="O70" s="162"/>
      <c r="P70" s="162"/>
      <c r="Q70" s="163"/>
      <c r="R70" s="161">
        <v>6468</v>
      </c>
      <c r="S70" s="162"/>
      <c r="T70" s="162"/>
      <c r="U70" s="162"/>
      <c r="V70" s="162"/>
      <c r="W70" s="163"/>
      <c r="X70" s="161">
        <v>0</v>
      </c>
      <c r="Y70" s="162"/>
      <c r="Z70" s="162"/>
      <c r="AA70" s="162"/>
      <c r="AB70" s="163"/>
      <c r="AC70" s="161">
        <v>0</v>
      </c>
      <c r="AD70" s="162"/>
      <c r="AE70" s="162"/>
      <c r="AF70" s="162"/>
      <c r="AG70" s="162"/>
      <c r="AH70" s="163"/>
      <c r="AI70" s="161">
        <f t="shared" si="10"/>
        <v>58</v>
      </c>
      <c r="AJ70" s="162"/>
      <c r="AK70" s="162"/>
      <c r="AL70" s="162"/>
      <c r="AM70" s="163"/>
      <c r="AN70" s="161">
        <f t="shared" si="11"/>
        <v>6468</v>
      </c>
      <c r="AO70" s="164"/>
      <c r="AP70" s="164"/>
      <c r="AQ70" s="164"/>
      <c r="AR70" s="164"/>
      <c r="AS70" s="165"/>
      <c r="AT70" s="172">
        <f>IF(AI70=0,0,(AI70*1)/($E$73*$AU$10*3-$E$75))</f>
        <v>2.7306967984934087E-2</v>
      </c>
      <c r="AU70" s="173"/>
      <c r="AV70" s="173"/>
      <c r="AW70" s="173"/>
      <c r="AX70" s="173"/>
      <c r="AY70" s="174"/>
      <c r="AZ70" s="37"/>
    </row>
    <row r="71" spans="1:52" ht="10.5" customHeight="1" x14ac:dyDescent="0.15">
      <c r="A71" s="5"/>
      <c r="B71" s="190"/>
      <c r="C71" s="191"/>
      <c r="D71" s="189"/>
      <c r="E71" s="175"/>
      <c r="F71" s="178"/>
      <c r="G71" s="178"/>
      <c r="H71" s="177"/>
      <c r="I71" s="166" t="str">
        <f t="shared" si="12"/>
        <v>夜間</v>
      </c>
      <c r="J71" s="167"/>
      <c r="K71" s="167"/>
      <c r="L71" s="168"/>
      <c r="M71" s="161">
        <v>99</v>
      </c>
      <c r="N71" s="162"/>
      <c r="O71" s="162"/>
      <c r="P71" s="162"/>
      <c r="Q71" s="163"/>
      <c r="R71" s="161">
        <v>6219</v>
      </c>
      <c r="S71" s="162"/>
      <c r="T71" s="162"/>
      <c r="U71" s="162"/>
      <c r="V71" s="162"/>
      <c r="W71" s="163"/>
      <c r="X71" s="161">
        <v>12</v>
      </c>
      <c r="Y71" s="162"/>
      <c r="Z71" s="162"/>
      <c r="AA71" s="162"/>
      <c r="AB71" s="163"/>
      <c r="AC71" s="161">
        <v>490</v>
      </c>
      <c r="AD71" s="162"/>
      <c r="AE71" s="162"/>
      <c r="AF71" s="162"/>
      <c r="AG71" s="162"/>
      <c r="AH71" s="163"/>
      <c r="AI71" s="161">
        <f t="shared" si="10"/>
        <v>111</v>
      </c>
      <c r="AJ71" s="162"/>
      <c r="AK71" s="162"/>
      <c r="AL71" s="162"/>
      <c r="AM71" s="163"/>
      <c r="AN71" s="161">
        <f t="shared" si="11"/>
        <v>6709</v>
      </c>
      <c r="AO71" s="164"/>
      <c r="AP71" s="164"/>
      <c r="AQ71" s="164"/>
      <c r="AR71" s="164"/>
      <c r="AS71" s="165"/>
      <c r="AT71" s="172">
        <f>IF(AI71=0,0,(AI71*1)/($E$73*$AU$10*3-$E$75))</f>
        <v>5.2259887005649715E-2</v>
      </c>
      <c r="AU71" s="173"/>
      <c r="AV71" s="173"/>
      <c r="AW71" s="173"/>
      <c r="AX71" s="173"/>
      <c r="AY71" s="174"/>
      <c r="AZ71" s="37"/>
    </row>
    <row r="72" spans="1:52" ht="10.5" customHeight="1" x14ac:dyDescent="0.15">
      <c r="A72" s="5"/>
      <c r="B72" s="190"/>
      <c r="C72" s="191"/>
      <c r="D72" s="189"/>
      <c r="E72" s="175"/>
      <c r="F72" s="178"/>
      <c r="G72" s="178"/>
      <c r="H72" s="177"/>
      <c r="I72" s="166" t="str">
        <f t="shared" si="12"/>
        <v>午前午後</v>
      </c>
      <c r="J72" s="167"/>
      <c r="K72" s="167"/>
      <c r="L72" s="168"/>
      <c r="M72" s="161">
        <v>163</v>
      </c>
      <c r="N72" s="162"/>
      <c r="O72" s="162"/>
      <c r="P72" s="162"/>
      <c r="Q72" s="163"/>
      <c r="R72" s="161">
        <v>38825</v>
      </c>
      <c r="S72" s="162"/>
      <c r="T72" s="162"/>
      <c r="U72" s="162"/>
      <c r="V72" s="162"/>
      <c r="W72" s="163"/>
      <c r="X72" s="161">
        <v>16</v>
      </c>
      <c r="Y72" s="162"/>
      <c r="Z72" s="162"/>
      <c r="AA72" s="162"/>
      <c r="AB72" s="163"/>
      <c r="AC72" s="161">
        <v>5103</v>
      </c>
      <c r="AD72" s="162"/>
      <c r="AE72" s="162"/>
      <c r="AF72" s="162"/>
      <c r="AG72" s="162"/>
      <c r="AH72" s="163"/>
      <c r="AI72" s="161">
        <f t="shared" si="10"/>
        <v>179</v>
      </c>
      <c r="AJ72" s="162"/>
      <c r="AK72" s="162"/>
      <c r="AL72" s="162"/>
      <c r="AM72" s="163"/>
      <c r="AN72" s="161">
        <f t="shared" si="11"/>
        <v>43928</v>
      </c>
      <c r="AO72" s="164"/>
      <c r="AP72" s="164"/>
      <c r="AQ72" s="164"/>
      <c r="AR72" s="164"/>
      <c r="AS72" s="165"/>
      <c r="AT72" s="172">
        <f>IF(AI72=0,0,(AI72*2)/($E$73*$AU$10*3-$E$75))</f>
        <v>0.16854990583804144</v>
      </c>
      <c r="AU72" s="173"/>
      <c r="AV72" s="173"/>
      <c r="AW72" s="173"/>
      <c r="AX72" s="173"/>
      <c r="AY72" s="174"/>
      <c r="AZ72" s="37"/>
    </row>
    <row r="73" spans="1:52" ht="10.5" customHeight="1" x14ac:dyDescent="0.15">
      <c r="A73" s="5"/>
      <c r="B73" s="190"/>
      <c r="C73" s="191"/>
      <c r="D73" s="189"/>
      <c r="E73" s="38">
        <v>2</v>
      </c>
      <c r="F73" s="35"/>
      <c r="G73" s="35"/>
      <c r="H73" s="36"/>
      <c r="I73" s="166" t="str">
        <f t="shared" si="12"/>
        <v>午後夜間</v>
      </c>
      <c r="J73" s="167"/>
      <c r="K73" s="167"/>
      <c r="L73" s="168"/>
      <c r="M73" s="161">
        <v>55</v>
      </c>
      <c r="N73" s="162"/>
      <c r="O73" s="162"/>
      <c r="P73" s="162"/>
      <c r="Q73" s="163"/>
      <c r="R73" s="161">
        <v>8408</v>
      </c>
      <c r="S73" s="162"/>
      <c r="T73" s="162"/>
      <c r="U73" s="162"/>
      <c r="V73" s="162"/>
      <c r="W73" s="163"/>
      <c r="X73" s="161">
        <v>5</v>
      </c>
      <c r="Y73" s="162"/>
      <c r="Z73" s="162"/>
      <c r="AA73" s="162"/>
      <c r="AB73" s="163"/>
      <c r="AC73" s="161">
        <v>1180</v>
      </c>
      <c r="AD73" s="162"/>
      <c r="AE73" s="162"/>
      <c r="AF73" s="162"/>
      <c r="AG73" s="162"/>
      <c r="AH73" s="163"/>
      <c r="AI73" s="161">
        <f t="shared" si="10"/>
        <v>60</v>
      </c>
      <c r="AJ73" s="162"/>
      <c r="AK73" s="162"/>
      <c r="AL73" s="162"/>
      <c r="AM73" s="163"/>
      <c r="AN73" s="161">
        <f t="shared" si="11"/>
        <v>9588</v>
      </c>
      <c r="AO73" s="164"/>
      <c r="AP73" s="164"/>
      <c r="AQ73" s="164"/>
      <c r="AR73" s="164"/>
      <c r="AS73" s="165"/>
      <c r="AT73" s="172">
        <f>IF(AI73=0,0,(AI73*2)/($E$73*$AU$10*3-$E$75))</f>
        <v>5.6497175141242938E-2</v>
      </c>
      <c r="AU73" s="173"/>
      <c r="AV73" s="173"/>
      <c r="AW73" s="173"/>
      <c r="AX73" s="173"/>
      <c r="AY73" s="174"/>
      <c r="AZ73" s="37"/>
    </row>
    <row r="74" spans="1:52" ht="10.5" customHeight="1" x14ac:dyDescent="0.15">
      <c r="A74" s="5"/>
      <c r="B74" s="190"/>
      <c r="C74" s="191"/>
      <c r="D74" s="189"/>
      <c r="E74" s="34"/>
      <c r="F74" s="35"/>
      <c r="G74" s="35"/>
      <c r="H74" s="36"/>
      <c r="I74" s="166" t="str">
        <f t="shared" si="12"/>
        <v>全日</v>
      </c>
      <c r="J74" s="167"/>
      <c r="K74" s="167"/>
      <c r="L74" s="168"/>
      <c r="M74" s="161">
        <v>141</v>
      </c>
      <c r="N74" s="162"/>
      <c r="O74" s="162"/>
      <c r="P74" s="162"/>
      <c r="Q74" s="163"/>
      <c r="R74" s="161">
        <v>37763</v>
      </c>
      <c r="S74" s="162"/>
      <c r="T74" s="162"/>
      <c r="U74" s="162"/>
      <c r="V74" s="162"/>
      <c r="W74" s="163"/>
      <c r="X74" s="161">
        <v>41</v>
      </c>
      <c r="Y74" s="162"/>
      <c r="Z74" s="162"/>
      <c r="AA74" s="162"/>
      <c r="AB74" s="163"/>
      <c r="AC74" s="161">
        <v>11410</v>
      </c>
      <c r="AD74" s="162"/>
      <c r="AE74" s="162"/>
      <c r="AF74" s="162"/>
      <c r="AG74" s="162"/>
      <c r="AH74" s="163"/>
      <c r="AI74" s="161">
        <f t="shared" si="10"/>
        <v>182</v>
      </c>
      <c r="AJ74" s="162"/>
      <c r="AK74" s="162"/>
      <c r="AL74" s="162"/>
      <c r="AM74" s="163"/>
      <c r="AN74" s="161">
        <f t="shared" si="11"/>
        <v>49173</v>
      </c>
      <c r="AO74" s="164"/>
      <c r="AP74" s="164"/>
      <c r="AQ74" s="164"/>
      <c r="AR74" s="164"/>
      <c r="AS74" s="165"/>
      <c r="AT74" s="172">
        <f>IF(AI74=0,0,(AI74*3)/($E$73*$AU$10*3-$E$75))</f>
        <v>0.25706214689265539</v>
      </c>
      <c r="AU74" s="173"/>
      <c r="AV74" s="173"/>
      <c r="AW74" s="173"/>
      <c r="AX74" s="173"/>
      <c r="AY74" s="174"/>
      <c r="AZ74" s="37"/>
    </row>
    <row r="75" spans="1:52" ht="10.5" customHeight="1" x14ac:dyDescent="0.15">
      <c r="A75" s="5"/>
      <c r="B75" s="190"/>
      <c r="C75" s="191"/>
      <c r="D75" s="189"/>
      <c r="E75" s="169">
        <v>0</v>
      </c>
      <c r="F75" s="170"/>
      <c r="G75" s="170"/>
      <c r="H75" s="171"/>
      <c r="I75" s="166" t="s">
        <v>36</v>
      </c>
      <c r="J75" s="167"/>
      <c r="K75" s="167"/>
      <c r="L75" s="168"/>
      <c r="M75" s="161">
        <f>SUM(M69:Q74)</f>
        <v>565</v>
      </c>
      <c r="N75" s="162"/>
      <c r="O75" s="162"/>
      <c r="P75" s="162"/>
      <c r="Q75" s="163"/>
      <c r="R75" s="161">
        <f>SUM(R69:W74:W74)</f>
        <v>104151</v>
      </c>
      <c r="S75" s="162"/>
      <c r="T75" s="162"/>
      <c r="U75" s="162"/>
      <c r="V75" s="162"/>
      <c r="W75" s="163"/>
      <c r="X75" s="161">
        <f>SUM(X69:AB74:AB74)</f>
        <v>76</v>
      </c>
      <c r="Y75" s="162"/>
      <c r="Z75" s="162"/>
      <c r="AA75" s="162"/>
      <c r="AB75" s="163"/>
      <c r="AC75" s="161">
        <f>SUM(AC69:AH74)</f>
        <v>18549</v>
      </c>
      <c r="AD75" s="162"/>
      <c r="AE75" s="162"/>
      <c r="AF75" s="162"/>
      <c r="AG75" s="162"/>
      <c r="AH75" s="163"/>
      <c r="AI75" s="161">
        <f t="shared" si="10"/>
        <v>641</v>
      </c>
      <c r="AJ75" s="162"/>
      <c r="AK75" s="162"/>
      <c r="AL75" s="162"/>
      <c r="AM75" s="163"/>
      <c r="AN75" s="161">
        <f>SUM(AN69:AS74)</f>
        <v>122700</v>
      </c>
      <c r="AO75" s="164"/>
      <c r="AP75" s="164"/>
      <c r="AQ75" s="164"/>
      <c r="AR75" s="164"/>
      <c r="AS75" s="165"/>
      <c r="AT75" s="172">
        <f>IF(AI75=0,0,(AI75+AI72+AI73+(AI74*2))/(E73*$AU$10*3-E75))</f>
        <v>0.5856873822975518</v>
      </c>
      <c r="AU75" s="173"/>
      <c r="AV75" s="173"/>
      <c r="AW75" s="173"/>
      <c r="AX75" s="173"/>
      <c r="AY75" s="174"/>
      <c r="AZ75" s="37"/>
    </row>
    <row r="76" spans="1:52" ht="10.5" customHeight="1" x14ac:dyDescent="0.15">
      <c r="A76" s="5"/>
      <c r="B76" s="187" t="s">
        <v>35</v>
      </c>
      <c r="C76" s="191"/>
      <c r="D76" s="189"/>
      <c r="E76" s="175" t="s">
        <v>44</v>
      </c>
      <c r="F76" s="178"/>
      <c r="G76" s="178"/>
      <c r="H76" s="177"/>
      <c r="I76" s="158" t="str">
        <f t="shared" ref="I76:I81" si="13">I69</f>
        <v>午前</v>
      </c>
      <c r="J76" s="159"/>
      <c r="K76" s="159"/>
      <c r="L76" s="160"/>
      <c r="M76" s="179">
        <v>530</v>
      </c>
      <c r="N76" s="180"/>
      <c r="O76" s="180"/>
      <c r="P76" s="180"/>
      <c r="Q76" s="181"/>
      <c r="R76" s="179">
        <v>4877</v>
      </c>
      <c r="S76" s="180"/>
      <c r="T76" s="180"/>
      <c r="U76" s="180"/>
      <c r="V76" s="180"/>
      <c r="W76" s="181"/>
      <c r="X76" s="179">
        <v>4</v>
      </c>
      <c r="Y76" s="180"/>
      <c r="Z76" s="180"/>
      <c r="AA76" s="180"/>
      <c r="AB76" s="181"/>
      <c r="AC76" s="179">
        <v>38</v>
      </c>
      <c r="AD76" s="180"/>
      <c r="AE76" s="180"/>
      <c r="AF76" s="180"/>
      <c r="AG76" s="180"/>
      <c r="AH76" s="181"/>
      <c r="AI76" s="179">
        <f t="shared" si="10"/>
        <v>534</v>
      </c>
      <c r="AJ76" s="180"/>
      <c r="AK76" s="180"/>
      <c r="AL76" s="180"/>
      <c r="AM76" s="181"/>
      <c r="AN76" s="179">
        <f t="shared" ref="AN76:AN81" si="14">R76+AC76</f>
        <v>4915</v>
      </c>
      <c r="AO76" s="182"/>
      <c r="AP76" s="182"/>
      <c r="AQ76" s="182"/>
      <c r="AR76" s="182"/>
      <c r="AS76" s="183"/>
      <c r="AT76" s="184">
        <f>IF(AI76=0,0,(AI76*1)/($E$80*$AU$10*3-$E$82))</f>
        <v>0.16760828625235405</v>
      </c>
      <c r="AU76" s="185"/>
      <c r="AV76" s="185"/>
      <c r="AW76" s="185"/>
      <c r="AX76" s="185"/>
      <c r="AY76" s="186"/>
      <c r="AZ76" s="37"/>
    </row>
    <row r="77" spans="1:52" ht="10.5" customHeight="1" x14ac:dyDescent="0.15">
      <c r="A77" s="5"/>
      <c r="B77" s="190"/>
      <c r="C77" s="191"/>
      <c r="D77" s="189"/>
      <c r="E77" s="175"/>
      <c r="F77" s="178"/>
      <c r="G77" s="178"/>
      <c r="H77" s="177"/>
      <c r="I77" s="166" t="str">
        <f t="shared" si="13"/>
        <v>午後</v>
      </c>
      <c r="J77" s="167"/>
      <c r="K77" s="167"/>
      <c r="L77" s="168"/>
      <c r="M77" s="161">
        <v>511</v>
      </c>
      <c r="N77" s="162"/>
      <c r="O77" s="162"/>
      <c r="P77" s="162"/>
      <c r="Q77" s="163"/>
      <c r="R77" s="161">
        <v>5849</v>
      </c>
      <c r="S77" s="162"/>
      <c r="T77" s="162"/>
      <c r="U77" s="162"/>
      <c r="V77" s="162"/>
      <c r="W77" s="163"/>
      <c r="X77" s="161">
        <v>78</v>
      </c>
      <c r="Y77" s="162"/>
      <c r="Z77" s="162"/>
      <c r="AA77" s="162"/>
      <c r="AB77" s="163"/>
      <c r="AC77" s="161">
        <v>1665</v>
      </c>
      <c r="AD77" s="162"/>
      <c r="AE77" s="162"/>
      <c r="AF77" s="162"/>
      <c r="AG77" s="162"/>
      <c r="AH77" s="163"/>
      <c r="AI77" s="161">
        <f t="shared" si="10"/>
        <v>589</v>
      </c>
      <c r="AJ77" s="162"/>
      <c r="AK77" s="162"/>
      <c r="AL77" s="162"/>
      <c r="AM77" s="163"/>
      <c r="AN77" s="161">
        <f t="shared" si="14"/>
        <v>7514</v>
      </c>
      <c r="AO77" s="164"/>
      <c r="AP77" s="164"/>
      <c r="AQ77" s="164"/>
      <c r="AR77" s="164"/>
      <c r="AS77" s="165"/>
      <c r="AT77" s="172">
        <f>IF(AI77=0,0,(AI77*1)/($E$80*$AU$10*3-$E$82))</f>
        <v>0.18487131198995604</v>
      </c>
      <c r="AU77" s="173"/>
      <c r="AV77" s="173"/>
      <c r="AW77" s="173"/>
      <c r="AX77" s="173"/>
      <c r="AY77" s="174"/>
      <c r="AZ77" s="37"/>
    </row>
    <row r="78" spans="1:52" ht="10.5" customHeight="1" x14ac:dyDescent="0.15">
      <c r="A78" s="5"/>
      <c r="B78" s="190"/>
      <c r="C78" s="191"/>
      <c r="D78" s="189"/>
      <c r="E78" s="175"/>
      <c r="F78" s="178"/>
      <c r="G78" s="178"/>
      <c r="H78" s="177"/>
      <c r="I78" s="166" t="str">
        <f t="shared" si="13"/>
        <v>夜間</v>
      </c>
      <c r="J78" s="167"/>
      <c r="K78" s="167"/>
      <c r="L78" s="168"/>
      <c r="M78" s="161">
        <v>505</v>
      </c>
      <c r="N78" s="162"/>
      <c r="O78" s="162"/>
      <c r="P78" s="162"/>
      <c r="Q78" s="163"/>
      <c r="R78" s="161">
        <v>7396</v>
      </c>
      <c r="S78" s="162"/>
      <c r="T78" s="162"/>
      <c r="U78" s="162"/>
      <c r="V78" s="162"/>
      <c r="W78" s="163"/>
      <c r="X78" s="161">
        <v>156</v>
      </c>
      <c r="Y78" s="162"/>
      <c r="Z78" s="162"/>
      <c r="AA78" s="162"/>
      <c r="AB78" s="163"/>
      <c r="AC78" s="161">
        <v>4270</v>
      </c>
      <c r="AD78" s="162"/>
      <c r="AE78" s="162"/>
      <c r="AF78" s="162"/>
      <c r="AG78" s="162"/>
      <c r="AH78" s="163"/>
      <c r="AI78" s="161">
        <f t="shared" si="10"/>
        <v>661</v>
      </c>
      <c r="AJ78" s="162"/>
      <c r="AK78" s="162"/>
      <c r="AL78" s="162"/>
      <c r="AM78" s="163"/>
      <c r="AN78" s="161">
        <f t="shared" si="14"/>
        <v>11666</v>
      </c>
      <c r="AO78" s="164"/>
      <c r="AP78" s="164"/>
      <c r="AQ78" s="164"/>
      <c r="AR78" s="164"/>
      <c r="AS78" s="165"/>
      <c r="AT78" s="172">
        <f>IF(AI78=0,0,(AI78*1)/($E$80*$AU$10*3-$E$82))</f>
        <v>0.20747018204645323</v>
      </c>
      <c r="AU78" s="173"/>
      <c r="AV78" s="173"/>
      <c r="AW78" s="173"/>
      <c r="AX78" s="173"/>
      <c r="AY78" s="174"/>
      <c r="AZ78" s="37"/>
    </row>
    <row r="79" spans="1:52" ht="10.5" customHeight="1" x14ac:dyDescent="0.15">
      <c r="A79" s="5"/>
      <c r="B79" s="190"/>
      <c r="C79" s="191"/>
      <c r="D79" s="189"/>
      <c r="E79" s="175"/>
      <c r="F79" s="178"/>
      <c r="G79" s="178"/>
      <c r="H79" s="177"/>
      <c r="I79" s="166" t="str">
        <f t="shared" si="13"/>
        <v>午前午後</v>
      </c>
      <c r="J79" s="167"/>
      <c r="K79" s="167"/>
      <c r="L79" s="168"/>
      <c r="M79" s="161">
        <v>198</v>
      </c>
      <c r="N79" s="162"/>
      <c r="O79" s="162"/>
      <c r="P79" s="162"/>
      <c r="Q79" s="163"/>
      <c r="R79" s="161">
        <v>2496</v>
      </c>
      <c r="S79" s="162"/>
      <c r="T79" s="162"/>
      <c r="U79" s="162"/>
      <c r="V79" s="162"/>
      <c r="W79" s="163"/>
      <c r="X79" s="161">
        <v>48</v>
      </c>
      <c r="Y79" s="162"/>
      <c r="Z79" s="162"/>
      <c r="AA79" s="162"/>
      <c r="AB79" s="163"/>
      <c r="AC79" s="161">
        <v>1082</v>
      </c>
      <c r="AD79" s="162"/>
      <c r="AE79" s="162"/>
      <c r="AF79" s="162"/>
      <c r="AG79" s="162"/>
      <c r="AH79" s="163"/>
      <c r="AI79" s="161">
        <f t="shared" si="10"/>
        <v>246</v>
      </c>
      <c r="AJ79" s="162"/>
      <c r="AK79" s="162"/>
      <c r="AL79" s="162"/>
      <c r="AM79" s="163"/>
      <c r="AN79" s="161">
        <f t="shared" si="14"/>
        <v>3578</v>
      </c>
      <c r="AO79" s="164"/>
      <c r="AP79" s="164"/>
      <c r="AQ79" s="164"/>
      <c r="AR79" s="164"/>
      <c r="AS79" s="165"/>
      <c r="AT79" s="172">
        <f>IF(AI79=0,0,(AI79*2)/($E$80*$AU$10*3-$E$82))</f>
        <v>0.1544256120527307</v>
      </c>
      <c r="AU79" s="173"/>
      <c r="AV79" s="173"/>
      <c r="AW79" s="173"/>
      <c r="AX79" s="173"/>
      <c r="AY79" s="174"/>
      <c r="AZ79" s="37"/>
    </row>
    <row r="80" spans="1:52" ht="10.5" customHeight="1" x14ac:dyDescent="0.15">
      <c r="A80" s="5"/>
      <c r="B80" s="190"/>
      <c r="C80" s="191"/>
      <c r="D80" s="189"/>
      <c r="E80" s="38">
        <v>3</v>
      </c>
      <c r="F80" s="35"/>
      <c r="G80" s="35"/>
      <c r="H80" s="36"/>
      <c r="I80" s="166" t="str">
        <f t="shared" si="13"/>
        <v>午後夜間</v>
      </c>
      <c r="J80" s="167"/>
      <c r="K80" s="167"/>
      <c r="L80" s="168"/>
      <c r="M80" s="161">
        <v>55</v>
      </c>
      <c r="N80" s="162"/>
      <c r="O80" s="162"/>
      <c r="P80" s="162"/>
      <c r="Q80" s="163"/>
      <c r="R80" s="161">
        <v>850</v>
      </c>
      <c r="S80" s="162"/>
      <c r="T80" s="162"/>
      <c r="U80" s="162"/>
      <c r="V80" s="162"/>
      <c r="W80" s="163"/>
      <c r="X80" s="161">
        <v>2</v>
      </c>
      <c r="Y80" s="162"/>
      <c r="Z80" s="162"/>
      <c r="AA80" s="162"/>
      <c r="AB80" s="163"/>
      <c r="AC80" s="161">
        <v>30</v>
      </c>
      <c r="AD80" s="162"/>
      <c r="AE80" s="162"/>
      <c r="AF80" s="162"/>
      <c r="AG80" s="162"/>
      <c r="AH80" s="163"/>
      <c r="AI80" s="161">
        <f t="shared" si="10"/>
        <v>57</v>
      </c>
      <c r="AJ80" s="162"/>
      <c r="AK80" s="162"/>
      <c r="AL80" s="162"/>
      <c r="AM80" s="163"/>
      <c r="AN80" s="161">
        <f t="shared" si="14"/>
        <v>880</v>
      </c>
      <c r="AO80" s="164"/>
      <c r="AP80" s="164"/>
      <c r="AQ80" s="164"/>
      <c r="AR80" s="164"/>
      <c r="AS80" s="165"/>
      <c r="AT80" s="172">
        <f>IF(AI80=0,0,(AI80*2)/($E$80*$AU$10*3-$E$82))</f>
        <v>3.5781544256120526E-2</v>
      </c>
      <c r="AU80" s="173"/>
      <c r="AV80" s="173"/>
      <c r="AW80" s="173"/>
      <c r="AX80" s="173"/>
      <c r="AY80" s="174"/>
      <c r="AZ80" s="37"/>
    </row>
    <row r="81" spans="1:52" ht="10.5" customHeight="1" x14ac:dyDescent="0.15">
      <c r="A81" s="5"/>
      <c r="B81" s="190"/>
      <c r="C81" s="191"/>
      <c r="D81" s="189"/>
      <c r="E81" s="34"/>
      <c r="F81" s="35"/>
      <c r="G81" s="35"/>
      <c r="H81" s="36"/>
      <c r="I81" s="166" t="str">
        <f t="shared" si="13"/>
        <v>全日</v>
      </c>
      <c r="J81" s="167"/>
      <c r="K81" s="167"/>
      <c r="L81" s="168"/>
      <c r="M81" s="161">
        <v>72</v>
      </c>
      <c r="N81" s="162"/>
      <c r="O81" s="162"/>
      <c r="P81" s="162"/>
      <c r="Q81" s="163"/>
      <c r="R81" s="161">
        <v>1430</v>
      </c>
      <c r="S81" s="162"/>
      <c r="T81" s="162"/>
      <c r="U81" s="162"/>
      <c r="V81" s="162"/>
      <c r="W81" s="163"/>
      <c r="X81" s="161">
        <v>39</v>
      </c>
      <c r="Y81" s="162"/>
      <c r="Z81" s="162"/>
      <c r="AA81" s="162"/>
      <c r="AB81" s="163"/>
      <c r="AC81" s="161">
        <v>920</v>
      </c>
      <c r="AD81" s="162"/>
      <c r="AE81" s="162"/>
      <c r="AF81" s="162"/>
      <c r="AG81" s="162"/>
      <c r="AH81" s="163"/>
      <c r="AI81" s="161">
        <f t="shared" si="10"/>
        <v>111</v>
      </c>
      <c r="AJ81" s="162"/>
      <c r="AK81" s="162"/>
      <c r="AL81" s="162"/>
      <c r="AM81" s="163"/>
      <c r="AN81" s="161">
        <f t="shared" si="14"/>
        <v>2350</v>
      </c>
      <c r="AO81" s="164"/>
      <c r="AP81" s="164"/>
      <c r="AQ81" s="164"/>
      <c r="AR81" s="164"/>
      <c r="AS81" s="165"/>
      <c r="AT81" s="172">
        <f>IF(AI81=0,0,(AI81*3)/($E$80*$AU$10*3-$E$82))</f>
        <v>0.10451977401129943</v>
      </c>
      <c r="AU81" s="173"/>
      <c r="AV81" s="173"/>
      <c r="AW81" s="173"/>
      <c r="AX81" s="173"/>
      <c r="AY81" s="174"/>
      <c r="AZ81" s="37"/>
    </row>
    <row r="82" spans="1:52" ht="10.5" customHeight="1" x14ac:dyDescent="0.15">
      <c r="A82" s="5"/>
      <c r="B82" s="190"/>
      <c r="C82" s="191"/>
      <c r="D82" s="189"/>
      <c r="E82" s="169">
        <v>0</v>
      </c>
      <c r="F82" s="170"/>
      <c r="G82" s="170"/>
      <c r="H82" s="171"/>
      <c r="I82" s="166" t="s">
        <v>36</v>
      </c>
      <c r="J82" s="167"/>
      <c r="K82" s="167"/>
      <c r="L82" s="168"/>
      <c r="M82" s="161">
        <f>SUM(M76:Q81)</f>
        <v>1871</v>
      </c>
      <c r="N82" s="162"/>
      <c r="O82" s="162"/>
      <c r="P82" s="162"/>
      <c r="Q82" s="163"/>
      <c r="R82" s="161">
        <f>SUM(R76:W81:W81)</f>
        <v>22898</v>
      </c>
      <c r="S82" s="162"/>
      <c r="T82" s="162"/>
      <c r="U82" s="162"/>
      <c r="V82" s="162"/>
      <c r="W82" s="163"/>
      <c r="X82" s="161">
        <f>SUM(X76:AB81:AB81)</f>
        <v>327</v>
      </c>
      <c r="Y82" s="162"/>
      <c r="Z82" s="162"/>
      <c r="AA82" s="162"/>
      <c r="AB82" s="163"/>
      <c r="AC82" s="161">
        <f>SUM(AC76:AH81)</f>
        <v>8005</v>
      </c>
      <c r="AD82" s="162"/>
      <c r="AE82" s="162"/>
      <c r="AF82" s="162"/>
      <c r="AG82" s="162"/>
      <c r="AH82" s="163"/>
      <c r="AI82" s="161">
        <f t="shared" si="10"/>
        <v>2198</v>
      </c>
      <c r="AJ82" s="162"/>
      <c r="AK82" s="162"/>
      <c r="AL82" s="162"/>
      <c r="AM82" s="163"/>
      <c r="AN82" s="161">
        <f>SUM(AN76:AS81)</f>
        <v>30903</v>
      </c>
      <c r="AO82" s="164"/>
      <c r="AP82" s="164"/>
      <c r="AQ82" s="164"/>
      <c r="AR82" s="164"/>
      <c r="AS82" s="165"/>
      <c r="AT82" s="172">
        <f>IF(AI82=0,0,(AI82+AI79+AI80+(AI81*2))/(E80*$AU$10*3-E82))</f>
        <v>0.85467671060891404</v>
      </c>
      <c r="AU82" s="173"/>
      <c r="AV82" s="173"/>
      <c r="AW82" s="173"/>
      <c r="AX82" s="173"/>
      <c r="AY82" s="174"/>
      <c r="AZ82" s="37"/>
    </row>
    <row r="83" spans="1:52" ht="10.5" customHeight="1" x14ac:dyDescent="0.15">
      <c r="A83" s="5"/>
      <c r="B83" s="187" t="s">
        <v>35</v>
      </c>
      <c r="C83" s="191"/>
      <c r="D83" s="189"/>
      <c r="E83" s="175" t="s">
        <v>45</v>
      </c>
      <c r="F83" s="178"/>
      <c r="G83" s="178"/>
      <c r="H83" s="177"/>
      <c r="I83" s="158" t="str">
        <f t="shared" ref="I83:I88" si="15">I76</f>
        <v>午前</v>
      </c>
      <c r="J83" s="159"/>
      <c r="K83" s="159"/>
      <c r="L83" s="160"/>
      <c r="M83" s="179">
        <v>92</v>
      </c>
      <c r="N83" s="180"/>
      <c r="O83" s="180"/>
      <c r="P83" s="180"/>
      <c r="Q83" s="181"/>
      <c r="R83" s="179">
        <v>810</v>
      </c>
      <c r="S83" s="180"/>
      <c r="T83" s="180"/>
      <c r="U83" s="180"/>
      <c r="V83" s="180"/>
      <c r="W83" s="181"/>
      <c r="X83" s="179">
        <v>0</v>
      </c>
      <c r="Y83" s="180"/>
      <c r="Z83" s="180"/>
      <c r="AA83" s="180"/>
      <c r="AB83" s="181"/>
      <c r="AC83" s="179">
        <v>0</v>
      </c>
      <c r="AD83" s="180"/>
      <c r="AE83" s="180"/>
      <c r="AF83" s="180"/>
      <c r="AG83" s="180"/>
      <c r="AH83" s="181"/>
      <c r="AI83" s="179">
        <f t="shared" si="10"/>
        <v>92</v>
      </c>
      <c r="AJ83" s="180"/>
      <c r="AK83" s="180"/>
      <c r="AL83" s="180"/>
      <c r="AM83" s="181"/>
      <c r="AN83" s="179">
        <f t="shared" ref="AN83:AN88" si="16">R83+AC83</f>
        <v>810</v>
      </c>
      <c r="AO83" s="182"/>
      <c r="AP83" s="182"/>
      <c r="AQ83" s="182"/>
      <c r="AR83" s="182"/>
      <c r="AS83" s="183"/>
      <c r="AT83" s="184">
        <f>IF(AI83=0,0,(AI83*1)/($E$87*$AU$10*3-$E$89))</f>
        <v>8.6629001883239173E-2</v>
      </c>
      <c r="AU83" s="185"/>
      <c r="AV83" s="185"/>
      <c r="AW83" s="185"/>
      <c r="AX83" s="185"/>
      <c r="AY83" s="186"/>
      <c r="AZ83" s="37"/>
    </row>
    <row r="84" spans="1:52" ht="10.5" customHeight="1" x14ac:dyDescent="0.15">
      <c r="A84" s="5"/>
      <c r="B84" s="190"/>
      <c r="C84" s="191"/>
      <c r="D84" s="189"/>
      <c r="E84" s="175"/>
      <c r="F84" s="178"/>
      <c r="G84" s="178"/>
      <c r="H84" s="177"/>
      <c r="I84" s="166" t="str">
        <f t="shared" si="15"/>
        <v>午後</v>
      </c>
      <c r="J84" s="167"/>
      <c r="K84" s="167"/>
      <c r="L84" s="168"/>
      <c r="M84" s="161">
        <v>72</v>
      </c>
      <c r="N84" s="162"/>
      <c r="O84" s="162"/>
      <c r="P84" s="162"/>
      <c r="Q84" s="163"/>
      <c r="R84" s="161">
        <v>563</v>
      </c>
      <c r="S84" s="162"/>
      <c r="T84" s="162"/>
      <c r="U84" s="162"/>
      <c r="V84" s="162"/>
      <c r="W84" s="163"/>
      <c r="X84" s="161">
        <v>0</v>
      </c>
      <c r="Y84" s="162"/>
      <c r="Z84" s="162"/>
      <c r="AA84" s="162"/>
      <c r="AB84" s="163"/>
      <c r="AC84" s="161">
        <v>0</v>
      </c>
      <c r="AD84" s="162"/>
      <c r="AE84" s="162"/>
      <c r="AF84" s="162"/>
      <c r="AG84" s="162"/>
      <c r="AH84" s="163"/>
      <c r="AI84" s="161">
        <f t="shared" si="10"/>
        <v>72</v>
      </c>
      <c r="AJ84" s="162"/>
      <c r="AK84" s="162"/>
      <c r="AL84" s="162"/>
      <c r="AM84" s="163"/>
      <c r="AN84" s="161">
        <f t="shared" si="16"/>
        <v>563</v>
      </c>
      <c r="AO84" s="164"/>
      <c r="AP84" s="164"/>
      <c r="AQ84" s="164"/>
      <c r="AR84" s="164"/>
      <c r="AS84" s="165"/>
      <c r="AT84" s="172">
        <f>IF(AI84=0,0,(AI84*1)/($E$87*$AU$10*3-$E$89))</f>
        <v>6.7796610169491525E-2</v>
      </c>
      <c r="AU84" s="173"/>
      <c r="AV84" s="173"/>
      <c r="AW84" s="173"/>
      <c r="AX84" s="173"/>
      <c r="AY84" s="174"/>
      <c r="AZ84" s="37"/>
    </row>
    <row r="85" spans="1:52" ht="10.5" customHeight="1" x14ac:dyDescent="0.15">
      <c r="A85" s="5"/>
      <c r="B85" s="190"/>
      <c r="C85" s="191"/>
      <c r="D85" s="189"/>
      <c r="E85" s="175"/>
      <c r="F85" s="178"/>
      <c r="G85" s="178"/>
      <c r="H85" s="177"/>
      <c r="I85" s="166" t="str">
        <f t="shared" si="15"/>
        <v>夜間</v>
      </c>
      <c r="J85" s="167"/>
      <c r="K85" s="167"/>
      <c r="L85" s="168"/>
      <c r="M85" s="161">
        <v>76</v>
      </c>
      <c r="N85" s="162"/>
      <c r="O85" s="162"/>
      <c r="P85" s="162"/>
      <c r="Q85" s="163"/>
      <c r="R85" s="161">
        <v>738</v>
      </c>
      <c r="S85" s="162"/>
      <c r="T85" s="162"/>
      <c r="U85" s="162"/>
      <c r="V85" s="162"/>
      <c r="W85" s="163"/>
      <c r="X85" s="161">
        <v>7</v>
      </c>
      <c r="Y85" s="162"/>
      <c r="Z85" s="162"/>
      <c r="AA85" s="162"/>
      <c r="AB85" s="163"/>
      <c r="AC85" s="161">
        <v>100</v>
      </c>
      <c r="AD85" s="162"/>
      <c r="AE85" s="162"/>
      <c r="AF85" s="162"/>
      <c r="AG85" s="162"/>
      <c r="AH85" s="163"/>
      <c r="AI85" s="161">
        <f t="shared" si="10"/>
        <v>83</v>
      </c>
      <c r="AJ85" s="162"/>
      <c r="AK85" s="162"/>
      <c r="AL85" s="162"/>
      <c r="AM85" s="163"/>
      <c r="AN85" s="161">
        <f t="shared" si="16"/>
        <v>838</v>
      </c>
      <c r="AO85" s="164"/>
      <c r="AP85" s="164"/>
      <c r="AQ85" s="164"/>
      <c r="AR85" s="164"/>
      <c r="AS85" s="165"/>
      <c r="AT85" s="172">
        <f>IF(AI85=0,0,(AI85*1)/($E$87*$AU$10*3-$E$89))</f>
        <v>7.8154425612052728E-2</v>
      </c>
      <c r="AU85" s="173"/>
      <c r="AV85" s="173"/>
      <c r="AW85" s="173"/>
      <c r="AX85" s="173"/>
      <c r="AY85" s="174"/>
      <c r="AZ85" s="37"/>
    </row>
    <row r="86" spans="1:52" ht="10.5" customHeight="1" x14ac:dyDescent="0.15">
      <c r="A86" s="5"/>
      <c r="B86" s="190"/>
      <c r="C86" s="191"/>
      <c r="D86" s="189"/>
      <c r="E86" s="175"/>
      <c r="F86" s="178"/>
      <c r="G86" s="178"/>
      <c r="H86" s="177"/>
      <c r="I86" s="166" t="str">
        <f t="shared" si="15"/>
        <v>午前午後</v>
      </c>
      <c r="J86" s="167"/>
      <c r="K86" s="167"/>
      <c r="L86" s="168"/>
      <c r="M86" s="161">
        <v>102</v>
      </c>
      <c r="N86" s="162"/>
      <c r="O86" s="162"/>
      <c r="P86" s="162"/>
      <c r="Q86" s="163"/>
      <c r="R86" s="161">
        <v>940</v>
      </c>
      <c r="S86" s="162"/>
      <c r="T86" s="162"/>
      <c r="U86" s="162"/>
      <c r="V86" s="162"/>
      <c r="W86" s="163"/>
      <c r="X86" s="161">
        <v>5</v>
      </c>
      <c r="Y86" s="162"/>
      <c r="Z86" s="162"/>
      <c r="AA86" s="162"/>
      <c r="AB86" s="163"/>
      <c r="AC86" s="161">
        <v>100</v>
      </c>
      <c r="AD86" s="162"/>
      <c r="AE86" s="162"/>
      <c r="AF86" s="162"/>
      <c r="AG86" s="162"/>
      <c r="AH86" s="163"/>
      <c r="AI86" s="161">
        <f t="shared" si="10"/>
        <v>107</v>
      </c>
      <c r="AJ86" s="162"/>
      <c r="AK86" s="162"/>
      <c r="AL86" s="162"/>
      <c r="AM86" s="163"/>
      <c r="AN86" s="161">
        <f t="shared" si="16"/>
        <v>1040</v>
      </c>
      <c r="AO86" s="164"/>
      <c r="AP86" s="164"/>
      <c r="AQ86" s="164"/>
      <c r="AR86" s="164"/>
      <c r="AS86" s="165"/>
      <c r="AT86" s="172">
        <f>IF(AI86=0,0,(AI86*2)/($E$87*$AU$10*3-$E$89))</f>
        <v>0.20150659133709981</v>
      </c>
      <c r="AU86" s="173"/>
      <c r="AV86" s="173"/>
      <c r="AW86" s="173"/>
      <c r="AX86" s="173"/>
      <c r="AY86" s="174"/>
      <c r="AZ86" s="37"/>
    </row>
    <row r="87" spans="1:52" ht="10.5" customHeight="1" x14ac:dyDescent="0.15">
      <c r="A87" s="5"/>
      <c r="B87" s="190"/>
      <c r="C87" s="191"/>
      <c r="D87" s="189"/>
      <c r="E87" s="38">
        <v>1</v>
      </c>
      <c r="F87" s="35"/>
      <c r="G87" s="35"/>
      <c r="H87" s="36"/>
      <c r="I87" s="166" t="str">
        <f t="shared" si="15"/>
        <v>午後夜間</v>
      </c>
      <c r="J87" s="167"/>
      <c r="K87" s="167"/>
      <c r="L87" s="168"/>
      <c r="M87" s="161">
        <v>53</v>
      </c>
      <c r="N87" s="162"/>
      <c r="O87" s="162"/>
      <c r="P87" s="162"/>
      <c r="Q87" s="163"/>
      <c r="R87" s="161">
        <v>415</v>
      </c>
      <c r="S87" s="162"/>
      <c r="T87" s="162"/>
      <c r="U87" s="162"/>
      <c r="V87" s="162"/>
      <c r="W87" s="163"/>
      <c r="X87" s="161">
        <v>1</v>
      </c>
      <c r="Y87" s="162"/>
      <c r="Z87" s="162"/>
      <c r="AA87" s="162"/>
      <c r="AB87" s="163"/>
      <c r="AC87" s="161">
        <v>20</v>
      </c>
      <c r="AD87" s="162"/>
      <c r="AE87" s="162"/>
      <c r="AF87" s="162"/>
      <c r="AG87" s="162"/>
      <c r="AH87" s="163"/>
      <c r="AI87" s="161">
        <f t="shared" si="10"/>
        <v>54</v>
      </c>
      <c r="AJ87" s="162"/>
      <c r="AK87" s="162"/>
      <c r="AL87" s="162"/>
      <c r="AM87" s="163"/>
      <c r="AN87" s="161">
        <f t="shared" si="16"/>
        <v>435</v>
      </c>
      <c r="AO87" s="164"/>
      <c r="AP87" s="164"/>
      <c r="AQ87" s="164"/>
      <c r="AR87" s="164"/>
      <c r="AS87" s="165"/>
      <c r="AT87" s="172">
        <f>IF(AI87=0,0,(AI87*2)/($E$87*$AU$10*3-$E$89))</f>
        <v>0.10169491525423729</v>
      </c>
      <c r="AU87" s="173"/>
      <c r="AV87" s="173"/>
      <c r="AW87" s="173"/>
      <c r="AX87" s="173"/>
      <c r="AY87" s="174"/>
      <c r="AZ87" s="37"/>
    </row>
    <row r="88" spans="1:52" ht="10.5" customHeight="1" x14ac:dyDescent="0.15">
      <c r="A88" s="5"/>
      <c r="B88" s="190"/>
      <c r="C88" s="191"/>
      <c r="D88" s="189"/>
      <c r="E88" s="34"/>
      <c r="F88" s="35"/>
      <c r="G88" s="35"/>
      <c r="H88" s="36"/>
      <c r="I88" s="166" t="str">
        <f t="shared" si="15"/>
        <v>全日</v>
      </c>
      <c r="J88" s="167"/>
      <c r="K88" s="167"/>
      <c r="L88" s="168"/>
      <c r="M88" s="161">
        <v>36</v>
      </c>
      <c r="N88" s="162"/>
      <c r="O88" s="162"/>
      <c r="P88" s="162"/>
      <c r="Q88" s="163"/>
      <c r="R88" s="161">
        <v>635</v>
      </c>
      <c r="S88" s="162"/>
      <c r="T88" s="162"/>
      <c r="U88" s="162"/>
      <c r="V88" s="162"/>
      <c r="W88" s="163"/>
      <c r="X88" s="161">
        <v>17</v>
      </c>
      <c r="Y88" s="162"/>
      <c r="Z88" s="162"/>
      <c r="AA88" s="162"/>
      <c r="AB88" s="163"/>
      <c r="AC88" s="161">
        <v>330</v>
      </c>
      <c r="AD88" s="162"/>
      <c r="AE88" s="162"/>
      <c r="AF88" s="162"/>
      <c r="AG88" s="162"/>
      <c r="AH88" s="163"/>
      <c r="AI88" s="161">
        <f t="shared" si="10"/>
        <v>53</v>
      </c>
      <c r="AJ88" s="162"/>
      <c r="AK88" s="162"/>
      <c r="AL88" s="162"/>
      <c r="AM88" s="163"/>
      <c r="AN88" s="161">
        <f t="shared" si="16"/>
        <v>965</v>
      </c>
      <c r="AO88" s="164"/>
      <c r="AP88" s="164"/>
      <c r="AQ88" s="164"/>
      <c r="AR88" s="164"/>
      <c r="AS88" s="165"/>
      <c r="AT88" s="172">
        <f>IF(AI88=0,0,(AI88*3)/($E$87*$AU$10*3-$E$89))</f>
        <v>0.14971751412429379</v>
      </c>
      <c r="AU88" s="173"/>
      <c r="AV88" s="173"/>
      <c r="AW88" s="173"/>
      <c r="AX88" s="173"/>
      <c r="AY88" s="174"/>
      <c r="AZ88" s="37"/>
    </row>
    <row r="89" spans="1:52" ht="10.5" customHeight="1" x14ac:dyDescent="0.15">
      <c r="A89" s="5"/>
      <c r="B89" s="190"/>
      <c r="C89" s="191"/>
      <c r="D89" s="189"/>
      <c r="E89" s="169">
        <v>0</v>
      </c>
      <c r="F89" s="170"/>
      <c r="G89" s="170"/>
      <c r="H89" s="171"/>
      <c r="I89" s="166" t="s">
        <v>36</v>
      </c>
      <c r="J89" s="167"/>
      <c r="K89" s="167"/>
      <c r="L89" s="168"/>
      <c r="M89" s="161">
        <f>SUM(M83:Q88)</f>
        <v>431</v>
      </c>
      <c r="N89" s="162"/>
      <c r="O89" s="162"/>
      <c r="P89" s="162"/>
      <c r="Q89" s="163"/>
      <c r="R89" s="161">
        <f>SUM(R83:W88:W88)</f>
        <v>4101</v>
      </c>
      <c r="S89" s="162"/>
      <c r="T89" s="162"/>
      <c r="U89" s="162"/>
      <c r="V89" s="162"/>
      <c r="W89" s="163"/>
      <c r="X89" s="161">
        <f>SUM(X83:AB88:AB88)</f>
        <v>30</v>
      </c>
      <c r="Y89" s="162"/>
      <c r="Z89" s="162"/>
      <c r="AA89" s="162"/>
      <c r="AB89" s="163"/>
      <c r="AC89" s="161">
        <f>SUM(AC83:AH88)</f>
        <v>550</v>
      </c>
      <c r="AD89" s="162"/>
      <c r="AE89" s="162"/>
      <c r="AF89" s="162"/>
      <c r="AG89" s="162"/>
      <c r="AH89" s="163"/>
      <c r="AI89" s="161">
        <f t="shared" si="10"/>
        <v>461</v>
      </c>
      <c r="AJ89" s="162"/>
      <c r="AK89" s="162"/>
      <c r="AL89" s="162"/>
      <c r="AM89" s="163"/>
      <c r="AN89" s="161">
        <f>SUM(AN83:AS88)</f>
        <v>4651</v>
      </c>
      <c r="AO89" s="164"/>
      <c r="AP89" s="164"/>
      <c r="AQ89" s="164"/>
      <c r="AR89" s="164"/>
      <c r="AS89" s="165"/>
      <c r="AT89" s="172">
        <f>IF(AI89=0,0,(AI89+AI86+AI87+(AI88*2))/(E87*$AU$10*3-E89))</f>
        <v>0.68549905838041436</v>
      </c>
      <c r="AU89" s="173"/>
      <c r="AV89" s="173"/>
      <c r="AW89" s="173"/>
      <c r="AX89" s="173"/>
      <c r="AY89" s="174"/>
      <c r="AZ89" s="37"/>
    </row>
    <row r="90" spans="1:52" ht="10.5" customHeight="1" x14ac:dyDescent="0.15">
      <c r="A90" s="5"/>
      <c r="B90" s="187" t="s">
        <v>35</v>
      </c>
      <c r="C90" s="191"/>
      <c r="D90" s="189"/>
      <c r="E90" s="175" t="s">
        <v>46</v>
      </c>
      <c r="F90" s="178"/>
      <c r="G90" s="178"/>
      <c r="H90" s="177"/>
      <c r="I90" s="158" t="str">
        <f t="shared" ref="I90:I95" si="17">I83</f>
        <v>午前</v>
      </c>
      <c r="J90" s="159"/>
      <c r="K90" s="159"/>
      <c r="L90" s="160"/>
      <c r="M90" s="179">
        <v>381</v>
      </c>
      <c r="N90" s="180"/>
      <c r="O90" s="180"/>
      <c r="P90" s="180"/>
      <c r="Q90" s="181"/>
      <c r="R90" s="179">
        <v>981</v>
      </c>
      <c r="S90" s="180"/>
      <c r="T90" s="180"/>
      <c r="U90" s="180"/>
      <c r="V90" s="180"/>
      <c r="W90" s="181"/>
      <c r="X90" s="179">
        <v>0</v>
      </c>
      <c r="Y90" s="180"/>
      <c r="Z90" s="180"/>
      <c r="AA90" s="180"/>
      <c r="AB90" s="181"/>
      <c r="AC90" s="179">
        <v>0</v>
      </c>
      <c r="AD90" s="180"/>
      <c r="AE90" s="180"/>
      <c r="AF90" s="180"/>
      <c r="AG90" s="180"/>
      <c r="AH90" s="181"/>
      <c r="AI90" s="179">
        <f t="shared" si="10"/>
        <v>381</v>
      </c>
      <c r="AJ90" s="180"/>
      <c r="AK90" s="180"/>
      <c r="AL90" s="180"/>
      <c r="AM90" s="181"/>
      <c r="AN90" s="179">
        <f t="shared" ref="AN90:AN95" si="18">R90+AC90</f>
        <v>981</v>
      </c>
      <c r="AO90" s="182"/>
      <c r="AP90" s="182"/>
      <c r="AQ90" s="182"/>
      <c r="AR90" s="182"/>
      <c r="AS90" s="183"/>
      <c r="AT90" s="184">
        <f>IF(AI90=0,0,(AI90*1)/($E$94*$AU$10*3-$E$96))</f>
        <v>0.17937853107344634</v>
      </c>
      <c r="AU90" s="185"/>
      <c r="AV90" s="185"/>
      <c r="AW90" s="185"/>
      <c r="AX90" s="185"/>
      <c r="AY90" s="186"/>
      <c r="AZ90" s="37"/>
    </row>
    <row r="91" spans="1:52" ht="10.5" customHeight="1" x14ac:dyDescent="0.15">
      <c r="A91" s="5"/>
      <c r="B91" s="190"/>
      <c r="C91" s="191"/>
      <c r="D91" s="189"/>
      <c r="E91" s="175"/>
      <c r="F91" s="178"/>
      <c r="G91" s="178"/>
      <c r="H91" s="177"/>
      <c r="I91" s="166" t="str">
        <f t="shared" si="17"/>
        <v>午後</v>
      </c>
      <c r="J91" s="167"/>
      <c r="K91" s="167"/>
      <c r="L91" s="168"/>
      <c r="M91" s="161">
        <v>354</v>
      </c>
      <c r="N91" s="162"/>
      <c r="O91" s="162"/>
      <c r="P91" s="162"/>
      <c r="Q91" s="163"/>
      <c r="R91" s="161">
        <v>993</v>
      </c>
      <c r="S91" s="162"/>
      <c r="T91" s="162"/>
      <c r="U91" s="162"/>
      <c r="V91" s="162"/>
      <c r="W91" s="163"/>
      <c r="X91" s="161">
        <v>0</v>
      </c>
      <c r="Y91" s="162"/>
      <c r="Z91" s="162"/>
      <c r="AA91" s="162"/>
      <c r="AB91" s="163"/>
      <c r="AC91" s="161">
        <v>0</v>
      </c>
      <c r="AD91" s="162"/>
      <c r="AE91" s="162"/>
      <c r="AF91" s="162"/>
      <c r="AG91" s="162"/>
      <c r="AH91" s="163"/>
      <c r="AI91" s="161">
        <f t="shared" si="10"/>
        <v>354</v>
      </c>
      <c r="AJ91" s="162"/>
      <c r="AK91" s="162"/>
      <c r="AL91" s="162"/>
      <c r="AM91" s="163"/>
      <c r="AN91" s="161">
        <f t="shared" si="18"/>
        <v>993</v>
      </c>
      <c r="AO91" s="164"/>
      <c r="AP91" s="164"/>
      <c r="AQ91" s="164"/>
      <c r="AR91" s="164"/>
      <c r="AS91" s="165"/>
      <c r="AT91" s="172">
        <f>IF(AI91=0,0,(AI91*1)/($E$94*$AU$10*3-$E$96))</f>
        <v>0.16666666666666666</v>
      </c>
      <c r="AU91" s="173"/>
      <c r="AV91" s="173"/>
      <c r="AW91" s="173"/>
      <c r="AX91" s="173"/>
      <c r="AY91" s="174"/>
      <c r="AZ91" s="37"/>
    </row>
    <row r="92" spans="1:52" ht="10.5" customHeight="1" x14ac:dyDescent="0.15">
      <c r="A92" s="5"/>
      <c r="B92" s="190"/>
      <c r="C92" s="191"/>
      <c r="D92" s="189"/>
      <c r="E92" s="175"/>
      <c r="F92" s="178"/>
      <c r="G92" s="178"/>
      <c r="H92" s="177"/>
      <c r="I92" s="166" t="str">
        <f t="shared" si="17"/>
        <v>夜間</v>
      </c>
      <c r="J92" s="167"/>
      <c r="K92" s="167"/>
      <c r="L92" s="168"/>
      <c r="M92" s="161">
        <v>380</v>
      </c>
      <c r="N92" s="162"/>
      <c r="O92" s="162"/>
      <c r="P92" s="162"/>
      <c r="Q92" s="163"/>
      <c r="R92" s="161">
        <v>948</v>
      </c>
      <c r="S92" s="162"/>
      <c r="T92" s="162"/>
      <c r="U92" s="162"/>
      <c r="V92" s="162"/>
      <c r="W92" s="163"/>
      <c r="X92" s="161">
        <v>2</v>
      </c>
      <c r="Y92" s="162"/>
      <c r="Z92" s="162"/>
      <c r="AA92" s="162"/>
      <c r="AB92" s="163"/>
      <c r="AC92" s="161">
        <v>0</v>
      </c>
      <c r="AD92" s="162"/>
      <c r="AE92" s="162"/>
      <c r="AF92" s="162"/>
      <c r="AG92" s="162"/>
      <c r="AH92" s="163"/>
      <c r="AI92" s="161">
        <f t="shared" si="10"/>
        <v>382</v>
      </c>
      <c r="AJ92" s="162"/>
      <c r="AK92" s="162"/>
      <c r="AL92" s="162"/>
      <c r="AM92" s="163"/>
      <c r="AN92" s="161">
        <f t="shared" si="18"/>
        <v>948</v>
      </c>
      <c r="AO92" s="164"/>
      <c r="AP92" s="164"/>
      <c r="AQ92" s="164"/>
      <c r="AR92" s="164"/>
      <c r="AS92" s="165"/>
      <c r="AT92" s="172">
        <f>IF(AI92=0,0,(AI92*1)/($E$94*$AU$10*3-$E$96))</f>
        <v>0.17984934086629001</v>
      </c>
      <c r="AU92" s="173"/>
      <c r="AV92" s="173"/>
      <c r="AW92" s="173"/>
      <c r="AX92" s="173"/>
      <c r="AY92" s="174"/>
      <c r="AZ92" s="37"/>
    </row>
    <row r="93" spans="1:52" ht="10.5" customHeight="1" x14ac:dyDescent="0.15">
      <c r="A93" s="5"/>
      <c r="B93" s="190"/>
      <c r="C93" s="191"/>
      <c r="D93" s="189"/>
      <c r="E93" s="175"/>
      <c r="F93" s="178"/>
      <c r="G93" s="178"/>
      <c r="H93" s="177"/>
      <c r="I93" s="166" t="str">
        <f t="shared" si="17"/>
        <v>午前午後</v>
      </c>
      <c r="J93" s="167"/>
      <c r="K93" s="167"/>
      <c r="L93" s="168"/>
      <c r="M93" s="161">
        <v>79</v>
      </c>
      <c r="N93" s="162"/>
      <c r="O93" s="162"/>
      <c r="P93" s="162"/>
      <c r="Q93" s="163"/>
      <c r="R93" s="161">
        <v>231</v>
      </c>
      <c r="S93" s="162"/>
      <c r="T93" s="162"/>
      <c r="U93" s="162"/>
      <c r="V93" s="162"/>
      <c r="W93" s="163"/>
      <c r="X93" s="161">
        <v>3</v>
      </c>
      <c r="Y93" s="162"/>
      <c r="Z93" s="162"/>
      <c r="AA93" s="162"/>
      <c r="AB93" s="163"/>
      <c r="AC93" s="161">
        <v>16</v>
      </c>
      <c r="AD93" s="162"/>
      <c r="AE93" s="162"/>
      <c r="AF93" s="162"/>
      <c r="AG93" s="162"/>
      <c r="AH93" s="163"/>
      <c r="AI93" s="161">
        <f t="shared" si="10"/>
        <v>82</v>
      </c>
      <c r="AJ93" s="162"/>
      <c r="AK93" s="162"/>
      <c r="AL93" s="162"/>
      <c r="AM93" s="163"/>
      <c r="AN93" s="161">
        <f t="shared" si="18"/>
        <v>247</v>
      </c>
      <c r="AO93" s="164"/>
      <c r="AP93" s="164"/>
      <c r="AQ93" s="164"/>
      <c r="AR93" s="164"/>
      <c r="AS93" s="165"/>
      <c r="AT93" s="172">
        <f>IF(AI93=0,0,(AI93*2)/($E$94*$AU$10*3-$E$96))</f>
        <v>7.7212806026365349E-2</v>
      </c>
      <c r="AU93" s="173"/>
      <c r="AV93" s="173"/>
      <c r="AW93" s="173"/>
      <c r="AX93" s="173"/>
      <c r="AY93" s="174"/>
      <c r="AZ93" s="37"/>
    </row>
    <row r="94" spans="1:52" ht="10.5" customHeight="1" x14ac:dyDescent="0.15">
      <c r="A94" s="5"/>
      <c r="B94" s="190"/>
      <c r="C94" s="191"/>
      <c r="D94" s="189"/>
      <c r="E94" s="38">
        <v>2</v>
      </c>
      <c r="F94" s="35"/>
      <c r="G94" s="35"/>
      <c r="H94" s="36"/>
      <c r="I94" s="166" t="str">
        <f t="shared" si="17"/>
        <v>午後夜間</v>
      </c>
      <c r="J94" s="167"/>
      <c r="K94" s="167"/>
      <c r="L94" s="168"/>
      <c r="M94" s="161">
        <v>38</v>
      </c>
      <c r="N94" s="162"/>
      <c r="O94" s="162"/>
      <c r="P94" s="162"/>
      <c r="Q94" s="163"/>
      <c r="R94" s="161">
        <v>137</v>
      </c>
      <c r="S94" s="162"/>
      <c r="T94" s="162"/>
      <c r="U94" s="162"/>
      <c r="V94" s="162"/>
      <c r="W94" s="163"/>
      <c r="X94" s="161">
        <v>2</v>
      </c>
      <c r="Y94" s="162"/>
      <c r="Z94" s="162"/>
      <c r="AA94" s="162"/>
      <c r="AB94" s="163"/>
      <c r="AC94" s="161">
        <v>10</v>
      </c>
      <c r="AD94" s="162"/>
      <c r="AE94" s="162"/>
      <c r="AF94" s="162"/>
      <c r="AG94" s="162"/>
      <c r="AH94" s="163"/>
      <c r="AI94" s="161">
        <f t="shared" si="10"/>
        <v>40</v>
      </c>
      <c r="AJ94" s="162"/>
      <c r="AK94" s="162"/>
      <c r="AL94" s="162"/>
      <c r="AM94" s="163"/>
      <c r="AN94" s="161">
        <f t="shared" si="18"/>
        <v>147</v>
      </c>
      <c r="AO94" s="164"/>
      <c r="AP94" s="164"/>
      <c r="AQ94" s="164"/>
      <c r="AR94" s="164"/>
      <c r="AS94" s="165"/>
      <c r="AT94" s="172">
        <f>IF(AI94=0,0,(AI94*2)/($E$94*$AU$10*3-$E$96))</f>
        <v>3.7664783427495289E-2</v>
      </c>
      <c r="AU94" s="173"/>
      <c r="AV94" s="173"/>
      <c r="AW94" s="173"/>
      <c r="AX94" s="173"/>
      <c r="AY94" s="174"/>
      <c r="AZ94" s="37"/>
    </row>
    <row r="95" spans="1:52" ht="10.5" customHeight="1" x14ac:dyDescent="0.15">
      <c r="A95" s="5"/>
      <c r="B95" s="190"/>
      <c r="C95" s="191"/>
      <c r="D95" s="189"/>
      <c r="E95" s="34"/>
      <c r="F95" s="35"/>
      <c r="G95" s="35"/>
      <c r="H95" s="36"/>
      <c r="I95" s="166" t="str">
        <f t="shared" si="17"/>
        <v>全日</v>
      </c>
      <c r="J95" s="167"/>
      <c r="K95" s="167"/>
      <c r="L95" s="168"/>
      <c r="M95" s="161">
        <v>23</v>
      </c>
      <c r="N95" s="162"/>
      <c r="O95" s="162"/>
      <c r="P95" s="162"/>
      <c r="Q95" s="163"/>
      <c r="R95" s="161">
        <v>105</v>
      </c>
      <c r="S95" s="162"/>
      <c r="T95" s="162"/>
      <c r="U95" s="162"/>
      <c r="V95" s="162"/>
      <c r="W95" s="163"/>
      <c r="X95" s="161">
        <v>22</v>
      </c>
      <c r="Y95" s="162"/>
      <c r="Z95" s="162"/>
      <c r="AA95" s="162"/>
      <c r="AB95" s="163"/>
      <c r="AC95" s="161">
        <v>109</v>
      </c>
      <c r="AD95" s="162"/>
      <c r="AE95" s="162"/>
      <c r="AF95" s="162"/>
      <c r="AG95" s="162"/>
      <c r="AH95" s="163"/>
      <c r="AI95" s="161">
        <f t="shared" si="10"/>
        <v>45</v>
      </c>
      <c r="AJ95" s="162"/>
      <c r="AK95" s="162"/>
      <c r="AL95" s="162"/>
      <c r="AM95" s="163"/>
      <c r="AN95" s="161">
        <f t="shared" si="18"/>
        <v>214</v>
      </c>
      <c r="AO95" s="164"/>
      <c r="AP95" s="164"/>
      <c r="AQ95" s="164"/>
      <c r="AR95" s="164"/>
      <c r="AS95" s="165"/>
      <c r="AT95" s="172">
        <f>IF(AI95=0,0,(AI95*3)/($E$94*$AU$10*3-$E$96))</f>
        <v>6.3559322033898302E-2</v>
      </c>
      <c r="AU95" s="173"/>
      <c r="AV95" s="173"/>
      <c r="AW95" s="173"/>
      <c r="AX95" s="173"/>
      <c r="AY95" s="174"/>
      <c r="AZ95" s="37"/>
    </row>
    <row r="96" spans="1:52" ht="10.5" customHeight="1" x14ac:dyDescent="0.15">
      <c r="A96" s="5"/>
      <c r="B96" s="190"/>
      <c r="C96" s="191"/>
      <c r="D96" s="189"/>
      <c r="E96" s="169">
        <v>0</v>
      </c>
      <c r="F96" s="170"/>
      <c r="G96" s="170"/>
      <c r="H96" s="171"/>
      <c r="I96" s="166" t="s">
        <v>36</v>
      </c>
      <c r="J96" s="167"/>
      <c r="K96" s="167"/>
      <c r="L96" s="168"/>
      <c r="M96" s="161">
        <f>SUM(M90:Q95)</f>
        <v>1255</v>
      </c>
      <c r="N96" s="162"/>
      <c r="O96" s="162"/>
      <c r="P96" s="162"/>
      <c r="Q96" s="163"/>
      <c r="R96" s="161">
        <f>SUM(R90:W95:W95)</f>
        <v>3395</v>
      </c>
      <c r="S96" s="162"/>
      <c r="T96" s="162"/>
      <c r="U96" s="162"/>
      <c r="V96" s="162"/>
      <c r="W96" s="163"/>
      <c r="X96" s="161">
        <f>SUM(X90:AB95:AB95)</f>
        <v>29</v>
      </c>
      <c r="Y96" s="162"/>
      <c r="Z96" s="162"/>
      <c r="AA96" s="162"/>
      <c r="AB96" s="163"/>
      <c r="AC96" s="161">
        <f>SUM(AC90:AH95)</f>
        <v>135</v>
      </c>
      <c r="AD96" s="162"/>
      <c r="AE96" s="162"/>
      <c r="AF96" s="162"/>
      <c r="AG96" s="162"/>
      <c r="AH96" s="163"/>
      <c r="AI96" s="161">
        <f t="shared" si="10"/>
        <v>1284</v>
      </c>
      <c r="AJ96" s="162"/>
      <c r="AK96" s="162"/>
      <c r="AL96" s="162"/>
      <c r="AM96" s="163"/>
      <c r="AN96" s="161">
        <f>SUM(AN90:AS95)</f>
        <v>3530</v>
      </c>
      <c r="AO96" s="164"/>
      <c r="AP96" s="164"/>
      <c r="AQ96" s="164"/>
      <c r="AR96" s="164"/>
      <c r="AS96" s="165"/>
      <c r="AT96" s="172">
        <f>IF(AI96=0,0,(AI96+AI93+AI94+(AI95*2))/(E94*$AU$10*3-E96))</f>
        <v>0.70433145009416198</v>
      </c>
      <c r="AU96" s="173"/>
      <c r="AV96" s="173"/>
      <c r="AW96" s="173"/>
      <c r="AX96" s="173"/>
      <c r="AY96" s="174"/>
      <c r="AZ96" s="37"/>
    </row>
    <row r="97" spans="1:52" ht="10.5" customHeight="1" x14ac:dyDescent="0.15">
      <c r="A97" s="5"/>
      <c r="B97" s="187" t="s">
        <v>35</v>
      </c>
      <c r="C97" s="191"/>
      <c r="D97" s="189"/>
      <c r="E97" s="175" t="s">
        <v>47</v>
      </c>
      <c r="F97" s="178"/>
      <c r="G97" s="178"/>
      <c r="H97" s="177"/>
      <c r="I97" s="158" t="str">
        <f t="shared" ref="I97:I102" si="19">I90</f>
        <v>午前</v>
      </c>
      <c r="J97" s="159"/>
      <c r="K97" s="159"/>
      <c r="L97" s="160"/>
      <c r="M97" s="179">
        <v>69</v>
      </c>
      <c r="N97" s="180"/>
      <c r="O97" s="180"/>
      <c r="P97" s="180"/>
      <c r="Q97" s="181"/>
      <c r="R97" s="179">
        <v>881</v>
      </c>
      <c r="S97" s="180"/>
      <c r="T97" s="180"/>
      <c r="U97" s="180"/>
      <c r="V97" s="180"/>
      <c r="W97" s="181"/>
      <c r="X97" s="179">
        <v>1</v>
      </c>
      <c r="Y97" s="180"/>
      <c r="Z97" s="180"/>
      <c r="AA97" s="180"/>
      <c r="AB97" s="181"/>
      <c r="AC97" s="179">
        <v>5</v>
      </c>
      <c r="AD97" s="180"/>
      <c r="AE97" s="180"/>
      <c r="AF97" s="180"/>
      <c r="AG97" s="180"/>
      <c r="AH97" s="181"/>
      <c r="AI97" s="179">
        <f t="shared" si="10"/>
        <v>70</v>
      </c>
      <c r="AJ97" s="180"/>
      <c r="AK97" s="180"/>
      <c r="AL97" s="180"/>
      <c r="AM97" s="181"/>
      <c r="AN97" s="179">
        <f t="shared" ref="AN97:AN102" si="20">R97+AC97</f>
        <v>886</v>
      </c>
      <c r="AO97" s="182"/>
      <c r="AP97" s="182"/>
      <c r="AQ97" s="182"/>
      <c r="AR97" s="182"/>
      <c r="AS97" s="183"/>
      <c r="AT97" s="184">
        <f>IF(AI97=0,0,(AI97*1)/($E$101*$AU$10*3-$E$103))</f>
        <v>6.5913370998116755E-2</v>
      </c>
      <c r="AU97" s="185"/>
      <c r="AV97" s="185"/>
      <c r="AW97" s="185"/>
      <c r="AX97" s="185"/>
      <c r="AY97" s="186"/>
      <c r="AZ97" s="37"/>
    </row>
    <row r="98" spans="1:52" ht="10.5" customHeight="1" x14ac:dyDescent="0.15">
      <c r="A98" s="5"/>
      <c r="B98" s="190"/>
      <c r="C98" s="191"/>
      <c r="D98" s="189"/>
      <c r="E98" s="175"/>
      <c r="F98" s="178"/>
      <c r="G98" s="178"/>
      <c r="H98" s="177"/>
      <c r="I98" s="166" t="str">
        <f t="shared" si="19"/>
        <v>午後</v>
      </c>
      <c r="J98" s="167"/>
      <c r="K98" s="167"/>
      <c r="L98" s="168"/>
      <c r="M98" s="161">
        <v>36</v>
      </c>
      <c r="N98" s="162"/>
      <c r="O98" s="162"/>
      <c r="P98" s="162"/>
      <c r="Q98" s="163"/>
      <c r="R98" s="161">
        <v>362</v>
      </c>
      <c r="S98" s="162"/>
      <c r="T98" s="162"/>
      <c r="U98" s="162"/>
      <c r="V98" s="162"/>
      <c r="W98" s="163"/>
      <c r="X98" s="161">
        <v>7</v>
      </c>
      <c r="Y98" s="162"/>
      <c r="Z98" s="162"/>
      <c r="AA98" s="162"/>
      <c r="AB98" s="163"/>
      <c r="AC98" s="161">
        <v>85</v>
      </c>
      <c r="AD98" s="162"/>
      <c r="AE98" s="162"/>
      <c r="AF98" s="162"/>
      <c r="AG98" s="162"/>
      <c r="AH98" s="163"/>
      <c r="AI98" s="161">
        <f t="shared" si="10"/>
        <v>43</v>
      </c>
      <c r="AJ98" s="162"/>
      <c r="AK98" s="162"/>
      <c r="AL98" s="162"/>
      <c r="AM98" s="163"/>
      <c r="AN98" s="161">
        <f t="shared" si="20"/>
        <v>447</v>
      </c>
      <c r="AO98" s="164"/>
      <c r="AP98" s="164"/>
      <c r="AQ98" s="164"/>
      <c r="AR98" s="164"/>
      <c r="AS98" s="165"/>
      <c r="AT98" s="172">
        <f>IF(AI98=0,0,(AI98*1)/($E$101*$AU$10*3-$E$103))</f>
        <v>4.0489642184557438E-2</v>
      </c>
      <c r="AU98" s="173"/>
      <c r="AV98" s="173"/>
      <c r="AW98" s="173"/>
      <c r="AX98" s="173"/>
      <c r="AY98" s="174"/>
      <c r="AZ98" s="37"/>
    </row>
    <row r="99" spans="1:52" ht="10.5" customHeight="1" x14ac:dyDescent="0.15">
      <c r="A99" s="5"/>
      <c r="B99" s="190"/>
      <c r="C99" s="191"/>
      <c r="D99" s="189"/>
      <c r="E99" s="175"/>
      <c r="F99" s="178"/>
      <c r="G99" s="178"/>
      <c r="H99" s="177"/>
      <c r="I99" s="166" t="str">
        <f t="shared" si="19"/>
        <v>夜間</v>
      </c>
      <c r="J99" s="167"/>
      <c r="K99" s="167"/>
      <c r="L99" s="168"/>
      <c r="M99" s="161">
        <v>16</v>
      </c>
      <c r="N99" s="162"/>
      <c r="O99" s="162"/>
      <c r="P99" s="162"/>
      <c r="Q99" s="163"/>
      <c r="R99" s="161">
        <v>177</v>
      </c>
      <c r="S99" s="162"/>
      <c r="T99" s="162"/>
      <c r="U99" s="162"/>
      <c r="V99" s="162"/>
      <c r="W99" s="163"/>
      <c r="X99" s="161">
        <v>10</v>
      </c>
      <c r="Y99" s="162"/>
      <c r="Z99" s="162"/>
      <c r="AA99" s="162"/>
      <c r="AB99" s="163"/>
      <c r="AC99" s="161">
        <v>97</v>
      </c>
      <c r="AD99" s="162"/>
      <c r="AE99" s="162"/>
      <c r="AF99" s="162"/>
      <c r="AG99" s="162"/>
      <c r="AH99" s="163"/>
      <c r="AI99" s="161">
        <f t="shared" si="10"/>
        <v>26</v>
      </c>
      <c r="AJ99" s="162"/>
      <c r="AK99" s="162"/>
      <c r="AL99" s="162"/>
      <c r="AM99" s="163"/>
      <c r="AN99" s="161">
        <f t="shared" si="20"/>
        <v>274</v>
      </c>
      <c r="AO99" s="164"/>
      <c r="AP99" s="164"/>
      <c r="AQ99" s="164"/>
      <c r="AR99" s="164"/>
      <c r="AS99" s="165"/>
      <c r="AT99" s="172">
        <f>IF(AI99=0,0,(AI99*1)/($E$101*$AU$10*3-$E$103))</f>
        <v>2.4482109227871938E-2</v>
      </c>
      <c r="AU99" s="173"/>
      <c r="AV99" s="173"/>
      <c r="AW99" s="173"/>
      <c r="AX99" s="173"/>
      <c r="AY99" s="174"/>
      <c r="AZ99" s="37"/>
    </row>
    <row r="100" spans="1:52" ht="10.5" customHeight="1" x14ac:dyDescent="0.15">
      <c r="A100" s="5"/>
      <c r="B100" s="190"/>
      <c r="C100" s="191"/>
      <c r="D100" s="189"/>
      <c r="E100" s="175"/>
      <c r="F100" s="178"/>
      <c r="G100" s="178"/>
      <c r="H100" s="177"/>
      <c r="I100" s="166" t="str">
        <f t="shared" si="19"/>
        <v>午前午後</v>
      </c>
      <c r="J100" s="167"/>
      <c r="K100" s="167"/>
      <c r="L100" s="168"/>
      <c r="M100" s="161">
        <v>41</v>
      </c>
      <c r="N100" s="162"/>
      <c r="O100" s="162"/>
      <c r="P100" s="162"/>
      <c r="Q100" s="163"/>
      <c r="R100" s="161">
        <v>508</v>
      </c>
      <c r="S100" s="162"/>
      <c r="T100" s="162"/>
      <c r="U100" s="162"/>
      <c r="V100" s="162"/>
      <c r="W100" s="163"/>
      <c r="X100" s="161">
        <v>20</v>
      </c>
      <c r="Y100" s="162"/>
      <c r="Z100" s="162"/>
      <c r="AA100" s="162"/>
      <c r="AB100" s="163"/>
      <c r="AC100" s="161">
        <v>300</v>
      </c>
      <c r="AD100" s="162"/>
      <c r="AE100" s="162"/>
      <c r="AF100" s="162"/>
      <c r="AG100" s="162"/>
      <c r="AH100" s="163"/>
      <c r="AI100" s="161">
        <f t="shared" ref="AI100:AI117" si="21">M100+X100</f>
        <v>61</v>
      </c>
      <c r="AJ100" s="162"/>
      <c r="AK100" s="162"/>
      <c r="AL100" s="162"/>
      <c r="AM100" s="163"/>
      <c r="AN100" s="161">
        <f t="shared" si="20"/>
        <v>808</v>
      </c>
      <c r="AO100" s="164"/>
      <c r="AP100" s="164"/>
      <c r="AQ100" s="164"/>
      <c r="AR100" s="164"/>
      <c r="AS100" s="165"/>
      <c r="AT100" s="172">
        <f>IF(AI100=0,0,(AI100*2)/($E$101*$AU$10*3-$E$103))</f>
        <v>0.11487758945386065</v>
      </c>
      <c r="AU100" s="173"/>
      <c r="AV100" s="173"/>
      <c r="AW100" s="173"/>
      <c r="AX100" s="173"/>
      <c r="AY100" s="174"/>
      <c r="AZ100" s="37"/>
    </row>
    <row r="101" spans="1:52" ht="10.5" customHeight="1" x14ac:dyDescent="0.15">
      <c r="A101" s="5"/>
      <c r="B101" s="190"/>
      <c r="C101" s="191"/>
      <c r="D101" s="189"/>
      <c r="E101" s="38">
        <v>1</v>
      </c>
      <c r="F101" s="35"/>
      <c r="G101" s="35"/>
      <c r="H101" s="36"/>
      <c r="I101" s="166" t="str">
        <f t="shared" si="19"/>
        <v>午後夜間</v>
      </c>
      <c r="J101" s="167"/>
      <c r="K101" s="167"/>
      <c r="L101" s="168"/>
      <c r="M101" s="161">
        <v>8</v>
      </c>
      <c r="N101" s="162"/>
      <c r="O101" s="162"/>
      <c r="P101" s="162"/>
      <c r="Q101" s="163"/>
      <c r="R101" s="161">
        <v>96</v>
      </c>
      <c r="S101" s="162"/>
      <c r="T101" s="162"/>
      <c r="U101" s="162"/>
      <c r="V101" s="162"/>
      <c r="W101" s="163"/>
      <c r="X101" s="161">
        <v>1</v>
      </c>
      <c r="Y101" s="162"/>
      <c r="Z101" s="162"/>
      <c r="AA101" s="162"/>
      <c r="AB101" s="163"/>
      <c r="AC101" s="161">
        <v>15</v>
      </c>
      <c r="AD101" s="162"/>
      <c r="AE101" s="162"/>
      <c r="AF101" s="162"/>
      <c r="AG101" s="162"/>
      <c r="AH101" s="163"/>
      <c r="AI101" s="161">
        <f t="shared" si="21"/>
        <v>9</v>
      </c>
      <c r="AJ101" s="162"/>
      <c r="AK101" s="162"/>
      <c r="AL101" s="162"/>
      <c r="AM101" s="163"/>
      <c r="AN101" s="161">
        <f t="shared" si="20"/>
        <v>111</v>
      </c>
      <c r="AO101" s="164"/>
      <c r="AP101" s="164"/>
      <c r="AQ101" s="164"/>
      <c r="AR101" s="164"/>
      <c r="AS101" s="165"/>
      <c r="AT101" s="172">
        <f>IF(AI101=0,0,(AI101*2)/($E$101*$AU$10*3-$E$103))</f>
        <v>1.6949152542372881E-2</v>
      </c>
      <c r="AU101" s="173"/>
      <c r="AV101" s="173"/>
      <c r="AW101" s="173"/>
      <c r="AX101" s="173"/>
      <c r="AY101" s="174"/>
      <c r="AZ101" s="37"/>
    </row>
    <row r="102" spans="1:52" ht="10.5" customHeight="1" x14ac:dyDescent="0.15">
      <c r="A102" s="5"/>
      <c r="B102" s="190"/>
      <c r="C102" s="191"/>
      <c r="D102" s="189"/>
      <c r="E102" s="34"/>
      <c r="F102" s="35"/>
      <c r="G102" s="35"/>
      <c r="H102" s="36"/>
      <c r="I102" s="166" t="str">
        <f t="shared" si="19"/>
        <v>全日</v>
      </c>
      <c r="J102" s="167"/>
      <c r="K102" s="167"/>
      <c r="L102" s="168"/>
      <c r="M102" s="161">
        <v>17</v>
      </c>
      <c r="N102" s="162"/>
      <c r="O102" s="162"/>
      <c r="P102" s="162"/>
      <c r="Q102" s="163"/>
      <c r="R102" s="161">
        <v>240</v>
      </c>
      <c r="S102" s="162"/>
      <c r="T102" s="162"/>
      <c r="U102" s="162"/>
      <c r="V102" s="162"/>
      <c r="W102" s="163"/>
      <c r="X102" s="161">
        <v>21</v>
      </c>
      <c r="Y102" s="162"/>
      <c r="Z102" s="162"/>
      <c r="AA102" s="162"/>
      <c r="AB102" s="163"/>
      <c r="AC102" s="161">
        <v>310</v>
      </c>
      <c r="AD102" s="162"/>
      <c r="AE102" s="162"/>
      <c r="AF102" s="162"/>
      <c r="AG102" s="162"/>
      <c r="AH102" s="163"/>
      <c r="AI102" s="161">
        <f t="shared" si="21"/>
        <v>38</v>
      </c>
      <c r="AJ102" s="162"/>
      <c r="AK102" s="162"/>
      <c r="AL102" s="162"/>
      <c r="AM102" s="163"/>
      <c r="AN102" s="161">
        <f t="shared" si="20"/>
        <v>550</v>
      </c>
      <c r="AO102" s="164"/>
      <c r="AP102" s="164"/>
      <c r="AQ102" s="164"/>
      <c r="AR102" s="164"/>
      <c r="AS102" s="165"/>
      <c r="AT102" s="172">
        <f>IF(AI102=0,0,(AI102*3)/($E$101*$AU$10*3-$E$103))</f>
        <v>0.10734463276836158</v>
      </c>
      <c r="AU102" s="173"/>
      <c r="AV102" s="173"/>
      <c r="AW102" s="173"/>
      <c r="AX102" s="173"/>
      <c r="AY102" s="174"/>
      <c r="AZ102" s="37"/>
    </row>
    <row r="103" spans="1:52" ht="10.5" customHeight="1" x14ac:dyDescent="0.15">
      <c r="A103" s="5"/>
      <c r="B103" s="190"/>
      <c r="C103" s="191"/>
      <c r="D103" s="189"/>
      <c r="E103" s="169">
        <v>0</v>
      </c>
      <c r="F103" s="170"/>
      <c r="G103" s="170"/>
      <c r="H103" s="171"/>
      <c r="I103" s="166" t="s">
        <v>36</v>
      </c>
      <c r="J103" s="167"/>
      <c r="K103" s="167"/>
      <c r="L103" s="168"/>
      <c r="M103" s="161">
        <f>SUM(M97:Q102)</f>
        <v>187</v>
      </c>
      <c r="N103" s="162"/>
      <c r="O103" s="162"/>
      <c r="P103" s="162"/>
      <c r="Q103" s="163"/>
      <c r="R103" s="161">
        <f>SUM(R97:W102:W102)</f>
        <v>2264</v>
      </c>
      <c r="S103" s="162"/>
      <c r="T103" s="162"/>
      <c r="U103" s="162"/>
      <c r="V103" s="162"/>
      <c r="W103" s="163"/>
      <c r="X103" s="161">
        <f>SUM(X97:AB102:AB102)</f>
        <v>60</v>
      </c>
      <c r="Y103" s="162"/>
      <c r="Z103" s="162"/>
      <c r="AA103" s="162"/>
      <c r="AB103" s="163"/>
      <c r="AC103" s="161">
        <f>SUM(AC97:AH102)</f>
        <v>812</v>
      </c>
      <c r="AD103" s="162"/>
      <c r="AE103" s="162"/>
      <c r="AF103" s="162"/>
      <c r="AG103" s="162"/>
      <c r="AH103" s="163"/>
      <c r="AI103" s="161">
        <f t="shared" si="21"/>
        <v>247</v>
      </c>
      <c r="AJ103" s="162"/>
      <c r="AK103" s="162"/>
      <c r="AL103" s="162"/>
      <c r="AM103" s="163"/>
      <c r="AN103" s="161">
        <f>SUM(AN97:AS102)</f>
        <v>3076</v>
      </c>
      <c r="AO103" s="164"/>
      <c r="AP103" s="164"/>
      <c r="AQ103" s="164"/>
      <c r="AR103" s="164"/>
      <c r="AS103" s="165"/>
      <c r="AT103" s="172">
        <f>IF(AI103=0,0,(AI103+AI100+AI101+(AI102*2))/(E101*$AU$10*3-E103))</f>
        <v>0.37005649717514122</v>
      </c>
      <c r="AU103" s="173"/>
      <c r="AV103" s="173"/>
      <c r="AW103" s="173"/>
      <c r="AX103" s="173"/>
      <c r="AY103" s="174"/>
      <c r="AZ103" s="37"/>
    </row>
    <row r="104" spans="1:52" ht="10.5" customHeight="1" x14ac:dyDescent="0.15">
      <c r="A104" s="5"/>
      <c r="B104" s="187" t="s">
        <v>35</v>
      </c>
      <c r="C104" s="191"/>
      <c r="D104" s="189"/>
      <c r="E104" s="175" t="s">
        <v>48</v>
      </c>
      <c r="F104" s="178"/>
      <c r="G104" s="178"/>
      <c r="H104" s="177"/>
      <c r="I104" s="158" t="str">
        <f t="shared" ref="I104:I109" si="22">I97</f>
        <v>午前</v>
      </c>
      <c r="J104" s="159"/>
      <c r="K104" s="159"/>
      <c r="L104" s="160"/>
      <c r="M104" s="179">
        <v>50</v>
      </c>
      <c r="N104" s="180"/>
      <c r="O104" s="180"/>
      <c r="P104" s="180"/>
      <c r="Q104" s="181"/>
      <c r="R104" s="179">
        <v>627</v>
      </c>
      <c r="S104" s="180"/>
      <c r="T104" s="180"/>
      <c r="U104" s="180"/>
      <c r="V104" s="180"/>
      <c r="W104" s="181"/>
      <c r="X104" s="179">
        <v>8</v>
      </c>
      <c r="Y104" s="180"/>
      <c r="Z104" s="180"/>
      <c r="AA104" s="180"/>
      <c r="AB104" s="181"/>
      <c r="AC104" s="179">
        <v>137</v>
      </c>
      <c r="AD104" s="180"/>
      <c r="AE104" s="180"/>
      <c r="AF104" s="180"/>
      <c r="AG104" s="180"/>
      <c r="AH104" s="181"/>
      <c r="AI104" s="179">
        <f t="shared" si="21"/>
        <v>58</v>
      </c>
      <c r="AJ104" s="180"/>
      <c r="AK104" s="180"/>
      <c r="AL104" s="180"/>
      <c r="AM104" s="181"/>
      <c r="AN104" s="179">
        <f t="shared" ref="AN104:AN109" si="23">R104+AC104</f>
        <v>764</v>
      </c>
      <c r="AO104" s="182"/>
      <c r="AP104" s="182"/>
      <c r="AQ104" s="182"/>
      <c r="AR104" s="182"/>
      <c r="AS104" s="183"/>
      <c r="AT104" s="184">
        <f>IF(AI104=0,0,(AI104*1)/($E$108*$AU$10*3-$E$110))</f>
        <v>5.4613935969868174E-2</v>
      </c>
      <c r="AU104" s="185"/>
      <c r="AV104" s="185"/>
      <c r="AW104" s="185"/>
      <c r="AX104" s="185"/>
      <c r="AY104" s="186"/>
      <c r="AZ104" s="37"/>
    </row>
    <row r="105" spans="1:52" ht="10.5" customHeight="1" x14ac:dyDescent="0.15">
      <c r="A105" s="5"/>
      <c r="B105" s="190"/>
      <c r="C105" s="191"/>
      <c r="D105" s="189"/>
      <c r="E105" s="175"/>
      <c r="F105" s="178"/>
      <c r="G105" s="178"/>
      <c r="H105" s="177"/>
      <c r="I105" s="166" t="str">
        <f t="shared" si="22"/>
        <v>午後</v>
      </c>
      <c r="J105" s="167"/>
      <c r="K105" s="167"/>
      <c r="L105" s="168"/>
      <c r="M105" s="161">
        <v>123</v>
      </c>
      <c r="N105" s="162"/>
      <c r="O105" s="162"/>
      <c r="P105" s="162"/>
      <c r="Q105" s="163"/>
      <c r="R105" s="161">
        <v>1187</v>
      </c>
      <c r="S105" s="162"/>
      <c r="T105" s="162"/>
      <c r="U105" s="162"/>
      <c r="V105" s="162"/>
      <c r="W105" s="163"/>
      <c r="X105" s="161">
        <v>5</v>
      </c>
      <c r="Y105" s="162"/>
      <c r="Z105" s="162"/>
      <c r="AA105" s="162"/>
      <c r="AB105" s="163"/>
      <c r="AC105" s="161">
        <v>68</v>
      </c>
      <c r="AD105" s="162"/>
      <c r="AE105" s="162"/>
      <c r="AF105" s="162"/>
      <c r="AG105" s="162"/>
      <c r="AH105" s="163"/>
      <c r="AI105" s="161">
        <f t="shared" si="21"/>
        <v>128</v>
      </c>
      <c r="AJ105" s="162"/>
      <c r="AK105" s="162"/>
      <c r="AL105" s="162"/>
      <c r="AM105" s="163"/>
      <c r="AN105" s="161">
        <f t="shared" si="23"/>
        <v>1255</v>
      </c>
      <c r="AO105" s="164"/>
      <c r="AP105" s="164"/>
      <c r="AQ105" s="164"/>
      <c r="AR105" s="164"/>
      <c r="AS105" s="165"/>
      <c r="AT105" s="172">
        <f>IF(AI105=0,0,(AI105*1)/($E$108*$AU$10*3-$E$110))</f>
        <v>0.12052730696798493</v>
      </c>
      <c r="AU105" s="173"/>
      <c r="AV105" s="173"/>
      <c r="AW105" s="173"/>
      <c r="AX105" s="173"/>
      <c r="AY105" s="174"/>
      <c r="AZ105" s="37"/>
    </row>
    <row r="106" spans="1:52" ht="10.5" customHeight="1" x14ac:dyDescent="0.15">
      <c r="A106" s="5"/>
      <c r="B106" s="190"/>
      <c r="C106" s="191"/>
      <c r="D106" s="189"/>
      <c r="E106" s="175"/>
      <c r="F106" s="178"/>
      <c r="G106" s="178"/>
      <c r="H106" s="177"/>
      <c r="I106" s="166" t="str">
        <f t="shared" si="22"/>
        <v>夜間</v>
      </c>
      <c r="J106" s="167"/>
      <c r="K106" s="167"/>
      <c r="L106" s="168"/>
      <c r="M106" s="161">
        <v>33</v>
      </c>
      <c r="N106" s="162"/>
      <c r="O106" s="162"/>
      <c r="P106" s="162"/>
      <c r="Q106" s="163"/>
      <c r="R106" s="161">
        <v>482</v>
      </c>
      <c r="S106" s="162"/>
      <c r="T106" s="162"/>
      <c r="U106" s="162"/>
      <c r="V106" s="162"/>
      <c r="W106" s="163"/>
      <c r="X106" s="161">
        <v>50</v>
      </c>
      <c r="Y106" s="162"/>
      <c r="Z106" s="162"/>
      <c r="AA106" s="162"/>
      <c r="AB106" s="163"/>
      <c r="AC106" s="161">
        <v>691</v>
      </c>
      <c r="AD106" s="162"/>
      <c r="AE106" s="162"/>
      <c r="AF106" s="162"/>
      <c r="AG106" s="162"/>
      <c r="AH106" s="163"/>
      <c r="AI106" s="161">
        <f t="shared" si="21"/>
        <v>83</v>
      </c>
      <c r="AJ106" s="162"/>
      <c r="AK106" s="162"/>
      <c r="AL106" s="162"/>
      <c r="AM106" s="163"/>
      <c r="AN106" s="161">
        <f t="shared" si="23"/>
        <v>1173</v>
      </c>
      <c r="AO106" s="164"/>
      <c r="AP106" s="164"/>
      <c r="AQ106" s="164"/>
      <c r="AR106" s="164"/>
      <c r="AS106" s="165"/>
      <c r="AT106" s="172">
        <f>IF(AI106=0,0,(AI106*1)/($E$108*$AU$10*3-$E$110))</f>
        <v>7.8154425612052728E-2</v>
      </c>
      <c r="AU106" s="173"/>
      <c r="AV106" s="173"/>
      <c r="AW106" s="173"/>
      <c r="AX106" s="173"/>
      <c r="AY106" s="174"/>
      <c r="AZ106" s="37"/>
    </row>
    <row r="107" spans="1:52" ht="10.5" customHeight="1" x14ac:dyDescent="0.15">
      <c r="A107" s="5"/>
      <c r="B107" s="190"/>
      <c r="C107" s="191"/>
      <c r="D107" s="189"/>
      <c r="E107" s="175"/>
      <c r="F107" s="178"/>
      <c r="G107" s="178"/>
      <c r="H107" s="177"/>
      <c r="I107" s="166" t="str">
        <f t="shared" si="22"/>
        <v>午前午後</v>
      </c>
      <c r="J107" s="167"/>
      <c r="K107" s="167"/>
      <c r="L107" s="168"/>
      <c r="M107" s="161">
        <v>54</v>
      </c>
      <c r="N107" s="162"/>
      <c r="O107" s="162"/>
      <c r="P107" s="162"/>
      <c r="Q107" s="163"/>
      <c r="R107" s="161">
        <v>757</v>
      </c>
      <c r="S107" s="162"/>
      <c r="T107" s="162"/>
      <c r="U107" s="162"/>
      <c r="V107" s="162"/>
      <c r="W107" s="163"/>
      <c r="X107" s="161">
        <v>5</v>
      </c>
      <c r="Y107" s="162"/>
      <c r="Z107" s="162"/>
      <c r="AA107" s="162"/>
      <c r="AB107" s="163"/>
      <c r="AC107" s="161">
        <v>85</v>
      </c>
      <c r="AD107" s="162"/>
      <c r="AE107" s="162"/>
      <c r="AF107" s="162"/>
      <c r="AG107" s="162"/>
      <c r="AH107" s="163"/>
      <c r="AI107" s="161">
        <f t="shared" si="21"/>
        <v>59</v>
      </c>
      <c r="AJ107" s="162"/>
      <c r="AK107" s="162"/>
      <c r="AL107" s="162"/>
      <c r="AM107" s="163"/>
      <c r="AN107" s="161">
        <f t="shared" si="23"/>
        <v>842</v>
      </c>
      <c r="AO107" s="164"/>
      <c r="AP107" s="164"/>
      <c r="AQ107" s="164"/>
      <c r="AR107" s="164"/>
      <c r="AS107" s="165"/>
      <c r="AT107" s="172">
        <f>IF(AI107=0,0,(AI107*2)/($E$108*$AU$10*3-$E$110))</f>
        <v>0.1111111111111111</v>
      </c>
      <c r="AU107" s="173"/>
      <c r="AV107" s="173"/>
      <c r="AW107" s="173"/>
      <c r="AX107" s="173"/>
      <c r="AY107" s="174"/>
      <c r="AZ107" s="37"/>
    </row>
    <row r="108" spans="1:52" ht="10.5" customHeight="1" x14ac:dyDescent="0.15">
      <c r="A108" s="5"/>
      <c r="B108" s="190"/>
      <c r="C108" s="191"/>
      <c r="D108" s="189"/>
      <c r="E108" s="38">
        <v>1</v>
      </c>
      <c r="F108" s="35"/>
      <c r="G108" s="35"/>
      <c r="H108" s="36"/>
      <c r="I108" s="166" t="str">
        <f t="shared" si="22"/>
        <v>午後夜間</v>
      </c>
      <c r="J108" s="167"/>
      <c r="K108" s="167"/>
      <c r="L108" s="168"/>
      <c r="M108" s="161">
        <v>8</v>
      </c>
      <c r="N108" s="162"/>
      <c r="O108" s="162"/>
      <c r="P108" s="162"/>
      <c r="Q108" s="163"/>
      <c r="R108" s="161">
        <v>98</v>
      </c>
      <c r="S108" s="162"/>
      <c r="T108" s="162"/>
      <c r="U108" s="162"/>
      <c r="V108" s="162"/>
      <c r="W108" s="163"/>
      <c r="X108" s="161">
        <v>5</v>
      </c>
      <c r="Y108" s="162"/>
      <c r="Z108" s="162"/>
      <c r="AA108" s="162"/>
      <c r="AB108" s="163"/>
      <c r="AC108" s="161">
        <v>100</v>
      </c>
      <c r="AD108" s="162"/>
      <c r="AE108" s="162"/>
      <c r="AF108" s="162"/>
      <c r="AG108" s="162"/>
      <c r="AH108" s="163"/>
      <c r="AI108" s="161">
        <f t="shared" si="21"/>
        <v>13</v>
      </c>
      <c r="AJ108" s="162"/>
      <c r="AK108" s="162"/>
      <c r="AL108" s="162"/>
      <c r="AM108" s="163"/>
      <c r="AN108" s="161">
        <f t="shared" si="23"/>
        <v>198</v>
      </c>
      <c r="AO108" s="164"/>
      <c r="AP108" s="164"/>
      <c r="AQ108" s="164"/>
      <c r="AR108" s="164"/>
      <c r="AS108" s="165"/>
      <c r="AT108" s="172">
        <f>IF(AI108=0,0,(AI108*2)/($E$108*$AU$10*3-$E$110))</f>
        <v>2.4482109227871938E-2</v>
      </c>
      <c r="AU108" s="173"/>
      <c r="AV108" s="173"/>
      <c r="AW108" s="173"/>
      <c r="AX108" s="173"/>
      <c r="AY108" s="174"/>
      <c r="AZ108" s="37"/>
    </row>
    <row r="109" spans="1:52" ht="10.5" customHeight="1" x14ac:dyDescent="0.15">
      <c r="A109" s="5"/>
      <c r="B109" s="190"/>
      <c r="C109" s="191"/>
      <c r="D109" s="189"/>
      <c r="E109" s="34"/>
      <c r="F109" s="35"/>
      <c r="G109" s="35"/>
      <c r="H109" s="36"/>
      <c r="I109" s="166" t="str">
        <f t="shared" si="22"/>
        <v>全日</v>
      </c>
      <c r="J109" s="167"/>
      <c r="K109" s="167"/>
      <c r="L109" s="168"/>
      <c r="M109" s="161">
        <v>31</v>
      </c>
      <c r="N109" s="162"/>
      <c r="O109" s="162"/>
      <c r="P109" s="162"/>
      <c r="Q109" s="163"/>
      <c r="R109" s="161">
        <v>512</v>
      </c>
      <c r="S109" s="162"/>
      <c r="T109" s="162"/>
      <c r="U109" s="162"/>
      <c r="V109" s="162"/>
      <c r="W109" s="163"/>
      <c r="X109" s="161">
        <v>21</v>
      </c>
      <c r="Y109" s="162"/>
      <c r="Z109" s="162"/>
      <c r="AA109" s="162"/>
      <c r="AB109" s="163"/>
      <c r="AC109" s="161">
        <v>410</v>
      </c>
      <c r="AD109" s="162"/>
      <c r="AE109" s="162"/>
      <c r="AF109" s="162"/>
      <c r="AG109" s="162"/>
      <c r="AH109" s="163"/>
      <c r="AI109" s="161">
        <f t="shared" si="21"/>
        <v>52</v>
      </c>
      <c r="AJ109" s="162"/>
      <c r="AK109" s="162"/>
      <c r="AL109" s="162"/>
      <c r="AM109" s="163"/>
      <c r="AN109" s="161">
        <f t="shared" si="23"/>
        <v>922</v>
      </c>
      <c r="AO109" s="164"/>
      <c r="AP109" s="164"/>
      <c r="AQ109" s="164"/>
      <c r="AR109" s="164"/>
      <c r="AS109" s="165"/>
      <c r="AT109" s="172">
        <f>IF(AI109=0,0,(AI109*3)/($E$108*$AU$10*3-$E$110))</f>
        <v>0.14689265536723164</v>
      </c>
      <c r="AU109" s="173"/>
      <c r="AV109" s="173"/>
      <c r="AW109" s="173"/>
      <c r="AX109" s="173"/>
      <c r="AY109" s="174"/>
      <c r="AZ109" s="37"/>
    </row>
    <row r="110" spans="1:52" ht="10.5" customHeight="1" x14ac:dyDescent="0.15">
      <c r="A110" s="5"/>
      <c r="B110" s="190"/>
      <c r="C110" s="191"/>
      <c r="D110" s="189"/>
      <c r="E110" s="169">
        <v>0</v>
      </c>
      <c r="F110" s="170"/>
      <c r="G110" s="170"/>
      <c r="H110" s="171"/>
      <c r="I110" s="166" t="s">
        <v>36</v>
      </c>
      <c r="J110" s="167"/>
      <c r="K110" s="167"/>
      <c r="L110" s="168"/>
      <c r="M110" s="161">
        <f>SUM(M104:Q109)</f>
        <v>299</v>
      </c>
      <c r="N110" s="162"/>
      <c r="O110" s="162"/>
      <c r="P110" s="162"/>
      <c r="Q110" s="163"/>
      <c r="R110" s="161">
        <f>SUM(R104:W109:W109)</f>
        <v>3663</v>
      </c>
      <c r="S110" s="162"/>
      <c r="T110" s="162"/>
      <c r="U110" s="162"/>
      <c r="V110" s="162"/>
      <c r="W110" s="163"/>
      <c r="X110" s="161">
        <f>SUM(X104:AB109:AB109)</f>
        <v>94</v>
      </c>
      <c r="Y110" s="162"/>
      <c r="Z110" s="162"/>
      <c r="AA110" s="162"/>
      <c r="AB110" s="163"/>
      <c r="AC110" s="161">
        <f>SUM(AC104:AH109)</f>
        <v>1491</v>
      </c>
      <c r="AD110" s="162"/>
      <c r="AE110" s="162"/>
      <c r="AF110" s="162"/>
      <c r="AG110" s="162"/>
      <c r="AH110" s="163"/>
      <c r="AI110" s="161">
        <f t="shared" si="21"/>
        <v>393</v>
      </c>
      <c r="AJ110" s="162"/>
      <c r="AK110" s="162"/>
      <c r="AL110" s="162"/>
      <c r="AM110" s="163"/>
      <c r="AN110" s="161">
        <f>SUM(AN104:AS109)</f>
        <v>5154</v>
      </c>
      <c r="AO110" s="164"/>
      <c r="AP110" s="164"/>
      <c r="AQ110" s="164"/>
      <c r="AR110" s="164"/>
      <c r="AS110" s="165"/>
      <c r="AT110" s="172">
        <f>IF(AI110=0,0,(AI110+AI107+AI108+(AI109*2))/(E108*$AU$10*3-E110))</f>
        <v>0.53578154425612057</v>
      </c>
      <c r="AU110" s="173"/>
      <c r="AV110" s="173"/>
      <c r="AW110" s="173"/>
      <c r="AX110" s="173"/>
      <c r="AY110" s="174"/>
      <c r="AZ110" s="37"/>
    </row>
    <row r="111" spans="1:52" ht="10.5" customHeight="1" x14ac:dyDescent="0.15">
      <c r="A111" s="5"/>
      <c r="B111" s="187" t="s">
        <v>35</v>
      </c>
      <c r="C111" s="191"/>
      <c r="D111" s="189"/>
      <c r="E111" s="175" t="s">
        <v>49</v>
      </c>
      <c r="F111" s="178"/>
      <c r="G111" s="178"/>
      <c r="H111" s="177"/>
      <c r="I111" s="158" t="str">
        <f t="shared" ref="I111:I116" si="24">I104</f>
        <v>午前</v>
      </c>
      <c r="J111" s="159"/>
      <c r="K111" s="159"/>
      <c r="L111" s="160"/>
      <c r="M111" s="179">
        <v>22</v>
      </c>
      <c r="N111" s="180"/>
      <c r="O111" s="180"/>
      <c r="P111" s="180"/>
      <c r="Q111" s="181"/>
      <c r="R111" s="179">
        <v>152</v>
      </c>
      <c r="S111" s="180"/>
      <c r="T111" s="180"/>
      <c r="U111" s="180"/>
      <c r="V111" s="180"/>
      <c r="W111" s="181"/>
      <c r="X111" s="179">
        <v>3</v>
      </c>
      <c r="Y111" s="180"/>
      <c r="Z111" s="180"/>
      <c r="AA111" s="180"/>
      <c r="AB111" s="181"/>
      <c r="AC111" s="179">
        <v>18</v>
      </c>
      <c r="AD111" s="180"/>
      <c r="AE111" s="180"/>
      <c r="AF111" s="180"/>
      <c r="AG111" s="180"/>
      <c r="AH111" s="181"/>
      <c r="AI111" s="179">
        <f t="shared" si="21"/>
        <v>25</v>
      </c>
      <c r="AJ111" s="180"/>
      <c r="AK111" s="180"/>
      <c r="AL111" s="180"/>
      <c r="AM111" s="181"/>
      <c r="AN111" s="179">
        <f t="shared" ref="AN111:AN116" si="25">R111+AC111</f>
        <v>170</v>
      </c>
      <c r="AO111" s="182"/>
      <c r="AP111" s="182"/>
      <c r="AQ111" s="182"/>
      <c r="AR111" s="182"/>
      <c r="AS111" s="183"/>
      <c r="AT111" s="184">
        <f>IF(AI111=0,0,(AI111*1)/($E$115*$AU$10*3-$E$117))</f>
        <v>4.7080979284369112E-3</v>
      </c>
      <c r="AU111" s="185"/>
      <c r="AV111" s="185"/>
      <c r="AW111" s="185"/>
      <c r="AX111" s="185"/>
      <c r="AY111" s="186"/>
      <c r="AZ111" s="37"/>
    </row>
    <row r="112" spans="1:52" ht="10.5" customHeight="1" x14ac:dyDescent="0.15">
      <c r="A112" s="5"/>
      <c r="B112" s="190"/>
      <c r="C112" s="191"/>
      <c r="D112" s="189"/>
      <c r="E112" s="175"/>
      <c r="F112" s="178"/>
      <c r="G112" s="178"/>
      <c r="H112" s="177"/>
      <c r="I112" s="166" t="str">
        <f t="shared" si="24"/>
        <v>午後</v>
      </c>
      <c r="J112" s="167"/>
      <c r="K112" s="167"/>
      <c r="L112" s="168"/>
      <c r="M112" s="161">
        <v>34</v>
      </c>
      <c r="N112" s="162"/>
      <c r="O112" s="162"/>
      <c r="P112" s="162"/>
      <c r="Q112" s="163"/>
      <c r="R112" s="161">
        <v>204</v>
      </c>
      <c r="S112" s="162"/>
      <c r="T112" s="162"/>
      <c r="U112" s="162"/>
      <c r="V112" s="162"/>
      <c r="W112" s="163"/>
      <c r="X112" s="161">
        <v>0</v>
      </c>
      <c r="Y112" s="162"/>
      <c r="Z112" s="162"/>
      <c r="AA112" s="162"/>
      <c r="AB112" s="163"/>
      <c r="AC112" s="161">
        <v>0</v>
      </c>
      <c r="AD112" s="162"/>
      <c r="AE112" s="162"/>
      <c r="AF112" s="162"/>
      <c r="AG112" s="162"/>
      <c r="AH112" s="163"/>
      <c r="AI112" s="161">
        <f t="shared" si="21"/>
        <v>34</v>
      </c>
      <c r="AJ112" s="162"/>
      <c r="AK112" s="162"/>
      <c r="AL112" s="162"/>
      <c r="AM112" s="163"/>
      <c r="AN112" s="161">
        <f t="shared" si="25"/>
        <v>204</v>
      </c>
      <c r="AO112" s="164"/>
      <c r="AP112" s="164"/>
      <c r="AQ112" s="164"/>
      <c r="AR112" s="164"/>
      <c r="AS112" s="165"/>
      <c r="AT112" s="172">
        <f>IF(AI112=0,0,(AI112*1)/($E$115*$AU$10*3-$E$117))</f>
        <v>6.4030131826741995E-3</v>
      </c>
      <c r="AU112" s="173"/>
      <c r="AV112" s="173"/>
      <c r="AW112" s="173"/>
      <c r="AX112" s="173"/>
      <c r="AY112" s="174"/>
      <c r="AZ112" s="37"/>
    </row>
    <row r="113" spans="1:52" ht="10.5" customHeight="1" x14ac:dyDescent="0.15">
      <c r="A113" s="5"/>
      <c r="B113" s="190"/>
      <c r="C113" s="191"/>
      <c r="D113" s="189"/>
      <c r="E113" s="175"/>
      <c r="F113" s="178"/>
      <c r="G113" s="178"/>
      <c r="H113" s="177"/>
      <c r="I113" s="166" t="str">
        <f t="shared" si="24"/>
        <v>夜間</v>
      </c>
      <c r="J113" s="167"/>
      <c r="K113" s="167"/>
      <c r="L113" s="168"/>
      <c r="M113" s="161">
        <v>58</v>
      </c>
      <c r="N113" s="162"/>
      <c r="O113" s="162"/>
      <c r="P113" s="162"/>
      <c r="Q113" s="163"/>
      <c r="R113" s="161">
        <v>349</v>
      </c>
      <c r="S113" s="162"/>
      <c r="T113" s="162"/>
      <c r="U113" s="162"/>
      <c r="V113" s="162"/>
      <c r="W113" s="163"/>
      <c r="X113" s="161">
        <v>5</v>
      </c>
      <c r="Y113" s="162"/>
      <c r="Z113" s="162"/>
      <c r="AA113" s="162"/>
      <c r="AB113" s="163"/>
      <c r="AC113" s="161">
        <v>25</v>
      </c>
      <c r="AD113" s="162"/>
      <c r="AE113" s="162"/>
      <c r="AF113" s="162"/>
      <c r="AG113" s="162"/>
      <c r="AH113" s="163"/>
      <c r="AI113" s="161">
        <f t="shared" si="21"/>
        <v>63</v>
      </c>
      <c r="AJ113" s="162"/>
      <c r="AK113" s="162"/>
      <c r="AL113" s="162"/>
      <c r="AM113" s="163"/>
      <c r="AN113" s="161">
        <f t="shared" si="25"/>
        <v>374</v>
      </c>
      <c r="AO113" s="164"/>
      <c r="AP113" s="164"/>
      <c r="AQ113" s="164"/>
      <c r="AR113" s="164"/>
      <c r="AS113" s="165"/>
      <c r="AT113" s="172">
        <f>IF(AI113=0,0,(AI113*1)/($E$115*$AU$10*3-$E$117))</f>
        <v>1.1864406779661017E-2</v>
      </c>
      <c r="AU113" s="173"/>
      <c r="AV113" s="173"/>
      <c r="AW113" s="173"/>
      <c r="AX113" s="173"/>
      <c r="AY113" s="174"/>
      <c r="AZ113" s="37"/>
    </row>
    <row r="114" spans="1:52" ht="10.5" customHeight="1" x14ac:dyDescent="0.15">
      <c r="A114" s="5"/>
      <c r="B114" s="190"/>
      <c r="C114" s="191"/>
      <c r="D114" s="189"/>
      <c r="E114" s="175"/>
      <c r="F114" s="178"/>
      <c r="G114" s="178"/>
      <c r="H114" s="177"/>
      <c r="I114" s="166" t="str">
        <f t="shared" si="24"/>
        <v>午前午後</v>
      </c>
      <c r="J114" s="167"/>
      <c r="K114" s="167"/>
      <c r="L114" s="168"/>
      <c r="M114" s="161">
        <v>365</v>
      </c>
      <c r="N114" s="162"/>
      <c r="O114" s="162"/>
      <c r="P114" s="162"/>
      <c r="Q114" s="163"/>
      <c r="R114" s="161">
        <v>2619</v>
      </c>
      <c r="S114" s="162"/>
      <c r="T114" s="162"/>
      <c r="U114" s="162"/>
      <c r="V114" s="162"/>
      <c r="W114" s="163"/>
      <c r="X114" s="161">
        <v>35</v>
      </c>
      <c r="Y114" s="162"/>
      <c r="Z114" s="162"/>
      <c r="AA114" s="162"/>
      <c r="AB114" s="163"/>
      <c r="AC114" s="161">
        <v>250</v>
      </c>
      <c r="AD114" s="162"/>
      <c r="AE114" s="162"/>
      <c r="AF114" s="162"/>
      <c r="AG114" s="162"/>
      <c r="AH114" s="163"/>
      <c r="AI114" s="161">
        <f t="shared" si="21"/>
        <v>400</v>
      </c>
      <c r="AJ114" s="162"/>
      <c r="AK114" s="162"/>
      <c r="AL114" s="162"/>
      <c r="AM114" s="163"/>
      <c r="AN114" s="161">
        <f t="shared" si="25"/>
        <v>2869</v>
      </c>
      <c r="AO114" s="164"/>
      <c r="AP114" s="164"/>
      <c r="AQ114" s="164"/>
      <c r="AR114" s="164"/>
      <c r="AS114" s="165"/>
      <c r="AT114" s="172">
        <f>IF(AI114=0,0,(AI114*2)/($E$115*$AU$10*3-$E$117))</f>
        <v>0.15065913370998116</v>
      </c>
      <c r="AU114" s="173"/>
      <c r="AV114" s="173"/>
      <c r="AW114" s="173"/>
      <c r="AX114" s="173"/>
      <c r="AY114" s="174"/>
      <c r="AZ114" s="37"/>
    </row>
    <row r="115" spans="1:52" ht="10.5" customHeight="1" x14ac:dyDescent="0.15">
      <c r="A115" s="5"/>
      <c r="B115" s="190"/>
      <c r="C115" s="191"/>
      <c r="D115" s="189"/>
      <c r="E115" s="38">
        <v>5</v>
      </c>
      <c r="F115" s="35"/>
      <c r="G115" s="35"/>
      <c r="H115" s="36"/>
      <c r="I115" s="166" t="str">
        <f t="shared" si="24"/>
        <v>午後夜間</v>
      </c>
      <c r="J115" s="167"/>
      <c r="K115" s="167"/>
      <c r="L115" s="168"/>
      <c r="M115" s="161">
        <v>91</v>
      </c>
      <c r="N115" s="162"/>
      <c r="O115" s="162"/>
      <c r="P115" s="162"/>
      <c r="Q115" s="163"/>
      <c r="R115" s="161">
        <v>529</v>
      </c>
      <c r="S115" s="162"/>
      <c r="T115" s="162"/>
      <c r="U115" s="162"/>
      <c r="V115" s="162"/>
      <c r="W115" s="163"/>
      <c r="X115" s="161">
        <v>8</v>
      </c>
      <c r="Y115" s="162"/>
      <c r="Z115" s="162"/>
      <c r="AA115" s="162"/>
      <c r="AB115" s="163"/>
      <c r="AC115" s="161">
        <v>56</v>
      </c>
      <c r="AD115" s="162"/>
      <c r="AE115" s="162"/>
      <c r="AF115" s="162"/>
      <c r="AG115" s="162"/>
      <c r="AH115" s="163"/>
      <c r="AI115" s="161">
        <f t="shared" si="21"/>
        <v>99</v>
      </c>
      <c r="AJ115" s="162"/>
      <c r="AK115" s="162"/>
      <c r="AL115" s="162"/>
      <c r="AM115" s="163"/>
      <c r="AN115" s="161">
        <f t="shared" si="25"/>
        <v>585</v>
      </c>
      <c r="AO115" s="164"/>
      <c r="AP115" s="164"/>
      <c r="AQ115" s="164"/>
      <c r="AR115" s="164"/>
      <c r="AS115" s="165"/>
      <c r="AT115" s="172">
        <f>IF(AI115=0,0,(AI115*2)/($E$115*$AU$10*3-$E$117))</f>
        <v>3.7288135593220341E-2</v>
      </c>
      <c r="AU115" s="173"/>
      <c r="AV115" s="173"/>
      <c r="AW115" s="173"/>
      <c r="AX115" s="173"/>
      <c r="AY115" s="174"/>
      <c r="AZ115" s="37"/>
    </row>
    <row r="116" spans="1:52" ht="10.5" customHeight="1" x14ac:dyDescent="0.15">
      <c r="A116" s="5"/>
      <c r="B116" s="190"/>
      <c r="C116" s="191"/>
      <c r="D116" s="189"/>
      <c r="E116" s="34"/>
      <c r="F116" s="35"/>
      <c r="G116" s="35"/>
      <c r="H116" s="36"/>
      <c r="I116" s="166" t="str">
        <f t="shared" si="24"/>
        <v>全日</v>
      </c>
      <c r="J116" s="167"/>
      <c r="K116" s="167"/>
      <c r="L116" s="168"/>
      <c r="M116" s="161">
        <v>256</v>
      </c>
      <c r="N116" s="162"/>
      <c r="O116" s="162"/>
      <c r="P116" s="162"/>
      <c r="Q116" s="163"/>
      <c r="R116" s="161">
        <v>1922</v>
      </c>
      <c r="S116" s="162"/>
      <c r="T116" s="162"/>
      <c r="U116" s="162"/>
      <c r="V116" s="162"/>
      <c r="W116" s="163"/>
      <c r="X116" s="161">
        <v>98</v>
      </c>
      <c r="Y116" s="162"/>
      <c r="Z116" s="162"/>
      <c r="AA116" s="162"/>
      <c r="AB116" s="163"/>
      <c r="AC116" s="161">
        <v>741</v>
      </c>
      <c r="AD116" s="162"/>
      <c r="AE116" s="162"/>
      <c r="AF116" s="162"/>
      <c r="AG116" s="162"/>
      <c r="AH116" s="163"/>
      <c r="AI116" s="161">
        <f t="shared" si="21"/>
        <v>354</v>
      </c>
      <c r="AJ116" s="162"/>
      <c r="AK116" s="162"/>
      <c r="AL116" s="162"/>
      <c r="AM116" s="163"/>
      <c r="AN116" s="161">
        <f t="shared" si="25"/>
        <v>2663</v>
      </c>
      <c r="AO116" s="164"/>
      <c r="AP116" s="164"/>
      <c r="AQ116" s="164"/>
      <c r="AR116" s="164"/>
      <c r="AS116" s="165"/>
      <c r="AT116" s="172">
        <f>IF(AI116=0,0,(AI116*3)/($E$115*$AU$10*3-$E$117))</f>
        <v>0.2</v>
      </c>
      <c r="AU116" s="173"/>
      <c r="AV116" s="173"/>
      <c r="AW116" s="173"/>
      <c r="AX116" s="173"/>
      <c r="AY116" s="174"/>
      <c r="AZ116" s="37"/>
    </row>
    <row r="117" spans="1:52" ht="10.5" customHeight="1" x14ac:dyDescent="0.15">
      <c r="A117" s="5"/>
      <c r="B117" s="190"/>
      <c r="C117" s="191"/>
      <c r="D117" s="189"/>
      <c r="E117" s="169">
        <v>0</v>
      </c>
      <c r="F117" s="170"/>
      <c r="G117" s="170"/>
      <c r="H117" s="171"/>
      <c r="I117" s="166" t="s">
        <v>36</v>
      </c>
      <c r="J117" s="167"/>
      <c r="K117" s="167"/>
      <c r="L117" s="168"/>
      <c r="M117" s="161">
        <f>SUM(M111:Q116)</f>
        <v>826</v>
      </c>
      <c r="N117" s="162"/>
      <c r="O117" s="162"/>
      <c r="P117" s="162"/>
      <c r="Q117" s="163"/>
      <c r="R117" s="161">
        <f>SUM(R111:W116:W116)</f>
        <v>5775</v>
      </c>
      <c r="S117" s="162"/>
      <c r="T117" s="162"/>
      <c r="U117" s="162"/>
      <c r="V117" s="162"/>
      <c r="W117" s="163"/>
      <c r="X117" s="161">
        <f>SUM(X111:AB116:AB116)</f>
        <v>149</v>
      </c>
      <c r="Y117" s="162"/>
      <c r="Z117" s="162"/>
      <c r="AA117" s="162"/>
      <c r="AB117" s="163"/>
      <c r="AC117" s="161">
        <f>SUM(AC111:AH116)</f>
        <v>1090</v>
      </c>
      <c r="AD117" s="162"/>
      <c r="AE117" s="162"/>
      <c r="AF117" s="162"/>
      <c r="AG117" s="162"/>
      <c r="AH117" s="163"/>
      <c r="AI117" s="161">
        <f t="shared" si="21"/>
        <v>975</v>
      </c>
      <c r="AJ117" s="162"/>
      <c r="AK117" s="162"/>
      <c r="AL117" s="162"/>
      <c r="AM117" s="163"/>
      <c r="AN117" s="161">
        <f>SUM(AN111:AS116)</f>
        <v>6865</v>
      </c>
      <c r="AO117" s="164"/>
      <c r="AP117" s="164"/>
      <c r="AQ117" s="164"/>
      <c r="AR117" s="164"/>
      <c r="AS117" s="165"/>
      <c r="AT117" s="172">
        <f>IF(AI117=0,0,(AI117+AI114+AI115+(AI116*2))/(E115*$AU$10*3-E117))</f>
        <v>0.41092278719397363</v>
      </c>
      <c r="AU117" s="173"/>
      <c r="AV117" s="173"/>
      <c r="AW117" s="173"/>
      <c r="AX117" s="173"/>
      <c r="AY117" s="174"/>
      <c r="AZ117" s="37"/>
    </row>
    <row r="118" spans="1:52" ht="10.5" customHeight="1" x14ac:dyDescent="0.15">
      <c r="A118" s="5"/>
      <c r="B118" s="192"/>
      <c r="C118" s="193"/>
      <c r="D118" s="194"/>
      <c r="E118" s="152" t="s">
        <v>34</v>
      </c>
      <c r="F118" s="153"/>
      <c r="G118" s="153"/>
      <c r="H118" s="154"/>
      <c r="I118" s="158" t="str">
        <f t="shared" ref="I118:I123" si="26">I111</f>
        <v>午前</v>
      </c>
      <c r="J118" s="159"/>
      <c r="K118" s="159"/>
      <c r="L118" s="160"/>
      <c r="M118" s="161">
        <f t="shared" ref="M118:M123" si="27">M69+M76+M83+M90+M97+M104+M111</f>
        <v>1193</v>
      </c>
      <c r="N118" s="162"/>
      <c r="O118" s="162"/>
      <c r="P118" s="162"/>
      <c r="Q118" s="163"/>
      <c r="R118" s="161">
        <f t="shared" ref="R118:R123" si="28">R69+R76+R83+R90+R97+R104+R111</f>
        <v>14796</v>
      </c>
      <c r="S118" s="162"/>
      <c r="T118" s="162"/>
      <c r="U118" s="162"/>
      <c r="V118" s="162"/>
      <c r="W118" s="163"/>
      <c r="X118" s="161">
        <f t="shared" ref="X118:X123" si="29">X69+X76+X83+X90+X97+X104+X111</f>
        <v>18</v>
      </c>
      <c r="Y118" s="162"/>
      <c r="Z118" s="162"/>
      <c r="AA118" s="162"/>
      <c r="AB118" s="163"/>
      <c r="AC118" s="161">
        <f t="shared" ref="AC118:AC123" si="30">AC69+AC76+AC83+AC90+AC97+AC104+AC111</f>
        <v>564</v>
      </c>
      <c r="AD118" s="162"/>
      <c r="AE118" s="162"/>
      <c r="AF118" s="162"/>
      <c r="AG118" s="162"/>
      <c r="AH118" s="163"/>
      <c r="AI118" s="161">
        <f t="shared" ref="AI118:AI123" si="31">AI69+AI76+AI83+AI90+AI97+AI104+AI111</f>
        <v>1211</v>
      </c>
      <c r="AJ118" s="162"/>
      <c r="AK118" s="162"/>
      <c r="AL118" s="162"/>
      <c r="AM118" s="163"/>
      <c r="AN118" s="161">
        <f t="shared" ref="AN118:AN123" si="32">AN69+AN76+AN83+AN90+AN97+AN104+AN111</f>
        <v>15360</v>
      </c>
      <c r="AO118" s="164"/>
      <c r="AP118" s="164"/>
      <c r="AQ118" s="164"/>
      <c r="AR118" s="164"/>
      <c r="AS118" s="165"/>
      <c r="AT118" s="172">
        <f>IF(AI118=0,0,(AI118*1)/($E$122*$AU$10*3-$E$124))</f>
        <v>7.6020087884494658E-2</v>
      </c>
      <c r="AU118" s="173"/>
      <c r="AV118" s="173"/>
      <c r="AW118" s="173"/>
      <c r="AX118" s="173"/>
      <c r="AY118" s="174"/>
      <c r="AZ118" s="37"/>
    </row>
    <row r="119" spans="1:52" ht="10.5" customHeight="1" x14ac:dyDescent="0.15">
      <c r="A119" s="5"/>
      <c r="B119" s="192"/>
      <c r="C119" s="193"/>
      <c r="D119" s="194"/>
      <c r="E119" s="155"/>
      <c r="F119" s="156"/>
      <c r="G119" s="156"/>
      <c r="H119" s="157"/>
      <c r="I119" s="166" t="str">
        <f t="shared" si="26"/>
        <v>午後</v>
      </c>
      <c r="J119" s="167"/>
      <c r="K119" s="167"/>
      <c r="L119" s="168"/>
      <c r="M119" s="161">
        <f t="shared" si="27"/>
        <v>1188</v>
      </c>
      <c r="N119" s="162"/>
      <c r="O119" s="162"/>
      <c r="P119" s="162"/>
      <c r="Q119" s="163"/>
      <c r="R119" s="161">
        <f t="shared" si="28"/>
        <v>15626</v>
      </c>
      <c r="S119" s="162"/>
      <c r="T119" s="162"/>
      <c r="U119" s="162"/>
      <c r="V119" s="162"/>
      <c r="W119" s="163"/>
      <c r="X119" s="161">
        <f t="shared" si="29"/>
        <v>90</v>
      </c>
      <c r="Y119" s="162"/>
      <c r="Z119" s="162"/>
      <c r="AA119" s="162"/>
      <c r="AB119" s="163"/>
      <c r="AC119" s="161">
        <f t="shared" si="30"/>
        <v>1818</v>
      </c>
      <c r="AD119" s="162"/>
      <c r="AE119" s="162"/>
      <c r="AF119" s="162"/>
      <c r="AG119" s="162"/>
      <c r="AH119" s="163"/>
      <c r="AI119" s="161">
        <f t="shared" si="31"/>
        <v>1278</v>
      </c>
      <c r="AJ119" s="162"/>
      <c r="AK119" s="162"/>
      <c r="AL119" s="162"/>
      <c r="AM119" s="163"/>
      <c r="AN119" s="161">
        <f t="shared" si="32"/>
        <v>17444</v>
      </c>
      <c r="AO119" s="164"/>
      <c r="AP119" s="164"/>
      <c r="AQ119" s="164"/>
      <c r="AR119" s="164"/>
      <c r="AS119" s="165"/>
      <c r="AT119" s="172">
        <f>IF(AI119=0,0,(AI119*1)/($E$122*$AU$10*3-$E$124))</f>
        <v>8.0225988700564965E-2</v>
      </c>
      <c r="AU119" s="173"/>
      <c r="AV119" s="173"/>
      <c r="AW119" s="173"/>
      <c r="AX119" s="173"/>
      <c r="AY119" s="174"/>
      <c r="AZ119" s="37"/>
    </row>
    <row r="120" spans="1:52" ht="10.5" customHeight="1" x14ac:dyDescent="0.15">
      <c r="A120" s="5"/>
      <c r="B120" s="192"/>
      <c r="C120" s="193"/>
      <c r="D120" s="194"/>
      <c r="E120" s="155"/>
      <c r="F120" s="156"/>
      <c r="G120" s="156"/>
      <c r="H120" s="157"/>
      <c r="I120" s="166" t="str">
        <f t="shared" si="26"/>
        <v>夜間</v>
      </c>
      <c r="J120" s="167"/>
      <c r="K120" s="167"/>
      <c r="L120" s="168"/>
      <c r="M120" s="161">
        <f t="shared" si="27"/>
        <v>1167</v>
      </c>
      <c r="N120" s="162"/>
      <c r="O120" s="162"/>
      <c r="P120" s="162"/>
      <c r="Q120" s="163"/>
      <c r="R120" s="161">
        <f t="shared" si="28"/>
        <v>16309</v>
      </c>
      <c r="S120" s="162"/>
      <c r="T120" s="162"/>
      <c r="U120" s="162"/>
      <c r="V120" s="162"/>
      <c r="W120" s="163"/>
      <c r="X120" s="161">
        <f t="shared" si="29"/>
        <v>242</v>
      </c>
      <c r="Y120" s="162"/>
      <c r="Z120" s="162"/>
      <c r="AA120" s="162"/>
      <c r="AB120" s="163"/>
      <c r="AC120" s="161">
        <f t="shared" si="30"/>
        <v>5673</v>
      </c>
      <c r="AD120" s="162"/>
      <c r="AE120" s="162"/>
      <c r="AF120" s="162"/>
      <c r="AG120" s="162"/>
      <c r="AH120" s="163"/>
      <c r="AI120" s="161">
        <f t="shared" si="31"/>
        <v>1409</v>
      </c>
      <c r="AJ120" s="162"/>
      <c r="AK120" s="162"/>
      <c r="AL120" s="162"/>
      <c r="AM120" s="163"/>
      <c r="AN120" s="161">
        <f t="shared" si="32"/>
        <v>21982</v>
      </c>
      <c r="AO120" s="164"/>
      <c r="AP120" s="164"/>
      <c r="AQ120" s="164"/>
      <c r="AR120" s="164"/>
      <c r="AS120" s="165"/>
      <c r="AT120" s="172">
        <f>IF(AI120=0,0,(AI120*1)/($E$122*$AU$10*3-$E$124))</f>
        <v>8.8449466415568112E-2</v>
      </c>
      <c r="AU120" s="173"/>
      <c r="AV120" s="173"/>
      <c r="AW120" s="173"/>
      <c r="AX120" s="173"/>
      <c r="AY120" s="174"/>
      <c r="AZ120" s="37"/>
    </row>
    <row r="121" spans="1:52" ht="10.5" customHeight="1" x14ac:dyDescent="0.15">
      <c r="A121" s="5"/>
      <c r="B121" s="192"/>
      <c r="C121" s="193"/>
      <c r="D121" s="194"/>
      <c r="E121" s="155"/>
      <c r="F121" s="156"/>
      <c r="G121" s="156"/>
      <c r="H121" s="157"/>
      <c r="I121" s="166" t="str">
        <f t="shared" si="26"/>
        <v>午前午後</v>
      </c>
      <c r="J121" s="167"/>
      <c r="K121" s="167"/>
      <c r="L121" s="168"/>
      <c r="M121" s="161">
        <f t="shared" si="27"/>
        <v>1002</v>
      </c>
      <c r="N121" s="162"/>
      <c r="O121" s="162"/>
      <c r="P121" s="162"/>
      <c r="Q121" s="163"/>
      <c r="R121" s="161">
        <f t="shared" si="28"/>
        <v>46376</v>
      </c>
      <c r="S121" s="162"/>
      <c r="T121" s="162"/>
      <c r="U121" s="162"/>
      <c r="V121" s="162"/>
      <c r="W121" s="163"/>
      <c r="X121" s="161">
        <f t="shared" si="29"/>
        <v>132</v>
      </c>
      <c r="Y121" s="162"/>
      <c r="Z121" s="162"/>
      <c r="AA121" s="162"/>
      <c r="AB121" s="163"/>
      <c r="AC121" s="161">
        <f t="shared" si="30"/>
        <v>6936</v>
      </c>
      <c r="AD121" s="162"/>
      <c r="AE121" s="162"/>
      <c r="AF121" s="162"/>
      <c r="AG121" s="162"/>
      <c r="AH121" s="163"/>
      <c r="AI121" s="161">
        <f t="shared" si="31"/>
        <v>1134</v>
      </c>
      <c r="AJ121" s="162"/>
      <c r="AK121" s="162"/>
      <c r="AL121" s="162"/>
      <c r="AM121" s="163"/>
      <c r="AN121" s="161">
        <f t="shared" si="32"/>
        <v>53312</v>
      </c>
      <c r="AO121" s="164"/>
      <c r="AP121" s="164"/>
      <c r="AQ121" s="164"/>
      <c r="AR121" s="164"/>
      <c r="AS121" s="165"/>
      <c r="AT121" s="172">
        <f>IF(AI121=0,0,(AI121*2)/($E$122*$AU$10*3-$E$124))</f>
        <v>0.14237288135593221</v>
      </c>
      <c r="AU121" s="173"/>
      <c r="AV121" s="173"/>
      <c r="AW121" s="173"/>
      <c r="AX121" s="173"/>
      <c r="AY121" s="174"/>
      <c r="AZ121" s="37"/>
    </row>
    <row r="122" spans="1:52" ht="10.5" customHeight="1" x14ac:dyDescent="0.15">
      <c r="A122" s="5"/>
      <c r="B122" s="192"/>
      <c r="C122" s="193"/>
      <c r="D122" s="194"/>
      <c r="E122" s="38">
        <f>E73+E80+E87+E94+E101+E108+E115</f>
        <v>15</v>
      </c>
      <c r="F122" s="35"/>
      <c r="G122" s="35"/>
      <c r="H122" s="36"/>
      <c r="I122" s="166" t="str">
        <f t="shared" si="26"/>
        <v>午後夜間</v>
      </c>
      <c r="J122" s="167"/>
      <c r="K122" s="167"/>
      <c r="L122" s="168"/>
      <c r="M122" s="161">
        <f t="shared" si="27"/>
        <v>308</v>
      </c>
      <c r="N122" s="162"/>
      <c r="O122" s="162"/>
      <c r="P122" s="162"/>
      <c r="Q122" s="163"/>
      <c r="R122" s="161">
        <f t="shared" si="28"/>
        <v>10533</v>
      </c>
      <c r="S122" s="162"/>
      <c r="T122" s="162"/>
      <c r="U122" s="162"/>
      <c r="V122" s="162"/>
      <c r="W122" s="163"/>
      <c r="X122" s="161">
        <f t="shared" si="29"/>
        <v>24</v>
      </c>
      <c r="Y122" s="162"/>
      <c r="Z122" s="162"/>
      <c r="AA122" s="162"/>
      <c r="AB122" s="163"/>
      <c r="AC122" s="161">
        <f t="shared" si="30"/>
        <v>1411</v>
      </c>
      <c r="AD122" s="162"/>
      <c r="AE122" s="162"/>
      <c r="AF122" s="162"/>
      <c r="AG122" s="162"/>
      <c r="AH122" s="163"/>
      <c r="AI122" s="161">
        <f t="shared" si="31"/>
        <v>332</v>
      </c>
      <c r="AJ122" s="162"/>
      <c r="AK122" s="162"/>
      <c r="AL122" s="162"/>
      <c r="AM122" s="163"/>
      <c r="AN122" s="161">
        <f t="shared" si="32"/>
        <v>11944</v>
      </c>
      <c r="AO122" s="164"/>
      <c r="AP122" s="164"/>
      <c r="AQ122" s="164"/>
      <c r="AR122" s="164"/>
      <c r="AS122" s="165"/>
      <c r="AT122" s="172">
        <f>IF(AI122=0,0,(AI122*2)/($E$122*$AU$10*3-$E$124))</f>
        <v>4.1682360326428122E-2</v>
      </c>
      <c r="AU122" s="173"/>
      <c r="AV122" s="173"/>
      <c r="AW122" s="173"/>
      <c r="AX122" s="173"/>
      <c r="AY122" s="174"/>
      <c r="AZ122" s="37"/>
    </row>
    <row r="123" spans="1:52" ht="10.5" customHeight="1" x14ac:dyDescent="0.15">
      <c r="A123" s="5"/>
      <c r="B123" s="192"/>
      <c r="C123" s="193"/>
      <c r="D123" s="194"/>
      <c r="E123" s="34"/>
      <c r="F123" s="35"/>
      <c r="G123" s="35"/>
      <c r="H123" s="36"/>
      <c r="I123" s="166" t="str">
        <f t="shared" si="26"/>
        <v>全日</v>
      </c>
      <c r="J123" s="167"/>
      <c r="K123" s="167"/>
      <c r="L123" s="168"/>
      <c r="M123" s="161">
        <f t="shared" si="27"/>
        <v>576</v>
      </c>
      <c r="N123" s="162"/>
      <c r="O123" s="162"/>
      <c r="P123" s="162"/>
      <c r="Q123" s="163"/>
      <c r="R123" s="161">
        <f t="shared" si="28"/>
        <v>42607</v>
      </c>
      <c r="S123" s="162"/>
      <c r="T123" s="162"/>
      <c r="U123" s="162"/>
      <c r="V123" s="162"/>
      <c r="W123" s="163"/>
      <c r="X123" s="161">
        <f t="shared" si="29"/>
        <v>259</v>
      </c>
      <c r="Y123" s="162"/>
      <c r="Z123" s="162"/>
      <c r="AA123" s="162"/>
      <c r="AB123" s="163"/>
      <c r="AC123" s="161">
        <f t="shared" si="30"/>
        <v>14230</v>
      </c>
      <c r="AD123" s="162"/>
      <c r="AE123" s="162"/>
      <c r="AF123" s="162"/>
      <c r="AG123" s="162"/>
      <c r="AH123" s="163"/>
      <c r="AI123" s="161">
        <f t="shared" si="31"/>
        <v>835</v>
      </c>
      <c r="AJ123" s="162"/>
      <c r="AK123" s="162"/>
      <c r="AL123" s="162"/>
      <c r="AM123" s="163"/>
      <c r="AN123" s="161">
        <f t="shared" si="32"/>
        <v>56837</v>
      </c>
      <c r="AO123" s="164"/>
      <c r="AP123" s="164"/>
      <c r="AQ123" s="164"/>
      <c r="AR123" s="164"/>
      <c r="AS123" s="165"/>
      <c r="AT123" s="172">
        <f>IF(AI123=0,0,(AI123*3)/($E$122*$AU$10*3-$E$124))</f>
        <v>0.15725047080979285</v>
      </c>
      <c r="AU123" s="173"/>
      <c r="AV123" s="173"/>
      <c r="AW123" s="173"/>
      <c r="AX123" s="173"/>
      <c r="AY123" s="174"/>
      <c r="AZ123" s="37"/>
    </row>
    <row r="124" spans="1:52" ht="10.5" customHeight="1" x14ac:dyDescent="0.15">
      <c r="A124" s="5"/>
      <c r="B124" s="195"/>
      <c r="C124" s="196"/>
      <c r="D124" s="197"/>
      <c r="E124" s="169">
        <f>E75+E82+E89+E96+E103+E110+E117</f>
        <v>0</v>
      </c>
      <c r="F124" s="170"/>
      <c r="G124" s="170"/>
      <c r="H124" s="171"/>
      <c r="I124" s="166" t="s">
        <v>36</v>
      </c>
      <c r="J124" s="167"/>
      <c r="K124" s="167"/>
      <c r="L124" s="168"/>
      <c r="M124" s="161">
        <f>SUM(M118:M123)</f>
        <v>5434</v>
      </c>
      <c r="N124" s="162"/>
      <c r="O124" s="162"/>
      <c r="P124" s="162"/>
      <c r="Q124" s="163"/>
      <c r="R124" s="161">
        <f>SUM(R118:R123)</f>
        <v>146247</v>
      </c>
      <c r="S124" s="162"/>
      <c r="T124" s="162"/>
      <c r="U124" s="162"/>
      <c r="V124" s="162"/>
      <c r="W124" s="163"/>
      <c r="X124" s="161">
        <f>SUM(X118:X123)</f>
        <v>765</v>
      </c>
      <c r="Y124" s="162"/>
      <c r="Z124" s="162"/>
      <c r="AA124" s="162"/>
      <c r="AB124" s="163"/>
      <c r="AC124" s="161">
        <f>SUM(AC118:AC123)</f>
        <v>30632</v>
      </c>
      <c r="AD124" s="162"/>
      <c r="AE124" s="162"/>
      <c r="AF124" s="162"/>
      <c r="AG124" s="162"/>
      <c r="AH124" s="163"/>
      <c r="AI124" s="86">
        <f>M124+X124</f>
        <v>6199</v>
      </c>
      <c r="AJ124" s="87"/>
      <c r="AK124" s="87"/>
      <c r="AL124" s="87"/>
      <c r="AM124" s="88"/>
      <c r="AN124" s="86">
        <f>R124+AC124</f>
        <v>176879</v>
      </c>
      <c r="AO124" s="87"/>
      <c r="AP124" s="87"/>
      <c r="AQ124" s="87"/>
      <c r="AR124" s="87"/>
      <c r="AS124" s="88"/>
      <c r="AT124" s="172">
        <f>IF(AI124=0,0,(AI124+AI121+AI122+(AI123*2))/(E122*$AU$10*3-E124))</f>
        <v>0.58600125549278093</v>
      </c>
      <c r="AU124" s="173"/>
      <c r="AV124" s="173"/>
      <c r="AW124" s="173"/>
      <c r="AX124" s="173"/>
      <c r="AY124" s="174"/>
      <c r="AZ124" s="37"/>
    </row>
    <row r="126" spans="1:52" ht="11.25" customHeight="1" x14ac:dyDescent="0.15">
      <c r="A126" s="5"/>
      <c r="B126" s="140" t="s">
        <v>27</v>
      </c>
      <c r="C126" s="141"/>
      <c r="D126" s="142"/>
      <c r="E126" s="70"/>
      <c r="F126" s="71"/>
      <c r="G126" s="71"/>
      <c r="H126" s="72"/>
      <c r="I126" s="110" t="s">
        <v>28</v>
      </c>
      <c r="J126" s="111"/>
      <c r="K126" s="111"/>
      <c r="L126" s="111"/>
      <c r="M126" s="111"/>
      <c r="N126" s="111"/>
      <c r="O126" s="111"/>
      <c r="P126" s="111"/>
      <c r="Q126" s="111"/>
      <c r="R126" s="111"/>
      <c r="S126" s="112"/>
      <c r="T126" s="110" t="s">
        <v>29</v>
      </c>
      <c r="U126" s="111"/>
      <c r="V126" s="111"/>
      <c r="W126" s="111"/>
      <c r="X126" s="111"/>
      <c r="Y126" s="111"/>
      <c r="Z126" s="111"/>
      <c r="AA126" s="111"/>
      <c r="AB126" s="111"/>
      <c r="AC126" s="111"/>
      <c r="AD126" s="112"/>
      <c r="AE126" s="135" t="s">
        <v>30</v>
      </c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 t="s">
        <v>31</v>
      </c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48"/>
    </row>
    <row r="127" spans="1:52" ht="11.25" customHeight="1" x14ac:dyDescent="0.15">
      <c r="A127" s="5"/>
      <c r="B127" s="143"/>
      <c r="C127" s="236"/>
      <c r="D127" s="145"/>
      <c r="E127" s="73"/>
      <c r="F127" s="74"/>
      <c r="G127" s="74"/>
      <c r="H127" s="75"/>
      <c r="I127" s="110" t="s">
        <v>32</v>
      </c>
      <c r="J127" s="111"/>
      <c r="K127" s="111"/>
      <c r="L127" s="112"/>
      <c r="M127" s="110" t="s">
        <v>33</v>
      </c>
      <c r="N127" s="111"/>
      <c r="O127" s="111"/>
      <c r="P127" s="111"/>
      <c r="Q127" s="111"/>
      <c r="R127" s="111"/>
      <c r="S127" s="112"/>
      <c r="T127" s="110" t="s">
        <v>32</v>
      </c>
      <c r="U127" s="111"/>
      <c r="V127" s="111"/>
      <c r="W127" s="112"/>
      <c r="X127" s="110" t="s">
        <v>33</v>
      </c>
      <c r="Y127" s="111"/>
      <c r="Z127" s="111"/>
      <c r="AA127" s="111"/>
      <c r="AB127" s="111"/>
      <c r="AC127" s="111"/>
      <c r="AD127" s="112"/>
      <c r="AE127" s="135" t="s">
        <v>32</v>
      </c>
      <c r="AF127" s="135"/>
      <c r="AG127" s="135"/>
      <c r="AH127" s="135"/>
      <c r="AI127" s="135" t="s">
        <v>33</v>
      </c>
      <c r="AJ127" s="135"/>
      <c r="AK127" s="135"/>
      <c r="AL127" s="135"/>
      <c r="AM127" s="135"/>
      <c r="AN127" s="135"/>
      <c r="AO127" s="135"/>
      <c r="AP127" s="135" t="s">
        <v>32</v>
      </c>
      <c r="AQ127" s="135"/>
      <c r="AR127" s="135"/>
      <c r="AS127" s="135"/>
      <c r="AT127" s="135" t="s">
        <v>33</v>
      </c>
      <c r="AU127" s="135"/>
      <c r="AV127" s="135"/>
      <c r="AW127" s="135"/>
      <c r="AX127" s="135"/>
      <c r="AY127" s="135"/>
      <c r="AZ127" s="48"/>
    </row>
    <row r="128" spans="1:52" ht="24" customHeight="1" x14ac:dyDescent="0.15">
      <c r="A128" s="5"/>
      <c r="B128" s="143"/>
      <c r="C128" s="236"/>
      <c r="D128" s="145"/>
      <c r="E128" s="127" t="s">
        <v>25</v>
      </c>
      <c r="F128" s="128"/>
      <c r="G128" s="128"/>
      <c r="H128" s="129"/>
      <c r="I128" s="86">
        <v>51</v>
      </c>
      <c r="J128" s="87"/>
      <c r="K128" s="87"/>
      <c r="L128" s="88"/>
      <c r="M128" s="130">
        <v>1659580</v>
      </c>
      <c r="N128" s="131"/>
      <c r="O128" s="131"/>
      <c r="P128" s="131"/>
      <c r="Q128" s="131"/>
      <c r="R128" s="131"/>
      <c r="S128" s="132"/>
      <c r="T128" s="86">
        <v>1447</v>
      </c>
      <c r="U128" s="87"/>
      <c r="V128" s="87"/>
      <c r="W128" s="88"/>
      <c r="X128" s="130">
        <v>704280</v>
      </c>
      <c r="Y128" s="131"/>
      <c r="Z128" s="131"/>
      <c r="AA128" s="131"/>
      <c r="AB128" s="131"/>
      <c r="AC128" s="131"/>
      <c r="AD128" s="132"/>
      <c r="AE128" s="133">
        <f t="shared" ref="AE128:AE135" si="33">I128+T128</f>
        <v>1498</v>
      </c>
      <c r="AF128" s="133"/>
      <c r="AG128" s="133"/>
      <c r="AH128" s="133"/>
      <c r="AI128" s="134">
        <f t="shared" ref="AI128:AI135" si="34">M128+X128</f>
        <v>2363860</v>
      </c>
      <c r="AJ128" s="134"/>
      <c r="AK128" s="134"/>
      <c r="AL128" s="134"/>
      <c r="AM128" s="134"/>
      <c r="AN128" s="134"/>
      <c r="AO128" s="134"/>
      <c r="AP128" s="133">
        <v>2</v>
      </c>
      <c r="AQ128" s="133"/>
      <c r="AR128" s="133"/>
      <c r="AS128" s="133"/>
      <c r="AT128" s="134">
        <v>52320</v>
      </c>
      <c r="AU128" s="134"/>
      <c r="AV128" s="134"/>
      <c r="AW128" s="134"/>
      <c r="AX128" s="134"/>
      <c r="AY128" s="134"/>
      <c r="AZ128" s="48"/>
    </row>
    <row r="129" spans="1:52" ht="24" customHeight="1" x14ac:dyDescent="0.15">
      <c r="A129" s="5"/>
      <c r="B129" s="143"/>
      <c r="C129" s="236"/>
      <c r="D129" s="145"/>
      <c r="E129" s="127" t="s">
        <v>44</v>
      </c>
      <c r="F129" s="128"/>
      <c r="G129" s="128"/>
      <c r="H129" s="129"/>
      <c r="I129" s="86">
        <v>173</v>
      </c>
      <c r="J129" s="87"/>
      <c r="K129" s="87"/>
      <c r="L129" s="88"/>
      <c r="M129" s="130">
        <v>352660</v>
      </c>
      <c r="N129" s="131"/>
      <c r="O129" s="131"/>
      <c r="P129" s="131"/>
      <c r="Q129" s="131"/>
      <c r="R129" s="131"/>
      <c r="S129" s="132"/>
      <c r="T129" s="86">
        <v>20</v>
      </c>
      <c r="U129" s="87"/>
      <c r="V129" s="87"/>
      <c r="W129" s="88"/>
      <c r="X129" s="130">
        <v>8950</v>
      </c>
      <c r="Y129" s="131"/>
      <c r="Z129" s="131"/>
      <c r="AA129" s="131"/>
      <c r="AB129" s="131"/>
      <c r="AC129" s="131"/>
      <c r="AD129" s="132"/>
      <c r="AE129" s="133">
        <f t="shared" si="33"/>
        <v>193</v>
      </c>
      <c r="AF129" s="133"/>
      <c r="AG129" s="133"/>
      <c r="AH129" s="133"/>
      <c r="AI129" s="134">
        <f t="shared" si="34"/>
        <v>361610</v>
      </c>
      <c r="AJ129" s="134"/>
      <c r="AK129" s="134"/>
      <c r="AL129" s="134"/>
      <c r="AM129" s="134"/>
      <c r="AN129" s="134"/>
      <c r="AO129" s="134"/>
      <c r="AP129" s="133">
        <v>10</v>
      </c>
      <c r="AQ129" s="133"/>
      <c r="AR129" s="133"/>
      <c r="AS129" s="133"/>
      <c r="AT129" s="134">
        <v>23120</v>
      </c>
      <c r="AU129" s="134"/>
      <c r="AV129" s="134"/>
      <c r="AW129" s="134"/>
      <c r="AX129" s="134"/>
      <c r="AY129" s="134"/>
      <c r="AZ129" s="48"/>
    </row>
    <row r="130" spans="1:52" ht="24" customHeight="1" x14ac:dyDescent="0.15">
      <c r="A130" s="5"/>
      <c r="B130" s="143"/>
      <c r="C130" s="236"/>
      <c r="D130" s="145"/>
      <c r="E130" s="127" t="s">
        <v>45</v>
      </c>
      <c r="F130" s="128"/>
      <c r="G130" s="128"/>
      <c r="H130" s="129"/>
      <c r="I130" s="86">
        <v>37</v>
      </c>
      <c r="J130" s="87"/>
      <c r="K130" s="87"/>
      <c r="L130" s="88"/>
      <c r="M130" s="130">
        <v>151880</v>
      </c>
      <c r="N130" s="131"/>
      <c r="O130" s="131"/>
      <c r="P130" s="131"/>
      <c r="Q130" s="131"/>
      <c r="R130" s="131"/>
      <c r="S130" s="132"/>
      <c r="T130" s="86">
        <v>0</v>
      </c>
      <c r="U130" s="87"/>
      <c r="V130" s="87"/>
      <c r="W130" s="88"/>
      <c r="X130" s="130">
        <v>0</v>
      </c>
      <c r="Y130" s="131"/>
      <c r="Z130" s="131"/>
      <c r="AA130" s="131"/>
      <c r="AB130" s="131"/>
      <c r="AC130" s="131"/>
      <c r="AD130" s="132"/>
      <c r="AE130" s="133">
        <f t="shared" si="33"/>
        <v>37</v>
      </c>
      <c r="AF130" s="133"/>
      <c r="AG130" s="133"/>
      <c r="AH130" s="133"/>
      <c r="AI130" s="134">
        <f t="shared" si="34"/>
        <v>151880</v>
      </c>
      <c r="AJ130" s="134"/>
      <c r="AK130" s="134"/>
      <c r="AL130" s="134"/>
      <c r="AM130" s="134"/>
      <c r="AN130" s="134"/>
      <c r="AO130" s="134"/>
      <c r="AP130" s="133">
        <v>18</v>
      </c>
      <c r="AQ130" s="133"/>
      <c r="AR130" s="133"/>
      <c r="AS130" s="133"/>
      <c r="AT130" s="134">
        <v>92400</v>
      </c>
      <c r="AU130" s="134"/>
      <c r="AV130" s="134"/>
      <c r="AW130" s="134"/>
      <c r="AX130" s="134"/>
      <c r="AY130" s="134"/>
      <c r="AZ130" s="48"/>
    </row>
    <row r="131" spans="1:52" ht="24" customHeight="1" x14ac:dyDescent="0.15">
      <c r="A131" s="5"/>
      <c r="B131" s="143"/>
      <c r="C131" s="236"/>
      <c r="D131" s="145"/>
      <c r="E131" s="127" t="s">
        <v>46</v>
      </c>
      <c r="F131" s="128"/>
      <c r="G131" s="128"/>
      <c r="H131" s="129"/>
      <c r="I131" s="86">
        <v>104</v>
      </c>
      <c r="J131" s="87"/>
      <c r="K131" s="87"/>
      <c r="L131" s="88"/>
      <c r="M131" s="130">
        <v>216500</v>
      </c>
      <c r="N131" s="131"/>
      <c r="O131" s="131"/>
      <c r="P131" s="131"/>
      <c r="Q131" s="131"/>
      <c r="R131" s="131"/>
      <c r="S131" s="132"/>
      <c r="T131" s="86">
        <v>17</v>
      </c>
      <c r="U131" s="87"/>
      <c r="V131" s="87"/>
      <c r="W131" s="88"/>
      <c r="X131" s="130">
        <v>1700</v>
      </c>
      <c r="Y131" s="131"/>
      <c r="Z131" s="131"/>
      <c r="AA131" s="131"/>
      <c r="AB131" s="131"/>
      <c r="AC131" s="131"/>
      <c r="AD131" s="132"/>
      <c r="AE131" s="133">
        <f t="shared" si="33"/>
        <v>121</v>
      </c>
      <c r="AF131" s="133"/>
      <c r="AG131" s="133"/>
      <c r="AH131" s="133"/>
      <c r="AI131" s="134">
        <f t="shared" si="34"/>
        <v>218200</v>
      </c>
      <c r="AJ131" s="134"/>
      <c r="AK131" s="134"/>
      <c r="AL131" s="134"/>
      <c r="AM131" s="134"/>
      <c r="AN131" s="134"/>
      <c r="AO131" s="134"/>
      <c r="AP131" s="133">
        <v>1</v>
      </c>
      <c r="AQ131" s="133"/>
      <c r="AR131" s="133"/>
      <c r="AS131" s="133"/>
      <c r="AT131" s="134">
        <v>2880</v>
      </c>
      <c r="AU131" s="134"/>
      <c r="AV131" s="134"/>
      <c r="AW131" s="134"/>
      <c r="AX131" s="134"/>
      <c r="AY131" s="134"/>
      <c r="AZ131" s="48"/>
    </row>
    <row r="132" spans="1:52" ht="24" customHeight="1" x14ac:dyDescent="0.15">
      <c r="A132" s="5"/>
      <c r="B132" s="143"/>
      <c r="C132" s="236"/>
      <c r="D132" s="145"/>
      <c r="E132" s="127" t="s">
        <v>47</v>
      </c>
      <c r="F132" s="128"/>
      <c r="G132" s="128"/>
      <c r="H132" s="129"/>
      <c r="I132" s="86">
        <v>12</v>
      </c>
      <c r="J132" s="87"/>
      <c r="K132" s="87"/>
      <c r="L132" s="88"/>
      <c r="M132" s="130">
        <v>58600</v>
      </c>
      <c r="N132" s="131"/>
      <c r="O132" s="131"/>
      <c r="P132" s="131"/>
      <c r="Q132" s="131"/>
      <c r="R132" s="131"/>
      <c r="S132" s="132"/>
      <c r="T132" s="86">
        <v>5</v>
      </c>
      <c r="U132" s="87"/>
      <c r="V132" s="87"/>
      <c r="W132" s="88"/>
      <c r="X132" s="130">
        <v>1000</v>
      </c>
      <c r="Y132" s="131"/>
      <c r="Z132" s="131"/>
      <c r="AA132" s="131"/>
      <c r="AB132" s="131"/>
      <c r="AC132" s="131"/>
      <c r="AD132" s="132"/>
      <c r="AE132" s="133">
        <f t="shared" si="33"/>
        <v>17</v>
      </c>
      <c r="AF132" s="133"/>
      <c r="AG132" s="133"/>
      <c r="AH132" s="133"/>
      <c r="AI132" s="134">
        <f t="shared" si="34"/>
        <v>59600</v>
      </c>
      <c r="AJ132" s="134"/>
      <c r="AK132" s="134"/>
      <c r="AL132" s="134"/>
      <c r="AM132" s="134"/>
      <c r="AN132" s="134"/>
      <c r="AO132" s="134"/>
      <c r="AP132" s="133">
        <v>1</v>
      </c>
      <c r="AQ132" s="133"/>
      <c r="AR132" s="133"/>
      <c r="AS132" s="133"/>
      <c r="AT132" s="134">
        <v>3400</v>
      </c>
      <c r="AU132" s="134"/>
      <c r="AV132" s="134"/>
      <c r="AW132" s="134"/>
      <c r="AX132" s="134"/>
      <c r="AY132" s="134"/>
      <c r="AZ132" s="48"/>
    </row>
    <row r="133" spans="1:52" ht="24" customHeight="1" x14ac:dyDescent="0.15">
      <c r="A133" s="5"/>
      <c r="B133" s="143"/>
      <c r="C133" s="236"/>
      <c r="D133" s="145"/>
      <c r="E133" s="127" t="s">
        <v>48</v>
      </c>
      <c r="F133" s="128"/>
      <c r="G133" s="128"/>
      <c r="H133" s="129"/>
      <c r="I133" s="86">
        <v>30</v>
      </c>
      <c r="J133" s="87"/>
      <c r="K133" s="87"/>
      <c r="L133" s="88"/>
      <c r="M133" s="130">
        <v>97640</v>
      </c>
      <c r="N133" s="131"/>
      <c r="O133" s="131"/>
      <c r="P133" s="131"/>
      <c r="Q133" s="131"/>
      <c r="R133" s="131"/>
      <c r="S133" s="132"/>
      <c r="T133" s="86">
        <v>1</v>
      </c>
      <c r="U133" s="87"/>
      <c r="V133" s="87"/>
      <c r="W133" s="88"/>
      <c r="X133" s="130">
        <v>550</v>
      </c>
      <c r="Y133" s="131"/>
      <c r="Z133" s="131"/>
      <c r="AA133" s="131"/>
      <c r="AB133" s="131"/>
      <c r="AC133" s="131"/>
      <c r="AD133" s="132"/>
      <c r="AE133" s="133">
        <f t="shared" si="33"/>
        <v>31</v>
      </c>
      <c r="AF133" s="133"/>
      <c r="AG133" s="133"/>
      <c r="AH133" s="133"/>
      <c r="AI133" s="134">
        <f t="shared" si="34"/>
        <v>98190</v>
      </c>
      <c r="AJ133" s="134"/>
      <c r="AK133" s="134"/>
      <c r="AL133" s="134"/>
      <c r="AM133" s="134"/>
      <c r="AN133" s="134"/>
      <c r="AO133" s="134"/>
      <c r="AP133" s="133">
        <v>3</v>
      </c>
      <c r="AQ133" s="133"/>
      <c r="AR133" s="133"/>
      <c r="AS133" s="133"/>
      <c r="AT133" s="134">
        <v>10960</v>
      </c>
      <c r="AU133" s="134"/>
      <c r="AV133" s="134"/>
      <c r="AW133" s="134"/>
      <c r="AX133" s="134"/>
      <c r="AY133" s="134"/>
      <c r="AZ133" s="48"/>
    </row>
    <row r="134" spans="1:52" ht="24" customHeight="1" x14ac:dyDescent="0.15">
      <c r="A134" s="5"/>
      <c r="B134" s="143"/>
      <c r="C134" s="236"/>
      <c r="D134" s="145"/>
      <c r="E134" s="127" t="s">
        <v>49</v>
      </c>
      <c r="F134" s="128"/>
      <c r="G134" s="128"/>
      <c r="H134" s="129"/>
      <c r="I134" s="86">
        <v>79</v>
      </c>
      <c r="J134" s="87"/>
      <c r="K134" s="87"/>
      <c r="L134" s="88"/>
      <c r="M134" s="130">
        <v>172320</v>
      </c>
      <c r="N134" s="131"/>
      <c r="O134" s="131"/>
      <c r="P134" s="131"/>
      <c r="Q134" s="131"/>
      <c r="R134" s="131"/>
      <c r="S134" s="132"/>
      <c r="T134" s="86">
        <v>0</v>
      </c>
      <c r="U134" s="87"/>
      <c r="V134" s="87"/>
      <c r="W134" s="88"/>
      <c r="X134" s="130">
        <v>0</v>
      </c>
      <c r="Y134" s="131"/>
      <c r="Z134" s="131"/>
      <c r="AA134" s="131"/>
      <c r="AB134" s="131"/>
      <c r="AC134" s="131"/>
      <c r="AD134" s="132"/>
      <c r="AE134" s="133">
        <f t="shared" si="33"/>
        <v>79</v>
      </c>
      <c r="AF134" s="133"/>
      <c r="AG134" s="133"/>
      <c r="AH134" s="133"/>
      <c r="AI134" s="134">
        <f t="shared" si="34"/>
        <v>172320</v>
      </c>
      <c r="AJ134" s="134"/>
      <c r="AK134" s="134"/>
      <c r="AL134" s="134"/>
      <c r="AM134" s="134"/>
      <c r="AN134" s="134"/>
      <c r="AO134" s="134"/>
      <c r="AP134" s="133">
        <v>2</v>
      </c>
      <c r="AQ134" s="133"/>
      <c r="AR134" s="133"/>
      <c r="AS134" s="133"/>
      <c r="AT134" s="134">
        <v>2880</v>
      </c>
      <c r="AU134" s="134"/>
      <c r="AV134" s="134"/>
      <c r="AW134" s="134"/>
      <c r="AX134" s="134"/>
      <c r="AY134" s="134"/>
      <c r="AZ134" s="48"/>
    </row>
    <row r="135" spans="1:52" ht="24" customHeight="1" x14ac:dyDescent="0.15">
      <c r="A135" s="5"/>
      <c r="B135" s="143"/>
      <c r="C135" s="236"/>
      <c r="D135" s="145"/>
      <c r="E135" s="110" t="s">
        <v>34</v>
      </c>
      <c r="F135" s="111"/>
      <c r="G135" s="111"/>
      <c r="H135" s="112"/>
      <c r="I135" s="86">
        <f>SUM(I128:I134)</f>
        <v>486</v>
      </c>
      <c r="J135" s="87"/>
      <c r="K135" s="87"/>
      <c r="L135" s="88"/>
      <c r="M135" s="130">
        <f>SUM(M128:M134)</f>
        <v>2709180</v>
      </c>
      <c r="N135" s="131"/>
      <c r="O135" s="131"/>
      <c r="P135" s="131"/>
      <c r="Q135" s="131"/>
      <c r="R135" s="131"/>
      <c r="S135" s="132"/>
      <c r="T135" s="86">
        <f>SUM(T128:T134)</f>
        <v>1490</v>
      </c>
      <c r="U135" s="87"/>
      <c r="V135" s="87"/>
      <c r="W135" s="88"/>
      <c r="X135" s="130">
        <f>SUM(X128:X134)</f>
        <v>716480</v>
      </c>
      <c r="Y135" s="131"/>
      <c r="Z135" s="131"/>
      <c r="AA135" s="131"/>
      <c r="AB135" s="131"/>
      <c r="AC135" s="131"/>
      <c r="AD135" s="132"/>
      <c r="AE135" s="133">
        <f t="shared" si="33"/>
        <v>1976</v>
      </c>
      <c r="AF135" s="133"/>
      <c r="AG135" s="133"/>
      <c r="AH135" s="133"/>
      <c r="AI135" s="134">
        <f t="shared" si="34"/>
        <v>3425660</v>
      </c>
      <c r="AJ135" s="134"/>
      <c r="AK135" s="134"/>
      <c r="AL135" s="134"/>
      <c r="AM135" s="134"/>
      <c r="AN135" s="134"/>
      <c r="AO135" s="134"/>
      <c r="AP135" s="86">
        <f>SUM(AP128:AP134)</f>
        <v>37</v>
      </c>
      <c r="AQ135" s="87"/>
      <c r="AR135" s="87"/>
      <c r="AS135" s="88"/>
      <c r="AT135" s="130">
        <f>SUM(AT128:AT134)</f>
        <v>187960</v>
      </c>
      <c r="AU135" s="131"/>
      <c r="AV135" s="131"/>
      <c r="AW135" s="131"/>
      <c r="AX135" s="131"/>
      <c r="AY135" s="132"/>
      <c r="AZ135" s="48"/>
    </row>
    <row r="136" spans="1:52" ht="3" customHeight="1" x14ac:dyDescent="0.15">
      <c r="A136" s="5"/>
      <c r="B136" s="146"/>
      <c r="C136" s="237"/>
      <c r="D136" s="148"/>
      <c r="E136" s="110"/>
      <c r="F136" s="111"/>
      <c r="G136" s="111"/>
      <c r="H136" s="112"/>
      <c r="I136" s="136"/>
      <c r="J136" s="137"/>
      <c r="K136" s="137"/>
      <c r="L136" s="138"/>
      <c r="M136" s="130"/>
      <c r="N136" s="131"/>
      <c r="O136" s="131"/>
      <c r="P136" s="131"/>
      <c r="Q136" s="131"/>
      <c r="R136" s="131"/>
      <c r="S136" s="132"/>
      <c r="T136" s="136"/>
      <c r="U136" s="137"/>
      <c r="V136" s="137"/>
      <c r="W136" s="138"/>
      <c r="X136" s="130"/>
      <c r="Y136" s="131"/>
      <c r="Z136" s="131"/>
      <c r="AA136" s="131"/>
      <c r="AB136" s="131"/>
      <c r="AC136" s="131"/>
      <c r="AD136" s="132"/>
      <c r="AE136" s="139"/>
      <c r="AF136" s="139"/>
      <c r="AG136" s="139"/>
      <c r="AH136" s="139"/>
      <c r="AI136" s="134"/>
      <c r="AJ136" s="134"/>
      <c r="AK136" s="134"/>
      <c r="AL136" s="134"/>
      <c r="AM136" s="134"/>
      <c r="AN136" s="134"/>
      <c r="AO136" s="134"/>
      <c r="AP136" s="136"/>
      <c r="AQ136" s="137"/>
      <c r="AR136" s="137"/>
      <c r="AS136" s="138"/>
      <c r="AT136" s="130"/>
      <c r="AU136" s="131"/>
      <c r="AV136" s="131"/>
      <c r="AW136" s="131"/>
      <c r="AX136" s="131"/>
      <c r="AY136" s="132"/>
      <c r="AZ136" s="48"/>
    </row>
    <row r="137" spans="1:52" ht="24" customHeight="1" x14ac:dyDescent="0.15">
      <c r="A137" s="5"/>
      <c r="B137" s="149"/>
      <c r="C137" s="150"/>
      <c r="D137" s="151"/>
      <c r="E137" s="110" t="s">
        <v>35</v>
      </c>
      <c r="F137" s="111"/>
      <c r="G137" s="111"/>
      <c r="H137" s="112"/>
      <c r="I137" s="86">
        <v>5945</v>
      </c>
      <c r="J137" s="87"/>
      <c r="K137" s="87"/>
      <c r="L137" s="88"/>
      <c r="M137" s="130">
        <v>31525820</v>
      </c>
      <c r="N137" s="131"/>
      <c r="O137" s="131"/>
      <c r="P137" s="131"/>
      <c r="Q137" s="131"/>
      <c r="R137" s="131"/>
      <c r="S137" s="132"/>
      <c r="T137" s="86">
        <v>20241</v>
      </c>
      <c r="U137" s="87"/>
      <c r="V137" s="87"/>
      <c r="W137" s="88"/>
      <c r="X137" s="130">
        <v>8946330</v>
      </c>
      <c r="Y137" s="131"/>
      <c r="Z137" s="131"/>
      <c r="AA137" s="131"/>
      <c r="AB137" s="131"/>
      <c r="AC137" s="131"/>
      <c r="AD137" s="132"/>
      <c r="AE137" s="133">
        <f>I137+T137</f>
        <v>26186</v>
      </c>
      <c r="AF137" s="133"/>
      <c r="AG137" s="133"/>
      <c r="AH137" s="133"/>
      <c r="AI137" s="134">
        <f>M137+X137</f>
        <v>40472150</v>
      </c>
      <c r="AJ137" s="134"/>
      <c r="AK137" s="134"/>
      <c r="AL137" s="134"/>
      <c r="AM137" s="134"/>
      <c r="AN137" s="134"/>
      <c r="AO137" s="134"/>
      <c r="AP137" s="86">
        <v>323</v>
      </c>
      <c r="AQ137" s="87"/>
      <c r="AR137" s="87"/>
      <c r="AS137" s="88"/>
      <c r="AT137" s="130">
        <v>1942140</v>
      </c>
      <c r="AU137" s="131"/>
      <c r="AV137" s="131"/>
      <c r="AW137" s="131"/>
      <c r="AX137" s="131"/>
      <c r="AY137" s="132"/>
      <c r="AZ137" s="48"/>
    </row>
  </sheetData>
  <mergeCells count="1073">
    <mergeCell ref="B55:H58"/>
    <mergeCell ref="I57:L57"/>
    <mergeCell ref="M57:Q57"/>
    <mergeCell ref="R57:W57"/>
    <mergeCell ref="X57:AB57"/>
    <mergeCell ref="AC57:AH57"/>
    <mergeCell ref="I58:L58"/>
    <mergeCell ref="AN59:AS59"/>
    <mergeCell ref="I60:L60"/>
    <mergeCell ref="M60:Q60"/>
    <mergeCell ref="I55:L55"/>
    <mergeCell ref="M55:Q55"/>
    <mergeCell ref="R55:W55"/>
    <mergeCell ref="X55:AB55"/>
    <mergeCell ref="AC55:AH55"/>
    <mergeCell ref="AI55:AM55"/>
    <mergeCell ref="AI57:AM57"/>
    <mergeCell ref="M58:Q58"/>
    <mergeCell ref="R58:W58"/>
    <mergeCell ref="X58:AB58"/>
    <mergeCell ref="AC58:AH58"/>
    <mergeCell ref="AI58:AM58"/>
    <mergeCell ref="AN58:AS58"/>
    <mergeCell ref="X59:AB59"/>
    <mergeCell ref="AC59:AH59"/>
    <mergeCell ref="AI59:AM59"/>
    <mergeCell ref="AT61:AY61"/>
    <mergeCell ref="AT55:AY55"/>
    <mergeCell ref="AN55:AS55"/>
    <mergeCell ref="R60:W60"/>
    <mergeCell ref="X60:AB60"/>
    <mergeCell ref="AC60:AH60"/>
    <mergeCell ref="AI56:AM56"/>
    <mergeCell ref="AN56:AS56"/>
    <mergeCell ref="AN57:AS57"/>
    <mergeCell ref="AT56:AY56"/>
    <mergeCell ref="AT59:AY59"/>
    <mergeCell ref="AT60:AY60"/>
    <mergeCell ref="AT57:AY57"/>
    <mergeCell ref="AT58:AY58"/>
    <mergeCell ref="I59:L59"/>
    <mergeCell ref="M59:Q59"/>
    <mergeCell ref="R59:W59"/>
    <mergeCell ref="AI60:AM60"/>
    <mergeCell ref="AN60:AS60"/>
    <mergeCell ref="I56:L56"/>
    <mergeCell ref="M56:Q56"/>
    <mergeCell ref="R56:W56"/>
    <mergeCell ref="X56:AB56"/>
    <mergeCell ref="AC56:AH56"/>
    <mergeCell ref="AN61:AS61"/>
    <mergeCell ref="I61:L61"/>
    <mergeCell ref="M61:Q61"/>
    <mergeCell ref="R61:W61"/>
    <mergeCell ref="X61:AB61"/>
    <mergeCell ref="AC61:AH61"/>
    <mergeCell ref="AI61:AM61"/>
    <mergeCell ref="B48:H51"/>
    <mergeCell ref="I50:L50"/>
    <mergeCell ref="M50:Q50"/>
    <mergeCell ref="R50:W50"/>
    <mergeCell ref="X50:AB50"/>
    <mergeCell ref="AC50:AH50"/>
    <mergeCell ref="I51:L51"/>
    <mergeCell ref="AN52:AS52"/>
    <mergeCell ref="I53:L53"/>
    <mergeCell ref="M53:Q53"/>
    <mergeCell ref="I48:L48"/>
    <mergeCell ref="M48:Q48"/>
    <mergeCell ref="R48:W48"/>
    <mergeCell ref="X48:AB48"/>
    <mergeCell ref="AC48:AH48"/>
    <mergeCell ref="AI48:AM48"/>
    <mergeCell ref="AI50:AM50"/>
    <mergeCell ref="M51:Q51"/>
    <mergeCell ref="R51:W51"/>
    <mergeCell ref="X51:AB51"/>
    <mergeCell ref="AC51:AH51"/>
    <mergeCell ref="AI51:AM51"/>
    <mergeCell ref="AN51:AS51"/>
    <mergeCell ref="X52:AB52"/>
    <mergeCell ref="AC52:AH52"/>
    <mergeCell ref="AI52:AM52"/>
    <mergeCell ref="AT54:AY54"/>
    <mergeCell ref="AT48:AY48"/>
    <mergeCell ref="AN48:AS48"/>
    <mergeCell ref="R53:W53"/>
    <mergeCell ref="X53:AB53"/>
    <mergeCell ref="AC53:AH53"/>
    <mergeCell ref="AI49:AM49"/>
    <mergeCell ref="AN49:AS49"/>
    <mergeCell ref="AN50:AS50"/>
    <mergeCell ref="AT49:AY49"/>
    <mergeCell ref="AT52:AY52"/>
    <mergeCell ref="AT53:AY53"/>
    <mergeCell ref="AT50:AY50"/>
    <mergeCell ref="AT51:AY51"/>
    <mergeCell ref="I52:L52"/>
    <mergeCell ref="M52:Q52"/>
    <mergeCell ref="R52:W52"/>
    <mergeCell ref="AI53:AM53"/>
    <mergeCell ref="AN53:AS53"/>
    <mergeCell ref="I49:L49"/>
    <mergeCell ref="M49:Q49"/>
    <mergeCell ref="R49:W49"/>
    <mergeCell ref="X49:AB49"/>
    <mergeCell ref="AC49:AH49"/>
    <mergeCell ref="AN54:AS54"/>
    <mergeCell ref="I54:L54"/>
    <mergeCell ref="M54:Q54"/>
    <mergeCell ref="R54:W54"/>
    <mergeCell ref="X54:AB54"/>
    <mergeCell ref="AC54:AH54"/>
    <mergeCell ref="AI54:AM54"/>
    <mergeCell ref="B41:H44"/>
    <mergeCell ref="I43:L43"/>
    <mergeCell ref="M43:Q43"/>
    <mergeCell ref="R43:W43"/>
    <mergeCell ref="X43:AB43"/>
    <mergeCell ref="AC43:AH43"/>
    <mergeCell ref="I44:L44"/>
    <mergeCell ref="AN45:AS45"/>
    <mergeCell ref="I46:L46"/>
    <mergeCell ref="M46:Q46"/>
    <mergeCell ref="I41:L41"/>
    <mergeCell ref="M41:Q41"/>
    <mergeCell ref="R41:W41"/>
    <mergeCell ref="X41:AB41"/>
    <mergeCell ref="AC41:AH41"/>
    <mergeCell ref="AI41:AM41"/>
    <mergeCell ref="AI43:AM43"/>
    <mergeCell ref="M44:Q44"/>
    <mergeCell ref="R44:W44"/>
    <mergeCell ref="X44:AB44"/>
    <mergeCell ref="AC44:AH44"/>
    <mergeCell ref="AI44:AM44"/>
    <mergeCell ref="AN44:AS44"/>
    <mergeCell ref="X45:AB45"/>
    <mergeCell ref="AC45:AH45"/>
    <mergeCell ref="AI45:AM45"/>
    <mergeCell ref="AT47:AY47"/>
    <mergeCell ref="AT41:AY41"/>
    <mergeCell ref="AN41:AS41"/>
    <mergeCell ref="R46:W46"/>
    <mergeCell ref="X46:AB46"/>
    <mergeCell ref="AC46:AH46"/>
    <mergeCell ref="AI42:AM42"/>
    <mergeCell ref="AN42:AS42"/>
    <mergeCell ref="AN43:AS43"/>
    <mergeCell ref="AT42:AY42"/>
    <mergeCell ref="AT45:AY45"/>
    <mergeCell ref="AT46:AY46"/>
    <mergeCell ref="AT43:AY43"/>
    <mergeCell ref="AT44:AY44"/>
    <mergeCell ref="I45:L45"/>
    <mergeCell ref="M45:Q45"/>
    <mergeCell ref="R45:W45"/>
    <mergeCell ref="AI46:AM46"/>
    <mergeCell ref="AN46:AS46"/>
    <mergeCell ref="I42:L42"/>
    <mergeCell ref="M42:Q42"/>
    <mergeCell ref="R42:W42"/>
    <mergeCell ref="X42:AB42"/>
    <mergeCell ref="AC42:AH42"/>
    <mergeCell ref="AN47:AS47"/>
    <mergeCell ref="I47:L47"/>
    <mergeCell ref="M47:Q47"/>
    <mergeCell ref="R47:W47"/>
    <mergeCell ref="X47:AB47"/>
    <mergeCell ref="AC47:AH47"/>
    <mergeCell ref="AI47:AM47"/>
    <mergeCell ref="B34:H37"/>
    <mergeCell ref="I36:L36"/>
    <mergeCell ref="M36:Q36"/>
    <mergeCell ref="R36:W36"/>
    <mergeCell ref="X36:AB36"/>
    <mergeCell ref="AC36:AH36"/>
    <mergeCell ref="I37:L37"/>
    <mergeCell ref="AN38:AS38"/>
    <mergeCell ref="I39:L39"/>
    <mergeCell ref="M39:Q39"/>
    <mergeCell ref="I34:L34"/>
    <mergeCell ref="M34:Q34"/>
    <mergeCell ref="R34:W34"/>
    <mergeCell ref="X34:AB34"/>
    <mergeCell ref="AC34:AH34"/>
    <mergeCell ref="AI34:AM34"/>
    <mergeCell ref="AI36:AM36"/>
    <mergeCell ref="M37:Q37"/>
    <mergeCell ref="R37:W37"/>
    <mergeCell ref="X37:AB37"/>
    <mergeCell ref="AC37:AH37"/>
    <mergeCell ref="AI37:AM37"/>
    <mergeCell ref="AN37:AS37"/>
    <mergeCell ref="X38:AB38"/>
    <mergeCell ref="AC38:AH38"/>
    <mergeCell ref="AI38:AM38"/>
    <mergeCell ref="AT40:AY40"/>
    <mergeCell ref="AT34:AY34"/>
    <mergeCell ref="AN34:AS34"/>
    <mergeCell ref="R39:W39"/>
    <mergeCell ref="X39:AB39"/>
    <mergeCell ref="AC39:AH39"/>
    <mergeCell ref="AI35:AM35"/>
    <mergeCell ref="AN35:AS35"/>
    <mergeCell ref="AN36:AS36"/>
    <mergeCell ref="AT35:AY35"/>
    <mergeCell ref="AT38:AY38"/>
    <mergeCell ref="AT39:AY39"/>
    <mergeCell ref="AT36:AY36"/>
    <mergeCell ref="AT37:AY37"/>
    <mergeCell ref="I38:L38"/>
    <mergeCell ref="M38:Q38"/>
    <mergeCell ref="R38:W38"/>
    <mergeCell ref="AI39:AM39"/>
    <mergeCell ref="AN39:AS39"/>
    <mergeCell ref="I35:L35"/>
    <mergeCell ref="M35:Q35"/>
    <mergeCell ref="R35:W35"/>
    <mergeCell ref="X35:AB35"/>
    <mergeCell ref="AC35:AH35"/>
    <mergeCell ref="AN40:AS40"/>
    <mergeCell ref="I40:L40"/>
    <mergeCell ref="M40:Q40"/>
    <mergeCell ref="R40:W40"/>
    <mergeCell ref="X40:AB40"/>
    <mergeCell ref="AC40:AH40"/>
    <mergeCell ref="AI40:AM40"/>
    <mergeCell ref="B27:H30"/>
    <mergeCell ref="I29:L29"/>
    <mergeCell ref="M29:Q29"/>
    <mergeCell ref="R29:W29"/>
    <mergeCell ref="X29:AB29"/>
    <mergeCell ref="AC29:AH29"/>
    <mergeCell ref="I30:L30"/>
    <mergeCell ref="AN31:AS31"/>
    <mergeCell ref="I32:L32"/>
    <mergeCell ref="M32:Q32"/>
    <mergeCell ref="I27:L27"/>
    <mergeCell ref="M27:Q27"/>
    <mergeCell ref="R27:W27"/>
    <mergeCell ref="X27:AB27"/>
    <mergeCell ref="AC27:AH27"/>
    <mergeCell ref="AI27:AM27"/>
    <mergeCell ref="AI29:AM29"/>
    <mergeCell ref="M30:Q30"/>
    <mergeCell ref="R30:W30"/>
    <mergeCell ref="X30:AB30"/>
    <mergeCell ref="AC30:AH30"/>
    <mergeCell ref="AI30:AM30"/>
    <mergeCell ref="AN30:AS30"/>
    <mergeCell ref="X31:AB31"/>
    <mergeCell ref="AC31:AH31"/>
    <mergeCell ref="AI31:AM31"/>
    <mergeCell ref="AT33:AY33"/>
    <mergeCell ref="AT27:AY27"/>
    <mergeCell ref="AN27:AS27"/>
    <mergeCell ref="R32:W32"/>
    <mergeCell ref="X32:AB32"/>
    <mergeCell ref="AC32:AH32"/>
    <mergeCell ref="AI28:AM28"/>
    <mergeCell ref="AN28:AS28"/>
    <mergeCell ref="AN29:AS29"/>
    <mergeCell ref="AT28:AY28"/>
    <mergeCell ref="AT31:AY31"/>
    <mergeCell ref="AT32:AY32"/>
    <mergeCell ref="AT29:AY29"/>
    <mergeCell ref="AT30:AY30"/>
    <mergeCell ref="I31:L31"/>
    <mergeCell ref="M31:Q31"/>
    <mergeCell ref="R31:W31"/>
    <mergeCell ref="AI32:AM32"/>
    <mergeCell ref="AN32:AS32"/>
    <mergeCell ref="I28:L28"/>
    <mergeCell ref="M28:Q28"/>
    <mergeCell ref="R28:W28"/>
    <mergeCell ref="X28:AB28"/>
    <mergeCell ref="AC28:AH28"/>
    <mergeCell ref="AN33:AS33"/>
    <mergeCell ref="I33:L33"/>
    <mergeCell ref="M33:Q33"/>
    <mergeCell ref="R33:W33"/>
    <mergeCell ref="X33:AB33"/>
    <mergeCell ref="AC33:AH33"/>
    <mergeCell ref="AI33:AM33"/>
    <mergeCell ref="B20:H23"/>
    <mergeCell ref="I22:L22"/>
    <mergeCell ref="M22:Q22"/>
    <mergeCell ref="R22:W22"/>
    <mergeCell ref="X22:AB22"/>
    <mergeCell ref="AC22:AH22"/>
    <mergeCell ref="I23:L23"/>
    <mergeCell ref="AN24:AS24"/>
    <mergeCell ref="I25:L25"/>
    <mergeCell ref="M25:Q25"/>
    <mergeCell ref="I20:L20"/>
    <mergeCell ref="M20:Q20"/>
    <mergeCell ref="R20:W20"/>
    <mergeCell ref="X20:AB20"/>
    <mergeCell ref="AC20:AH20"/>
    <mergeCell ref="AI20:AM20"/>
    <mergeCell ref="AI22:AM22"/>
    <mergeCell ref="M23:Q23"/>
    <mergeCell ref="R23:W23"/>
    <mergeCell ref="X23:AB23"/>
    <mergeCell ref="AC23:AH23"/>
    <mergeCell ref="AI23:AM23"/>
    <mergeCell ref="AN23:AS23"/>
    <mergeCell ref="X24:AB24"/>
    <mergeCell ref="AC24:AH24"/>
    <mergeCell ref="AI24:AM24"/>
    <mergeCell ref="AT26:AY26"/>
    <mergeCell ref="AT20:AY20"/>
    <mergeCell ref="AN20:AS20"/>
    <mergeCell ref="R25:W25"/>
    <mergeCell ref="X25:AB25"/>
    <mergeCell ref="AC25:AH25"/>
    <mergeCell ref="AI21:AM21"/>
    <mergeCell ref="AN21:AS21"/>
    <mergeCell ref="AN22:AS22"/>
    <mergeCell ref="AT21:AY21"/>
    <mergeCell ref="AT24:AY24"/>
    <mergeCell ref="AT25:AY25"/>
    <mergeCell ref="AT22:AY22"/>
    <mergeCell ref="AT23:AY23"/>
    <mergeCell ref="I24:L24"/>
    <mergeCell ref="M24:Q24"/>
    <mergeCell ref="R24:W24"/>
    <mergeCell ref="AI25:AM25"/>
    <mergeCell ref="AN25:AS25"/>
    <mergeCell ref="I21:L21"/>
    <mergeCell ref="M21:Q21"/>
    <mergeCell ref="R21:W21"/>
    <mergeCell ref="X21:AB21"/>
    <mergeCell ref="AC21:AH21"/>
    <mergeCell ref="AN26:AS26"/>
    <mergeCell ref="I26:L26"/>
    <mergeCell ref="M26:Q26"/>
    <mergeCell ref="R26:W26"/>
    <mergeCell ref="X26:AB26"/>
    <mergeCell ref="AC26:AH26"/>
    <mergeCell ref="AI26:AM26"/>
    <mergeCell ref="B69:D124"/>
    <mergeCell ref="AT62:AY62"/>
    <mergeCell ref="I63:L63"/>
    <mergeCell ref="M63:Q63"/>
    <mergeCell ref="R63:W63"/>
    <mergeCell ref="X63:AB63"/>
    <mergeCell ref="AC63:AH63"/>
    <mergeCell ref="AI63:AM63"/>
    <mergeCell ref="AN63:AS63"/>
    <mergeCell ref="AT63:AY63"/>
    <mergeCell ref="AI65:AM65"/>
    <mergeCell ref="AN65:AS65"/>
    <mergeCell ref="I64:L64"/>
    <mergeCell ref="M64:Q64"/>
    <mergeCell ref="R64:W64"/>
    <mergeCell ref="X64:AB64"/>
    <mergeCell ref="AC64:AH64"/>
    <mergeCell ref="AI64:AM64"/>
    <mergeCell ref="AI67:AM67"/>
    <mergeCell ref="AN67:AS67"/>
    <mergeCell ref="I66:L66"/>
    <mergeCell ref="M66:Q66"/>
    <mergeCell ref="R66:W66"/>
    <mergeCell ref="X66:AB66"/>
    <mergeCell ref="AC66:AH66"/>
    <mergeCell ref="AI66:AM66"/>
    <mergeCell ref="AN66:AS66"/>
    <mergeCell ref="B62:H65"/>
    <mergeCell ref="AT65:AY65"/>
    <mergeCell ref="AT66:AY66"/>
    <mergeCell ref="AT67:AY67"/>
    <mergeCell ref="AT68:AY68"/>
    <mergeCell ref="E117:H117"/>
    <mergeCell ref="I117:L117"/>
    <mergeCell ref="M117:Q117"/>
    <mergeCell ref="R117:W117"/>
    <mergeCell ref="X117:AB117"/>
    <mergeCell ref="AC117:AH117"/>
    <mergeCell ref="AN62:AS62"/>
    <mergeCell ref="AN64:AS64"/>
    <mergeCell ref="AT64:AY64"/>
    <mergeCell ref="I65:L65"/>
    <mergeCell ref="M65:Q65"/>
    <mergeCell ref="R65:W65"/>
    <mergeCell ref="X65:AB65"/>
    <mergeCell ref="AC65:AH65"/>
    <mergeCell ref="I62:L62"/>
    <mergeCell ref="M62:Q62"/>
    <mergeCell ref="R62:W62"/>
    <mergeCell ref="X62:AB62"/>
    <mergeCell ref="AC62:AH62"/>
    <mergeCell ref="AI62:AM62"/>
    <mergeCell ref="I67:L67"/>
    <mergeCell ref="M67:Q67"/>
    <mergeCell ref="R67:W67"/>
    <mergeCell ref="X67:AB67"/>
    <mergeCell ref="AC67:AH67"/>
    <mergeCell ref="AN68:AS68"/>
    <mergeCell ref="I68:L68"/>
    <mergeCell ref="M68:Q68"/>
    <mergeCell ref="R68:W68"/>
    <mergeCell ref="X68:AB68"/>
    <mergeCell ref="AC68:AH68"/>
    <mergeCell ref="AI68:AM68"/>
    <mergeCell ref="M114:Q114"/>
    <mergeCell ref="R114:W114"/>
    <mergeCell ref="X114:AB114"/>
    <mergeCell ref="AC114:AH114"/>
    <mergeCell ref="AI114:AM114"/>
    <mergeCell ref="AN114:AS114"/>
    <mergeCell ref="AT114:AY114"/>
    <mergeCell ref="AT115:AY115"/>
    <mergeCell ref="I116:L116"/>
    <mergeCell ref="M116:Q116"/>
    <mergeCell ref="R116:W116"/>
    <mergeCell ref="X116:AB116"/>
    <mergeCell ref="AC116:AH116"/>
    <mergeCell ref="AI116:AM116"/>
    <mergeCell ref="AN116:AS116"/>
    <mergeCell ref="AT116:AY116"/>
    <mergeCell ref="AI117:AM117"/>
    <mergeCell ref="AN117:AS117"/>
    <mergeCell ref="AT117:AY117"/>
    <mergeCell ref="I115:L115"/>
    <mergeCell ref="M115:Q115"/>
    <mergeCell ref="R115:W115"/>
    <mergeCell ref="X115:AB115"/>
    <mergeCell ref="AC115:AH115"/>
    <mergeCell ref="AI115:AM115"/>
    <mergeCell ref="AN115:AS115"/>
    <mergeCell ref="E110:H110"/>
    <mergeCell ref="I110:L110"/>
    <mergeCell ref="M110:Q110"/>
    <mergeCell ref="R110:W110"/>
    <mergeCell ref="X110:AB110"/>
    <mergeCell ref="AC110:AH110"/>
    <mergeCell ref="AT112:AY112"/>
    <mergeCell ref="I113:L113"/>
    <mergeCell ref="M113:Q113"/>
    <mergeCell ref="R113:W113"/>
    <mergeCell ref="X113:AB113"/>
    <mergeCell ref="AC113:AH113"/>
    <mergeCell ref="AI113:AM113"/>
    <mergeCell ref="AN113:AS113"/>
    <mergeCell ref="AI111:AM111"/>
    <mergeCell ref="AN111:AS111"/>
    <mergeCell ref="AT111:AY111"/>
    <mergeCell ref="I112:L112"/>
    <mergeCell ref="M112:Q112"/>
    <mergeCell ref="R112:W112"/>
    <mergeCell ref="X112:AB112"/>
    <mergeCell ref="AC112:AH112"/>
    <mergeCell ref="AI112:AM112"/>
    <mergeCell ref="AN112:AS112"/>
    <mergeCell ref="E111:H114"/>
    <mergeCell ref="I111:L111"/>
    <mergeCell ref="M111:Q111"/>
    <mergeCell ref="R111:W111"/>
    <mergeCell ref="X111:AB111"/>
    <mergeCell ref="AC111:AH111"/>
    <mergeCell ref="AT113:AY113"/>
    <mergeCell ref="I114:L114"/>
    <mergeCell ref="M107:Q107"/>
    <mergeCell ref="R107:W107"/>
    <mergeCell ref="X107:AB107"/>
    <mergeCell ref="AC107:AH107"/>
    <mergeCell ref="AI107:AM107"/>
    <mergeCell ref="AN107:AS107"/>
    <mergeCell ref="AT107:AY107"/>
    <mergeCell ref="AT108:AY108"/>
    <mergeCell ref="I109:L109"/>
    <mergeCell ref="M109:Q109"/>
    <mergeCell ref="R109:W109"/>
    <mergeCell ref="X109:AB109"/>
    <mergeCell ref="AC109:AH109"/>
    <mergeCell ref="AI109:AM109"/>
    <mergeCell ref="AN109:AS109"/>
    <mergeCell ref="AT109:AY109"/>
    <mergeCell ref="AI110:AM110"/>
    <mergeCell ref="AN110:AS110"/>
    <mergeCell ref="AT110:AY110"/>
    <mergeCell ref="I108:L108"/>
    <mergeCell ref="M108:Q108"/>
    <mergeCell ref="R108:W108"/>
    <mergeCell ref="X108:AB108"/>
    <mergeCell ref="AC108:AH108"/>
    <mergeCell ref="AI108:AM108"/>
    <mergeCell ref="AN108:AS108"/>
    <mergeCell ref="E103:H103"/>
    <mergeCell ref="I103:L103"/>
    <mergeCell ref="M103:Q103"/>
    <mergeCell ref="R103:W103"/>
    <mergeCell ref="X103:AB103"/>
    <mergeCell ref="AC103:AH103"/>
    <mergeCell ref="AT105:AY105"/>
    <mergeCell ref="I106:L106"/>
    <mergeCell ref="M106:Q106"/>
    <mergeCell ref="R106:W106"/>
    <mergeCell ref="X106:AB106"/>
    <mergeCell ref="AC106:AH106"/>
    <mergeCell ref="AI106:AM106"/>
    <mergeCell ref="AN106:AS106"/>
    <mergeCell ref="AI104:AM104"/>
    <mergeCell ref="AN104:AS104"/>
    <mergeCell ref="AT104:AY104"/>
    <mergeCell ref="I105:L105"/>
    <mergeCell ref="M105:Q105"/>
    <mergeCell ref="R105:W105"/>
    <mergeCell ref="X105:AB105"/>
    <mergeCell ref="AC105:AH105"/>
    <mergeCell ref="AI105:AM105"/>
    <mergeCell ref="AN105:AS105"/>
    <mergeCell ref="E104:H107"/>
    <mergeCell ref="I104:L104"/>
    <mergeCell ref="M104:Q104"/>
    <mergeCell ref="R104:W104"/>
    <mergeCell ref="X104:AB104"/>
    <mergeCell ref="AC104:AH104"/>
    <mergeCell ref="AT106:AY106"/>
    <mergeCell ref="I107:L107"/>
    <mergeCell ref="M100:Q100"/>
    <mergeCell ref="R100:W100"/>
    <mergeCell ref="X100:AB100"/>
    <mergeCell ref="AC100:AH100"/>
    <mergeCell ref="AI100:AM100"/>
    <mergeCell ref="AN100:AS100"/>
    <mergeCell ref="AT100:AY100"/>
    <mergeCell ref="AT101:AY101"/>
    <mergeCell ref="I102:L102"/>
    <mergeCell ref="M102:Q102"/>
    <mergeCell ref="R102:W102"/>
    <mergeCell ref="X102:AB102"/>
    <mergeCell ref="AC102:AH102"/>
    <mergeCell ref="AI102:AM102"/>
    <mergeCell ref="AN102:AS102"/>
    <mergeCell ref="AT102:AY102"/>
    <mergeCell ref="AI103:AM103"/>
    <mergeCell ref="AN103:AS103"/>
    <mergeCell ref="AT103:AY103"/>
    <mergeCell ref="I101:L101"/>
    <mergeCell ref="M101:Q101"/>
    <mergeCell ref="R101:W101"/>
    <mergeCell ref="X101:AB101"/>
    <mergeCell ref="AC101:AH101"/>
    <mergeCell ref="AI101:AM101"/>
    <mergeCell ref="AN101:AS101"/>
    <mergeCell ref="E96:H96"/>
    <mergeCell ref="I96:L96"/>
    <mergeCell ref="M96:Q96"/>
    <mergeCell ref="R96:W96"/>
    <mergeCell ref="X96:AB96"/>
    <mergeCell ref="AC96:AH96"/>
    <mergeCell ref="AT98:AY98"/>
    <mergeCell ref="I99:L99"/>
    <mergeCell ref="M99:Q99"/>
    <mergeCell ref="R99:W99"/>
    <mergeCell ref="X99:AB99"/>
    <mergeCell ref="AC99:AH99"/>
    <mergeCell ref="AI99:AM99"/>
    <mergeCell ref="AN99:AS99"/>
    <mergeCell ref="AI97:AM97"/>
    <mergeCell ref="AN97:AS97"/>
    <mergeCell ref="AT97:AY97"/>
    <mergeCell ref="I98:L98"/>
    <mergeCell ref="M98:Q98"/>
    <mergeCell ref="R98:W98"/>
    <mergeCell ref="X98:AB98"/>
    <mergeCell ref="AC98:AH98"/>
    <mergeCell ref="AI98:AM98"/>
    <mergeCell ref="AN98:AS98"/>
    <mergeCell ref="E97:H100"/>
    <mergeCell ref="I97:L97"/>
    <mergeCell ref="M97:Q97"/>
    <mergeCell ref="R97:W97"/>
    <mergeCell ref="X97:AB97"/>
    <mergeCell ref="AC97:AH97"/>
    <mergeCell ref="AT99:AY99"/>
    <mergeCell ref="I100:L100"/>
    <mergeCell ref="M93:Q93"/>
    <mergeCell ref="R93:W93"/>
    <mergeCell ref="X93:AB93"/>
    <mergeCell ref="AC93:AH93"/>
    <mergeCell ref="AI93:AM93"/>
    <mergeCell ref="AN93:AS93"/>
    <mergeCell ref="AT93:AY93"/>
    <mergeCell ref="AT94:AY94"/>
    <mergeCell ref="I95:L95"/>
    <mergeCell ref="M95:Q95"/>
    <mergeCell ref="R95:W95"/>
    <mergeCell ref="X95:AB95"/>
    <mergeCell ref="AC95:AH95"/>
    <mergeCell ref="AI95:AM95"/>
    <mergeCell ref="AN95:AS95"/>
    <mergeCell ref="AT95:AY95"/>
    <mergeCell ref="AI96:AM96"/>
    <mergeCell ref="AN96:AS96"/>
    <mergeCell ref="AT96:AY96"/>
    <mergeCell ref="I94:L94"/>
    <mergeCell ref="M94:Q94"/>
    <mergeCell ref="R94:W94"/>
    <mergeCell ref="X94:AB94"/>
    <mergeCell ref="AC94:AH94"/>
    <mergeCell ref="AI94:AM94"/>
    <mergeCell ref="AN94:AS94"/>
    <mergeCell ref="E89:H89"/>
    <mergeCell ref="I89:L89"/>
    <mergeCell ref="M89:Q89"/>
    <mergeCell ref="R89:W89"/>
    <mergeCell ref="X89:AB89"/>
    <mergeCell ref="AC89:AH89"/>
    <mergeCell ref="AT91:AY91"/>
    <mergeCell ref="I92:L92"/>
    <mergeCell ref="M92:Q92"/>
    <mergeCell ref="R92:W92"/>
    <mergeCell ref="X92:AB92"/>
    <mergeCell ref="AC92:AH92"/>
    <mergeCell ref="AI92:AM92"/>
    <mergeCell ref="AN92:AS92"/>
    <mergeCell ref="AI90:AM90"/>
    <mergeCell ref="AN90:AS90"/>
    <mergeCell ref="AT90:AY90"/>
    <mergeCell ref="I91:L91"/>
    <mergeCell ref="M91:Q91"/>
    <mergeCell ref="R91:W91"/>
    <mergeCell ref="X91:AB91"/>
    <mergeCell ref="AC91:AH91"/>
    <mergeCell ref="AI91:AM91"/>
    <mergeCell ref="AN91:AS91"/>
    <mergeCell ref="E90:H93"/>
    <mergeCell ref="I90:L90"/>
    <mergeCell ref="M90:Q90"/>
    <mergeCell ref="R90:W90"/>
    <mergeCell ref="X90:AB90"/>
    <mergeCell ref="AC90:AH90"/>
    <mergeCell ref="AT92:AY92"/>
    <mergeCell ref="I93:L93"/>
    <mergeCell ref="X86:AB86"/>
    <mergeCell ref="AC86:AH86"/>
    <mergeCell ref="AI86:AM86"/>
    <mergeCell ref="AN86:AS86"/>
    <mergeCell ref="AT86:AY86"/>
    <mergeCell ref="AT87:AY87"/>
    <mergeCell ref="I88:L88"/>
    <mergeCell ref="M88:Q88"/>
    <mergeCell ref="R88:W88"/>
    <mergeCell ref="X88:AB88"/>
    <mergeCell ref="AC88:AH88"/>
    <mergeCell ref="AI88:AM88"/>
    <mergeCell ref="AN88:AS88"/>
    <mergeCell ref="AT88:AY88"/>
    <mergeCell ref="AI89:AM89"/>
    <mergeCell ref="AN89:AS89"/>
    <mergeCell ref="AT89:AY89"/>
    <mergeCell ref="I87:L87"/>
    <mergeCell ref="M87:Q87"/>
    <mergeCell ref="R87:W87"/>
    <mergeCell ref="X87:AB87"/>
    <mergeCell ref="AC87:AH87"/>
    <mergeCell ref="AI87:AM87"/>
    <mergeCell ref="AN87:AS87"/>
    <mergeCell ref="E82:H82"/>
    <mergeCell ref="I82:L82"/>
    <mergeCell ref="M82:Q82"/>
    <mergeCell ref="R82:W82"/>
    <mergeCell ref="X82:AB82"/>
    <mergeCell ref="AC82:AH82"/>
    <mergeCell ref="AT84:AY84"/>
    <mergeCell ref="I85:L85"/>
    <mergeCell ref="M85:Q85"/>
    <mergeCell ref="R85:W85"/>
    <mergeCell ref="X85:AB85"/>
    <mergeCell ref="AC85:AH85"/>
    <mergeCell ref="AI85:AM85"/>
    <mergeCell ref="AN85:AS85"/>
    <mergeCell ref="AI83:AM83"/>
    <mergeCell ref="AN83:AS83"/>
    <mergeCell ref="AT83:AY83"/>
    <mergeCell ref="I84:L84"/>
    <mergeCell ref="M84:Q84"/>
    <mergeCell ref="R84:W84"/>
    <mergeCell ref="X84:AB84"/>
    <mergeCell ref="AC84:AH84"/>
    <mergeCell ref="AI84:AM84"/>
    <mergeCell ref="AN84:AS84"/>
    <mergeCell ref="E83:H86"/>
    <mergeCell ref="I83:L83"/>
    <mergeCell ref="M83:Q83"/>
    <mergeCell ref="R83:W83"/>
    <mergeCell ref="X83:AB83"/>
    <mergeCell ref="AC83:AH83"/>
    <mergeCell ref="AT85:AY85"/>
    <mergeCell ref="I86:L86"/>
    <mergeCell ref="E76:H79"/>
    <mergeCell ref="I76:L76"/>
    <mergeCell ref="M76:Q76"/>
    <mergeCell ref="R76:W76"/>
    <mergeCell ref="X76:AB76"/>
    <mergeCell ref="AC76:AH76"/>
    <mergeCell ref="AT78:AY78"/>
    <mergeCell ref="I79:L79"/>
    <mergeCell ref="M79:Q79"/>
    <mergeCell ref="R79:W79"/>
    <mergeCell ref="X79:AB79"/>
    <mergeCell ref="AC79:AH79"/>
    <mergeCell ref="AI79:AM79"/>
    <mergeCell ref="AN79:AS79"/>
    <mergeCell ref="AT79:AY79"/>
    <mergeCell ref="AT80:AY80"/>
    <mergeCell ref="I81:L81"/>
    <mergeCell ref="M81:Q81"/>
    <mergeCell ref="R81:W81"/>
    <mergeCell ref="X81:AB81"/>
    <mergeCell ref="AC81:AH81"/>
    <mergeCell ref="AI81:AM81"/>
    <mergeCell ref="AN81:AS81"/>
    <mergeCell ref="AT81:AY81"/>
    <mergeCell ref="I80:L80"/>
    <mergeCell ref="M80:Q80"/>
    <mergeCell ref="R80:W80"/>
    <mergeCell ref="X80:AB80"/>
    <mergeCell ref="AC80:AH80"/>
    <mergeCell ref="AI80:AM80"/>
    <mergeCell ref="AN80:AS80"/>
    <mergeCell ref="E75:H75"/>
    <mergeCell ref="I75:L75"/>
    <mergeCell ref="M75:Q75"/>
    <mergeCell ref="R75:W75"/>
    <mergeCell ref="X75:AB75"/>
    <mergeCell ref="AC75:AH75"/>
    <mergeCell ref="AI75:AM75"/>
    <mergeCell ref="AN75:AS75"/>
    <mergeCell ref="I74:L74"/>
    <mergeCell ref="M74:Q74"/>
    <mergeCell ref="R74:W74"/>
    <mergeCell ref="X74:AB74"/>
    <mergeCell ref="AC74:AH74"/>
    <mergeCell ref="AI74:AM74"/>
    <mergeCell ref="AT77:AY77"/>
    <mergeCell ref="I78:L78"/>
    <mergeCell ref="M78:Q78"/>
    <mergeCell ref="R78:W78"/>
    <mergeCell ref="X78:AB78"/>
    <mergeCell ref="AC78:AH78"/>
    <mergeCell ref="AI78:AM78"/>
    <mergeCell ref="AN78:AS78"/>
    <mergeCell ref="AI76:AM76"/>
    <mergeCell ref="AN76:AS76"/>
    <mergeCell ref="AT76:AY76"/>
    <mergeCell ref="I77:L77"/>
    <mergeCell ref="M77:Q77"/>
    <mergeCell ref="R77:W77"/>
    <mergeCell ref="X77:AB77"/>
    <mergeCell ref="AC77:AH77"/>
    <mergeCell ref="AI77:AM77"/>
    <mergeCell ref="AN77:AS77"/>
    <mergeCell ref="E69:H72"/>
    <mergeCell ref="I69:L69"/>
    <mergeCell ref="M69:Q69"/>
    <mergeCell ref="R69:W69"/>
    <mergeCell ref="X69:AB69"/>
    <mergeCell ref="AC69:AH69"/>
    <mergeCell ref="AI69:AM69"/>
    <mergeCell ref="AN69:AS69"/>
    <mergeCell ref="I124:L124"/>
    <mergeCell ref="M124:Q124"/>
    <mergeCell ref="R124:W124"/>
    <mergeCell ref="X124:AB124"/>
    <mergeCell ref="AC124:AH124"/>
    <mergeCell ref="AI124:AM124"/>
    <mergeCell ref="AT73:AY73"/>
    <mergeCell ref="AT70:AY70"/>
    <mergeCell ref="I71:L71"/>
    <mergeCell ref="M71:Q71"/>
    <mergeCell ref="R71:W71"/>
    <mergeCell ref="X71:AB71"/>
    <mergeCell ref="AC71:AH71"/>
    <mergeCell ref="AI71:AM71"/>
    <mergeCell ref="AN71:AS71"/>
    <mergeCell ref="AT71:AY71"/>
    <mergeCell ref="M73:Q73"/>
    <mergeCell ref="R73:W73"/>
    <mergeCell ref="X73:AB73"/>
    <mergeCell ref="AC73:AH73"/>
    <mergeCell ref="AI73:AM73"/>
    <mergeCell ref="AN73:AS73"/>
    <mergeCell ref="AT75:AY75"/>
    <mergeCell ref="I72:L72"/>
    <mergeCell ref="R123:W123"/>
    <mergeCell ref="X123:AB123"/>
    <mergeCell ref="AC123:AH123"/>
    <mergeCell ref="AI123:AM123"/>
    <mergeCell ref="AN123:AS123"/>
    <mergeCell ref="AT123:AY123"/>
    <mergeCell ref="AC122:AH122"/>
    <mergeCell ref="AT69:AY69"/>
    <mergeCell ref="I70:L70"/>
    <mergeCell ref="M70:Q70"/>
    <mergeCell ref="R70:W70"/>
    <mergeCell ref="X70:AB70"/>
    <mergeCell ref="AC70:AH70"/>
    <mergeCell ref="AI70:AM70"/>
    <mergeCell ref="AN70:AS70"/>
    <mergeCell ref="AN124:AS124"/>
    <mergeCell ref="AT124:AY124"/>
    <mergeCell ref="M72:Q72"/>
    <mergeCell ref="R72:W72"/>
    <mergeCell ref="X72:AB72"/>
    <mergeCell ref="AC72:AH72"/>
    <mergeCell ref="AI72:AM72"/>
    <mergeCell ref="AN72:AS72"/>
    <mergeCell ref="AT72:AY72"/>
    <mergeCell ref="I73:L73"/>
    <mergeCell ref="AN74:AS74"/>
    <mergeCell ref="AT74:AY74"/>
    <mergeCell ref="AI82:AM82"/>
    <mergeCell ref="AN82:AS82"/>
    <mergeCell ref="AT82:AY82"/>
    <mergeCell ref="M86:Q86"/>
    <mergeCell ref="R86:W86"/>
    <mergeCell ref="B126:D137"/>
    <mergeCell ref="E118:H121"/>
    <mergeCell ref="I118:L118"/>
    <mergeCell ref="M118:Q118"/>
    <mergeCell ref="R118:W118"/>
    <mergeCell ref="X118:AB118"/>
    <mergeCell ref="I122:L122"/>
    <mergeCell ref="M122:Q122"/>
    <mergeCell ref="R122:W122"/>
    <mergeCell ref="X122:AB122"/>
    <mergeCell ref="AT118:AY118"/>
    <mergeCell ref="I119:L119"/>
    <mergeCell ref="M119:Q119"/>
    <mergeCell ref="R119:W119"/>
    <mergeCell ref="X119:AB119"/>
    <mergeCell ref="AC119:AH119"/>
    <mergeCell ref="AI119:AM119"/>
    <mergeCell ref="AN119:AS119"/>
    <mergeCell ref="AT119:AY119"/>
    <mergeCell ref="AC118:AH118"/>
    <mergeCell ref="AT120:AY120"/>
    <mergeCell ref="I121:L121"/>
    <mergeCell ref="M121:Q121"/>
    <mergeCell ref="R121:W121"/>
    <mergeCell ref="X121:AB121"/>
    <mergeCell ref="AC121:AH121"/>
    <mergeCell ref="AI121:AM121"/>
    <mergeCell ref="AN121:AS121"/>
    <mergeCell ref="AT121:AY121"/>
    <mergeCell ref="AT122:AY122"/>
    <mergeCell ref="I123:L123"/>
    <mergeCell ref="M123:Q123"/>
    <mergeCell ref="I132:L132"/>
    <mergeCell ref="M132:S132"/>
    <mergeCell ref="T132:W132"/>
    <mergeCell ref="X132:AD132"/>
    <mergeCell ref="AE132:AH132"/>
    <mergeCell ref="AI132:AO132"/>
    <mergeCell ref="AP132:AS132"/>
    <mergeCell ref="AT132:AY132"/>
    <mergeCell ref="AP134:AS134"/>
    <mergeCell ref="AT134:AY134"/>
    <mergeCell ref="E133:H133"/>
    <mergeCell ref="I133:L133"/>
    <mergeCell ref="M133:S133"/>
    <mergeCell ref="T133:W133"/>
    <mergeCell ref="X133:AD133"/>
    <mergeCell ref="AE133:AH133"/>
    <mergeCell ref="AI133:AO133"/>
    <mergeCell ref="AP133:AS133"/>
    <mergeCell ref="E134:H134"/>
    <mergeCell ref="I134:L134"/>
    <mergeCell ref="M134:S134"/>
    <mergeCell ref="T134:W134"/>
    <mergeCell ref="X134:AD134"/>
    <mergeCell ref="AE134:AH134"/>
    <mergeCell ref="AI134:AO134"/>
    <mergeCell ref="AE135:AH135"/>
    <mergeCell ref="AI135:AO135"/>
    <mergeCell ref="AP135:AS135"/>
    <mergeCell ref="AT135:AY135"/>
    <mergeCell ref="AP130:AS130"/>
    <mergeCell ref="AT130:AY130"/>
    <mergeCell ref="E129:H129"/>
    <mergeCell ref="I129:L129"/>
    <mergeCell ref="M129:S129"/>
    <mergeCell ref="T129:W129"/>
    <mergeCell ref="X129:AD129"/>
    <mergeCell ref="AE129:AH129"/>
    <mergeCell ref="AI129:AO129"/>
    <mergeCell ref="AP129:AS129"/>
    <mergeCell ref="AI131:AO131"/>
    <mergeCell ref="AP131:AS131"/>
    <mergeCell ref="AT131:AY131"/>
    <mergeCell ref="E130:H130"/>
    <mergeCell ref="I130:L130"/>
    <mergeCell ref="M130:S130"/>
    <mergeCell ref="T130:W130"/>
    <mergeCell ref="X130:AD130"/>
    <mergeCell ref="AE130:AH130"/>
    <mergeCell ref="AI130:AO130"/>
    <mergeCell ref="E131:H131"/>
    <mergeCell ref="I131:L131"/>
    <mergeCell ref="M131:S131"/>
    <mergeCell ref="T131:W131"/>
    <mergeCell ref="X131:AD131"/>
    <mergeCell ref="AE131:AH131"/>
    <mergeCell ref="AT133:AY133"/>
    <mergeCell ref="E132:H132"/>
    <mergeCell ref="AP137:AS137"/>
    <mergeCell ref="AT137:AY137"/>
    <mergeCell ref="E128:H128"/>
    <mergeCell ref="I128:L128"/>
    <mergeCell ref="M128:S128"/>
    <mergeCell ref="T128:W128"/>
    <mergeCell ref="X128:AD128"/>
    <mergeCell ref="AE128:AH128"/>
    <mergeCell ref="AI128:AO128"/>
    <mergeCell ref="AP128:AS128"/>
    <mergeCell ref="AI136:AO136"/>
    <mergeCell ref="AP136:AS136"/>
    <mergeCell ref="AT136:AY136"/>
    <mergeCell ref="E137:H137"/>
    <mergeCell ref="I137:L137"/>
    <mergeCell ref="M137:S137"/>
    <mergeCell ref="T137:W137"/>
    <mergeCell ref="X137:AD137"/>
    <mergeCell ref="AE137:AH137"/>
    <mergeCell ref="AI137:AO137"/>
    <mergeCell ref="E136:H136"/>
    <mergeCell ref="I136:L136"/>
    <mergeCell ref="M136:S136"/>
    <mergeCell ref="T136:W136"/>
    <mergeCell ref="X136:AD136"/>
    <mergeCell ref="AE136:AH136"/>
    <mergeCell ref="AT129:AY129"/>
    <mergeCell ref="T135:W135"/>
    <mergeCell ref="X135:AD135"/>
    <mergeCell ref="E135:H135"/>
    <mergeCell ref="I135:L135"/>
    <mergeCell ref="M135:S135"/>
    <mergeCell ref="AE127:AH127"/>
    <mergeCell ref="AI127:AO127"/>
    <mergeCell ref="AP127:AS127"/>
    <mergeCell ref="AT127:AY127"/>
    <mergeCell ref="I19:L19"/>
    <mergeCell ref="M19:Q19"/>
    <mergeCell ref="R19:W19"/>
    <mergeCell ref="X19:AB19"/>
    <mergeCell ref="AC19:AH19"/>
    <mergeCell ref="AI19:AM19"/>
    <mergeCell ref="AT128:AY128"/>
    <mergeCell ref="E126:H127"/>
    <mergeCell ref="I126:S126"/>
    <mergeCell ref="T126:AD126"/>
    <mergeCell ref="AE126:AO126"/>
    <mergeCell ref="AP126:AY126"/>
    <mergeCell ref="I127:L127"/>
    <mergeCell ref="M127:S127"/>
    <mergeCell ref="T127:W127"/>
    <mergeCell ref="X127:AD127"/>
    <mergeCell ref="AI122:AM122"/>
    <mergeCell ref="AN122:AS122"/>
    <mergeCell ref="E124:H124"/>
    <mergeCell ref="AI118:AM118"/>
    <mergeCell ref="AN118:AS118"/>
    <mergeCell ref="I120:L120"/>
    <mergeCell ref="M120:Q120"/>
    <mergeCell ref="R120:W120"/>
    <mergeCell ref="X120:AB120"/>
    <mergeCell ref="AC120:AH120"/>
    <mergeCell ref="AI120:AM120"/>
    <mergeCell ref="AN120:AS120"/>
    <mergeCell ref="M18:Q18"/>
    <mergeCell ref="R13:W13"/>
    <mergeCell ref="X13:AB13"/>
    <mergeCell ref="AC13:AH13"/>
    <mergeCell ref="AI13:AM13"/>
    <mergeCell ref="AI15:AM15"/>
    <mergeCell ref="AN15:AS15"/>
    <mergeCell ref="I16:L16"/>
    <mergeCell ref="AN19:AS19"/>
    <mergeCell ref="M16:Q16"/>
    <mergeCell ref="R16:W16"/>
    <mergeCell ref="X16:AB16"/>
    <mergeCell ref="AC16:AH16"/>
    <mergeCell ref="AI16:AM16"/>
    <mergeCell ref="AN16:AS16"/>
    <mergeCell ref="X17:AB17"/>
    <mergeCell ref="AC17:AH17"/>
    <mergeCell ref="AI17:AM17"/>
    <mergeCell ref="AI18:AM18"/>
    <mergeCell ref="AN18:AS18"/>
    <mergeCell ref="M12:Q12"/>
    <mergeCell ref="R12:W12"/>
    <mergeCell ref="X12:AB12"/>
    <mergeCell ref="AC12:AH12"/>
    <mergeCell ref="M14:Q14"/>
    <mergeCell ref="R14:W14"/>
    <mergeCell ref="X14:AB14"/>
    <mergeCell ref="AC14:AH14"/>
    <mergeCell ref="B2:F3"/>
    <mergeCell ref="R18:W18"/>
    <mergeCell ref="X18:AB18"/>
    <mergeCell ref="AC18:AH18"/>
    <mergeCell ref="I17:L17"/>
    <mergeCell ref="M17:Q17"/>
    <mergeCell ref="R17:W17"/>
    <mergeCell ref="I14:L14"/>
    <mergeCell ref="AF4:AJ6"/>
    <mergeCell ref="AF2:AJ3"/>
    <mergeCell ref="B11:L12"/>
    <mergeCell ref="M11:W11"/>
    <mergeCell ref="X11:AH11"/>
    <mergeCell ref="AI11:AS11"/>
    <mergeCell ref="B13:H16"/>
    <mergeCell ref="I15:L15"/>
    <mergeCell ref="M15:Q15"/>
    <mergeCell ref="R15:W15"/>
    <mergeCell ref="X15:AB15"/>
    <mergeCell ref="AC15:AH15"/>
    <mergeCell ref="AN17:AS17"/>
    <mergeCell ref="I18:L18"/>
    <mergeCell ref="AA2:AE3"/>
    <mergeCell ref="AN5:AP5"/>
    <mergeCell ref="AN2:AP4"/>
    <mergeCell ref="AK5:AM5"/>
    <mergeCell ref="AR5:AT5"/>
    <mergeCell ref="AK6:AM6"/>
    <mergeCell ref="AN6:AP6"/>
    <mergeCell ref="AR6:AT6"/>
    <mergeCell ref="AR2:AT4"/>
    <mergeCell ref="AK2:AM4"/>
    <mergeCell ref="AQ2:AQ4"/>
    <mergeCell ref="AI14:AM14"/>
    <mergeCell ref="AN14:AS14"/>
    <mergeCell ref="AI12:AM12"/>
    <mergeCell ref="AN12:AS12"/>
    <mergeCell ref="I13:L13"/>
    <mergeCell ref="M13:Q13"/>
    <mergeCell ref="AV5:AX5"/>
    <mergeCell ref="AV6:AX6"/>
    <mergeCell ref="AV2:AX4"/>
    <mergeCell ref="AY2:AY4"/>
    <mergeCell ref="AU2:AU4"/>
    <mergeCell ref="AT11:AY12"/>
    <mergeCell ref="AT14:AY14"/>
    <mergeCell ref="AT17:AY17"/>
    <mergeCell ref="AT18:AY18"/>
    <mergeCell ref="AT15:AY15"/>
    <mergeCell ref="AT16:AY16"/>
    <mergeCell ref="AT19:AY19"/>
    <mergeCell ref="B4:F6"/>
    <mergeCell ref="G4:K6"/>
    <mergeCell ref="L4:P6"/>
    <mergeCell ref="Q4:U6"/>
    <mergeCell ref="V4:Z6"/>
    <mergeCell ref="AA4:AE6"/>
    <mergeCell ref="AT13:AY13"/>
    <mergeCell ref="AN13:AS13"/>
    <mergeCell ref="B8:AG9"/>
    <mergeCell ref="AH8:AK8"/>
    <mergeCell ref="AL8:AY8"/>
    <mergeCell ref="AI9:AJ9"/>
    <mergeCell ref="AK9:AT9"/>
    <mergeCell ref="AU9:AW9"/>
    <mergeCell ref="AX9:AY9"/>
    <mergeCell ref="AU10:AW10"/>
    <mergeCell ref="G2:K3"/>
    <mergeCell ref="L2:P3"/>
    <mergeCell ref="Q2:U3"/>
    <mergeCell ref="V2:Z3"/>
  </mergeCells>
  <phoneticPr fontId="2"/>
  <pageMargins left="0.6692913385826772" right="0.6692913385826772" top="0.59055118110236227" bottom="0.59055118110236227" header="0.51181102362204722" footer="0.51181102362204722"/>
  <pageSetup paperSize="9" scale="91" fitToHeight="2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35F29-9220-476C-B66F-82F29D1AFE2F}">
  <dimension ref="A1:CB137"/>
  <sheetViews>
    <sheetView view="pageBreakPreview" zoomScaleNormal="100" zoomScaleSheetLayoutView="100" workbookViewId="0">
      <selection activeCell="BJ28" sqref="BJ28"/>
    </sheetView>
  </sheetViews>
  <sheetFormatPr defaultColWidth="1.625" defaultRowHeight="14.1" customHeight="1" x14ac:dyDescent="0.15"/>
  <cols>
    <col min="1" max="4" width="1.75" style="52" customWidth="1" collapsed="1"/>
    <col min="5" max="5" width="2.75" style="52" customWidth="1" collapsed="1"/>
    <col min="6" max="6" width="2.625" style="52" customWidth="1" collapsed="1"/>
    <col min="7" max="50" width="1.75" style="52" customWidth="1" collapsed="1"/>
    <col min="51" max="51" width="3.125" style="52" customWidth="1" collapsed="1"/>
    <col min="52" max="52" width="1.75" style="52" customWidth="1" collapsed="1"/>
    <col min="53" max="74" width="1.625" style="52" collapsed="1"/>
    <col min="75" max="80" width="1.625" style="52"/>
    <col min="81" max="16384" width="1.625" style="52" collapsed="1"/>
  </cols>
  <sheetData>
    <row r="1" spans="1:52" ht="3.95" customHeight="1" x14ac:dyDescent="0.15">
      <c r="A1" s="1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7"/>
    </row>
    <row r="2" spans="1:52" ht="6.75" customHeight="1" x14ac:dyDescent="0.15">
      <c r="A2" s="5"/>
      <c r="B2" s="228"/>
      <c r="C2" s="228"/>
      <c r="D2" s="228"/>
      <c r="E2" s="228"/>
      <c r="F2" s="228"/>
      <c r="G2" s="227"/>
      <c r="H2" s="227"/>
      <c r="I2" s="227"/>
      <c r="J2" s="227"/>
      <c r="K2" s="227"/>
      <c r="L2" s="78"/>
      <c r="M2" s="79"/>
      <c r="N2" s="79"/>
      <c r="O2" s="79"/>
      <c r="P2" s="80"/>
      <c r="Q2" s="84"/>
      <c r="R2" s="84"/>
      <c r="S2" s="84"/>
      <c r="T2" s="84"/>
      <c r="U2" s="84"/>
      <c r="V2" s="80"/>
      <c r="W2" s="84"/>
      <c r="X2" s="84"/>
      <c r="Y2" s="84"/>
      <c r="Z2" s="84"/>
      <c r="AA2" s="84"/>
      <c r="AB2" s="84"/>
      <c r="AC2" s="84"/>
      <c r="AD2" s="84"/>
      <c r="AE2" s="84"/>
      <c r="AF2" s="228"/>
      <c r="AG2" s="228"/>
      <c r="AH2" s="228"/>
      <c r="AI2" s="228"/>
      <c r="AJ2" s="114"/>
      <c r="AK2" s="76" t="s">
        <v>0</v>
      </c>
      <c r="AL2" s="63"/>
      <c r="AM2" s="63"/>
      <c r="AN2" s="63"/>
      <c r="AO2" s="63"/>
      <c r="AP2" s="63"/>
      <c r="AQ2" s="69" t="s">
        <v>1</v>
      </c>
      <c r="AR2" s="63"/>
      <c r="AS2" s="63"/>
      <c r="AT2" s="63"/>
      <c r="AU2" s="69" t="s">
        <v>1</v>
      </c>
      <c r="AV2" s="63"/>
      <c r="AW2" s="63"/>
      <c r="AX2" s="63"/>
      <c r="AY2" s="66"/>
      <c r="AZ2" s="48"/>
    </row>
    <row r="3" spans="1:52" ht="6" customHeight="1" x14ac:dyDescent="0.15">
      <c r="A3" s="5"/>
      <c r="B3" s="229"/>
      <c r="C3" s="229"/>
      <c r="D3" s="229"/>
      <c r="E3" s="229"/>
      <c r="F3" s="229"/>
      <c r="G3" s="227"/>
      <c r="H3" s="227"/>
      <c r="I3" s="227"/>
      <c r="J3" s="227"/>
      <c r="K3" s="227"/>
      <c r="L3" s="81"/>
      <c r="M3" s="82"/>
      <c r="N3" s="82"/>
      <c r="O3" s="82"/>
      <c r="P3" s="83"/>
      <c r="Q3" s="85"/>
      <c r="R3" s="85"/>
      <c r="S3" s="85"/>
      <c r="T3" s="85"/>
      <c r="U3" s="85"/>
      <c r="V3" s="83"/>
      <c r="W3" s="85"/>
      <c r="X3" s="85"/>
      <c r="Y3" s="85"/>
      <c r="Z3" s="85"/>
      <c r="AA3" s="85"/>
      <c r="AB3" s="85"/>
      <c r="AC3" s="85"/>
      <c r="AD3" s="85"/>
      <c r="AE3" s="85"/>
      <c r="AF3" s="229"/>
      <c r="AG3" s="229"/>
      <c r="AH3" s="229"/>
      <c r="AI3" s="229"/>
      <c r="AJ3" s="115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67"/>
      <c r="AZ3" s="48"/>
    </row>
    <row r="4" spans="1:52" s="54" customFormat="1" ht="6" customHeight="1" x14ac:dyDescent="0.15">
      <c r="A4" s="7"/>
      <c r="B4" s="219"/>
      <c r="C4" s="220"/>
      <c r="D4" s="220"/>
      <c r="E4" s="220"/>
      <c r="F4" s="220"/>
      <c r="G4" s="219"/>
      <c r="H4" s="220"/>
      <c r="I4" s="220"/>
      <c r="J4" s="220"/>
      <c r="K4" s="220"/>
      <c r="L4" s="98"/>
      <c r="M4" s="221"/>
      <c r="N4" s="221"/>
      <c r="O4" s="221"/>
      <c r="P4" s="222"/>
      <c r="Q4" s="102"/>
      <c r="R4" s="224"/>
      <c r="S4" s="224"/>
      <c r="T4" s="224"/>
      <c r="U4" s="224"/>
      <c r="V4" s="104"/>
      <c r="W4" s="224"/>
      <c r="X4" s="224"/>
      <c r="Y4" s="224"/>
      <c r="Z4" s="224"/>
      <c r="AA4" s="102"/>
      <c r="AB4" s="224"/>
      <c r="AC4" s="224"/>
      <c r="AD4" s="224"/>
      <c r="AE4" s="224"/>
      <c r="AF4" s="219"/>
      <c r="AG4" s="220"/>
      <c r="AH4" s="220"/>
      <c r="AI4" s="220"/>
      <c r="AJ4" s="230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8"/>
      <c r="AZ4" s="8"/>
    </row>
    <row r="5" spans="1:52" s="54" customFormat="1" ht="18.95" customHeight="1" x14ac:dyDescent="0.15">
      <c r="A5" s="7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3"/>
      <c r="M5" s="221"/>
      <c r="N5" s="221"/>
      <c r="O5" s="221"/>
      <c r="P5" s="222"/>
      <c r="Q5" s="224"/>
      <c r="R5" s="224"/>
      <c r="S5" s="224"/>
      <c r="T5" s="224"/>
      <c r="U5" s="224"/>
      <c r="V5" s="222"/>
      <c r="W5" s="224"/>
      <c r="X5" s="224"/>
      <c r="Y5" s="224"/>
      <c r="Z5" s="224"/>
      <c r="AA5" s="224"/>
      <c r="AB5" s="224"/>
      <c r="AC5" s="224"/>
      <c r="AD5" s="224"/>
      <c r="AE5" s="224"/>
      <c r="AF5" s="220"/>
      <c r="AG5" s="220"/>
      <c r="AH5" s="220"/>
      <c r="AI5" s="220"/>
      <c r="AJ5" s="230"/>
      <c r="AK5" s="108" t="s">
        <v>2</v>
      </c>
      <c r="AL5" s="108"/>
      <c r="AM5" s="108"/>
      <c r="AN5" s="62"/>
      <c r="AO5" s="62"/>
      <c r="AP5" s="62"/>
      <c r="AQ5" s="10" t="s">
        <v>1</v>
      </c>
      <c r="AR5" s="62"/>
      <c r="AS5" s="62"/>
      <c r="AT5" s="62"/>
      <c r="AU5" s="10" t="s">
        <v>1</v>
      </c>
      <c r="AV5" s="62"/>
      <c r="AW5" s="62"/>
      <c r="AX5" s="62"/>
      <c r="AY5" s="51"/>
      <c r="AZ5" s="8"/>
    </row>
    <row r="6" spans="1:52" s="54" customFormat="1" ht="18.95" customHeight="1" x14ac:dyDescent="0.15">
      <c r="A6" s="7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3"/>
      <c r="M6" s="221"/>
      <c r="N6" s="221"/>
      <c r="O6" s="221"/>
      <c r="P6" s="222"/>
      <c r="Q6" s="224"/>
      <c r="R6" s="224"/>
      <c r="S6" s="224"/>
      <c r="T6" s="224"/>
      <c r="U6" s="224"/>
      <c r="V6" s="222"/>
      <c r="W6" s="224"/>
      <c r="X6" s="224"/>
      <c r="Y6" s="224"/>
      <c r="Z6" s="224"/>
      <c r="AA6" s="224"/>
      <c r="AB6" s="224"/>
      <c r="AC6" s="224"/>
      <c r="AD6" s="224"/>
      <c r="AE6" s="224"/>
      <c r="AF6" s="220"/>
      <c r="AG6" s="220"/>
      <c r="AH6" s="220"/>
      <c r="AI6" s="220"/>
      <c r="AJ6" s="220"/>
      <c r="AK6" s="76"/>
      <c r="AL6" s="76"/>
      <c r="AM6" s="76"/>
      <c r="AN6" s="63"/>
      <c r="AO6" s="63"/>
      <c r="AP6" s="63"/>
      <c r="AQ6" s="49"/>
      <c r="AR6" s="63"/>
      <c r="AS6" s="63"/>
      <c r="AT6" s="63"/>
      <c r="AU6" s="49"/>
      <c r="AV6" s="63"/>
      <c r="AW6" s="63"/>
      <c r="AX6" s="63"/>
      <c r="AY6" s="30"/>
      <c r="AZ6" s="8"/>
    </row>
    <row r="7" spans="1:52" s="54" customFormat="1" ht="10.5" customHeight="1" x14ac:dyDescent="0.15">
      <c r="A7" s="7"/>
      <c r="B7" s="58"/>
      <c r="C7" s="58"/>
      <c r="D7" s="58"/>
      <c r="E7" s="58"/>
      <c r="F7" s="58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6"/>
      <c r="AL7" s="56"/>
      <c r="AM7" s="56"/>
      <c r="AN7" s="52"/>
      <c r="AO7" s="52"/>
      <c r="AP7" s="52"/>
      <c r="AQ7" s="55"/>
      <c r="AR7" s="52"/>
      <c r="AS7" s="52"/>
      <c r="AT7" s="52"/>
      <c r="AU7" s="55"/>
      <c r="AV7" s="52"/>
      <c r="AW7" s="52"/>
      <c r="AX7" s="52"/>
      <c r="AZ7" s="8"/>
    </row>
    <row r="8" spans="1:52" ht="13.5" customHeight="1" x14ac:dyDescent="0.15">
      <c r="A8" s="5"/>
      <c r="B8" s="225" t="s">
        <v>4</v>
      </c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91" t="s">
        <v>5</v>
      </c>
      <c r="AI8" s="91"/>
      <c r="AJ8" s="91"/>
      <c r="AK8" s="91"/>
      <c r="AL8" s="91" t="s">
        <v>26</v>
      </c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48"/>
    </row>
    <row r="9" spans="1:52" ht="13.5" customHeight="1" x14ac:dyDescent="0.15">
      <c r="A9" s="5"/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  <c r="AA9" s="226"/>
      <c r="AB9" s="226"/>
      <c r="AC9" s="226"/>
      <c r="AD9" s="226"/>
      <c r="AE9" s="226"/>
      <c r="AF9" s="226"/>
      <c r="AG9" s="226"/>
      <c r="AH9" s="50" t="s">
        <v>6</v>
      </c>
      <c r="AI9" s="92">
        <v>5</v>
      </c>
      <c r="AJ9" s="92"/>
      <c r="AK9" s="93" t="s">
        <v>7</v>
      </c>
      <c r="AL9" s="93"/>
      <c r="AM9" s="93"/>
      <c r="AN9" s="93"/>
      <c r="AO9" s="93"/>
      <c r="AP9" s="93"/>
      <c r="AQ9" s="93"/>
      <c r="AR9" s="93"/>
      <c r="AS9" s="93"/>
      <c r="AT9" s="93"/>
      <c r="AU9" s="94">
        <v>30</v>
      </c>
      <c r="AV9" s="94"/>
      <c r="AW9" s="94"/>
      <c r="AX9" s="93" t="s">
        <v>8</v>
      </c>
      <c r="AY9" s="93"/>
      <c r="AZ9" s="48"/>
    </row>
    <row r="10" spans="1:52" ht="10.5" customHeight="1" x14ac:dyDescent="0.15">
      <c r="A10" s="5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95">
        <v>60</v>
      </c>
      <c r="AV10" s="95"/>
      <c r="AW10" s="95"/>
      <c r="AX10" s="53"/>
      <c r="AY10" s="53"/>
      <c r="AZ10" s="48"/>
    </row>
    <row r="11" spans="1:52" ht="10.5" customHeight="1" x14ac:dyDescent="0.15">
      <c r="A11" s="5"/>
      <c r="B11" s="116" t="s">
        <v>9</v>
      </c>
      <c r="C11" s="76"/>
      <c r="D11" s="76"/>
      <c r="E11" s="76"/>
      <c r="F11" s="76"/>
      <c r="G11" s="76"/>
      <c r="H11" s="76"/>
      <c r="I11" s="76"/>
      <c r="J11" s="76"/>
      <c r="K11" s="76"/>
      <c r="L11" s="117"/>
      <c r="M11" s="110" t="s">
        <v>10</v>
      </c>
      <c r="N11" s="111"/>
      <c r="O11" s="111"/>
      <c r="P11" s="111"/>
      <c r="Q11" s="111"/>
      <c r="R11" s="111"/>
      <c r="S11" s="111"/>
      <c r="T11" s="111"/>
      <c r="U11" s="111"/>
      <c r="V11" s="111"/>
      <c r="W11" s="112"/>
      <c r="X11" s="110" t="s">
        <v>11</v>
      </c>
      <c r="Y11" s="111"/>
      <c r="Z11" s="111"/>
      <c r="AA11" s="111"/>
      <c r="AB11" s="111"/>
      <c r="AC11" s="111"/>
      <c r="AD11" s="111"/>
      <c r="AE11" s="111"/>
      <c r="AF11" s="111"/>
      <c r="AG11" s="111"/>
      <c r="AH11" s="112"/>
      <c r="AI11" s="110" t="s">
        <v>12</v>
      </c>
      <c r="AJ11" s="111"/>
      <c r="AK11" s="111"/>
      <c r="AL11" s="111"/>
      <c r="AM11" s="111"/>
      <c r="AN11" s="111"/>
      <c r="AO11" s="111"/>
      <c r="AP11" s="111"/>
      <c r="AQ11" s="111"/>
      <c r="AR11" s="111"/>
      <c r="AS11" s="112"/>
      <c r="AT11" s="70" t="s">
        <v>13</v>
      </c>
      <c r="AU11" s="71"/>
      <c r="AV11" s="71"/>
      <c r="AW11" s="71"/>
      <c r="AX11" s="71"/>
      <c r="AY11" s="72"/>
      <c r="AZ11" s="48"/>
    </row>
    <row r="12" spans="1:52" ht="10.5" customHeight="1" x14ac:dyDescent="0.15">
      <c r="A12" s="5"/>
      <c r="B12" s="118"/>
      <c r="C12" s="119"/>
      <c r="D12" s="119"/>
      <c r="E12" s="119"/>
      <c r="F12" s="119"/>
      <c r="G12" s="119"/>
      <c r="H12" s="119"/>
      <c r="I12" s="119"/>
      <c r="J12" s="119"/>
      <c r="K12" s="119"/>
      <c r="L12" s="120"/>
      <c r="M12" s="110" t="s">
        <v>14</v>
      </c>
      <c r="N12" s="111"/>
      <c r="O12" s="111"/>
      <c r="P12" s="111"/>
      <c r="Q12" s="112"/>
      <c r="R12" s="110" t="s">
        <v>15</v>
      </c>
      <c r="S12" s="111"/>
      <c r="T12" s="111"/>
      <c r="U12" s="111"/>
      <c r="V12" s="111"/>
      <c r="W12" s="112"/>
      <c r="X12" s="110" t="s">
        <v>14</v>
      </c>
      <c r="Y12" s="111"/>
      <c r="Z12" s="111"/>
      <c r="AA12" s="111"/>
      <c r="AB12" s="112"/>
      <c r="AC12" s="110" t="s">
        <v>15</v>
      </c>
      <c r="AD12" s="111"/>
      <c r="AE12" s="111"/>
      <c r="AF12" s="111"/>
      <c r="AG12" s="111"/>
      <c r="AH12" s="112"/>
      <c r="AI12" s="110" t="s">
        <v>14</v>
      </c>
      <c r="AJ12" s="111"/>
      <c r="AK12" s="111"/>
      <c r="AL12" s="111"/>
      <c r="AM12" s="112"/>
      <c r="AN12" s="110" t="s">
        <v>15</v>
      </c>
      <c r="AO12" s="111"/>
      <c r="AP12" s="111"/>
      <c r="AQ12" s="111"/>
      <c r="AR12" s="111"/>
      <c r="AS12" s="112"/>
      <c r="AT12" s="73"/>
      <c r="AU12" s="74"/>
      <c r="AV12" s="74"/>
      <c r="AW12" s="74"/>
      <c r="AX12" s="74"/>
      <c r="AY12" s="75"/>
      <c r="AZ12" s="48"/>
    </row>
    <row r="13" spans="1:52" ht="10.5" customHeight="1" x14ac:dyDescent="0.15">
      <c r="A13" s="5"/>
      <c r="B13" s="121" t="s">
        <v>25</v>
      </c>
      <c r="C13" s="231"/>
      <c r="D13" s="231"/>
      <c r="E13" s="231"/>
      <c r="F13" s="231"/>
      <c r="G13" s="231"/>
      <c r="H13" s="232"/>
      <c r="I13" s="107" t="s">
        <v>16</v>
      </c>
      <c r="J13" s="108"/>
      <c r="K13" s="108"/>
      <c r="L13" s="109"/>
      <c r="M13" s="86">
        <v>1</v>
      </c>
      <c r="N13" s="87"/>
      <c r="O13" s="87"/>
      <c r="P13" s="87"/>
      <c r="Q13" s="88"/>
      <c r="R13" s="86">
        <v>10</v>
      </c>
      <c r="S13" s="87"/>
      <c r="T13" s="87"/>
      <c r="U13" s="87"/>
      <c r="V13" s="87"/>
      <c r="W13" s="88"/>
      <c r="X13" s="86">
        <v>0</v>
      </c>
      <c r="Y13" s="87"/>
      <c r="Z13" s="87"/>
      <c r="AA13" s="87"/>
      <c r="AB13" s="88"/>
      <c r="AC13" s="86">
        <v>0</v>
      </c>
      <c r="AD13" s="87"/>
      <c r="AE13" s="87"/>
      <c r="AF13" s="87"/>
      <c r="AG13" s="87"/>
      <c r="AH13" s="88"/>
      <c r="AI13" s="86">
        <f t="shared" ref="AI13:AI44" si="0">M13+X13</f>
        <v>1</v>
      </c>
      <c r="AJ13" s="87"/>
      <c r="AK13" s="87"/>
      <c r="AL13" s="87"/>
      <c r="AM13" s="88"/>
      <c r="AN13" s="86">
        <f t="shared" ref="AN13:AN44" si="1">R13+AC13</f>
        <v>10</v>
      </c>
      <c r="AO13" s="87"/>
      <c r="AP13" s="87"/>
      <c r="AQ13" s="87"/>
      <c r="AR13" s="87"/>
      <c r="AS13" s="88"/>
      <c r="AT13" s="59">
        <f>IF(AI13=0,0,(AI13*1)/($E$17*$AU$9*3-$B$19))</f>
        <v>5.5555555555555558E-3</v>
      </c>
      <c r="AU13" s="60"/>
      <c r="AV13" s="60"/>
      <c r="AW13" s="60"/>
      <c r="AX13" s="60"/>
      <c r="AY13" s="61"/>
      <c r="AZ13" s="48"/>
    </row>
    <row r="14" spans="1:52" ht="10.5" customHeight="1" x14ac:dyDescent="0.15">
      <c r="A14" s="5"/>
      <c r="B14" s="233"/>
      <c r="C14" s="234"/>
      <c r="D14" s="234"/>
      <c r="E14" s="234"/>
      <c r="F14" s="234"/>
      <c r="G14" s="234"/>
      <c r="H14" s="235"/>
      <c r="I14" s="107" t="s">
        <v>17</v>
      </c>
      <c r="J14" s="108"/>
      <c r="K14" s="108"/>
      <c r="L14" s="109"/>
      <c r="M14" s="86">
        <v>7</v>
      </c>
      <c r="N14" s="87"/>
      <c r="O14" s="87"/>
      <c r="P14" s="87"/>
      <c r="Q14" s="88"/>
      <c r="R14" s="86">
        <v>1043</v>
      </c>
      <c r="S14" s="87"/>
      <c r="T14" s="87"/>
      <c r="U14" s="87"/>
      <c r="V14" s="87"/>
      <c r="W14" s="88"/>
      <c r="X14" s="86">
        <v>0</v>
      </c>
      <c r="Y14" s="87"/>
      <c r="Z14" s="87"/>
      <c r="AA14" s="87"/>
      <c r="AB14" s="88"/>
      <c r="AC14" s="86">
        <v>0</v>
      </c>
      <c r="AD14" s="87"/>
      <c r="AE14" s="87"/>
      <c r="AF14" s="87"/>
      <c r="AG14" s="87"/>
      <c r="AH14" s="88"/>
      <c r="AI14" s="86">
        <f t="shared" si="0"/>
        <v>7</v>
      </c>
      <c r="AJ14" s="87"/>
      <c r="AK14" s="87"/>
      <c r="AL14" s="87"/>
      <c r="AM14" s="88"/>
      <c r="AN14" s="86">
        <f t="shared" si="1"/>
        <v>1043</v>
      </c>
      <c r="AO14" s="87"/>
      <c r="AP14" s="87"/>
      <c r="AQ14" s="87"/>
      <c r="AR14" s="87"/>
      <c r="AS14" s="88"/>
      <c r="AT14" s="59">
        <f>IF(AI14=0,0,(AI14*1)/($E$17*$AU$9*3-$B$19))</f>
        <v>3.888888888888889E-2</v>
      </c>
      <c r="AU14" s="60"/>
      <c r="AV14" s="60"/>
      <c r="AW14" s="60"/>
      <c r="AX14" s="60"/>
      <c r="AY14" s="61"/>
      <c r="AZ14" s="48"/>
    </row>
    <row r="15" spans="1:52" ht="10.5" customHeight="1" x14ac:dyDescent="0.15">
      <c r="A15" s="5"/>
      <c r="B15" s="233"/>
      <c r="C15" s="234"/>
      <c r="D15" s="234"/>
      <c r="E15" s="234"/>
      <c r="F15" s="234"/>
      <c r="G15" s="234"/>
      <c r="H15" s="235"/>
      <c r="I15" s="107" t="s">
        <v>18</v>
      </c>
      <c r="J15" s="108"/>
      <c r="K15" s="108"/>
      <c r="L15" s="109"/>
      <c r="M15" s="86">
        <v>5</v>
      </c>
      <c r="N15" s="87"/>
      <c r="O15" s="87"/>
      <c r="P15" s="87"/>
      <c r="Q15" s="88"/>
      <c r="R15" s="86">
        <v>241</v>
      </c>
      <c r="S15" s="87"/>
      <c r="T15" s="87"/>
      <c r="U15" s="87"/>
      <c r="V15" s="87"/>
      <c r="W15" s="88"/>
      <c r="X15" s="86">
        <v>2</v>
      </c>
      <c r="Y15" s="87"/>
      <c r="Z15" s="87"/>
      <c r="AA15" s="87"/>
      <c r="AB15" s="88"/>
      <c r="AC15" s="86">
        <v>60</v>
      </c>
      <c r="AD15" s="87"/>
      <c r="AE15" s="87"/>
      <c r="AF15" s="87"/>
      <c r="AG15" s="87"/>
      <c r="AH15" s="88"/>
      <c r="AI15" s="86">
        <f t="shared" si="0"/>
        <v>7</v>
      </c>
      <c r="AJ15" s="87"/>
      <c r="AK15" s="87"/>
      <c r="AL15" s="87"/>
      <c r="AM15" s="88"/>
      <c r="AN15" s="86">
        <f t="shared" si="1"/>
        <v>301</v>
      </c>
      <c r="AO15" s="87"/>
      <c r="AP15" s="87"/>
      <c r="AQ15" s="87"/>
      <c r="AR15" s="87"/>
      <c r="AS15" s="88"/>
      <c r="AT15" s="59">
        <f>IF(AI15=0,0,(AI15*1)/($E$17*$AU$9*3-$B$19))</f>
        <v>3.888888888888889E-2</v>
      </c>
      <c r="AU15" s="60"/>
      <c r="AV15" s="60"/>
      <c r="AW15" s="60"/>
      <c r="AX15" s="60"/>
      <c r="AY15" s="61"/>
      <c r="AZ15" s="48"/>
    </row>
    <row r="16" spans="1:52" ht="10.5" customHeight="1" x14ac:dyDescent="0.15">
      <c r="A16" s="5"/>
      <c r="B16" s="233"/>
      <c r="C16" s="234"/>
      <c r="D16" s="234"/>
      <c r="E16" s="234"/>
      <c r="F16" s="234"/>
      <c r="G16" s="234"/>
      <c r="H16" s="235"/>
      <c r="I16" s="107" t="s">
        <v>19</v>
      </c>
      <c r="J16" s="108"/>
      <c r="K16" s="108"/>
      <c r="L16" s="109"/>
      <c r="M16" s="86">
        <v>14</v>
      </c>
      <c r="N16" s="87"/>
      <c r="O16" s="87"/>
      <c r="P16" s="87"/>
      <c r="Q16" s="88"/>
      <c r="R16" s="86">
        <v>3222</v>
      </c>
      <c r="S16" s="87"/>
      <c r="T16" s="87"/>
      <c r="U16" s="87"/>
      <c r="V16" s="87"/>
      <c r="W16" s="88"/>
      <c r="X16" s="86">
        <v>0</v>
      </c>
      <c r="Y16" s="87"/>
      <c r="Z16" s="87"/>
      <c r="AA16" s="87"/>
      <c r="AB16" s="88"/>
      <c r="AC16" s="86">
        <v>0</v>
      </c>
      <c r="AD16" s="87"/>
      <c r="AE16" s="87"/>
      <c r="AF16" s="87"/>
      <c r="AG16" s="87"/>
      <c r="AH16" s="88"/>
      <c r="AI16" s="86">
        <f t="shared" si="0"/>
        <v>14</v>
      </c>
      <c r="AJ16" s="87"/>
      <c r="AK16" s="87"/>
      <c r="AL16" s="87"/>
      <c r="AM16" s="88"/>
      <c r="AN16" s="86">
        <f t="shared" si="1"/>
        <v>3222</v>
      </c>
      <c r="AO16" s="87"/>
      <c r="AP16" s="87"/>
      <c r="AQ16" s="87"/>
      <c r="AR16" s="87"/>
      <c r="AS16" s="88"/>
      <c r="AT16" s="59">
        <f>IF(AI16=0,0,(AI16*2)/($E$17*$AU$9*3-$B$19))</f>
        <v>0.15555555555555556</v>
      </c>
      <c r="AU16" s="60"/>
      <c r="AV16" s="60"/>
      <c r="AW16" s="60"/>
      <c r="AX16" s="60"/>
      <c r="AY16" s="61"/>
      <c r="AZ16" s="48"/>
    </row>
    <row r="17" spans="1:52" ht="10.5" customHeight="1" x14ac:dyDescent="0.15">
      <c r="A17" s="5"/>
      <c r="B17" s="20"/>
      <c r="C17" s="22"/>
      <c r="D17" s="18" t="s">
        <v>24</v>
      </c>
      <c r="E17" s="18">
        <v>2</v>
      </c>
      <c r="F17" s="18" t="s">
        <v>20</v>
      </c>
      <c r="G17" s="18"/>
      <c r="H17" s="19"/>
      <c r="I17" s="107" t="s">
        <v>21</v>
      </c>
      <c r="J17" s="108"/>
      <c r="K17" s="108"/>
      <c r="L17" s="109"/>
      <c r="M17" s="86">
        <v>3</v>
      </c>
      <c r="N17" s="87"/>
      <c r="O17" s="87"/>
      <c r="P17" s="87"/>
      <c r="Q17" s="88"/>
      <c r="R17" s="86">
        <v>585</v>
      </c>
      <c r="S17" s="87"/>
      <c r="T17" s="87"/>
      <c r="U17" s="87"/>
      <c r="V17" s="87"/>
      <c r="W17" s="88"/>
      <c r="X17" s="86">
        <v>0</v>
      </c>
      <c r="Y17" s="87"/>
      <c r="Z17" s="87"/>
      <c r="AA17" s="87"/>
      <c r="AB17" s="88"/>
      <c r="AC17" s="86">
        <v>0</v>
      </c>
      <c r="AD17" s="87"/>
      <c r="AE17" s="87"/>
      <c r="AF17" s="87"/>
      <c r="AG17" s="87"/>
      <c r="AH17" s="88"/>
      <c r="AI17" s="86">
        <f t="shared" si="0"/>
        <v>3</v>
      </c>
      <c r="AJ17" s="87"/>
      <c r="AK17" s="87"/>
      <c r="AL17" s="87"/>
      <c r="AM17" s="88"/>
      <c r="AN17" s="86">
        <f t="shared" si="1"/>
        <v>585</v>
      </c>
      <c r="AO17" s="87"/>
      <c r="AP17" s="87"/>
      <c r="AQ17" s="87"/>
      <c r="AR17" s="87"/>
      <c r="AS17" s="88"/>
      <c r="AT17" s="59">
        <f>IF(AI17=0,0,(AI17*2)/($E$17*$AU$9*3-$B$19))</f>
        <v>3.3333333333333333E-2</v>
      </c>
      <c r="AU17" s="60"/>
      <c r="AV17" s="60"/>
      <c r="AW17" s="60"/>
      <c r="AX17" s="60"/>
      <c r="AY17" s="61"/>
      <c r="AZ17" s="48"/>
    </row>
    <row r="18" spans="1:52" ht="10.5" customHeight="1" x14ac:dyDescent="0.15">
      <c r="A18" s="5"/>
      <c r="B18" s="20"/>
      <c r="C18" s="22"/>
      <c r="D18" s="22"/>
      <c r="E18" s="18"/>
      <c r="F18" s="18"/>
      <c r="G18" s="18"/>
      <c r="H18" s="19"/>
      <c r="I18" s="107" t="s">
        <v>22</v>
      </c>
      <c r="J18" s="108"/>
      <c r="K18" s="108"/>
      <c r="L18" s="109"/>
      <c r="M18" s="86">
        <v>8</v>
      </c>
      <c r="N18" s="87"/>
      <c r="O18" s="87"/>
      <c r="P18" s="87"/>
      <c r="Q18" s="88"/>
      <c r="R18" s="86">
        <v>2050</v>
      </c>
      <c r="S18" s="87"/>
      <c r="T18" s="87"/>
      <c r="U18" s="87"/>
      <c r="V18" s="87"/>
      <c r="W18" s="88"/>
      <c r="X18" s="86">
        <v>0</v>
      </c>
      <c r="Y18" s="87"/>
      <c r="Z18" s="87"/>
      <c r="AA18" s="87"/>
      <c r="AB18" s="88"/>
      <c r="AC18" s="86">
        <v>0</v>
      </c>
      <c r="AD18" s="87"/>
      <c r="AE18" s="87"/>
      <c r="AF18" s="87"/>
      <c r="AG18" s="87"/>
      <c r="AH18" s="88"/>
      <c r="AI18" s="86">
        <f t="shared" si="0"/>
        <v>8</v>
      </c>
      <c r="AJ18" s="87"/>
      <c r="AK18" s="87"/>
      <c r="AL18" s="87"/>
      <c r="AM18" s="88"/>
      <c r="AN18" s="86">
        <f t="shared" si="1"/>
        <v>2050</v>
      </c>
      <c r="AO18" s="87"/>
      <c r="AP18" s="87"/>
      <c r="AQ18" s="87"/>
      <c r="AR18" s="87"/>
      <c r="AS18" s="88"/>
      <c r="AT18" s="59">
        <f>IF(AI18=0,0,(AI18*3)/($E$17*$AU$9*3-$B$19))</f>
        <v>0.13333333333333333</v>
      </c>
      <c r="AU18" s="60"/>
      <c r="AV18" s="60"/>
      <c r="AW18" s="60"/>
      <c r="AX18" s="60"/>
      <c r="AY18" s="61"/>
      <c r="AZ18" s="48"/>
    </row>
    <row r="19" spans="1:52" ht="10.5" customHeight="1" x14ac:dyDescent="0.15">
      <c r="A19" s="5"/>
      <c r="B19" s="32">
        <v>0</v>
      </c>
      <c r="C19" s="27"/>
      <c r="D19" s="27"/>
      <c r="E19" s="24">
        <v>2</v>
      </c>
      <c r="F19" s="24"/>
      <c r="G19" s="24"/>
      <c r="H19" s="25"/>
      <c r="I19" s="107" t="s">
        <v>23</v>
      </c>
      <c r="J19" s="108"/>
      <c r="K19" s="108"/>
      <c r="L19" s="109"/>
      <c r="M19" s="86">
        <f>SUM(M13:M18)</f>
        <v>38</v>
      </c>
      <c r="N19" s="87"/>
      <c r="O19" s="87"/>
      <c r="P19" s="87"/>
      <c r="Q19" s="88"/>
      <c r="R19" s="86">
        <f>SUM(R13:R18)</f>
        <v>7151</v>
      </c>
      <c r="S19" s="87"/>
      <c r="T19" s="87"/>
      <c r="U19" s="87"/>
      <c r="V19" s="87"/>
      <c r="W19" s="88"/>
      <c r="X19" s="86">
        <f>SUM(X13:X18)</f>
        <v>2</v>
      </c>
      <c r="Y19" s="87"/>
      <c r="Z19" s="87"/>
      <c r="AA19" s="87"/>
      <c r="AB19" s="88"/>
      <c r="AC19" s="86">
        <f>SUM(AC13:AC18)</f>
        <v>60</v>
      </c>
      <c r="AD19" s="87"/>
      <c r="AE19" s="87"/>
      <c r="AF19" s="87"/>
      <c r="AG19" s="87"/>
      <c r="AH19" s="88"/>
      <c r="AI19" s="86">
        <f t="shared" si="0"/>
        <v>40</v>
      </c>
      <c r="AJ19" s="87"/>
      <c r="AK19" s="87"/>
      <c r="AL19" s="87"/>
      <c r="AM19" s="88"/>
      <c r="AN19" s="86">
        <f t="shared" si="1"/>
        <v>7211</v>
      </c>
      <c r="AO19" s="87"/>
      <c r="AP19" s="87"/>
      <c r="AQ19" s="87"/>
      <c r="AR19" s="87"/>
      <c r="AS19" s="88"/>
      <c r="AT19" s="59">
        <f>IF(AI19=0,0,(AI19+AI16+AI17+(AI18*2))/(E17*$AU$9*3-B19))</f>
        <v>0.40555555555555556</v>
      </c>
      <c r="AU19" s="60"/>
      <c r="AV19" s="60"/>
      <c r="AW19" s="60"/>
      <c r="AX19" s="60"/>
      <c r="AY19" s="61"/>
      <c r="AZ19" s="48"/>
    </row>
    <row r="20" spans="1:52" ht="10.5" customHeight="1" x14ac:dyDescent="0.15">
      <c r="A20" s="5"/>
      <c r="B20" s="121" t="s">
        <v>44</v>
      </c>
      <c r="C20" s="231"/>
      <c r="D20" s="231"/>
      <c r="E20" s="231"/>
      <c r="F20" s="231"/>
      <c r="G20" s="231"/>
      <c r="H20" s="232"/>
      <c r="I20" s="107" t="s">
        <v>37</v>
      </c>
      <c r="J20" s="108"/>
      <c r="K20" s="108"/>
      <c r="L20" s="109"/>
      <c r="M20" s="86">
        <v>48</v>
      </c>
      <c r="N20" s="87"/>
      <c r="O20" s="87"/>
      <c r="P20" s="87"/>
      <c r="Q20" s="88"/>
      <c r="R20" s="86">
        <v>552</v>
      </c>
      <c r="S20" s="87"/>
      <c r="T20" s="87"/>
      <c r="U20" s="87"/>
      <c r="V20" s="87"/>
      <c r="W20" s="88"/>
      <c r="X20" s="86">
        <v>0</v>
      </c>
      <c r="Y20" s="87"/>
      <c r="Z20" s="87"/>
      <c r="AA20" s="87"/>
      <c r="AB20" s="88"/>
      <c r="AC20" s="86">
        <v>0</v>
      </c>
      <c r="AD20" s="87"/>
      <c r="AE20" s="87"/>
      <c r="AF20" s="87"/>
      <c r="AG20" s="87"/>
      <c r="AH20" s="88"/>
      <c r="AI20" s="86">
        <f t="shared" si="0"/>
        <v>48</v>
      </c>
      <c r="AJ20" s="87"/>
      <c r="AK20" s="87"/>
      <c r="AL20" s="87"/>
      <c r="AM20" s="88"/>
      <c r="AN20" s="86">
        <f t="shared" si="1"/>
        <v>552</v>
      </c>
      <c r="AO20" s="87"/>
      <c r="AP20" s="87"/>
      <c r="AQ20" s="87"/>
      <c r="AR20" s="87"/>
      <c r="AS20" s="88"/>
      <c r="AT20" s="59">
        <f>IF(AI20=0,0,(AI20*1)/($E$24*$AU$9*3-$B$26))</f>
        <v>0.17777777777777778</v>
      </c>
      <c r="AU20" s="60"/>
      <c r="AV20" s="60"/>
      <c r="AW20" s="60"/>
      <c r="AX20" s="60"/>
      <c r="AY20" s="61"/>
      <c r="AZ20" s="48"/>
    </row>
    <row r="21" spans="1:52" ht="10.5" customHeight="1" x14ac:dyDescent="0.15">
      <c r="A21" s="5"/>
      <c r="B21" s="233"/>
      <c r="C21" s="234"/>
      <c r="D21" s="234"/>
      <c r="E21" s="234"/>
      <c r="F21" s="234"/>
      <c r="G21" s="234"/>
      <c r="H21" s="235"/>
      <c r="I21" s="107" t="s">
        <v>38</v>
      </c>
      <c r="J21" s="108"/>
      <c r="K21" s="108"/>
      <c r="L21" s="109"/>
      <c r="M21" s="86">
        <v>49</v>
      </c>
      <c r="N21" s="87"/>
      <c r="O21" s="87"/>
      <c r="P21" s="87"/>
      <c r="Q21" s="88"/>
      <c r="R21" s="86">
        <v>538</v>
      </c>
      <c r="S21" s="87"/>
      <c r="T21" s="87"/>
      <c r="U21" s="87"/>
      <c r="V21" s="87"/>
      <c r="W21" s="88"/>
      <c r="X21" s="86">
        <v>8</v>
      </c>
      <c r="Y21" s="87"/>
      <c r="Z21" s="87"/>
      <c r="AA21" s="87"/>
      <c r="AB21" s="88"/>
      <c r="AC21" s="86">
        <v>175</v>
      </c>
      <c r="AD21" s="87"/>
      <c r="AE21" s="87"/>
      <c r="AF21" s="87"/>
      <c r="AG21" s="87"/>
      <c r="AH21" s="88"/>
      <c r="AI21" s="86">
        <f t="shared" si="0"/>
        <v>57</v>
      </c>
      <c r="AJ21" s="87"/>
      <c r="AK21" s="87"/>
      <c r="AL21" s="87"/>
      <c r="AM21" s="88"/>
      <c r="AN21" s="86">
        <f t="shared" si="1"/>
        <v>713</v>
      </c>
      <c r="AO21" s="87"/>
      <c r="AP21" s="87"/>
      <c r="AQ21" s="87"/>
      <c r="AR21" s="87"/>
      <c r="AS21" s="88"/>
      <c r="AT21" s="59">
        <f>IF(AI21=0,0,(AI21*1)/($E$24*$AU$9*3-$B$26))</f>
        <v>0.21111111111111111</v>
      </c>
      <c r="AU21" s="60"/>
      <c r="AV21" s="60"/>
      <c r="AW21" s="60"/>
      <c r="AX21" s="60"/>
      <c r="AY21" s="61"/>
      <c r="AZ21" s="48"/>
    </row>
    <row r="22" spans="1:52" ht="10.5" customHeight="1" x14ac:dyDescent="0.15">
      <c r="A22" s="5"/>
      <c r="B22" s="233"/>
      <c r="C22" s="234"/>
      <c r="D22" s="234"/>
      <c r="E22" s="234"/>
      <c r="F22" s="234"/>
      <c r="G22" s="234"/>
      <c r="H22" s="235"/>
      <c r="I22" s="107" t="s">
        <v>39</v>
      </c>
      <c r="J22" s="108"/>
      <c r="K22" s="108"/>
      <c r="L22" s="109"/>
      <c r="M22" s="86">
        <v>42</v>
      </c>
      <c r="N22" s="87"/>
      <c r="O22" s="87"/>
      <c r="P22" s="87"/>
      <c r="Q22" s="88"/>
      <c r="R22" s="86">
        <v>538</v>
      </c>
      <c r="S22" s="87"/>
      <c r="T22" s="87"/>
      <c r="U22" s="87"/>
      <c r="V22" s="87"/>
      <c r="W22" s="88"/>
      <c r="X22" s="86">
        <v>16</v>
      </c>
      <c r="Y22" s="87"/>
      <c r="Z22" s="87"/>
      <c r="AA22" s="87"/>
      <c r="AB22" s="88"/>
      <c r="AC22" s="86">
        <v>485</v>
      </c>
      <c r="AD22" s="87"/>
      <c r="AE22" s="87"/>
      <c r="AF22" s="87"/>
      <c r="AG22" s="87"/>
      <c r="AH22" s="88"/>
      <c r="AI22" s="86">
        <f t="shared" si="0"/>
        <v>58</v>
      </c>
      <c r="AJ22" s="87"/>
      <c r="AK22" s="87"/>
      <c r="AL22" s="87"/>
      <c r="AM22" s="88"/>
      <c r="AN22" s="86">
        <f t="shared" si="1"/>
        <v>1023</v>
      </c>
      <c r="AO22" s="87"/>
      <c r="AP22" s="87"/>
      <c r="AQ22" s="87"/>
      <c r="AR22" s="87"/>
      <c r="AS22" s="88"/>
      <c r="AT22" s="59">
        <f>IF(AI22=0,0,(AI22*1)/($E$24*$AU$9*3-$B$26))</f>
        <v>0.21481481481481482</v>
      </c>
      <c r="AU22" s="60"/>
      <c r="AV22" s="60"/>
      <c r="AW22" s="60"/>
      <c r="AX22" s="60"/>
      <c r="AY22" s="61"/>
      <c r="AZ22" s="48"/>
    </row>
    <row r="23" spans="1:52" ht="10.5" customHeight="1" x14ac:dyDescent="0.15">
      <c r="A23" s="5"/>
      <c r="B23" s="233"/>
      <c r="C23" s="234"/>
      <c r="D23" s="234"/>
      <c r="E23" s="234"/>
      <c r="F23" s="234"/>
      <c r="G23" s="234"/>
      <c r="H23" s="235"/>
      <c r="I23" s="107" t="s">
        <v>40</v>
      </c>
      <c r="J23" s="108"/>
      <c r="K23" s="108"/>
      <c r="L23" s="109"/>
      <c r="M23" s="86">
        <v>22</v>
      </c>
      <c r="N23" s="87"/>
      <c r="O23" s="87"/>
      <c r="P23" s="87"/>
      <c r="Q23" s="88"/>
      <c r="R23" s="86">
        <v>287</v>
      </c>
      <c r="S23" s="87"/>
      <c r="T23" s="87"/>
      <c r="U23" s="87"/>
      <c r="V23" s="87"/>
      <c r="W23" s="88"/>
      <c r="X23" s="86">
        <v>5</v>
      </c>
      <c r="Y23" s="87"/>
      <c r="Z23" s="87"/>
      <c r="AA23" s="87"/>
      <c r="AB23" s="88"/>
      <c r="AC23" s="86">
        <v>95</v>
      </c>
      <c r="AD23" s="87"/>
      <c r="AE23" s="87"/>
      <c r="AF23" s="87"/>
      <c r="AG23" s="87"/>
      <c r="AH23" s="88"/>
      <c r="AI23" s="86">
        <f t="shared" si="0"/>
        <v>27</v>
      </c>
      <c r="AJ23" s="87"/>
      <c r="AK23" s="87"/>
      <c r="AL23" s="87"/>
      <c r="AM23" s="88"/>
      <c r="AN23" s="86">
        <f t="shared" si="1"/>
        <v>382</v>
      </c>
      <c r="AO23" s="87"/>
      <c r="AP23" s="87"/>
      <c r="AQ23" s="87"/>
      <c r="AR23" s="87"/>
      <c r="AS23" s="88"/>
      <c r="AT23" s="59">
        <f>IF(AI23=0,0,(AI23*2)/($E$24*$AU$9*3-$B$26))</f>
        <v>0.2</v>
      </c>
      <c r="AU23" s="60"/>
      <c r="AV23" s="60"/>
      <c r="AW23" s="60"/>
      <c r="AX23" s="60"/>
      <c r="AY23" s="61"/>
      <c r="AZ23" s="48"/>
    </row>
    <row r="24" spans="1:52" ht="10.5" customHeight="1" x14ac:dyDescent="0.15">
      <c r="A24" s="5"/>
      <c r="B24" s="20"/>
      <c r="C24" s="22"/>
      <c r="D24" s="18" t="s">
        <v>24</v>
      </c>
      <c r="E24" s="18">
        <v>3</v>
      </c>
      <c r="F24" s="18" t="s">
        <v>41</v>
      </c>
      <c r="G24" s="18"/>
      <c r="H24" s="19"/>
      <c r="I24" s="107" t="s">
        <v>42</v>
      </c>
      <c r="J24" s="108"/>
      <c r="K24" s="108"/>
      <c r="L24" s="109"/>
      <c r="M24" s="86">
        <v>3</v>
      </c>
      <c r="N24" s="87"/>
      <c r="O24" s="87"/>
      <c r="P24" s="87"/>
      <c r="Q24" s="88"/>
      <c r="R24" s="86">
        <v>34</v>
      </c>
      <c r="S24" s="87"/>
      <c r="T24" s="87"/>
      <c r="U24" s="87"/>
      <c r="V24" s="87"/>
      <c r="W24" s="88"/>
      <c r="X24" s="86">
        <v>0</v>
      </c>
      <c r="Y24" s="87"/>
      <c r="Z24" s="87"/>
      <c r="AA24" s="87"/>
      <c r="AB24" s="88"/>
      <c r="AC24" s="86">
        <v>0</v>
      </c>
      <c r="AD24" s="87"/>
      <c r="AE24" s="87"/>
      <c r="AF24" s="87"/>
      <c r="AG24" s="87"/>
      <c r="AH24" s="88"/>
      <c r="AI24" s="86">
        <f t="shared" si="0"/>
        <v>3</v>
      </c>
      <c r="AJ24" s="87"/>
      <c r="AK24" s="87"/>
      <c r="AL24" s="87"/>
      <c r="AM24" s="88"/>
      <c r="AN24" s="86">
        <f t="shared" si="1"/>
        <v>34</v>
      </c>
      <c r="AO24" s="87"/>
      <c r="AP24" s="87"/>
      <c r="AQ24" s="87"/>
      <c r="AR24" s="87"/>
      <c r="AS24" s="88"/>
      <c r="AT24" s="59">
        <f>IF(AI24=0,0,(AI24*2)/($E$24*$AU$9*3-$B$26))</f>
        <v>2.2222222222222223E-2</v>
      </c>
      <c r="AU24" s="60"/>
      <c r="AV24" s="60"/>
      <c r="AW24" s="60"/>
      <c r="AX24" s="60"/>
      <c r="AY24" s="61"/>
      <c r="AZ24" s="48"/>
    </row>
    <row r="25" spans="1:52" ht="10.5" customHeight="1" x14ac:dyDescent="0.15">
      <c r="A25" s="5"/>
      <c r="B25" s="20"/>
      <c r="C25" s="22"/>
      <c r="D25" s="22"/>
      <c r="E25" s="18"/>
      <c r="F25" s="18"/>
      <c r="G25" s="18"/>
      <c r="H25" s="19"/>
      <c r="I25" s="107" t="s">
        <v>43</v>
      </c>
      <c r="J25" s="108"/>
      <c r="K25" s="108"/>
      <c r="L25" s="109"/>
      <c r="M25" s="86">
        <v>0</v>
      </c>
      <c r="N25" s="87"/>
      <c r="O25" s="87"/>
      <c r="P25" s="87"/>
      <c r="Q25" s="88"/>
      <c r="R25" s="86">
        <v>0</v>
      </c>
      <c r="S25" s="87"/>
      <c r="T25" s="87"/>
      <c r="U25" s="87"/>
      <c r="V25" s="87"/>
      <c r="W25" s="88"/>
      <c r="X25" s="86">
        <v>0</v>
      </c>
      <c r="Y25" s="87"/>
      <c r="Z25" s="87"/>
      <c r="AA25" s="87"/>
      <c r="AB25" s="88"/>
      <c r="AC25" s="86">
        <v>0</v>
      </c>
      <c r="AD25" s="87"/>
      <c r="AE25" s="87"/>
      <c r="AF25" s="87"/>
      <c r="AG25" s="87"/>
      <c r="AH25" s="88"/>
      <c r="AI25" s="86">
        <f t="shared" si="0"/>
        <v>0</v>
      </c>
      <c r="AJ25" s="87"/>
      <c r="AK25" s="87"/>
      <c r="AL25" s="87"/>
      <c r="AM25" s="88"/>
      <c r="AN25" s="86">
        <f t="shared" si="1"/>
        <v>0</v>
      </c>
      <c r="AO25" s="87"/>
      <c r="AP25" s="87"/>
      <c r="AQ25" s="87"/>
      <c r="AR25" s="87"/>
      <c r="AS25" s="88"/>
      <c r="AT25" s="59">
        <f>IF(AI25=0,0,(AI25*3)/($E$24*$AU$9*3-$B$26))</f>
        <v>0</v>
      </c>
      <c r="AU25" s="60"/>
      <c r="AV25" s="60"/>
      <c r="AW25" s="60"/>
      <c r="AX25" s="60"/>
      <c r="AY25" s="61"/>
      <c r="AZ25" s="48"/>
    </row>
    <row r="26" spans="1:52" ht="10.5" customHeight="1" x14ac:dyDescent="0.15">
      <c r="A26" s="5"/>
      <c r="B26" s="32">
        <v>0</v>
      </c>
      <c r="C26" s="27"/>
      <c r="D26" s="27"/>
      <c r="E26" s="24">
        <v>2</v>
      </c>
      <c r="F26" s="24"/>
      <c r="G26" s="24"/>
      <c r="H26" s="25"/>
      <c r="I26" s="107" t="s">
        <v>36</v>
      </c>
      <c r="J26" s="108"/>
      <c r="K26" s="108"/>
      <c r="L26" s="109"/>
      <c r="M26" s="86">
        <f>SUM(M20:M25)</f>
        <v>164</v>
      </c>
      <c r="N26" s="87"/>
      <c r="O26" s="87"/>
      <c r="P26" s="87"/>
      <c r="Q26" s="88"/>
      <c r="R26" s="86">
        <f>SUM(R20:R25)</f>
        <v>1949</v>
      </c>
      <c r="S26" s="87"/>
      <c r="T26" s="87"/>
      <c r="U26" s="87"/>
      <c r="V26" s="87"/>
      <c r="W26" s="88"/>
      <c r="X26" s="86">
        <f>SUM(X20:X25)</f>
        <v>29</v>
      </c>
      <c r="Y26" s="87"/>
      <c r="Z26" s="87"/>
      <c r="AA26" s="87"/>
      <c r="AB26" s="88"/>
      <c r="AC26" s="86">
        <f>SUM(AC20:AC25)</f>
        <v>755</v>
      </c>
      <c r="AD26" s="87"/>
      <c r="AE26" s="87"/>
      <c r="AF26" s="87"/>
      <c r="AG26" s="87"/>
      <c r="AH26" s="88"/>
      <c r="AI26" s="86">
        <f t="shared" si="0"/>
        <v>193</v>
      </c>
      <c r="AJ26" s="87"/>
      <c r="AK26" s="87"/>
      <c r="AL26" s="87"/>
      <c r="AM26" s="88"/>
      <c r="AN26" s="86">
        <f t="shared" si="1"/>
        <v>2704</v>
      </c>
      <c r="AO26" s="87"/>
      <c r="AP26" s="87"/>
      <c r="AQ26" s="87"/>
      <c r="AR26" s="87"/>
      <c r="AS26" s="88"/>
      <c r="AT26" s="59">
        <f>IF(AI26=0,0,(AI26+AI23+AI24+(AI25*2))/(E24*$AU$9*3-B26))</f>
        <v>0.82592592592592595</v>
      </c>
      <c r="AU26" s="60"/>
      <c r="AV26" s="60"/>
      <c r="AW26" s="60"/>
      <c r="AX26" s="60"/>
      <c r="AY26" s="61"/>
      <c r="AZ26" s="48"/>
    </row>
    <row r="27" spans="1:52" ht="10.5" customHeight="1" x14ac:dyDescent="0.15">
      <c r="A27" s="5"/>
      <c r="B27" s="121" t="s">
        <v>45</v>
      </c>
      <c r="C27" s="231"/>
      <c r="D27" s="231"/>
      <c r="E27" s="231"/>
      <c r="F27" s="231"/>
      <c r="G27" s="231"/>
      <c r="H27" s="232"/>
      <c r="I27" s="107" t="s">
        <v>37</v>
      </c>
      <c r="J27" s="108"/>
      <c r="K27" s="108"/>
      <c r="L27" s="109"/>
      <c r="M27" s="86">
        <v>12</v>
      </c>
      <c r="N27" s="87"/>
      <c r="O27" s="87"/>
      <c r="P27" s="87"/>
      <c r="Q27" s="88"/>
      <c r="R27" s="86">
        <v>70</v>
      </c>
      <c r="S27" s="87"/>
      <c r="T27" s="87"/>
      <c r="U27" s="87"/>
      <c r="V27" s="87"/>
      <c r="W27" s="88"/>
      <c r="X27" s="86">
        <v>0</v>
      </c>
      <c r="Y27" s="87"/>
      <c r="Z27" s="87"/>
      <c r="AA27" s="87"/>
      <c r="AB27" s="88"/>
      <c r="AC27" s="86">
        <v>0</v>
      </c>
      <c r="AD27" s="87"/>
      <c r="AE27" s="87"/>
      <c r="AF27" s="87"/>
      <c r="AG27" s="87"/>
      <c r="AH27" s="88"/>
      <c r="AI27" s="86">
        <f t="shared" si="0"/>
        <v>12</v>
      </c>
      <c r="AJ27" s="87"/>
      <c r="AK27" s="87"/>
      <c r="AL27" s="87"/>
      <c r="AM27" s="88"/>
      <c r="AN27" s="86">
        <f t="shared" si="1"/>
        <v>70</v>
      </c>
      <c r="AO27" s="87"/>
      <c r="AP27" s="87"/>
      <c r="AQ27" s="87"/>
      <c r="AR27" s="87"/>
      <c r="AS27" s="88"/>
      <c r="AT27" s="59">
        <f>IF(AI27=0,0,(AI27*1)/($E$31*$AU$9*3-$B$33))</f>
        <v>0.13333333333333333</v>
      </c>
      <c r="AU27" s="60"/>
      <c r="AV27" s="60"/>
      <c r="AW27" s="60"/>
      <c r="AX27" s="60"/>
      <c r="AY27" s="61"/>
      <c r="AZ27" s="48"/>
    </row>
    <row r="28" spans="1:52" ht="10.5" customHeight="1" x14ac:dyDescent="0.15">
      <c r="A28" s="5"/>
      <c r="B28" s="233"/>
      <c r="C28" s="234"/>
      <c r="D28" s="234"/>
      <c r="E28" s="234"/>
      <c r="F28" s="234"/>
      <c r="G28" s="234"/>
      <c r="H28" s="235"/>
      <c r="I28" s="107" t="s">
        <v>38</v>
      </c>
      <c r="J28" s="108"/>
      <c r="K28" s="108"/>
      <c r="L28" s="109"/>
      <c r="M28" s="86">
        <v>8</v>
      </c>
      <c r="N28" s="87"/>
      <c r="O28" s="87"/>
      <c r="P28" s="87"/>
      <c r="Q28" s="88"/>
      <c r="R28" s="86">
        <v>70</v>
      </c>
      <c r="S28" s="87"/>
      <c r="T28" s="87"/>
      <c r="U28" s="87"/>
      <c r="V28" s="87"/>
      <c r="W28" s="88"/>
      <c r="X28" s="86">
        <v>0</v>
      </c>
      <c r="Y28" s="87"/>
      <c r="Z28" s="87"/>
      <c r="AA28" s="87"/>
      <c r="AB28" s="88"/>
      <c r="AC28" s="86">
        <v>0</v>
      </c>
      <c r="AD28" s="87"/>
      <c r="AE28" s="87"/>
      <c r="AF28" s="87"/>
      <c r="AG28" s="87"/>
      <c r="AH28" s="88"/>
      <c r="AI28" s="86">
        <f t="shared" si="0"/>
        <v>8</v>
      </c>
      <c r="AJ28" s="87"/>
      <c r="AK28" s="87"/>
      <c r="AL28" s="87"/>
      <c r="AM28" s="88"/>
      <c r="AN28" s="86">
        <f t="shared" si="1"/>
        <v>70</v>
      </c>
      <c r="AO28" s="87"/>
      <c r="AP28" s="87"/>
      <c r="AQ28" s="87"/>
      <c r="AR28" s="87"/>
      <c r="AS28" s="88"/>
      <c r="AT28" s="59">
        <f>IF(AI28=0,0,(AI28*1)/($E$31*$AU$9*3-$B$33))</f>
        <v>8.8888888888888892E-2</v>
      </c>
      <c r="AU28" s="60"/>
      <c r="AV28" s="60"/>
      <c r="AW28" s="60"/>
      <c r="AX28" s="60"/>
      <c r="AY28" s="61"/>
      <c r="AZ28" s="48"/>
    </row>
    <row r="29" spans="1:52" ht="10.5" customHeight="1" x14ac:dyDescent="0.15">
      <c r="A29" s="5"/>
      <c r="B29" s="233"/>
      <c r="C29" s="234"/>
      <c r="D29" s="234"/>
      <c r="E29" s="234"/>
      <c r="F29" s="234"/>
      <c r="G29" s="234"/>
      <c r="H29" s="235"/>
      <c r="I29" s="107" t="s">
        <v>39</v>
      </c>
      <c r="J29" s="108"/>
      <c r="K29" s="108"/>
      <c r="L29" s="109"/>
      <c r="M29" s="86">
        <v>2</v>
      </c>
      <c r="N29" s="87"/>
      <c r="O29" s="87"/>
      <c r="P29" s="87"/>
      <c r="Q29" s="88"/>
      <c r="R29" s="86">
        <v>26</v>
      </c>
      <c r="S29" s="87"/>
      <c r="T29" s="87"/>
      <c r="U29" s="87"/>
      <c r="V29" s="87"/>
      <c r="W29" s="88"/>
      <c r="X29" s="86">
        <v>2</v>
      </c>
      <c r="Y29" s="87"/>
      <c r="Z29" s="87"/>
      <c r="AA29" s="87"/>
      <c r="AB29" s="88"/>
      <c r="AC29" s="86">
        <v>35</v>
      </c>
      <c r="AD29" s="87"/>
      <c r="AE29" s="87"/>
      <c r="AF29" s="87"/>
      <c r="AG29" s="87"/>
      <c r="AH29" s="88"/>
      <c r="AI29" s="86">
        <f t="shared" si="0"/>
        <v>4</v>
      </c>
      <c r="AJ29" s="87"/>
      <c r="AK29" s="87"/>
      <c r="AL29" s="87"/>
      <c r="AM29" s="88"/>
      <c r="AN29" s="86">
        <f t="shared" si="1"/>
        <v>61</v>
      </c>
      <c r="AO29" s="87"/>
      <c r="AP29" s="87"/>
      <c r="AQ29" s="87"/>
      <c r="AR29" s="87"/>
      <c r="AS29" s="88"/>
      <c r="AT29" s="59">
        <f>IF(AI29=0,0,(AI29*1)/($E$31*$AU$9*3-$B$33))</f>
        <v>4.4444444444444446E-2</v>
      </c>
      <c r="AU29" s="60"/>
      <c r="AV29" s="60"/>
      <c r="AW29" s="60"/>
      <c r="AX29" s="60"/>
      <c r="AY29" s="61"/>
      <c r="AZ29" s="48"/>
    </row>
    <row r="30" spans="1:52" ht="10.5" customHeight="1" x14ac:dyDescent="0.15">
      <c r="A30" s="5"/>
      <c r="B30" s="233"/>
      <c r="C30" s="234"/>
      <c r="D30" s="234"/>
      <c r="E30" s="234"/>
      <c r="F30" s="234"/>
      <c r="G30" s="234"/>
      <c r="H30" s="235"/>
      <c r="I30" s="107" t="s">
        <v>40</v>
      </c>
      <c r="J30" s="108"/>
      <c r="K30" s="108"/>
      <c r="L30" s="109"/>
      <c r="M30" s="86">
        <v>12</v>
      </c>
      <c r="N30" s="87"/>
      <c r="O30" s="87"/>
      <c r="P30" s="87"/>
      <c r="Q30" s="88"/>
      <c r="R30" s="86">
        <v>140</v>
      </c>
      <c r="S30" s="87"/>
      <c r="T30" s="87"/>
      <c r="U30" s="87"/>
      <c r="V30" s="87"/>
      <c r="W30" s="88"/>
      <c r="X30" s="86">
        <v>0</v>
      </c>
      <c r="Y30" s="87"/>
      <c r="Z30" s="87"/>
      <c r="AA30" s="87"/>
      <c r="AB30" s="88"/>
      <c r="AC30" s="86">
        <v>0</v>
      </c>
      <c r="AD30" s="87"/>
      <c r="AE30" s="87"/>
      <c r="AF30" s="87"/>
      <c r="AG30" s="87"/>
      <c r="AH30" s="88"/>
      <c r="AI30" s="86">
        <f t="shared" si="0"/>
        <v>12</v>
      </c>
      <c r="AJ30" s="87"/>
      <c r="AK30" s="87"/>
      <c r="AL30" s="87"/>
      <c r="AM30" s="88"/>
      <c r="AN30" s="86">
        <f t="shared" si="1"/>
        <v>140</v>
      </c>
      <c r="AO30" s="87"/>
      <c r="AP30" s="87"/>
      <c r="AQ30" s="87"/>
      <c r="AR30" s="87"/>
      <c r="AS30" s="88"/>
      <c r="AT30" s="59">
        <f>IF(AI30=0,0,(AI30*2)/($E$31*$AU$9*3-$B$33))</f>
        <v>0.26666666666666666</v>
      </c>
      <c r="AU30" s="60"/>
      <c r="AV30" s="60"/>
      <c r="AW30" s="60"/>
      <c r="AX30" s="60"/>
      <c r="AY30" s="61"/>
      <c r="AZ30" s="48"/>
    </row>
    <row r="31" spans="1:52" ht="10.5" customHeight="1" x14ac:dyDescent="0.15">
      <c r="A31" s="5"/>
      <c r="B31" s="20"/>
      <c r="C31" s="22"/>
      <c r="D31" s="18" t="s">
        <v>24</v>
      </c>
      <c r="E31" s="18">
        <v>1</v>
      </c>
      <c r="F31" s="18" t="s">
        <v>41</v>
      </c>
      <c r="G31" s="18"/>
      <c r="H31" s="19"/>
      <c r="I31" s="107" t="s">
        <v>42</v>
      </c>
      <c r="J31" s="108"/>
      <c r="K31" s="108"/>
      <c r="L31" s="109"/>
      <c r="M31" s="86">
        <v>5</v>
      </c>
      <c r="N31" s="87"/>
      <c r="O31" s="87"/>
      <c r="P31" s="87"/>
      <c r="Q31" s="88"/>
      <c r="R31" s="86">
        <v>42</v>
      </c>
      <c r="S31" s="87"/>
      <c r="T31" s="87"/>
      <c r="U31" s="87"/>
      <c r="V31" s="87"/>
      <c r="W31" s="88"/>
      <c r="X31" s="86">
        <v>0</v>
      </c>
      <c r="Y31" s="87"/>
      <c r="Z31" s="87"/>
      <c r="AA31" s="87"/>
      <c r="AB31" s="88"/>
      <c r="AC31" s="86">
        <v>0</v>
      </c>
      <c r="AD31" s="87"/>
      <c r="AE31" s="87"/>
      <c r="AF31" s="87"/>
      <c r="AG31" s="87"/>
      <c r="AH31" s="88"/>
      <c r="AI31" s="86">
        <f t="shared" si="0"/>
        <v>5</v>
      </c>
      <c r="AJ31" s="87"/>
      <c r="AK31" s="87"/>
      <c r="AL31" s="87"/>
      <c r="AM31" s="88"/>
      <c r="AN31" s="86">
        <f t="shared" si="1"/>
        <v>42</v>
      </c>
      <c r="AO31" s="87"/>
      <c r="AP31" s="87"/>
      <c r="AQ31" s="87"/>
      <c r="AR31" s="87"/>
      <c r="AS31" s="88"/>
      <c r="AT31" s="59">
        <f>IF(AI31=0,0,(AI31*2)/($E$31*$AU$9*3-$B$33))</f>
        <v>0.1111111111111111</v>
      </c>
      <c r="AU31" s="60"/>
      <c r="AV31" s="60"/>
      <c r="AW31" s="60"/>
      <c r="AX31" s="60"/>
      <c r="AY31" s="61"/>
      <c r="AZ31" s="48"/>
    </row>
    <row r="32" spans="1:52" ht="10.5" customHeight="1" x14ac:dyDescent="0.15">
      <c r="A32" s="5"/>
      <c r="B32" s="20"/>
      <c r="C32" s="22"/>
      <c r="D32" s="22"/>
      <c r="E32" s="18"/>
      <c r="F32" s="18"/>
      <c r="G32" s="18"/>
      <c r="H32" s="19"/>
      <c r="I32" s="107" t="s">
        <v>43</v>
      </c>
      <c r="J32" s="108"/>
      <c r="K32" s="108"/>
      <c r="L32" s="109"/>
      <c r="M32" s="86">
        <v>0</v>
      </c>
      <c r="N32" s="87"/>
      <c r="O32" s="87"/>
      <c r="P32" s="87"/>
      <c r="Q32" s="88"/>
      <c r="R32" s="86">
        <v>0</v>
      </c>
      <c r="S32" s="87"/>
      <c r="T32" s="87"/>
      <c r="U32" s="87"/>
      <c r="V32" s="87"/>
      <c r="W32" s="88"/>
      <c r="X32" s="86">
        <v>0</v>
      </c>
      <c r="Y32" s="87"/>
      <c r="Z32" s="87"/>
      <c r="AA32" s="87"/>
      <c r="AB32" s="88"/>
      <c r="AC32" s="86">
        <v>0</v>
      </c>
      <c r="AD32" s="87"/>
      <c r="AE32" s="87"/>
      <c r="AF32" s="87"/>
      <c r="AG32" s="87"/>
      <c r="AH32" s="88"/>
      <c r="AI32" s="86">
        <f t="shared" si="0"/>
        <v>0</v>
      </c>
      <c r="AJ32" s="87"/>
      <c r="AK32" s="87"/>
      <c r="AL32" s="87"/>
      <c r="AM32" s="88"/>
      <c r="AN32" s="86">
        <f t="shared" si="1"/>
        <v>0</v>
      </c>
      <c r="AO32" s="87"/>
      <c r="AP32" s="87"/>
      <c r="AQ32" s="87"/>
      <c r="AR32" s="87"/>
      <c r="AS32" s="88"/>
      <c r="AT32" s="59">
        <f>IF(AI32=0,0,(AI32*3)/($E$31*$AU$9*3-$B$33))</f>
        <v>0</v>
      </c>
      <c r="AU32" s="60"/>
      <c r="AV32" s="60"/>
      <c r="AW32" s="60"/>
      <c r="AX32" s="60"/>
      <c r="AY32" s="61"/>
      <c r="AZ32" s="48"/>
    </row>
    <row r="33" spans="1:52" ht="10.5" customHeight="1" x14ac:dyDescent="0.15">
      <c r="A33" s="5"/>
      <c r="B33" s="32">
        <v>0</v>
      </c>
      <c r="C33" s="27"/>
      <c r="D33" s="27"/>
      <c r="E33" s="24">
        <v>2</v>
      </c>
      <c r="F33" s="24"/>
      <c r="G33" s="24"/>
      <c r="H33" s="25"/>
      <c r="I33" s="107" t="s">
        <v>36</v>
      </c>
      <c r="J33" s="108"/>
      <c r="K33" s="108"/>
      <c r="L33" s="109"/>
      <c r="M33" s="86">
        <f>SUM(M27:M32)</f>
        <v>39</v>
      </c>
      <c r="N33" s="87"/>
      <c r="O33" s="87"/>
      <c r="P33" s="87"/>
      <c r="Q33" s="88"/>
      <c r="R33" s="86">
        <f>SUM(R27:R32)</f>
        <v>348</v>
      </c>
      <c r="S33" s="87"/>
      <c r="T33" s="87"/>
      <c r="U33" s="87"/>
      <c r="V33" s="87"/>
      <c r="W33" s="88"/>
      <c r="X33" s="86">
        <f>SUM(X27:X32)</f>
        <v>2</v>
      </c>
      <c r="Y33" s="87"/>
      <c r="Z33" s="87"/>
      <c r="AA33" s="87"/>
      <c r="AB33" s="88"/>
      <c r="AC33" s="86">
        <f>SUM(AC27:AC32)</f>
        <v>35</v>
      </c>
      <c r="AD33" s="87"/>
      <c r="AE33" s="87"/>
      <c r="AF33" s="87"/>
      <c r="AG33" s="87"/>
      <c r="AH33" s="88"/>
      <c r="AI33" s="86">
        <f t="shared" si="0"/>
        <v>41</v>
      </c>
      <c r="AJ33" s="87"/>
      <c r="AK33" s="87"/>
      <c r="AL33" s="87"/>
      <c r="AM33" s="88"/>
      <c r="AN33" s="86">
        <f t="shared" si="1"/>
        <v>383</v>
      </c>
      <c r="AO33" s="87"/>
      <c r="AP33" s="87"/>
      <c r="AQ33" s="87"/>
      <c r="AR33" s="87"/>
      <c r="AS33" s="88"/>
      <c r="AT33" s="59">
        <f>IF(AI33=0,0,(AI33+AI30+AI31+(AI32*2))/(E31*$AU$9*3-B33))</f>
        <v>0.64444444444444449</v>
      </c>
      <c r="AU33" s="60"/>
      <c r="AV33" s="60"/>
      <c r="AW33" s="60"/>
      <c r="AX33" s="60"/>
      <c r="AY33" s="61"/>
      <c r="AZ33" s="48"/>
    </row>
    <row r="34" spans="1:52" ht="10.5" customHeight="1" x14ac:dyDescent="0.15">
      <c r="A34" s="5"/>
      <c r="B34" s="121" t="s">
        <v>46</v>
      </c>
      <c r="C34" s="231"/>
      <c r="D34" s="231"/>
      <c r="E34" s="231"/>
      <c r="F34" s="231"/>
      <c r="G34" s="231"/>
      <c r="H34" s="232"/>
      <c r="I34" s="107" t="s">
        <v>37</v>
      </c>
      <c r="J34" s="108"/>
      <c r="K34" s="108"/>
      <c r="L34" s="109"/>
      <c r="M34" s="86">
        <v>32</v>
      </c>
      <c r="N34" s="87"/>
      <c r="O34" s="87"/>
      <c r="P34" s="87"/>
      <c r="Q34" s="88"/>
      <c r="R34" s="86">
        <v>87</v>
      </c>
      <c r="S34" s="87"/>
      <c r="T34" s="87"/>
      <c r="U34" s="87"/>
      <c r="V34" s="87"/>
      <c r="W34" s="88"/>
      <c r="X34" s="86">
        <v>0</v>
      </c>
      <c r="Y34" s="87"/>
      <c r="Z34" s="87"/>
      <c r="AA34" s="87"/>
      <c r="AB34" s="88"/>
      <c r="AC34" s="86">
        <v>0</v>
      </c>
      <c r="AD34" s="87"/>
      <c r="AE34" s="87"/>
      <c r="AF34" s="87"/>
      <c r="AG34" s="87"/>
      <c r="AH34" s="88"/>
      <c r="AI34" s="86">
        <f t="shared" si="0"/>
        <v>32</v>
      </c>
      <c r="AJ34" s="87"/>
      <c r="AK34" s="87"/>
      <c r="AL34" s="87"/>
      <c r="AM34" s="88"/>
      <c r="AN34" s="86">
        <f t="shared" si="1"/>
        <v>87</v>
      </c>
      <c r="AO34" s="87"/>
      <c r="AP34" s="87"/>
      <c r="AQ34" s="87"/>
      <c r="AR34" s="87"/>
      <c r="AS34" s="88"/>
      <c r="AT34" s="59">
        <f>IF(AI34=0,0,(AI34*1)/($E$38*$AU$9*3-$B$40))</f>
        <v>0.17777777777777778</v>
      </c>
      <c r="AU34" s="60"/>
      <c r="AV34" s="60"/>
      <c r="AW34" s="60"/>
      <c r="AX34" s="60"/>
      <c r="AY34" s="61"/>
      <c r="AZ34" s="48"/>
    </row>
    <row r="35" spans="1:52" ht="10.5" customHeight="1" x14ac:dyDescent="0.15">
      <c r="A35" s="5"/>
      <c r="B35" s="233"/>
      <c r="C35" s="234"/>
      <c r="D35" s="234"/>
      <c r="E35" s="234"/>
      <c r="F35" s="234"/>
      <c r="G35" s="234"/>
      <c r="H35" s="235"/>
      <c r="I35" s="107" t="s">
        <v>38</v>
      </c>
      <c r="J35" s="108"/>
      <c r="K35" s="108"/>
      <c r="L35" s="109"/>
      <c r="M35" s="86">
        <v>30</v>
      </c>
      <c r="N35" s="87"/>
      <c r="O35" s="87"/>
      <c r="P35" s="87"/>
      <c r="Q35" s="88"/>
      <c r="R35" s="86">
        <v>90</v>
      </c>
      <c r="S35" s="87"/>
      <c r="T35" s="87"/>
      <c r="U35" s="87"/>
      <c r="V35" s="87"/>
      <c r="W35" s="88"/>
      <c r="X35" s="86">
        <v>0</v>
      </c>
      <c r="Y35" s="87"/>
      <c r="Z35" s="87"/>
      <c r="AA35" s="87"/>
      <c r="AB35" s="88"/>
      <c r="AC35" s="86">
        <v>0</v>
      </c>
      <c r="AD35" s="87"/>
      <c r="AE35" s="87"/>
      <c r="AF35" s="87"/>
      <c r="AG35" s="87"/>
      <c r="AH35" s="88"/>
      <c r="AI35" s="86">
        <f t="shared" si="0"/>
        <v>30</v>
      </c>
      <c r="AJ35" s="87"/>
      <c r="AK35" s="87"/>
      <c r="AL35" s="87"/>
      <c r="AM35" s="88"/>
      <c r="AN35" s="86">
        <f t="shared" si="1"/>
        <v>90</v>
      </c>
      <c r="AO35" s="87"/>
      <c r="AP35" s="87"/>
      <c r="AQ35" s="87"/>
      <c r="AR35" s="87"/>
      <c r="AS35" s="88"/>
      <c r="AT35" s="59">
        <f>IF(AI35=0,0,(AI35*1)/($E$38*$AU$9*3-$B$40))</f>
        <v>0.16666666666666666</v>
      </c>
      <c r="AU35" s="60"/>
      <c r="AV35" s="60"/>
      <c r="AW35" s="60"/>
      <c r="AX35" s="60"/>
      <c r="AY35" s="61"/>
      <c r="AZ35" s="48"/>
    </row>
    <row r="36" spans="1:52" ht="10.5" customHeight="1" x14ac:dyDescent="0.15">
      <c r="A36" s="5"/>
      <c r="B36" s="233"/>
      <c r="C36" s="234"/>
      <c r="D36" s="234"/>
      <c r="E36" s="234"/>
      <c r="F36" s="234"/>
      <c r="G36" s="234"/>
      <c r="H36" s="235"/>
      <c r="I36" s="107" t="s">
        <v>39</v>
      </c>
      <c r="J36" s="108"/>
      <c r="K36" s="108"/>
      <c r="L36" s="109"/>
      <c r="M36" s="86">
        <v>35</v>
      </c>
      <c r="N36" s="87"/>
      <c r="O36" s="87"/>
      <c r="P36" s="87"/>
      <c r="Q36" s="88"/>
      <c r="R36" s="86">
        <v>81</v>
      </c>
      <c r="S36" s="87"/>
      <c r="T36" s="87"/>
      <c r="U36" s="87"/>
      <c r="V36" s="87"/>
      <c r="W36" s="88"/>
      <c r="X36" s="86">
        <v>0</v>
      </c>
      <c r="Y36" s="87"/>
      <c r="Z36" s="87"/>
      <c r="AA36" s="87"/>
      <c r="AB36" s="88"/>
      <c r="AC36" s="86">
        <v>0</v>
      </c>
      <c r="AD36" s="87"/>
      <c r="AE36" s="87"/>
      <c r="AF36" s="87"/>
      <c r="AG36" s="87"/>
      <c r="AH36" s="88"/>
      <c r="AI36" s="86">
        <f t="shared" si="0"/>
        <v>35</v>
      </c>
      <c r="AJ36" s="87"/>
      <c r="AK36" s="87"/>
      <c r="AL36" s="87"/>
      <c r="AM36" s="88"/>
      <c r="AN36" s="86">
        <f t="shared" si="1"/>
        <v>81</v>
      </c>
      <c r="AO36" s="87"/>
      <c r="AP36" s="87"/>
      <c r="AQ36" s="87"/>
      <c r="AR36" s="87"/>
      <c r="AS36" s="88"/>
      <c r="AT36" s="59">
        <f>IF(AI36=0,0,(AI36*1)/($E$38*$AU$9*3-$B$40))</f>
        <v>0.19444444444444445</v>
      </c>
      <c r="AU36" s="60"/>
      <c r="AV36" s="60"/>
      <c r="AW36" s="60"/>
      <c r="AX36" s="60"/>
      <c r="AY36" s="61"/>
      <c r="AZ36" s="48"/>
    </row>
    <row r="37" spans="1:52" ht="10.5" customHeight="1" x14ac:dyDescent="0.15">
      <c r="A37" s="5"/>
      <c r="B37" s="233"/>
      <c r="C37" s="234"/>
      <c r="D37" s="234"/>
      <c r="E37" s="234"/>
      <c r="F37" s="234"/>
      <c r="G37" s="234"/>
      <c r="H37" s="235"/>
      <c r="I37" s="107" t="s">
        <v>40</v>
      </c>
      <c r="J37" s="108"/>
      <c r="K37" s="108"/>
      <c r="L37" s="109"/>
      <c r="M37" s="86">
        <v>9</v>
      </c>
      <c r="N37" s="87"/>
      <c r="O37" s="87"/>
      <c r="P37" s="87"/>
      <c r="Q37" s="88"/>
      <c r="R37" s="86">
        <v>32</v>
      </c>
      <c r="S37" s="87"/>
      <c r="T37" s="87"/>
      <c r="U37" s="87"/>
      <c r="V37" s="87"/>
      <c r="W37" s="88"/>
      <c r="X37" s="86">
        <v>0</v>
      </c>
      <c r="Y37" s="87"/>
      <c r="Z37" s="87"/>
      <c r="AA37" s="87"/>
      <c r="AB37" s="88"/>
      <c r="AC37" s="86">
        <v>0</v>
      </c>
      <c r="AD37" s="87"/>
      <c r="AE37" s="87"/>
      <c r="AF37" s="87"/>
      <c r="AG37" s="87"/>
      <c r="AH37" s="88"/>
      <c r="AI37" s="86">
        <f t="shared" si="0"/>
        <v>9</v>
      </c>
      <c r="AJ37" s="87"/>
      <c r="AK37" s="87"/>
      <c r="AL37" s="87"/>
      <c r="AM37" s="88"/>
      <c r="AN37" s="86">
        <f t="shared" si="1"/>
        <v>32</v>
      </c>
      <c r="AO37" s="87"/>
      <c r="AP37" s="87"/>
      <c r="AQ37" s="87"/>
      <c r="AR37" s="87"/>
      <c r="AS37" s="88"/>
      <c r="AT37" s="59">
        <f>IF(AI37=0,0,(AI37*2)/($E$38*$AU$9*3-$B$40))</f>
        <v>0.1</v>
      </c>
      <c r="AU37" s="60"/>
      <c r="AV37" s="60"/>
      <c r="AW37" s="60"/>
      <c r="AX37" s="60"/>
      <c r="AY37" s="61"/>
      <c r="AZ37" s="48"/>
    </row>
    <row r="38" spans="1:52" ht="10.5" customHeight="1" x14ac:dyDescent="0.15">
      <c r="A38" s="5"/>
      <c r="B38" s="20"/>
      <c r="C38" s="22"/>
      <c r="D38" s="18" t="s">
        <v>24</v>
      </c>
      <c r="E38" s="18">
        <v>2</v>
      </c>
      <c r="F38" s="18" t="s">
        <v>41</v>
      </c>
      <c r="G38" s="18"/>
      <c r="H38" s="19"/>
      <c r="I38" s="107" t="s">
        <v>42</v>
      </c>
      <c r="J38" s="108"/>
      <c r="K38" s="108"/>
      <c r="L38" s="109"/>
      <c r="M38" s="86">
        <v>3</v>
      </c>
      <c r="N38" s="87"/>
      <c r="O38" s="87"/>
      <c r="P38" s="87"/>
      <c r="Q38" s="88"/>
      <c r="R38" s="86">
        <v>9</v>
      </c>
      <c r="S38" s="87"/>
      <c r="T38" s="87"/>
      <c r="U38" s="87"/>
      <c r="V38" s="87"/>
      <c r="W38" s="88"/>
      <c r="X38" s="86">
        <v>0</v>
      </c>
      <c r="Y38" s="87"/>
      <c r="Z38" s="87"/>
      <c r="AA38" s="87"/>
      <c r="AB38" s="88"/>
      <c r="AC38" s="86">
        <v>0</v>
      </c>
      <c r="AD38" s="87"/>
      <c r="AE38" s="87"/>
      <c r="AF38" s="87"/>
      <c r="AG38" s="87"/>
      <c r="AH38" s="88"/>
      <c r="AI38" s="86">
        <f t="shared" si="0"/>
        <v>3</v>
      </c>
      <c r="AJ38" s="87"/>
      <c r="AK38" s="87"/>
      <c r="AL38" s="87"/>
      <c r="AM38" s="88"/>
      <c r="AN38" s="86">
        <f t="shared" si="1"/>
        <v>9</v>
      </c>
      <c r="AO38" s="87"/>
      <c r="AP38" s="87"/>
      <c r="AQ38" s="87"/>
      <c r="AR38" s="87"/>
      <c r="AS38" s="88"/>
      <c r="AT38" s="59">
        <f>IF(AI38=0,0,(AI38*2)/($E$38*$AU$9*3-$B$40))</f>
        <v>3.3333333333333333E-2</v>
      </c>
      <c r="AU38" s="60"/>
      <c r="AV38" s="60"/>
      <c r="AW38" s="60"/>
      <c r="AX38" s="60"/>
      <c r="AY38" s="61"/>
      <c r="AZ38" s="48"/>
    </row>
    <row r="39" spans="1:52" ht="10.5" customHeight="1" x14ac:dyDescent="0.15">
      <c r="A39" s="5"/>
      <c r="B39" s="20"/>
      <c r="C39" s="22"/>
      <c r="D39" s="22"/>
      <c r="E39" s="18"/>
      <c r="F39" s="18"/>
      <c r="G39" s="18"/>
      <c r="H39" s="19"/>
      <c r="I39" s="107" t="s">
        <v>43</v>
      </c>
      <c r="J39" s="108"/>
      <c r="K39" s="108"/>
      <c r="L39" s="109"/>
      <c r="M39" s="86">
        <v>0</v>
      </c>
      <c r="N39" s="87"/>
      <c r="O39" s="87"/>
      <c r="P39" s="87"/>
      <c r="Q39" s="88"/>
      <c r="R39" s="86">
        <v>0</v>
      </c>
      <c r="S39" s="87"/>
      <c r="T39" s="87"/>
      <c r="U39" s="87"/>
      <c r="V39" s="87"/>
      <c r="W39" s="88"/>
      <c r="X39" s="86">
        <v>0</v>
      </c>
      <c r="Y39" s="87"/>
      <c r="Z39" s="87"/>
      <c r="AA39" s="87"/>
      <c r="AB39" s="88"/>
      <c r="AC39" s="86">
        <v>0</v>
      </c>
      <c r="AD39" s="87"/>
      <c r="AE39" s="87"/>
      <c r="AF39" s="87"/>
      <c r="AG39" s="87"/>
      <c r="AH39" s="88"/>
      <c r="AI39" s="86">
        <f t="shared" si="0"/>
        <v>0</v>
      </c>
      <c r="AJ39" s="87"/>
      <c r="AK39" s="87"/>
      <c r="AL39" s="87"/>
      <c r="AM39" s="88"/>
      <c r="AN39" s="86">
        <f t="shared" si="1"/>
        <v>0</v>
      </c>
      <c r="AO39" s="87"/>
      <c r="AP39" s="87"/>
      <c r="AQ39" s="87"/>
      <c r="AR39" s="87"/>
      <c r="AS39" s="88"/>
      <c r="AT39" s="59">
        <f>IF(AI39=0,0,(AI39*3)/($E$38*$AU$9*3-$B$40))</f>
        <v>0</v>
      </c>
      <c r="AU39" s="60"/>
      <c r="AV39" s="60"/>
      <c r="AW39" s="60"/>
      <c r="AX39" s="60"/>
      <c r="AY39" s="61"/>
      <c r="AZ39" s="48"/>
    </row>
    <row r="40" spans="1:52" ht="10.5" customHeight="1" x14ac:dyDescent="0.15">
      <c r="A40" s="5"/>
      <c r="B40" s="32">
        <v>0</v>
      </c>
      <c r="C40" s="27"/>
      <c r="D40" s="27"/>
      <c r="E40" s="24">
        <v>2</v>
      </c>
      <c r="F40" s="24"/>
      <c r="G40" s="24"/>
      <c r="H40" s="25"/>
      <c r="I40" s="107" t="s">
        <v>36</v>
      </c>
      <c r="J40" s="108"/>
      <c r="K40" s="108"/>
      <c r="L40" s="109"/>
      <c r="M40" s="86">
        <f>SUM(M34:M39)</f>
        <v>109</v>
      </c>
      <c r="N40" s="87"/>
      <c r="O40" s="87"/>
      <c r="P40" s="87"/>
      <c r="Q40" s="88"/>
      <c r="R40" s="86">
        <f>SUM(R34:R39)</f>
        <v>299</v>
      </c>
      <c r="S40" s="87"/>
      <c r="T40" s="87"/>
      <c r="U40" s="87"/>
      <c r="V40" s="87"/>
      <c r="W40" s="88"/>
      <c r="X40" s="86">
        <f>SUM(X34:X39)</f>
        <v>0</v>
      </c>
      <c r="Y40" s="87"/>
      <c r="Z40" s="87"/>
      <c r="AA40" s="87"/>
      <c r="AB40" s="88"/>
      <c r="AC40" s="86">
        <f>SUM(AC34:AC39)</f>
        <v>0</v>
      </c>
      <c r="AD40" s="87"/>
      <c r="AE40" s="87"/>
      <c r="AF40" s="87"/>
      <c r="AG40" s="87"/>
      <c r="AH40" s="88"/>
      <c r="AI40" s="86">
        <f t="shared" si="0"/>
        <v>109</v>
      </c>
      <c r="AJ40" s="87"/>
      <c r="AK40" s="87"/>
      <c r="AL40" s="87"/>
      <c r="AM40" s="88"/>
      <c r="AN40" s="86">
        <f t="shared" si="1"/>
        <v>299</v>
      </c>
      <c r="AO40" s="87"/>
      <c r="AP40" s="87"/>
      <c r="AQ40" s="87"/>
      <c r="AR40" s="87"/>
      <c r="AS40" s="88"/>
      <c r="AT40" s="59">
        <f>IF(AI40=0,0,(AI40+AI37+AI38+(AI39*2))/(E38*$AU$9*3-B40))</f>
        <v>0.67222222222222228</v>
      </c>
      <c r="AU40" s="60"/>
      <c r="AV40" s="60"/>
      <c r="AW40" s="60"/>
      <c r="AX40" s="60"/>
      <c r="AY40" s="61"/>
      <c r="AZ40" s="48"/>
    </row>
    <row r="41" spans="1:52" ht="10.5" customHeight="1" x14ac:dyDescent="0.15">
      <c r="A41" s="5"/>
      <c r="B41" s="121" t="s">
        <v>47</v>
      </c>
      <c r="C41" s="231"/>
      <c r="D41" s="231"/>
      <c r="E41" s="231"/>
      <c r="F41" s="231"/>
      <c r="G41" s="231"/>
      <c r="H41" s="232"/>
      <c r="I41" s="107" t="s">
        <v>37</v>
      </c>
      <c r="J41" s="108"/>
      <c r="K41" s="108"/>
      <c r="L41" s="109"/>
      <c r="M41" s="86">
        <v>6</v>
      </c>
      <c r="N41" s="87"/>
      <c r="O41" s="87"/>
      <c r="P41" s="87"/>
      <c r="Q41" s="88"/>
      <c r="R41" s="86">
        <v>69</v>
      </c>
      <c r="S41" s="87"/>
      <c r="T41" s="87"/>
      <c r="U41" s="87"/>
      <c r="V41" s="87"/>
      <c r="W41" s="88"/>
      <c r="X41" s="86">
        <v>0</v>
      </c>
      <c r="Y41" s="87"/>
      <c r="Z41" s="87"/>
      <c r="AA41" s="87"/>
      <c r="AB41" s="88"/>
      <c r="AC41" s="86">
        <v>0</v>
      </c>
      <c r="AD41" s="87"/>
      <c r="AE41" s="87"/>
      <c r="AF41" s="87"/>
      <c r="AG41" s="87"/>
      <c r="AH41" s="88"/>
      <c r="AI41" s="86">
        <f t="shared" si="0"/>
        <v>6</v>
      </c>
      <c r="AJ41" s="87"/>
      <c r="AK41" s="87"/>
      <c r="AL41" s="87"/>
      <c r="AM41" s="88"/>
      <c r="AN41" s="86">
        <f t="shared" si="1"/>
        <v>69</v>
      </c>
      <c r="AO41" s="87"/>
      <c r="AP41" s="87"/>
      <c r="AQ41" s="87"/>
      <c r="AR41" s="87"/>
      <c r="AS41" s="88"/>
      <c r="AT41" s="59">
        <f>IF(AI41=0,0,(AI41*1)/($E$45*$AU$9*3-$B$47))</f>
        <v>6.6666666666666666E-2</v>
      </c>
      <c r="AU41" s="60"/>
      <c r="AV41" s="60"/>
      <c r="AW41" s="60"/>
      <c r="AX41" s="60"/>
      <c r="AY41" s="61"/>
      <c r="AZ41" s="48"/>
    </row>
    <row r="42" spans="1:52" ht="10.5" customHeight="1" x14ac:dyDescent="0.15">
      <c r="A42" s="5"/>
      <c r="B42" s="233"/>
      <c r="C42" s="234"/>
      <c r="D42" s="234"/>
      <c r="E42" s="234"/>
      <c r="F42" s="234"/>
      <c r="G42" s="234"/>
      <c r="H42" s="235"/>
      <c r="I42" s="107" t="s">
        <v>38</v>
      </c>
      <c r="J42" s="108"/>
      <c r="K42" s="108"/>
      <c r="L42" s="109"/>
      <c r="M42" s="86">
        <v>5</v>
      </c>
      <c r="N42" s="87"/>
      <c r="O42" s="87"/>
      <c r="P42" s="87"/>
      <c r="Q42" s="88"/>
      <c r="R42" s="86">
        <v>52</v>
      </c>
      <c r="S42" s="87"/>
      <c r="T42" s="87"/>
      <c r="U42" s="87"/>
      <c r="V42" s="87"/>
      <c r="W42" s="88"/>
      <c r="X42" s="86">
        <v>0</v>
      </c>
      <c r="Y42" s="87"/>
      <c r="Z42" s="87"/>
      <c r="AA42" s="87"/>
      <c r="AB42" s="88"/>
      <c r="AC42" s="86">
        <v>0</v>
      </c>
      <c r="AD42" s="87"/>
      <c r="AE42" s="87"/>
      <c r="AF42" s="87"/>
      <c r="AG42" s="87"/>
      <c r="AH42" s="88"/>
      <c r="AI42" s="86">
        <f t="shared" si="0"/>
        <v>5</v>
      </c>
      <c r="AJ42" s="87"/>
      <c r="AK42" s="87"/>
      <c r="AL42" s="87"/>
      <c r="AM42" s="88"/>
      <c r="AN42" s="86">
        <f t="shared" si="1"/>
        <v>52</v>
      </c>
      <c r="AO42" s="87"/>
      <c r="AP42" s="87"/>
      <c r="AQ42" s="87"/>
      <c r="AR42" s="87"/>
      <c r="AS42" s="88"/>
      <c r="AT42" s="59">
        <f>IF(AI42=0,0,(AI42*1)/($E$45*$AU$9*3-$B$47))</f>
        <v>5.5555555555555552E-2</v>
      </c>
      <c r="AU42" s="60"/>
      <c r="AV42" s="60"/>
      <c r="AW42" s="60"/>
      <c r="AX42" s="60"/>
      <c r="AY42" s="61"/>
      <c r="AZ42" s="48"/>
    </row>
    <row r="43" spans="1:52" ht="10.5" customHeight="1" x14ac:dyDescent="0.15">
      <c r="A43" s="5"/>
      <c r="B43" s="233"/>
      <c r="C43" s="234"/>
      <c r="D43" s="234"/>
      <c r="E43" s="234"/>
      <c r="F43" s="234"/>
      <c r="G43" s="234"/>
      <c r="H43" s="235"/>
      <c r="I43" s="107" t="s">
        <v>39</v>
      </c>
      <c r="J43" s="108"/>
      <c r="K43" s="108"/>
      <c r="L43" s="109"/>
      <c r="M43" s="86">
        <v>0</v>
      </c>
      <c r="N43" s="87"/>
      <c r="O43" s="87"/>
      <c r="P43" s="87"/>
      <c r="Q43" s="88"/>
      <c r="R43" s="86">
        <v>0</v>
      </c>
      <c r="S43" s="87"/>
      <c r="T43" s="87"/>
      <c r="U43" s="87"/>
      <c r="V43" s="87"/>
      <c r="W43" s="88"/>
      <c r="X43" s="86">
        <v>1</v>
      </c>
      <c r="Y43" s="87"/>
      <c r="Z43" s="87"/>
      <c r="AA43" s="87"/>
      <c r="AB43" s="88"/>
      <c r="AC43" s="86">
        <v>12</v>
      </c>
      <c r="AD43" s="87"/>
      <c r="AE43" s="87"/>
      <c r="AF43" s="87"/>
      <c r="AG43" s="87"/>
      <c r="AH43" s="88"/>
      <c r="AI43" s="86">
        <f t="shared" si="0"/>
        <v>1</v>
      </c>
      <c r="AJ43" s="87"/>
      <c r="AK43" s="87"/>
      <c r="AL43" s="87"/>
      <c r="AM43" s="88"/>
      <c r="AN43" s="86">
        <f t="shared" si="1"/>
        <v>12</v>
      </c>
      <c r="AO43" s="87"/>
      <c r="AP43" s="87"/>
      <c r="AQ43" s="87"/>
      <c r="AR43" s="87"/>
      <c r="AS43" s="88"/>
      <c r="AT43" s="59">
        <f>IF(AI43=0,0,(AI43*1)/($E$45*$AU$9*3-$B$47))</f>
        <v>1.1111111111111112E-2</v>
      </c>
      <c r="AU43" s="60"/>
      <c r="AV43" s="60"/>
      <c r="AW43" s="60"/>
      <c r="AX43" s="60"/>
      <c r="AY43" s="61"/>
      <c r="AZ43" s="48"/>
    </row>
    <row r="44" spans="1:52" ht="10.5" customHeight="1" x14ac:dyDescent="0.15">
      <c r="A44" s="5"/>
      <c r="B44" s="233"/>
      <c r="C44" s="234"/>
      <c r="D44" s="234"/>
      <c r="E44" s="234"/>
      <c r="F44" s="234"/>
      <c r="G44" s="234"/>
      <c r="H44" s="235"/>
      <c r="I44" s="107" t="s">
        <v>40</v>
      </c>
      <c r="J44" s="108"/>
      <c r="K44" s="108"/>
      <c r="L44" s="109"/>
      <c r="M44" s="86">
        <v>3</v>
      </c>
      <c r="N44" s="87"/>
      <c r="O44" s="87"/>
      <c r="P44" s="87"/>
      <c r="Q44" s="88"/>
      <c r="R44" s="86">
        <v>40</v>
      </c>
      <c r="S44" s="87"/>
      <c r="T44" s="87"/>
      <c r="U44" s="87"/>
      <c r="V44" s="87"/>
      <c r="W44" s="88"/>
      <c r="X44" s="86">
        <v>0</v>
      </c>
      <c r="Y44" s="87"/>
      <c r="Z44" s="87"/>
      <c r="AA44" s="87"/>
      <c r="AB44" s="88"/>
      <c r="AC44" s="86">
        <v>0</v>
      </c>
      <c r="AD44" s="87"/>
      <c r="AE44" s="87"/>
      <c r="AF44" s="87"/>
      <c r="AG44" s="87"/>
      <c r="AH44" s="88"/>
      <c r="AI44" s="86">
        <f t="shared" si="0"/>
        <v>3</v>
      </c>
      <c r="AJ44" s="87"/>
      <c r="AK44" s="87"/>
      <c r="AL44" s="87"/>
      <c r="AM44" s="88"/>
      <c r="AN44" s="86">
        <f t="shared" si="1"/>
        <v>40</v>
      </c>
      <c r="AO44" s="87"/>
      <c r="AP44" s="87"/>
      <c r="AQ44" s="87"/>
      <c r="AR44" s="87"/>
      <c r="AS44" s="88"/>
      <c r="AT44" s="59">
        <f>IF(AI44=0,0,(AI44*2)/($E$45*$AU$9*3-$B$47))</f>
        <v>6.6666666666666666E-2</v>
      </c>
      <c r="AU44" s="60"/>
      <c r="AV44" s="60"/>
      <c r="AW44" s="60"/>
      <c r="AX44" s="60"/>
      <c r="AY44" s="61"/>
      <c r="AZ44" s="48"/>
    </row>
    <row r="45" spans="1:52" ht="10.5" customHeight="1" x14ac:dyDescent="0.15">
      <c r="A45" s="5"/>
      <c r="B45" s="20"/>
      <c r="C45" s="22"/>
      <c r="D45" s="18" t="s">
        <v>24</v>
      </c>
      <c r="E45" s="18">
        <v>1</v>
      </c>
      <c r="F45" s="18" t="s">
        <v>41</v>
      </c>
      <c r="G45" s="18"/>
      <c r="H45" s="19"/>
      <c r="I45" s="107" t="s">
        <v>42</v>
      </c>
      <c r="J45" s="108"/>
      <c r="K45" s="108"/>
      <c r="L45" s="109"/>
      <c r="M45" s="86">
        <v>0</v>
      </c>
      <c r="N45" s="87"/>
      <c r="O45" s="87"/>
      <c r="P45" s="87"/>
      <c r="Q45" s="88"/>
      <c r="R45" s="86">
        <v>0</v>
      </c>
      <c r="S45" s="87"/>
      <c r="T45" s="87"/>
      <c r="U45" s="87"/>
      <c r="V45" s="87"/>
      <c r="W45" s="88"/>
      <c r="X45" s="86">
        <v>0</v>
      </c>
      <c r="Y45" s="87"/>
      <c r="Z45" s="87"/>
      <c r="AA45" s="87"/>
      <c r="AB45" s="88"/>
      <c r="AC45" s="86">
        <v>0</v>
      </c>
      <c r="AD45" s="87"/>
      <c r="AE45" s="87"/>
      <c r="AF45" s="87"/>
      <c r="AG45" s="87"/>
      <c r="AH45" s="88"/>
      <c r="AI45" s="86">
        <f t="shared" ref="AI45:AI61" si="2">M45+X45</f>
        <v>0</v>
      </c>
      <c r="AJ45" s="87"/>
      <c r="AK45" s="87"/>
      <c r="AL45" s="87"/>
      <c r="AM45" s="88"/>
      <c r="AN45" s="86">
        <f t="shared" ref="AN45:AN61" si="3">R45+AC45</f>
        <v>0</v>
      </c>
      <c r="AO45" s="87"/>
      <c r="AP45" s="87"/>
      <c r="AQ45" s="87"/>
      <c r="AR45" s="87"/>
      <c r="AS45" s="88"/>
      <c r="AT45" s="59">
        <f>IF(AI45=0,0,(AI45*2)/($E$45*$AU$9*3-$B$47))</f>
        <v>0</v>
      </c>
      <c r="AU45" s="60"/>
      <c r="AV45" s="60"/>
      <c r="AW45" s="60"/>
      <c r="AX45" s="60"/>
      <c r="AY45" s="61"/>
      <c r="AZ45" s="48"/>
    </row>
    <row r="46" spans="1:52" ht="10.5" customHeight="1" x14ac:dyDescent="0.15">
      <c r="A46" s="5"/>
      <c r="B46" s="20"/>
      <c r="C46" s="22"/>
      <c r="D46" s="22"/>
      <c r="E46" s="18"/>
      <c r="F46" s="18"/>
      <c r="G46" s="18"/>
      <c r="H46" s="19"/>
      <c r="I46" s="107" t="s">
        <v>43</v>
      </c>
      <c r="J46" s="108"/>
      <c r="K46" s="108"/>
      <c r="L46" s="109"/>
      <c r="M46" s="86">
        <v>1</v>
      </c>
      <c r="N46" s="87"/>
      <c r="O46" s="87"/>
      <c r="P46" s="87"/>
      <c r="Q46" s="88"/>
      <c r="R46" s="86">
        <v>5</v>
      </c>
      <c r="S46" s="87"/>
      <c r="T46" s="87"/>
      <c r="U46" s="87"/>
      <c r="V46" s="87"/>
      <c r="W46" s="88"/>
      <c r="X46" s="86">
        <v>0</v>
      </c>
      <c r="Y46" s="87"/>
      <c r="Z46" s="87"/>
      <c r="AA46" s="87"/>
      <c r="AB46" s="88"/>
      <c r="AC46" s="86">
        <v>0</v>
      </c>
      <c r="AD46" s="87"/>
      <c r="AE46" s="87"/>
      <c r="AF46" s="87"/>
      <c r="AG46" s="87"/>
      <c r="AH46" s="88"/>
      <c r="AI46" s="86">
        <f t="shared" si="2"/>
        <v>1</v>
      </c>
      <c r="AJ46" s="87"/>
      <c r="AK46" s="87"/>
      <c r="AL46" s="87"/>
      <c r="AM46" s="88"/>
      <c r="AN46" s="86">
        <f t="shared" si="3"/>
        <v>5</v>
      </c>
      <c r="AO46" s="87"/>
      <c r="AP46" s="87"/>
      <c r="AQ46" s="87"/>
      <c r="AR46" s="87"/>
      <c r="AS46" s="88"/>
      <c r="AT46" s="59">
        <f>IF(AI46=0,0,(AI46*3)/($E$45*$AU$9*3-$B$47))</f>
        <v>3.3333333333333333E-2</v>
      </c>
      <c r="AU46" s="60"/>
      <c r="AV46" s="60"/>
      <c r="AW46" s="60"/>
      <c r="AX46" s="60"/>
      <c r="AY46" s="61"/>
      <c r="AZ46" s="48"/>
    </row>
    <row r="47" spans="1:52" ht="10.5" customHeight="1" x14ac:dyDescent="0.15">
      <c r="A47" s="5"/>
      <c r="B47" s="32">
        <v>0</v>
      </c>
      <c r="C47" s="27"/>
      <c r="D47" s="27"/>
      <c r="E47" s="24">
        <v>2</v>
      </c>
      <c r="F47" s="24"/>
      <c r="G47" s="24"/>
      <c r="H47" s="25"/>
      <c r="I47" s="107" t="s">
        <v>36</v>
      </c>
      <c r="J47" s="108"/>
      <c r="K47" s="108"/>
      <c r="L47" s="109"/>
      <c r="M47" s="86">
        <f>SUM(M41:M46)</f>
        <v>15</v>
      </c>
      <c r="N47" s="87"/>
      <c r="O47" s="87"/>
      <c r="P47" s="87"/>
      <c r="Q47" s="88"/>
      <c r="R47" s="86">
        <f>SUM(R41:R46)</f>
        <v>166</v>
      </c>
      <c r="S47" s="87"/>
      <c r="T47" s="87"/>
      <c r="U47" s="87"/>
      <c r="V47" s="87"/>
      <c r="W47" s="88"/>
      <c r="X47" s="86">
        <f>SUM(X41:X46)</f>
        <v>1</v>
      </c>
      <c r="Y47" s="87"/>
      <c r="Z47" s="87"/>
      <c r="AA47" s="87"/>
      <c r="AB47" s="88"/>
      <c r="AC47" s="86">
        <f>SUM(AC41:AC46)</f>
        <v>12</v>
      </c>
      <c r="AD47" s="87"/>
      <c r="AE47" s="87"/>
      <c r="AF47" s="87"/>
      <c r="AG47" s="87"/>
      <c r="AH47" s="88"/>
      <c r="AI47" s="86">
        <f t="shared" si="2"/>
        <v>16</v>
      </c>
      <c r="AJ47" s="87"/>
      <c r="AK47" s="87"/>
      <c r="AL47" s="87"/>
      <c r="AM47" s="88"/>
      <c r="AN47" s="86">
        <f t="shared" si="3"/>
        <v>178</v>
      </c>
      <c r="AO47" s="87"/>
      <c r="AP47" s="87"/>
      <c r="AQ47" s="87"/>
      <c r="AR47" s="87"/>
      <c r="AS47" s="88"/>
      <c r="AT47" s="59">
        <f>IF(AI47=0,0,(AI47+AI44+AI45+(AI46*2))/(E45*$AU$9*3-B47))</f>
        <v>0.23333333333333334</v>
      </c>
      <c r="AU47" s="60"/>
      <c r="AV47" s="60"/>
      <c r="AW47" s="60"/>
      <c r="AX47" s="60"/>
      <c r="AY47" s="61"/>
      <c r="AZ47" s="48"/>
    </row>
    <row r="48" spans="1:52" ht="10.5" customHeight="1" x14ac:dyDescent="0.15">
      <c r="A48" s="5"/>
      <c r="B48" s="121" t="s">
        <v>48</v>
      </c>
      <c r="C48" s="231"/>
      <c r="D48" s="231"/>
      <c r="E48" s="231"/>
      <c r="F48" s="231"/>
      <c r="G48" s="231"/>
      <c r="H48" s="232"/>
      <c r="I48" s="107" t="s">
        <v>37</v>
      </c>
      <c r="J48" s="108"/>
      <c r="K48" s="108"/>
      <c r="L48" s="109"/>
      <c r="M48" s="86">
        <v>2</v>
      </c>
      <c r="N48" s="87"/>
      <c r="O48" s="87"/>
      <c r="P48" s="87"/>
      <c r="Q48" s="88"/>
      <c r="R48" s="86">
        <v>22</v>
      </c>
      <c r="S48" s="87"/>
      <c r="T48" s="87"/>
      <c r="U48" s="87"/>
      <c r="V48" s="87"/>
      <c r="W48" s="88"/>
      <c r="X48" s="86">
        <v>1</v>
      </c>
      <c r="Y48" s="87"/>
      <c r="Z48" s="87"/>
      <c r="AA48" s="87"/>
      <c r="AB48" s="88"/>
      <c r="AC48" s="86">
        <v>20</v>
      </c>
      <c r="AD48" s="87"/>
      <c r="AE48" s="87"/>
      <c r="AF48" s="87"/>
      <c r="AG48" s="87"/>
      <c r="AH48" s="88"/>
      <c r="AI48" s="86">
        <f t="shared" si="2"/>
        <v>3</v>
      </c>
      <c r="AJ48" s="87"/>
      <c r="AK48" s="87"/>
      <c r="AL48" s="87"/>
      <c r="AM48" s="88"/>
      <c r="AN48" s="86">
        <f t="shared" si="3"/>
        <v>42</v>
      </c>
      <c r="AO48" s="87"/>
      <c r="AP48" s="87"/>
      <c r="AQ48" s="87"/>
      <c r="AR48" s="87"/>
      <c r="AS48" s="88"/>
      <c r="AT48" s="59">
        <f>IF(AI48=0,0,(AI48*1)/($E$52*$AU$9*3-$B$54))</f>
        <v>3.3333333333333333E-2</v>
      </c>
      <c r="AU48" s="60"/>
      <c r="AV48" s="60"/>
      <c r="AW48" s="60"/>
      <c r="AX48" s="60"/>
      <c r="AY48" s="61"/>
      <c r="AZ48" s="48"/>
    </row>
    <row r="49" spans="1:52" ht="10.5" customHeight="1" x14ac:dyDescent="0.15">
      <c r="A49" s="5"/>
      <c r="B49" s="233"/>
      <c r="C49" s="234"/>
      <c r="D49" s="234"/>
      <c r="E49" s="234"/>
      <c r="F49" s="234"/>
      <c r="G49" s="234"/>
      <c r="H49" s="235"/>
      <c r="I49" s="107" t="s">
        <v>38</v>
      </c>
      <c r="J49" s="108"/>
      <c r="K49" s="108"/>
      <c r="L49" s="109"/>
      <c r="M49" s="86">
        <v>12</v>
      </c>
      <c r="N49" s="87"/>
      <c r="O49" s="87"/>
      <c r="P49" s="87"/>
      <c r="Q49" s="88"/>
      <c r="R49" s="86">
        <v>128</v>
      </c>
      <c r="S49" s="87"/>
      <c r="T49" s="87"/>
      <c r="U49" s="87"/>
      <c r="V49" s="87"/>
      <c r="W49" s="88"/>
      <c r="X49" s="86">
        <v>1</v>
      </c>
      <c r="Y49" s="87"/>
      <c r="Z49" s="87"/>
      <c r="AA49" s="87"/>
      <c r="AB49" s="88"/>
      <c r="AC49" s="86">
        <v>20</v>
      </c>
      <c r="AD49" s="87"/>
      <c r="AE49" s="87"/>
      <c r="AF49" s="87"/>
      <c r="AG49" s="87"/>
      <c r="AH49" s="88"/>
      <c r="AI49" s="86">
        <f t="shared" si="2"/>
        <v>13</v>
      </c>
      <c r="AJ49" s="87"/>
      <c r="AK49" s="87"/>
      <c r="AL49" s="87"/>
      <c r="AM49" s="88"/>
      <c r="AN49" s="86">
        <f t="shared" si="3"/>
        <v>148</v>
      </c>
      <c r="AO49" s="87"/>
      <c r="AP49" s="87"/>
      <c r="AQ49" s="87"/>
      <c r="AR49" s="87"/>
      <c r="AS49" s="88"/>
      <c r="AT49" s="59">
        <f>IF(AI49=0,0,(AI49*1)/($E$52*$AU$9*3-$B$54))</f>
        <v>0.14444444444444443</v>
      </c>
      <c r="AU49" s="60"/>
      <c r="AV49" s="60"/>
      <c r="AW49" s="60"/>
      <c r="AX49" s="60"/>
      <c r="AY49" s="61"/>
      <c r="AZ49" s="48"/>
    </row>
    <row r="50" spans="1:52" ht="10.5" customHeight="1" x14ac:dyDescent="0.15">
      <c r="A50" s="5"/>
      <c r="B50" s="233"/>
      <c r="C50" s="234"/>
      <c r="D50" s="234"/>
      <c r="E50" s="234"/>
      <c r="F50" s="234"/>
      <c r="G50" s="234"/>
      <c r="H50" s="235"/>
      <c r="I50" s="107" t="s">
        <v>39</v>
      </c>
      <c r="J50" s="108"/>
      <c r="K50" s="108"/>
      <c r="L50" s="109"/>
      <c r="M50" s="86">
        <v>4</v>
      </c>
      <c r="N50" s="87"/>
      <c r="O50" s="87"/>
      <c r="P50" s="87"/>
      <c r="Q50" s="88"/>
      <c r="R50" s="86">
        <v>44</v>
      </c>
      <c r="S50" s="87"/>
      <c r="T50" s="87"/>
      <c r="U50" s="87"/>
      <c r="V50" s="87"/>
      <c r="W50" s="88"/>
      <c r="X50" s="86">
        <v>5</v>
      </c>
      <c r="Y50" s="87"/>
      <c r="Z50" s="87"/>
      <c r="AA50" s="87"/>
      <c r="AB50" s="88"/>
      <c r="AC50" s="86">
        <v>70</v>
      </c>
      <c r="AD50" s="87"/>
      <c r="AE50" s="87"/>
      <c r="AF50" s="87"/>
      <c r="AG50" s="87"/>
      <c r="AH50" s="88"/>
      <c r="AI50" s="86">
        <f t="shared" si="2"/>
        <v>9</v>
      </c>
      <c r="AJ50" s="87"/>
      <c r="AK50" s="87"/>
      <c r="AL50" s="87"/>
      <c r="AM50" s="88"/>
      <c r="AN50" s="86">
        <f t="shared" si="3"/>
        <v>114</v>
      </c>
      <c r="AO50" s="87"/>
      <c r="AP50" s="87"/>
      <c r="AQ50" s="87"/>
      <c r="AR50" s="87"/>
      <c r="AS50" s="88"/>
      <c r="AT50" s="59">
        <f>IF(AI50=0,0,(AI50*1)/($E$52*$AU$9*3-$B$54))</f>
        <v>0.1</v>
      </c>
      <c r="AU50" s="60"/>
      <c r="AV50" s="60"/>
      <c r="AW50" s="60"/>
      <c r="AX50" s="60"/>
      <c r="AY50" s="61"/>
      <c r="AZ50" s="48"/>
    </row>
    <row r="51" spans="1:52" ht="10.5" customHeight="1" x14ac:dyDescent="0.15">
      <c r="A51" s="5"/>
      <c r="B51" s="233"/>
      <c r="C51" s="234"/>
      <c r="D51" s="234"/>
      <c r="E51" s="234"/>
      <c r="F51" s="234"/>
      <c r="G51" s="234"/>
      <c r="H51" s="235"/>
      <c r="I51" s="107" t="s">
        <v>40</v>
      </c>
      <c r="J51" s="108"/>
      <c r="K51" s="108"/>
      <c r="L51" s="109"/>
      <c r="M51" s="86">
        <v>4</v>
      </c>
      <c r="N51" s="87"/>
      <c r="O51" s="87"/>
      <c r="P51" s="87"/>
      <c r="Q51" s="88"/>
      <c r="R51" s="86">
        <v>70</v>
      </c>
      <c r="S51" s="87"/>
      <c r="T51" s="87"/>
      <c r="U51" s="87"/>
      <c r="V51" s="87"/>
      <c r="W51" s="88"/>
      <c r="X51" s="86">
        <v>1</v>
      </c>
      <c r="Y51" s="87"/>
      <c r="Z51" s="87"/>
      <c r="AA51" s="87"/>
      <c r="AB51" s="88"/>
      <c r="AC51" s="86">
        <v>5</v>
      </c>
      <c r="AD51" s="87"/>
      <c r="AE51" s="87"/>
      <c r="AF51" s="87"/>
      <c r="AG51" s="87"/>
      <c r="AH51" s="88"/>
      <c r="AI51" s="86">
        <f t="shared" si="2"/>
        <v>5</v>
      </c>
      <c r="AJ51" s="87"/>
      <c r="AK51" s="87"/>
      <c r="AL51" s="87"/>
      <c r="AM51" s="88"/>
      <c r="AN51" s="86">
        <f t="shared" si="3"/>
        <v>75</v>
      </c>
      <c r="AO51" s="87"/>
      <c r="AP51" s="87"/>
      <c r="AQ51" s="87"/>
      <c r="AR51" s="87"/>
      <c r="AS51" s="88"/>
      <c r="AT51" s="59">
        <f>IF(AI51=0,0,(AI51*2)/($E$52*$AU$9*3-$B$54))</f>
        <v>0.1111111111111111</v>
      </c>
      <c r="AU51" s="60"/>
      <c r="AV51" s="60"/>
      <c r="AW51" s="60"/>
      <c r="AX51" s="60"/>
      <c r="AY51" s="61"/>
      <c r="AZ51" s="48"/>
    </row>
    <row r="52" spans="1:52" ht="10.5" customHeight="1" x14ac:dyDescent="0.15">
      <c r="A52" s="5"/>
      <c r="B52" s="20"/>
      <c r="C52" s="22"/>
      <c r="D52" s="18" t="s">
        <v>24</v>
      </c>
      <c r="E52" s="18">
        <v>1</v>
      </c>
      <c r="F52" s="18" t="s">
        <v>41</v>
      </c>
      <c r="G52" s="18"/>
      <c r="H52" s="19"/>
      <c r="I52" s="107" t="s">
        <v>42</v>
      </c>
      <c r="J52" s="108"/>
      <c r="K52" s="108"/>
      <c r="L52" s="109"/>
      <c r="M52" s="86">
        <v>0</v>
      </c>
      <c r="N52" s="87"/>
      <c r="O52" s="87"/>
      <c r="P52" s="87"/>
      <c r="Q52" s="88"/>
      <c r="R52" s="86">
        <v>0</v>
      </c>
      <c r="S52" s="87"/>
      <c r="T52" s="87"/>
      <c r="U52" s="87"/>
      <c r="V52" s="87"/>
      <c r="W52" s="88"/>
      <c r="X52" s="86">
        <v>0</v>
      </c>
      <c r="Y52" s="87"/>
      <c r="Z52" s="87"/>
      <c r="AA52" s="87"/>
      <c r="AB52" s="88"/>
      <c r="AC52" s="86">
        <v>0</v>
      </c>
      <c r="AD52" s="87"/>
      <c r="AE52" s="87"/>
      <c r="AF52" s="87"/>
      <c r="AG52" s="87"/>
      <c r="AH52" s="88"/>
      <c r="AI52" s="86">
        <f t="shared" si="2"/>
        <v>0</v>
      </c>
      <c r="AJ52" s="87"/>
      <c r="AK52" s="87"/>
      <c r="AL52" s="87"/>
      <c r="AM52" s="88"/>
      <c r="AN52" s="86">
        <f t="shared" si="3"/>
        <v>0</v>
      </c>
      <c r="AO52" s="87"/>
      <c r="AP52" s="87"/>
      <c r="AQ52" s="87"/>
      <c r="AR52" s="87"/>
      <c r="AS52" s="88"/>
      <c r="AT52" s="59">
        <f>IF(AI52=0,0,(AI52*2)/($E$52*$AU$9*3-$B$54))</f>
        <v>0</v>
      </c>
      <c r="AU52" s="60"/>
      <c r="AV52" s="60"/>
      <c r="AW52" s="60"/>
      <c r="AX52" s="60"/>
      <c r="AY52" s="61"/>
      <c r="AZ52" s="48"/>
    </row>
    <row r="53" spans="1:52" ht="10.5" customHeight="1" x14ac:dyDescent="0.15">
      <c r="A53" s="5"/>
      <c r="B53" s="20"/>
      <c r="C53" s="22"/>
      <c r="D53" s="22"/>
      <c r="E53" s="18"/>
      <c r="F53" s="18"/>
      <c r="G53" s="18"/>
      <c r="H53" s="19"/>
      <c r="I53" s="107" t="s">
        <v>43</v>
      </c>
      <c r="J53" s="108"/>
      <c r="K53" s="108"/>
      <c r="L53" s="109"/>
      <c r="M53" s="86">
        <v>2</v>
      </c>
      <c r="N53" s="87"/>
      <c r="O53" s="87"/>
      <c r="P53" s="87"/>
      <c r="Q53" s="88"/>
      <c r="R53" s="86">
        <v>20</v>
      </c>
      <c r="S53" s="87"/>
      <c r="T53" s="87"/>
      <c r="U53" s="87"/>
      <c r="V53" s="87"/>
      <c r="W53" s="88"/>
      <c r="X53" s="86">
        <v>0</v>
      </c>
      <c r="Y53" s="87"/>
      <c r="Z53" s="87"/>
      <c r="AA53" s="87"/>
      <c r="AB53" s="88"/>
      <c r="AC53" s="86">
        <v>0</v>
      </c>
      <c r="AD53" s="87"/>
      <c r="AE53" s="87"/>
      <c r="AF53" s="87"/>
      <c r="AG53" s="87"/>
      <c r="AH53" s="88"/>
      <c r="AI53" s="86">
        <f t="shared" si="2"/>
        <v>2</v>
      </c>
      <c r="AJ53" s="87"/>
      <c r="AK53" s="87"/>
      <c r="AL53" s="87"/>
      <c r="AM53" s="88"/>
      <c r="AN53" s="86">
        <f t="shared" si="3"/>
        <v>20</v>
      </c>
      <c r="AO53" s="87"/>
      <c r="AP53" s="87"/>
      <c r="AQ53" s="87"/>
      <c r="AR53" s="87"/>
      <c r="AS53" s="88"/>
      <c r="AT53" s="59">
        <f>IF(AI53=0,0,(AI53*3)/($E$52*$AU$9*3-$B$54))</f>
        <v>6.6666666666666666E-2</v>
      </c>
      <c r="AU53" s="60"/>
      <c r="AV53" s="60"/>
      <c r="AW53" s="60"/>
      <c r="AX53" s="60"/>
      <c r="AY53" s="61"/>
      <c r="AZ53" s="48"/>
    </row>
    <row r="54" spans="1:52" ht="10.5" customHeight="1" x14ac:dyDescent="0.15">
      <c r="A54" s="5"/>
      <c r="B54" s="32">
        <v>0</v>
      </c>
      <c r="C54" s="27"/>
      <c r="D54" s="27"/>
      <c r="E54" s="24">
        <v>2</v>
      </c>
      <c r="F54" s="24"/>
      <c r="G54" s="24"/>
      <c r="H54" s="25"/>
      <c r="I54" s="107" t="s">
        <v>36</v>
      </c>
      <c r="J54" s="108"/>
      <c r="K54" s="108"/>
      <c r="L54" s="109"/>
      <c r="M54" s="86">
        <f>SUM(M48:M53)</f>
        <v>24</v>
      </c>
      <c r="N54" s="87"/>
      <c r="O54" s="87"/>
      <c r="P54" s="87"/>
      <c r="Q54" s="88"/>
      <c r="R54" s="86">
        <f>SUM(R48:R53)</f>
        <v>284</v>
      </c>
      <c r="S54" s="87"/>
      <c r="T54" s="87"/>
      <c r="U54" s="87"/>
      <c r="V54" s="87"/>
      <c r="W54" s="88"/>
      <c r="X54" s="86">
        <f>SUM(X48:X53)</f>
        <v>8</v>
      </c>
      <c r="Y54" s="87"/>
      <c r="Z54" s="87"/>
      <c r="AA54" s="87"/>
      <c r="AB54" s="88"/>
      <c r="AC54" s="86">
        <f>SUM(AC48:AC53)</f>
        <v>115</v>
      </c>
      <c r="AD54" s="87"/>
      <c r="AE54" s="87"/>
      <c r="AF54" s="87"/>
      <c r="AG54" s="87"/>
      <c r="AH54" s="88"/>
      <c r="AI54" s="86">
        <f t="shared" si="2"/>
        <v>32</v>
      </c>
      <c r="AJ54" s="87"/>
      <c r="AK54" s="87"/>
      <c r="AL54" s="87"/>
      <c r="AM54" s="88"/>
      <c r="AN54" s="86">
        <f t="shared" si="3"/>
        <v>399</v>
      </c>
      <c r="AO54" s="87"/>
      <c r="AP54" s="87"/>
      <c r="AQ54" s="87"/>
      <c r="AR54" s="87"/>
      <c r="AS54" s="88"/>
      <c r="AT54" s="59">
        <f>IF(AI54=0,0,(AI54+AI51+AI52+(AI53*2))/(E52*$AU$9*3-B54))</f>
        <v>0.45555555555555555</v>
      </c>
      <c r="AU54" s="60"/>
      <c r="AV54" s="60"/>
      <c r="AW54" s="60"/>
      <c r="AX54" s="60"/>
      <c r="AY54" s="61"/>
      <c r="AZ54" s="48"/>
    </row>
    <row r="55" spans="1:52" ht="10.5" customHeight="1" x14ac:dyDescent="0.15">
      <c r="A55" s="5"/>
      <c r="B55" s="121" t="s">
        <v>49</v>
      </c>
      <c r="C55" s="231"/>
      <c r="D55" s="231"/>
      <c r="E55" s="231"/>
      <c r="F55" s="231"/>
      <c r="G55" s="231"/>
      <c r="H55" s="232"/>
      <c r="I55" s="107" t="s">
        <v>37</v>
      </c>
      <c r="J55" s="108"/>
      <c r="K55" s="108"/>
      <c r="L55" s="109"/>
      <c r="M55" s="86">
        <v>0</v>
      </c>
      <c r="N55" s="87"/>
      <c r="O55" s="87"/>
      <c r="P55" s="87"/>
      <c r="Q55" s="88"/>
      <c r="R55" s="86">
        <v>0</v>
      </c>
      <c r="S55" s="87"/>
      <c r="T55" s="87"/>
      <c r="U55" s="87"/>
      <c r="V55" s="87"/>
      <c r="W55" s="88"/>
      <c r="X55" s="86">
        <v>0</v>
      </c>
      <c r="Y55" s="87"/>
      <c r="Z55" s="87"/>
      <c r="AA55" s="87"/>
      <c r="AB55" s="88"/>
      <c r="AC55" s="86">
        <v>0</v>
      </c>
      <c r="AD55" s="87"/>
      <c r="AE55" s="87"/>
      <c r="AF55" s="87"/>
      <c r="AG55" s="87"/>
      <c r="AH55" s="88"/>
      <c r="AI55" s="86">
        <f t="shared" si="2"/>
        <v>0</v>
      </c>
      <c r="AJ55" s="87"/>
      <c r="AK55" s="87"/>
      <c r="AL55" s="87"/>
      <c r="AM55" s="88"/>
      <c r="AN55" s="86">
        <f t="shared" si="3"/>
        <v>0</v>
      </c>
      <c r="AO55" s="87"/>
      <c r="AP55" s="87"/>
      <c r="AQ55" s="87"/>
      <c r="AR55" s="87"/>
      <c r="AS55" s="88"/>
      <c r="AT55" s="59">
        <f>IF(AI55=0,0,(AI55*1)/($E$59*$AU$9*3-$B$61))</f>
        <v>0</v>
      </c>
      <c r="AU55" s="60"/>
      <c r="AV55" s="60"/>
      <c r="AW55" s="60"/>
      <c r="AX55" s="60"/>
      <c r="AY55" s="61"/>
      <c r="AZ55" s="48"/>
    </row>
    <row r="56" spans="1:52" ht="10.5" customHeight="1" x14ac:dyDescent="0.15">
      <c r="A56" s="5"/>
      <c r="B56" s="233"/>
      <c r="C56" s="234"/>
      <c r="D56" s="234"/>
      <c r="E56" s="234"/>
      <c r="F56" s="234"/>
      <c r="G56" s="234"/>
      <c r="H56" s="235"/>
      <c r="I56" s="107" t="s">
        <v>38</v>
      </c>
      <c r="J56" s="108"/>
      <c r="K56" s="108"/>
      <c r="L56" s="109"/>
      <c r="M56" s="86">
        <v>2</v>
      </c>
      <c r="N56" s="87"/>
      <c r="O56" s="87"/>
      <c r="P56" s="87"/>
      <c r="Q56" s="88"/>
      <c r="R56" s="86">
        <v>12</v>
      </c>
      <c r="S56" s="87"/>
      <c r="T56" s="87"/>
      <c r="U56" s="87"/>
      <c r="V56" s="87"/>
      <c r="W56" s="88"/>
      <c r="X56" s="86">
        <v>0</v>
      </c>
      <c r="Y56" s="87"/>
      <c r="Z56" s="87"/>
      <c r="AA56" s="87"/>
      <c r="AB56" s="88"/>
      <c r="AC56" s="86">
        <v>0</v>
      </c>
      <c r="AD56" s="87"/>
      <c r="AE56" s="87"/>
      <c r="AF56" s="87"/>
      <c r="AG56" s="87"/>
      <c r="AH56" s="88"/>
      <c r="AI56" s="86">
        <f t="shared" si="2"/>
        <v>2</v>
      </c>
      <c r="AJ56" s="87"/>
      <c r="AK56" s="87"/>
      <c r="AL56" s="87"/>
      <c r="AM56" s="88"/>
      <c r="AN56" s="86">
        <f t="shared" si="3"/>
        <v>12</v>
      </c>
      <c r="AO56" s="87"/>
      <c r="AP56" s="87"/>
      <c r="AQ56" s="87"/>
      <c r="AR56" s="87"/>
      <c r="AS56" s="88"/>
      <c r="AT56" s="59">
        <f>IF(AI56=0,0,(AI56*1)/($E$59*$AU$9*3-$B$61))</f>
        <v>4.4444444444444444E-3</v>
      </c>
      <c r="AU56" s="60"/>
      <c r="AV56" s="60"/>
      <c r="AW56" s="60"/>
      <c r="AX56" s="60"/>
      <c r="AY56" s="61"/>
      <c r="AZ56" s="48"/>
    </row>
    <row r="57" spans="1:52" ht="10.5" customHeight="1" x14ac:dyDescent="0.15">
      <c r="A57" s="5"/>
      <c r="B57" s="233"/>
      <c r="C57" s="234"/>
      <c r="D57" s="234"/>
      <c r="E57" s="234"/>
      <c r="F57" s="234"/>
      <c r="G57" s="234"/>
      <c r="H57" s="235"/>
      <c r="I57" s="107" t="s">
        <v>39</v>
      </c>
      <c r="J57" s="108"/>
      <c r="K57" s="108"/>
      <c r="L57" s="109"/>
      <c r="M57" s="86">
        <v>1</v>
      </c>
      <c r="N57" s="87"/>
      <c r="O57" s="87"/>
      <c r="P57" s="87"/>
      <c r="Q57" s="88"/>
      <c r="R57" s="86">
        <v>10</v>
      </c>
      <c r="S57" s="87"/>
      <c r="T57" s="87"/>
      <c r="U57" s="87"/>
      <c r="V57" s="87"/>
      <c r="W57" s="88"/>
      <c r="X57" s="86">
        <v>0</v>
      </c>
      <c r="Y57" s="87"/>
      <c r="Z57" s="87"/>
      <c r="AA57" s="87"/>
      <c r="AB57" s="88"/>
      <c r="AC57" s="86">
        <v>0</v>
      </c>
      <c r="AD57" s="87"/>
      <c r="AE57" s="87"/>
      <c r="AF57" s="87"/>
      <c r="AG57" s="87"/>
      <c r="AH57" s="88"/>
      <c r="AI57" s="86">
        <f t="shared" si="2"/>
        <v>1</v>
      </c>
      <c r="AJ57" s="87"/>
      <c r="AK57" s="87"/>
      <c r="AL57" s="87"/>
      <c r="AM57" s="88"/>
      <c r="AN57" s="86">
        <f t="shared" si="3"/>
        <v>10</v>
      </c>
      <c r="AO57" s="87"/>
      <c r="AP57" s="87"/>
      <c r="AQ57" s="87"/>
      <c r="AR57" s="87"/>
      <c r="AS57" s="88"/>
      <c r="AT57" s="59">
        <f>IF(AI57=0,0,(AI57*1)/($E$59*$AU$9*3-$B$61))</f>
        <v>2.2222222222222222E-3</v>
      </c>
      <c r="AU57" s="60"/>
      <c r="AV57" s="60"/>
      <c r="AW57" s="60"/>
      <c r="AX57" s="60"/>
      <c r="AY57" s="61"/>
      <c r="AZ57" s="48"/>
    </row>
    <row r="58" spans="1:52" ht="10.5" customHeight="1" x14ac:dyDescent="0.15">
      <c r="A58" s="5"/>
      <c r="B58" s="233"/>
      <c r="C58" s="234"/>
      <c r="D58" s="234"/>
      <c r="E58" s="234"/>
      <c r="F58" s="234"/>
      <c r="G58" s="234"/>
      <c r="H58" s="235"/>
      <c r="I58" s="107" t="s">
        <v>40</v>
      </c>
      <c r="J58" s="108"/>
      <c r="K58" s="108"/>
      <c r="L58" s="109"/>
      <c r="M58" s="86">
        <v>30</v>
      </c>
      <c r="N58" s="87"/>
      <c r="O58" s="87"/>
      <c r="P58" s="87"/>
      <c r="Q58" s="88"/>
      <c r="R58" s="86">
        <v>229</v>
      </c>
      <c r="S58" s="87"/>
      <c r="T58" s="87"/>
      <c r="U58" s="87"/>
      <c r="V58" s="87"/>
      <c r="W58" s="88"/>
      <c r="X58" s="86">
        <v>0</v>
      </c>
      <c r="Y58" s="87"/>
      <c r="Z58" s="87"/>
      <c r="AA58" s="87"/>
      <c r="AB58" s="88"/>
      <c r="AC58" s="86">
        <v>0</v>
      </c>
      <c r="AD58" s="87"/>
      <c r="AE58" s="87"/>
      <c r="AF58" s="87"/>
      <c r="AG58" s="87"/>
      <c r="AH58" s="88"/>
      <c r="AI58" s="86">
        <f t="shared" si="2"/>
        <v>30</v>
      </c>
      <c r="AJ58" s="87"/>
      <c r="AK58" s="87"/>
      <c r="AL58" s="87"/>
      <c r="AM58" s="88"/>
      <c r="AN58" s="86">
        <f t="shared" si="3"/>
        <v>229</v>
      </c>
      <c r="AO58" s="87"/>
      <c r="AP58" s="87"/>
      <c r="AQ58" s="87"/>
      <c r="AR58" s="87"/>
      <c r="AS58" s="88"/>
      <c r="AT58" s="59">
        <f>IF(AI58=0,0,(AI58*2)/($E$59*$AU$9*3-$B$61))</f>
        <v>0.13333333333333333</v>
      </c>
      <c r="AU58" s="60"/>
      <c r="AV58" s="60"/>
      <c r="AW58" s="60"/>
      <c r="AX58" s="60"/>
      <c r="AY58" s="61"/>
      <c r="AZ58" s="48"/>
    </row>
    <row r="59" spans="1:52" ht="10.5" customHeight="1" x14ac:dyDescent="0.15">
      <c r="A59" s="5"/>
      <c r="B59" s="20"/>
      <c r="C59" s="22"/>
      <c r="D59" s="18" t="s">
        <v>24</v>
      </c>
      <c r="E59" s="18">
        <v>5</v>
      </c>
      <c r="F59" s="18" t="s">
        <v>41</v>
      </c>
      <c r="G59" s="18"/>
      <c r="H59" s="19"/>
      <c r="I59" s="107" t="s">
        <v>42</v>
      </c>
      <c r="J59" s="108"/>
      <c r="K59" s="108"/>
      <c r="L59" s="109"/>
      <c r="M59" s="86">
        <v>4</v>
      </c>
      <c r="N59" s="87"/>
      <c r="O59" s="87"/>
      <c r="P59" s="87"/>
      <c r="Q59" s="88"/>
      <c r="R59" s="86">
        <v>25</v>
      </c>
      <c r="S59" s="87"/>
      <c r="T59" s="87"/>
      <c r="U59" s="87"/>
      <c r="V59" s="87"/>
      <c r="W59" s="88"/>
      <c r="X59" s="86">
        <v>0</v>
      </c>
      <c r="Y59" s="87"/>
      <c r="Z59" s="87"/>
      <c r="AA59" s="87"/>
      <c r="AB59" s="88"/>
      <c r="AC59" s="86">
        <v>0</v>
      </c>
      <c r="AD59" s="87"/>
      <c r="AE59" s="87"/>
      <c r="AF59" s="87"/>
      <c r="AG59" s="87"/>
      <c r="AH59" s="88"/>
      <c r="AI59" s="86">
        <f t="shared" si="2"/>
        <v>4</v>
      </c>
      <c r="AJ59" s="87"/>
      <c r="AK59" s="87"/>
      <c r="AL59" s="87"/>
      <c r="AM59" s="88"/>
      <c r="AN59" s="86">
        <f t="shared" si="3"/>
        <v>25</v>
      </c>
      <c r="AO59" s="87"/>
      <c r="AP59" s="87"/>
      <c r="AQ59" s="87"/>
      <c r="AR59" s="87"/>
      <c r="AS59" s="88"/>
      <c r="AT59" s="59">
        <f>IF(AI59=0,0,(AI59*2)/($E$59*$AU$9*3-$B$61))</f>
        <v>1.7777777777777778E-2</v>
      </c>
      <c r="AU59" s="60"/>
      <c r="AV59" s="60"/>
      <c r="AW59" s="60"/>
      <c r="AX59" s="60"/>
      <c r="AY59" s="61"/>
      <c r="AZ59" s="48"/>
    </row>
    <row r="60" spans="1:52" ht="10.5" customHeight="1" x14ac:dyDescent="0.15">
      <c r="A60" s="5"/>
      <c r="B60" s="20"/>
      <c r="C60" s="22"/>
      <c r="D60" s="22"/>
      <c r="E60" s="18"/>
      <c r="F60" s="18"/>
      <c r="G60" s="18"/>
      <c r="H60" s="19"/>
      <c r="I60" s="107" t="s">
        <v>43</v>
      </c>
      <c r="J60" s="108"/>
      <c r="K60" s="108"/>
      <c r="L60" s="109"/>
      <c r="M60" s="86">
        <v>18</v>
      </c>
      <c r="N60" s="87"/>
      <c r="O60" s="87"/>
      <c r="P60" s="87"/>
      <c r="Q60" s="88"/>
      <c r="R60" s="86">
        <v>122</v>
      </c>
      <c r="S60" s="87"/>
      <c r="T60" s="87"/>
      <c r="U60" s="87"/>
      <c r="V60" s="87"/>
      <c r="W60" s="88"/>
      <c r="X60" s="86">
        <v>0</v>
      </c>
      <c r="Y60" s="87"/>
      <c r="Z60" s="87"/>
      <c r="AA60" s="87"/>
      <c r="AB60" s="88"/>
      <c r="AC60" s="86">
        <v>0</v>
      </c>
      <c r="AD60" s="87"/>
      <c r="AE60" s="87"/>
      <c r="AF60" s="87"/>
      <c r="AG60" s="87"/>
      <c r="AH60" s="88"/>
      <c r="AI60" s="86">
        <f t="shared" si="2"/>
        <v>18</v>
      </c>
      <c r="AJ60" s="87"/>
      <c r="AK60" s="87"/>
      <c r="AL60" s="87"/>
      <c r="AM60" s="88"/>
      <c r="AN60" s="86">
        <f t="shared" si="3"/>
        <v>122</v>
      </c>
      <c r="AO60" s="87"/>
      <c r="AP60" s="87"/>
      <c r="AQ60" s="87"/>
      <c r="AR60" s="87"/>
      <c r="AS60" s="88"/>
      <c r="AT60" s="59">
        <f>IF(AI60=0,0,(AI60*3)/($E$59*$AU$9*3-$B$61))</f>
        <v>0.12</v>
      </c>
      <c r="AU60" s="60"/>
      <c r="AV60" s="60"/>
      <c r="AW60" s="60"/>
      <c r="AX60" s="60"/>
      <c r="AY60" s="61"/>
      <c r="AZ60" s="48"/>
    </row>
    <row r="61" spans="1:52" ht="10.5" customHeight="1" x14ac:dyDescent="0.15">
      <c r="A61" s="5"/>
      <c r="B61" s="32">
        <v>0</v>
      </c>
      <c r="C61" s="27"/>
      <c r="D61" s="27"/>
      <c r="E61" s="24">
        <v>2</v>
      </c>
      <c r="F61" s="24"/>
      <c r="G61" s="24"/>
      <c r="H61" s="25"/>
      <c r="I61" s="107" t="s">
        <v>36</v>
      </c>
      <c r="J61" s="108"/>
      <c r="K61" s="108"/>
      <c r="L61" s="109"/>
      <c r="M61" s="86">
        <f>SUM(M55:M60)</f>
        <v>55</v>
      </c>
      <c r="N61" s="87"/>
      <c r="O61" s="87"/>
      <c r="P61" s="87"/>
      <c r="Q61" s="88"/>
      <c r="R61" s="86">
        <f>SUM(R55:R60)</f>
        <v>398</v>
      </c>
      <c r="S61" s="87"/>
      <c r="T61" s="87"/>
      <c r="U61" s="87"/>
      <c r="V61" s="87"/>
      <c r="W61" s="88"/>
      <c r="X61" s="86">
        <f>SUM(X55:X60)</f>
        <v>0</v>
      </c>
      <c r="Y61" s="87"/>
      <c r="Z61" s="87"/>
      <c r="AA61" s="87"/>
      <c r="AB61" s="88"/>
      <c r="AC61" s="86">
        <f>SUM(AC55:AC60)</f>
        <v>0</v>
      </c>
      <c r="AD61" s="87"/>
      <c r="AE61" s="87"/>
      <c r="AF61" s="87"/>
      <c r="AG61" s="87"/>
      <c r="AH61" s="88"/>
      <c r="AI61" s="86">
        <f t="shared" si="2"/>
        <v>55</v>
      </c>
      <c r="AJ61" s="87"/>
      <c r="AK61" s="87"/>
      <c r="AL61" s="87"/>
      <c r="AM61" s="88"/>
      <c r="AN61" s="86">
        <f t="shared" si="3"/>
        <v>398</v>
      </c>
      <c r="AO61" s="87"/>
      <c r="AP61" s="87"/>
      <c r="AQ61" s="87"/>
      <c r="AR61" s="87"/>
      <c r="AS61" s="88"/>
      <c r="AT61" s="59">
        <f>IF(AI61=0,0,(AI61+AI58+AI59+(AI60*2))/(E59*$AU$9*3-B61))</f>
        <v>0.27777777777777779</v>
      </c>
      <c r="AU61" s="60"/>
      <c r="AV61" s="60"/>
      <c r="AW61" s="60"/>
      <c r="AX61" s="60"/>
      <c r="AY61" s="61"/>
      <c r="AZ61" s="48"/>
    </row>
    <row r="62" spans="1:52" ht="10.5" customHeight="1" x14ac:dyDescent="0.15">
      <c r="A62" s="5"/>
      <c r="B62" s="204" t="s">
        <v>34</v>
      </c>
      <c r="C62" s="208"/>
      <c r="D62" s="208"/>
      <c r="E62" s="208" t="s">
        <v>25</v>
      </c>
      <c r="F62" s="208"/>
      <c r="G62" s="208"/>
      <c r="H62" s="206"/>
      <c r="I62" s="118" t="s">
        <v>37</v>
      </c>
      <c r="J62" s="119"/>
      <c r="K62" s="119"/>
      <c r="L62" s="120"/>
      <c r="M62" s="201">
        <f t="shared" ref="M62:M67" si="4">M13+M20+M27+M34+M41+M48+M55</f>
        <v>101</v>
      </c>
      <c r="N62" s="202"/>
      <c r="O62" s="202"/>
      <c r="P62" s="202"/>
      <c r="Q62" s="203"/>
      <c r="R62" s="201">
        <f t="shared" ref="R62:R67" si="5">R13+R20+R27+R34+R41+R48+R55</f>
        <v>810</v>
      </c>
      <c r="S62" s="202"/>
      <c r="T62" s="202"/>
      <c r="U62" s="202"/>
      <c r="V62" s="202"/>
      <c r="W62" s="203"/>
      <c r="X62" s="201">
        <f t="shared" ref="X62:X67" si="6">X13+X20+X27+X34+X41+X48+X55</f>
        <v>1</v>
      </c>
      <c r="Y62" s="202"/>
      <c r="Z62" s="202"/>
      <c r="AA62" s="202"/>
      <c r="AB62" s="203"/>
      <c r="AC62" s="201">
        <f t="shared" ref="AC62:AC67" si="7">AC13+AC20+AC27+AC34+AC41+AC48+AC55</f>
        <v>20</v>
      </c>
      <c r="AD62" s="202"/>
      <c r="AE62" s="202"/>
      <c r="AF62" s="202"/>
      <c r="AG62" s="202"/>
      <c r="AH62" s="203"/>
      <c r="AI62" s="201">
        <f t="shared" ref="AI62:AI67" si="8">AI13+AI20+AI27+AI34+AI41+AI48+AI55</f>
        <v>102</v>
      </c>
      <c r="AJ62" s="202"/>
      <c r="AK62" s="202"/>
      <c r="AL62" s="202"/>
      <c r="AM62" s="203"/>
      <c r="AN62" s="201">
        <f t="shared" ref="AN62:AN67" si="9">AN13+AN20+AN27+AN34+AN41+AN48+AN55</f>
        <v>830</v>
      </c>
      <c r="AO62" s="202"/>
      <c r="AP62" s="202"/>
      <c r="AQ62" s="202"/>
      <c r="AR62" s="202"/>
      <c r="AS62" s="203"/>
      <c r="AT62" s="198">
        <f>IF(AI62=0,0,(AI62*1)/($E$66*$AU$9*3-$B$68))</f>
        <v>7.5555555555555556E-2</v>
      </c>
      <c r="AU62" s="199"/>
      <c r="AV62" s="199"/>
      <c r="AW62" s="199"/>
      <c r="AX62" s="199"/>
      <c r="AY62" s="200"/>
      <c r="AZ62" s="48"/>
    </row>
    <row r="63" spans="1:52" ht="10.5" customHeight="1" x14ac:dyDescent="0.15">
      <c r="A63" s="5"/>
      <c r="B63" s="207"/>
      <c r="C63" s="208"/>
      <c r="D63" s="208"/>
      <c r="E63" s="208"/>
      <c r="F63" s="208"/>
      <c r="G63" s="208"/>
      <c r="H63" s="206"/>
      <c r="I63" s="107" t="s">
        <v>38</v>
      </c>
      <c r="J63" s="108"/>
      <c r="K63" s="108"/>
      <c r="L63" s="109"/>
      <c r="M63" s="86">
        <f t="shared" si="4"/>
        <v>113</v>
      </c>
      <c r="N63" s="87"/>
      <c r="O63" s="87"/>
      <c r="P63" s="87"/>
      <c r="Q63" s="88"/>
      <c r="R63" s="86">
        <f t="shared" si="5"/>
        <v>1933</v>
      </c>
      <c r="S63" s="87"/>
      <c r="T63" s="87"/>
      <c r="U63" s="87"/>
      <c r="V63" s="87"/>
      <c r="W63" s="88"/>
      <c r="X63" s="86">
        <f t="shared" si="6"/>
        <v>9</v>
      </c>
      <c r="Y63" s="87"/>
      <c r="Z63" s="87"/>
      <c r="AA63" s="87"/>
      <c r="AB63" s="88"/>
      <c r="AC63" s="86">
        <f t="shared" si="7"/>
        <v>195</v>
      </c>
      <c r="AD63" s="87"/>
      <c r="AE63" s="87"/>
      <c r="AF63" s="87"/>
      <c r="AG63" s="87"/>
      <c r="AH63" s="88"/>
      <c r="AI63" s="86">
        <f t="shared" si="8"/>
        <v>122</v>
      </c>
      <c r="AJ63" s="87"/>
      <c r="AK63" s="87"/>
      <c r="AL63" s="87"/>
      <c r="AM63" s="88"/>
      <c r="AN63" s="86">
        <f t="shared" si="9"/>
        <v>2128</v>
      </c>
      <c r="AO63" s="87"/>
      <c r="AP63" s="87"/>
      <c r="AQ63" s="87"/>
      <c r="AR63" s="87"/>
      <c r="AS63" s="88"/>
      <c r="AT63" s="59">
        <f>IF(AI63=0,0,(AI63*1)/($E$66*$AU$9*3-$B$68))</f>
        <v>9.0370370370370365E-2</v>
      </c>
      <c r="AU63" s="60"/>
      <c r="AV63" s="60"/>
      <c r="AW63" s="60"/>
      <c r="AX63" s="60"/>
      <c r="AY63" s="61"/>
      <c r="AZ63" s="48"/>
    </row>
    <row r="64" spans="1:52" ht="10.5" customHeight="1" x14ac:dyDescent="0.15">
      <c r="A64" s="5"/>
      <c r="B64" s="207"/>
      <c r="C64" s="208"/>
      <c r="D64" s="208"/>
      <c r="E64" s="208"/>
      <c r="F64" s="208"/>
      <c r="G64" s="208"/>
      <c r="H64" s="206"/>
      <c r="I64" s="107" t="s">
        <v>39</v>
      </c>
      <c r="J64" s="108"/>
      <c r="K64" s="108"/>
      <c r="L64" s="109"/>
      <c r="M64" s="86">
        <f t="shared" si="4"/>
        <v>89</v>
      </c>
      <c r="N64" s="87"/>
      <c r="O64" s="87"/>
      <c r="P64" s="87"/>
      <c r="Q64" s="88"/>
      <c r="R64" s="86">
        <f t="shared" si="5"/>
        <v>940</v>
      </c>
      <c r="S64" s="87"/>
      <c r="T64" s="87"/>
      <c r="U64" s="87"/>
      <c r="V64" s="87"/>
      <c r="W64" s="88"/>
      <c r="X64" s="86">
        <f t="shared" si="6"/>
        <v>26</v>
      </c>
      <c r="Y64" s="87"/>
      <c r="Z64" s="87"/>
      <c r="AA64" s="87"/>
      <c r="AB64" s="88"/>
      <c r="AC64" s="86">
        <f t="shared" si="7"/>
        <v>662</v>
      </c>
      <c r="AD64" s="87"/>
      <c r="AE64" s="87"/>
      <c r="AF64" s="87"/>
      <c r="AG64" s="87"/>
      <c r="AH64" s="88"/>
      <c r="AI64" s="86">
        <f t="shared" si="8"/>
        <v>115</v>
      </c>
      <c r="AJ64" s="87"/>
      <c r="AK64" s="87"/>
      <c r="AL64" s="87"/>
      <c r="AM64" s="88"/>
      <c r="AN64" s="86">
        <f t="shared" si="9"/>
        <v>1602</v>
      </c>
      <c r="AO64" s="87"/>
      <c r="AP64" s="87"/>
      <c r="AQ64" s="87"/>
      <c r="AR64" s="87"/>
      <c r="AS64" s="88"/>
      <c r="AT64" s="59">
        <f>IF(AI64=0,0,(AI64*1)/($E$66*$AU$9*3-$B$68))</f>
        <v>8.5185185185185183E-2</v>
      </c>
      <c r="AU64" s="60"/>
      <c r="AV64" s="60"/>
      <c r="AW64" s="60"/>
      <c r="AX64" s="60"/>
      <c r="AY64" s="61"/>
      <c r="AZ64" s="48"/>
    </row>
    <row r="65" spans="1:52" ht="10.5" customHeight="1" x14ac:dyDescent="0.15">
      <c r="A65" s="5"/>
      <c r="B65" s="207"/>
      <c r="C65" s="208"/>
      <c r="D65" s="208"/>
      <c r="E65" s="208"/>
      <c r="F65" s="208"/>
      <c r="G65" s="208"/>
      <c r="H65" s="206"/>
      <c r="I65" s="107" t="s">
        <v>40</v>
      </c>
      <c r="J65" s="108"/>
      <c r="K65" s="108"/>
      <c r="L65" s="109"/>
      <c r="M65" s="86">
        <f t="shared" si="4"/>
        <v>94</v>
      </c>
      <c r="N65" s="87"/>
      <c r="O65" s="87"/>
      <c r="P65" s="87"/>
      <c r="Q65" s="88"/>
      <c r="R65" s="86">
        <f t="shared" si="5"/>
        <v>4020</v>
      </c>
      <c r="S65" s="87"/>
      <c r="T65" s="87"/>
      <c r="U65" s="87"/>
      <c r="V65" s="87"/>
      <c r="W65" s="88"/>
      <c r="X65" s="86">
        <f t="shared" si="6"/>
        <v>6</v>
      </c>
      <c r="Y65" s="87"/>
      <c r="Z65" s="87"/>
      <c r="AA65" s="87"/>
      <c r="AB65" s="88"/>
      <c r="AC65" s="86">
        <f t="shared" si="7"/>
        <v>100</v>
      </c>
      <c r="AD65" s="87"/>
      <c r="AE65" s="87"/>
      <c r="AF65" s="87"/>
      <c r="AG65" s="87"/>
      <c r="AH65" s="88"/>
      <c r="AI65" s="86">
        <f t="shared" si="8"/>
        <v>100</v>
      </c>
      <c r="AJ65" s="87"/>
      <c r="AK65" s="87"/>
      <c r="AL65" s="87"/>
      <c r="AM65" s="88"/>
      <c r="AN65" s="86">
        <f t="shared" si="9"/>
        <v>4120</v>
      </c>
      <c r="AO65" s="87"/>
      <c r="AP65" s="87"/>
      <c r="AQ65" s="87"/>
      <c r="AR65" s="87"/>
      <c r="AS65" s="88"/>
      <c r="AT65" s="59">
        <f>IF(AI65=0,0,(AI65*2)/($E$66*$AU$9*3-$B$68))</f>
        <v>0.14814814814814814</v>
      </c>
      <c r="AU65" s="60"/>
      <c r="AV65" s="60"/>
      <c r="AW65" s="60"/>
      <c r="AX65" s="60"/>
      <c r="AY65" s="61"/>
      <c r="AZ65" s="48"/>
    </row>
    <row r="66" spans="1:52" ht="10.5" customHeight="1" x14ac:dyDescent="0.15">
      <c r="A66" s="5"/>
      <c r="B66" s="20"/>
      <c r="C66" s="22"/>
      <c r="D66" s="18" t="s">
        <v>24</v>
      </c>
      <c r="E66" s="18">
        <f>E17+E24+E31+E38+E45+E52+E59</f>
        <v>15</v>
      </c>
      <c r="F66" s="18" t="s">
        <v>41</v>
      </c>
      <c r="G66" s="18"/>
      <c r="H66" s="19"/>
      <c r="I66" s="107" t="s">
        <v>42</v>
      </c>
      <c r="J66" s="108"/>
      <c r="K66" s="108"/>
      <c r="L66" s="109"/>
      <c r="M66" s="86">
        <f t="shared" si="4"/>
        <v>18</v>
      </c>
      <c r="N66" s="87"/>
      <c r="O66" s="87"/>
      <c r="P66" s="87"/>
      <c r="Q66" s="88"/>
      <c r="R66" s="86">
        <f t="shared" si="5"/>
        <v>695</v>
      </c>
      <c r="S66" s="87"/>
      <c r="T66" s="87"/>
      <c r="U66" s="87"/>
      <c r="V66" s="87"/>
      <c r="W66" s="88"/>
      <c r="X66" s="86">
        <f t="shared" si="6"/>
        <v>0</v>
      </c>
      <c r="Y66" s="87"/>
      <c r="Z66" s="87"/>
      <c r="AA66" s="87"/>
      <c r="AB66" s="88"/>
      <c r="AC66" s="86">
        <f t="shared" si="7"/>
        <v>0</v>
      </c>
      <c r="AD66" s="87"/>
      <c r="AE66" s="87"/>
      <c r="AF66" s="87"/>
      <c r="AG66" s="87"/>
      <c r="AH66" s="88"/>
      <c r="AI66" s="86">
        <f t="shared" si="8"/>
        <v>18</v>
      </c>
      <c r="AJ66" s="87"/>
      <c r="AK66" s="87"/>
      <c r="AL66" s="87"/>
      <c r="AM66" s="88"/>
      <c r="AN66" s="86">
        <f t="shared" si="9"/>
        <v>695</v>
      </c>
      <c r="AO66" s="87"/>
      <c r="AP66" s="87"/>
      <c r="AQ66" s="87"/>
      <c r="AR66" s="87"/>
      <c r="AS66" s="88"/>
      <c r="AT66" s="59">
        <f>IF(AI66=0,0,(AI66*2)/($E$66*$AU$9*3-$B$68))</f>
        <v>2.6666666666666668E-2</v>
      </c>
      <c r="AU66" s="60"/>
      <c r="AV66" s="60"/>
      <c r="AW66" s="60"/>
      <c r="AX66" s="60"/>
      <c r="AY66" s="61"/>
      <c r="AZ66" s="48"/>
    </row>
    <row r="67" spans="1:52" ht="10.5" customHeight="1" x14ac:dyDescent="0.15">
      <c r="A67" s="5"/>
      <c r="B67" s="20"/>
      <c r="C67" s="22"/>
      <c r="D67" s="22"/>
      <c r="E67" s="18"/>
      <c r="F67" s="18"/>
      <c r="G67" s="18"/>
      <c r="H67" s="19"/>
      <c r="I67" s="107" t="s">
        <v>43</v>
      </c>
      <c r="J67" s="108"/>
      <c r="K67" s="108"/>
      <c r="L67" s="109"/>
      <c r="M67" s="86">
        <f t="shared" si="4"/>
        <v>29</v>
      </c>
      <c r="N67" s="87"/>
      <c r="O67" s="87"/>
      <c r="P67" s="87"/>
      <c r="Q67" s="88"/>
      <c r="R67" s="86">
        <f t="shared" si="5"/>
        <v>2197</v>
      </c>
      <c r="S67" s="87"/>
      <c r="T67" s="87"/>
      <c r="U67" s="87"/>
      <c r="V67" s="87"/>
      <c r="W67" s="88"/>
      <c r="X67" s="86">
        <f t="shared" si="6"/>
        <v>0</v>
      </c>
      <c r="Y67" s="87"/>
      <c r="Z67" s="87"/>
      <c r="AA67" s="87"/>
      <c r="AB67" s="88"/>
      <c r="AC67" s="86">
        <f t="shared" si="7"/>
        <v>0</v>
      </c>
      <c r="AD67" s="87"/>
      <c r="AE67" s="87"/>
      <c r="AF67" s="87"/>
      <c r="AG67" s="87"/>
      <c r="AH67" s="88"/>
      <c r="AI67" s="86">
        <f t="shared" si="8"/>
        <v>29</v>
      </c>
      <c r="AJ67" s="87"/>
      <c r="AK67" s="87"/>
      <c r="AL67" s="87"/>
      <c r="AM67" s="88"/>
      <c r="AN67" s="86">
        <f t="shared" si="9"/>
        <v>2197</v>
      </c>
      <c r="AO67" s="87"/>
      <c r="AP67" s="87"/>
      <c r="AQ67" s="87"/>
      <c r="AR67" s="87"/>
      <c r="AS67" s="88"/>
      <c r="AT67" s="59">
        <f>IF(AI67=0,0,(AI67*3)/($E$66*$AU$9*3-$B$68))</f>
        <v>6.4444444444444443E-2</v>
      </c>
      <c r="AU67" s="60"/>
      <c r="AV67" s="60"/>
      <c r="AW67" s="60"/>
      <c r="AX67" s="60"/>
      <c r="AY67" s="61"/>
      <c r="AZ67" s="48"/>
    </row>
    <row r="68" spans="1:52" ht="10.5" customHeight="1" thickBot="1" x14ac:dyDescent="0.2">
      <c r="A68" s="5"/>
      <c r="B68" s="39">
        <f>B19+B26+B33+B40+B47+B54+B61</f>
        <v>0</v>
      </c>
      <c r="C68" s="41"/>
      <c r="D68" s="41"/>
      <c r="E68" s="44">
        <v>4</v>
      </c>
      <c r="F68" s="44"/>
      <c r="G68" s="44"/>
      <c r="H68" s="45"/>
      <c r="I68" s="215" t="s">
        <v>36</v>
      </c>
      <c r="J68" s="216"/>
      <c r="K68" s="216"/>
      <c r="L68" s="217"/>
      <c r="M68" s="212">
        <f>SUM(M62:M67)</f>
        <v>444</v>
      </c>
      <c r="N68" s="213"/>
      <c r="O68" s="213"/>
      <c r="P68" s="213"/>
      <c r="Q68" s="214"/>
      <c r="R68" s="212">
        <f>SUM(R62:R67)</f>
        <v>10595</v>
      </c>
      <c r="S68" s="213"/>
      <c r="T68" s="213"/>
      <c r="U68" s="213"/>
      <c r="V68" s="213"/>
      <c r="W68" s="214"/>
      <c r="X68" s="212">
        <f>SUM(X62:X67)</f>
        <v>42</v>
      </c>
      <c r="Y68" s="213"/>
      <c r="Z68" s="213"/>
      <c r="AA68" s="213"/>
      <c r="AB68" s="214"/>
      <c r="AC68" s="212">
        <f>SUM(AC62:AC67)</f>
        <v>977</v>
      </c>
      <c r="AD68" s="213"/>
      <c r="AE68" s="213"/>
      <c r="AF68" s="213"/>
      <c r="AG68" s="213"/>
      <c r="AH68" s="214"/>
      <c r="AI68" s="212">
        <f t="shared" ref="AI68:AI99" si="10">M68+X68</f>
        <v>486</v>
      </c>
      <c r="AJ68" s="213"/>
      <c r="AK68" s="213"/>
      <c r="AL68" s="213"/>
      <c r="AM68" s="214"/>
      <c r="AN68" s="212">
        <f t="shared" ref="AN68:AN74" si="11">R68+AC68</f>
        <v>11572</v>
      </c>
      <c r="AO68" s="213"/>
      <c r="AP68" s="213"/>
      <c r="AQ68" s="213"/>
      <c r="AR68" s="213"/>
      <c r="AS68" s="214"/>
      <c r="AT68" s="209">
        <f>IF(AI68=0,0,(AI68+AI65+AI66+(AI67*2))/(E66*$AU$9*3-B68))</f>
        <v>0.49037037037037035</v>
      </c>
      <c r="AU68" s="210"/>
      <c r="AV68" s="210"/>
      <c r="AW68" s="210"/>
      <c r="AX68" s="210"/>
      <c r="AY68" s="211"/>
      <c r="AZ68" s="48"/>
    </row>
    <row r="69" spans="1:52" ht="10.5" customHeight="1" thickTop="1" x14ac:dyDescent="0.15">
      <c r="A69" s="5"/>
      <c r="B69" s="187" t="s">
        <v>35</v>
      </c>
      <c r="C69" s="191"/>
      <c r="D69" s="189"/>
      <c r="E69" s="175" t="s">
        <v>25</v>
      </c>
      <c r="F69" s="178"/>
      <c r="G69" s="178"/>
      <c r="H69" s="177"/>
      <c r="I69" s="158" t="str">
        <f t="shared" ref="I69:I74" si="12">I62</f>
        <v>午前</v>
      </c>
      <c r="J69" s="159"/>
      <c r="K69" s="159"/>
      <c r="L69" s="160"/>
      <c r="M69" s="179">
        <v>6</v>
      </c>
      <c r="N69" s="180"/>
      <c r="O69" s="180"/>
      <c r="P69" s="180"/>
      <c r="Q69" s="181"/>
      <c r="R69" s="179">
        <v>408</v>
      </c>
      <c r="S69" s="180"/>
      <c r="T69" s="180"/>
      <c r="U69" s="180"/>
      <c r="V69" s="180"/>
      <c r="W69" s="181"/>
      <c r="X69" s="179">
        <v>0</v>
      </c>
      <c r="Y69" s="180"/>
      <c r="Z69" s="180"/>
      <c r="AA69" s="180"/>
      <c r="AB69" s="181"/>
      <c r="AC69" s="179">
        <v>0</v>
      </c>
      <c r="AD69" s="180"/>
      <c r="AE69" s="180"/>
      <c r="AF69" s="180"/>
      <c r="AG69" s="180"/>
      <c r="AH69" s="181"/>
      <c r="AI69" s="179">
        <f t="shared" si="10"/>
        <v>6</v>
      </c>
      <c r="AJ69" s="180"/>
      <c r="AK69" s="180"/>
      <c r="AL69" s="180"/>
      <c r="AM69" s="181"/>
      <c r="AN69" s="179">
        <f t="shared" si="11"/>
        <v>408</v>
      </c>
      <c r="AO69" s="182"/>
      <c r="AP69" s="182"/>
      <c r="AQ69" s="182"/>
      <c r="AR69" s="182"/>
      <c r="AS69" s="183"/>
      <c r="AT69" s="184">
        <f>IF(AI69=0,0,(AI69*1)/($E$73*$AU$10*3-$E$75))</f>
        <v>1.6666666666666666E-2</v>
      </c>
      <c r="AU69" s="185"/>
      <c r="AV69" s="185"/>
      <c r="AW69" s="185"/>
      <c r="AX69" s="185"/>
      <c r="AY69" s="186"/>
      <c r="AZ69" s="37"/>
    </row>
    <row r="70" spans="1:52" ht="10.5" customHeight="1" x14ac:dyDescent="0.15">
      <c r="A70" s="5"/>
      <c r="B70" s="190"/>
      <c r="C70" s="191"/>
      <c r="D70" s="189"/>
      <c r="E70" s="175"/>
      <c r="F70" s="178"/>
      <c r="G70" s="178"/>
      <c r="H70" s="177"/>
      <c r="I70" s="166" t="str">
        <f t="shared" si="12"/>
        <v>午後</v>
      </c>
      <c r="J70" s="167"/>
      <c r="K70" s="167"/>
      <c r="L70" s="168"/>
      <c r="M70" s="161">
        <v>14</v>
      </c>
      <c r="N70" s="162"/>
      <c r="O70" s="162"/>
      <c r="P70" s="162"/>
      <c r="Q70" s="163"/>
      <c r="R70" s="161">
        <v>2199</v>
      </c>
      <c r="S70" s="162"/>
      <c r="T70" s="162"/>
      <c r="U70" s="162"/>
      <c r="V70" s="162"/>
      <c r="W70" s="163"/>
      <c r="X70" s="161">
        <v>0</v>
      </c>
      <c r="Y70" s="162"/>
      <c r="Z70" s="162"/>
      <c r="AA70" s="162"/>
      <c r="AB70" s="163"/>
      <c r="AC70" s="161">
        <v>0</v>
      </c>
      <c r="AD70" s="162"/>
      <c r="AE70" s="162"/>
      <c r="AF70" s="162"/>
      <c r="AG70" s="162"/>
      <c r="AH70" s="163"/>
      <c r="AI70" s="161">
        <f t="shared" si="10"/>
        <v>14</v>
      </c>
      <c r="AJ70" s="162"/>
      <c r="AK70" s="162"/>
      <c r="AL70" s="162"/>
      <c r="AM70" s="163"/>
      <c r="AN70" s="161">
        <f t="shared" si="11"/>
        <v>2199</v>
      </c>
      <c r="AO70" s="164"/>
      <c r="AP70" s="164"/>
      <c r="AQ70" s="164"/>
      <c r="AR70" s="164"/>
      <c r="AS70" s="165"/>
      <c r="AT70" s="172">
        <f>IF(AI70=0,0,(AI70*1)/($E$73*$AU$10*3-$E$75))</f>
        <v>3.888888888888889E-2</v>
      </c>
      <c r="AU70" s="173"/>
      <c r="AV70" s="173"/>
      <c r="AW70" s="173"/>
      <c r="AX70" s="173"/>
      <c r="AY70" s="174"/>
      <c r="AZ70" s="37"/>
    </row>
    <row r="71" spans="1:52" ht="10.5" customHeight="1" x14ac:dyDescent="0.15">
      <c r="A71" s="5"/>
      <c r="B71" s="190"/>
      <c r="C71" s="191"/>
      <c r="D71" s="189"/>
      <c r="E71" s="175"/>
      <c r="F71" s="178"/>
      <c r="G71" s="178"/>
      <c r="H71" s="177"/>
      <c r="I71" s="166" t="str">
        <f t="shared" si="12"/>
        <v>夜間</v>
      </c>
      <c r="J71" s="167"/>
      <c r="K71" s="167"/>
      <c r="L71" s="168"/>
      <c r="M71" s="161">
        <v>11</v>
      </c>
      <c r="N71" s="162"/>
      <c r="O71" s="162"/>
      <c r="P71" s="162"/>
      <c r="Q71" s="163"/>
      <c r="R71" s="161">
        <v>644</v>
      </c>
      <c r="S71" s="162"/>
      <c r="T71" s="162"/>
      <c r="U71" s="162"/>
      <c r="V71" s="162"/>
      <c r="W71" s="163"/>
      <c r="X71" s="161">
        <v>2</v>
      </c>
      <c r="Y71" s="162"/>
      <c r="Z71" s="162"/>
      <c r="AA71" s="162"/>
      <c r="AB71" s="163"/>
      <c r="AC71" s="161">
        <v>60</v>
      </c>
      <c r="AD71" s="162"/>
      <c r="AE71" s="162"/>
      <c r="AF71" s="162"/>
      <c r="AG71" s="162"/>
      <c r="AH71" s="163"/>
      <c r="AI71" s="161">
        <f t="shared" si="10"/>
        <v>13</v>
      </c>
      <c r="AJ71" s="162"/>
      <c r="AK71" s="162"/>
      <c r="AL71" s="162"/>
      <c r="AM71" s="163"/>
      <c r="AN71" s="161">
        <f t="shared" si="11"/>
        <v>704</v>
      </c>
      <c r="AO71" s="164"/>
      <c r="AP71" s="164"/>
      <c r="AQ71" s="164"/>
      <c r="AR71" s="164"/>
      <c r="AS71" s="165"/>
      <c r="AT71" s="172">
        <f>IF(AI71=0,0,(AI71*1)/($E$73*$AU$10*3-$E$75))</f>
        <v>3.6111111111111108E-2</v>
      </c>
      <c r="AU71" s="173"/>
      <c r="AV71" s="173"/>
      <c r="AW71" s="173"/>
      <c r="AX71" s="173"/>
      <c r="AY71" s="174"/>
      <c r="AZ71" s="37"/>
    </row>
    <row r="72" spans="1:52" ht="10.5" customHeight="1" x14ac:dyDescent="0.15">
      <c r="A72" s="5"/>
      <c r="B72" s="190"/>
      <c r="C72" s="191"/>
      <c r="D72" s="189"/>
      <c r="E72" s="175"/>
      <c r="F72" s="178"/>
      <c r="G72" s="178"/>
      <c r="H72" s="177"/>
      <c r="I72" s="166" t="str">
        <f t="shared" si="12"/>
        <v>午前午後</v>
      </c>
      <c r="J72" s="167"/>
      <c r="K72" s="167"/>
      <c r="L72" s="168"/>
      <c r="M72" s="161">
        <v>28</v>
      </c>
      <c r="N72" s="162"/>
      <c r="O72" s="162"/>
      <c r="P72" s="162"/>
      <c r="Q72" s="163"/>
      <c r="R72" s="161">
        <v>6443</v>
      </c>
      <c r="S72" s="162"/>
      <c r="T72" s="162"/>
      <c r="U72" s="162"/>
      <c r="V72" s="162"/>
      <c r="W72" s="163"/>
      <c r="X72" s="161">
        <v>2</v>
      </c>
      <c r="Y72" s="162"/>
      <c r="Z72" s="162"/>
      <c r="AA72" s="162"/>
      <c r="AB72" s="163"/>
      <c r="AC72" s="161">
        <v>952</v>
      </c>
      <c r="AD72" s="162"/>
      <c r="AE72" s="162"/>
      <c r="AF72" s="162"/>
      <c r="AG72" s="162"/>
      <c r="AH72" s="163"/>
      <c r="AI72" s="161">
        <f t="shared" si="10"/>
        <v>30</v>
      </c>
      <c r="AJ72" s="162"/>
      <c r="AK72" s="162"/>
      <c r="AL72" s="162"/>
      <c r="AM72" s="163"/>
      <c r="AN72" s="161">
        <f t="shared" si="11"/>
        <v>7395</v>
      </c>
      <c r="AO72" s="164"/>
      <c r="AP72" s="164"/>
      <c r="AQ72" s="164"/>
      <c r="AR72" s="164"/>
      <c r="AS72" s="165"/>
      <c r="AT72" s="172">
        <f>IF(AI72=0,0,(AI72*2)/($E$73*$AU$10*3-$E$75))</f>
        <v>0.16666666666666666</v>
      </c>
      <c r="AU72" s="173"/>
      <c r="AV72" s="173"/>
      <c r="AW72" s="173"/>
      <c r="AX72" s="173"/>
      <c r="AY72" s="174"/>
      <c r="AZ72" s="37"/>
    </row>
    <row r="73" spans="1:52" ht="10.5" customHeight="1" x14ac:dyDescent="0.15">
      <c r="A73" s="5"/>
      <c r="B73" s="190"/>
      <c r="C73" s="191"/>
      <c r="D73" s="189"/>
      <c r="E73" s="38">
        <v>2</v>
      </c>
      <c r="F73" s="35"/>
      <c r="G73" s="35"/>
      <c r="H73" s="36"/>
      <c r="I73" s="166" t="str">
        <f t="shared" si="12"/>
        <v>午後夜間</v>
      </c>
      <c r="J73" s="167"/>
      <c r="K73" s="167"/>
      <c r="L73" s="168"/>
      <c r="M73" s="161">
        <v>8</v>
      </c>
      <c r="N73" s="162"/>
      <c r="O73" s="162"/>
      <c r="P73" s="162"/>
      <c r="Q73" s="163"/>
      <c r="R73" s="161">
        <v>1148</v>
      </c>
      <c r="S73" s="162"/>
      <c r="T73" s="162"/>
      <c r="U73" s="162"/>
      <c r="V73" s="162"/>
      <c r="W73" s="163"/>
      <c r="X73" s="161">
        <v>1</v>
      </c>
      <c r="Y73" s="162"/>
      <c r="Z73" s="162"/>
      <c r="AA73" s="162"/>
      <c r="AB73" s="163"/>
      <c r="AC73" s="161">
        <v>150</v>
      </c>
      <c r="AD73" s="162"/>
      <c r="AE73" s="162"/>
      <c r="AF73" s="162"/>
      <c r="AG73" s="162"/>
      <c r="AH73" s="163"/>
      <c r="AI73" s="161">
        <f t="shared" si="10"/>
        <v>9</v>
      </c>
      <c r="AJ73" s="162"/>
      <c r="AK73" s="162"/>
      <c r="AL73" s="162"/>
      <c r="AM73" s="163"/>
      <c r="AN73" s="161">
        <f t="shared" si="11"/>
        <v>1298</v>
      </c>
      <c r="AO73" s="164"/>
      <c r="AP73" s="164"/>
      <c r="AQ73" s="164"/>
      <c r="AR73" s="164"/>
      <c r="AS73" s="165"/>
      <c r="AT73" s="172">
        <f>IF(AI73=0,0,(AI73*2)/($E$73*$AU$10*3-$E$75))</f>
        <v>0.05</v>
      </c>
      <c r="AU73" s="173"/>
      <c r="AV73" s="173"/>
      <c r="AW73" s="173"/>
      <c r="AX73" s="173"/>
      <c r="AY73" s="174"/>
      <c r="AZ73" s="37"/>
    </row>
    <row r="74" spans="1:52" ht="10.5" customHeight="1" x14ac:dyDescent="0.15">
      <c r="A74" s="5"/>
      <c r="B74" s="190"/>
      <c r="C74" s="191"/>
      <c r="D74" s="189"/>
      <c r="E74" s="34"/>
      <c r="F74" s="35"/>
      <c r="G74" s="35"/>
      <c r="H74" s="36"/>
      <c r="I74" s="166" t="str">
        <f t="shared" si="12"/>
        <v>全日</v>
      </c>
      <c r="J74" s="167"/>
      <c r="K74" s="167"/>
      <c r="L74" s="168"/>
      <c r="M74" s="161">
        <v>16</v>
      </c>
      <c r="N74" s="162"/>
      <c r="O74" s="162"/>
      <c r="P74" s="162"/>
      <c r="Q74" s="163"/>
      <c r="R74" s="161">
        <v>3670</v>
      </c>
      <c r="S74" s="162"/>
      <c r="T74" s="162"/>
      <c r="U74" s="162"/>
      <c r="V74" s="162"/>
      <c r="W74" s="163"/>
      <c r="X74" s="161">
        <v>2</v>
      </c>
      <c r="Y74" s="162"/>
      <c r="Z74" s="162"/>
      <c r="AA74" s="162"/>
      <c r="AB74" s="163"/>
      <c r="AC74" s="161">
        <v>794</v>
      </c>
      <c r="AD74" s="162"/>
      <c r="AE74" s="162"/>
      <c r="AF74" s="162"/>
      <c r="AG74" s="162"/>
      <c r="AH74" s="163"/>
      <c r="AI74" s="161">
        <f t="shared" si="10"/>
        <v>18</v>
      </c>
      <c r="AJ74" s="162"/>
      <c r="AK74" s="162"/>
      <c r="AL74" s="162"/>
      <c r="AM74" s="163"/>
      <c r="AN74" s="161">
        <f t="shared" si="11"/>
        <v>4464</v>
      </c>
      <c r="AO74" s="164"/>
      <c r="AP74" s="164"/>
      <c r="AQ74" s="164"/>
      <c r="AR74" s="164"/>
      <c r="AS74" s="165"/>
      <c r="AT74" s="172">
        <f>IF(AI74=0,0,(AI74*3)/($E$73*$AU$10*3-$E$75))</f>
        <v>0.15</v>
      </c>
      <c r="AU74" s="173"/>
      <c r="AV74" s="173"/>
      <c r="AW74" s="173"/>
      <c r="AX74" s="173"/>
      <c r="AY74" s="174"/>
      <c r="AZ74" s="37"/>
    </row>
    <row r="75" spans="1:52" ht="10.5" customHeight="1" x14ac:dyDescent="0.15">
      <c r="A75" s="5"/>
      <c r="B75" s="190"/>
      <c r="C75" s="191"/>
      <c r="D75" s="189"/>
      <c r="E75" s="169">
        <v>0</v>
      </c>
      <c r="F75" s="170"/>
      <c r="G75" s="170"/>
      <c r="H75" s="171"/>
      <c r="I75" s="166" t="s">
        <v>36</v>
      </c>
      <c r="J75" s="167"/>
      <c r="K75" s="167"/>
      <c r="L75" s="168"/>
      <c r="M75" s="161">
        <f>SUM(M69:Q74)</f>
        <v>83</v>
      </c>
      <c r="N75" s="162"/>
      <c r="O75" s="162"/>
      <c r="P75" s="162"/>
      <c r="Q75" s="163"/>
      <c r="R75" s="161">
        <f>SUM(R69:W74:W74)</f>
        <v>14512</v>
      </c>
      <c r="S75" s="162"/>
      <c r="T75" s="162"/>
      <c r="U75" s="162"/>
      <c r="V75" s="162"/>
      <c r="W75" s="163"/>
      <c r="X75" s="161">
        <f>SUM(X69:AB74:AB74)</f>
        <v>7</v>
      </c>
      <c r="Y75" s="162"/>
      <c r="Z75" s="162"/>
      <c r="AA75" s="162"/>
      <c r="AB75" s="163"/>
      <c r="AC75" s="161">
        <f>SUM(AC69:AH74)</f>
        <v>1956</v>
      </c>
      <c r="AD75" s="162"/>
      <c r="AE75" s="162"/>
      <c r="AF75" s="162"/>
      <c r="AG75" s="162"/>
      <c r="AH75" s="163"/>
      <c r="AI75" s="161">
        <f t="shared" si="10"/>
        <v>90</v>
      </c>
      <c r="AJ75" s="162"/>
      <c r="AK75" s="162"/>
      <c r="AL75" s="162"/>
      <c r="AM75" s="163"/>
      <c r="AN75" s="161">
        <f>SUM(AN69:AS74)</f>
        <v>16468</v>
      </c>
      <c r="AO75" s="164"/>
      <c r="AP75" s="164"/>
      <c r="AQ75" s="164"/>
      <c r="AR75" s="164"/>
      <c r="AS75" s="165"/>
      <c r="AT75" s="172">
        <f>IF(AI75=0,0,(AI75+AI72+AI73+(AI74*2))/(E73*$AU$10*3-E75))</f>
        <v>0.45833333333333331</v>
      </c>
      <c r="AU75" s="173"/>
      <c r="AV75" s="173"/>
      <c r="AW75" s="173"/>
      <c r="AX75" s="173"/>
      <c r="AY75" s="174"/>
      <c r="AZ75" s="37"/>
    </row>
    <row r="76" spans="1:52" ht="10.5" customHeight="1" x14ac:dyDescent="0.15">
      <c r="A76" s="5"/>
      <c r="B76" s="187" t="s">
        <v>35</v>
      </c>
      <c r="C76" s="191"/>
      <c r="D76" s="189"/>
      <c r="E76" s="175" t="s">
        <v>44</v>
      </c>
      <c r="F76" s="178"/>
      <c r="G76" s="178"/>
      <c r="H76" s="177"/>
      <c r="I76" s="158" t="str">
        <f t="shared" ref="I76:I81" si="13">I69</f>
        <v>午前</v>
      </c>
      <c r="J76" s="159"/>
      <c r="K76" s="159"/>
      <c r="L76" s="160"/>
      <c r="M76" s="179">
        <v>91</v>
      </c>
      <c r="N76" s="180"/>
      <c r="O76" s="180"/>
      <c r="P76" s="180"/>
      <c r="Q76" s="181"/>
      <c r="R76" s="179">
        <v>904</v>
      </c>
      <c r="S76" s="180"/>
      <c r="T76" s="180"/>
      <c r="U76" s="180"/>
      <c r="V76" s="180"/>
      <c r="W76" s="181"/>
      <c r="X76" s="179">
        <v>1</v>
      </c>
      <c r="Y76" s="180"/>
      <c r="Z76" s="180"/>
      <c r="AA76" s="180"/>
      <c r="AB76" s="181"/>
      <c r="AC76" s="179">
        <v>8</v>
      </c>
      <c r="AD76" s="180"/>
      <c r="AE76" s="180"/>
      <c r="AF76" s="180"/>
      <c r="AG76" s="180"/>
      <c r="AH76" s="181"/>
      <c r="AI76" s="179">
        <f t="shared" si="10"/>
        <v>92</v>
      </c>
      <c r="AJ76" s="180"/>
      <c r="AK76" s="180"/>
      <c r="AL76" s="180"/>
      <c r="AM76" s="181"/>
      <c r="AN76" s="179">
        <f t="shared" ref="AN76:AN81" si="14">R76+AC76</f>
        <v>912</v>
      </c>
      <c r="AO76" s="182"/>
      <c r="AP76" s="182"/>
      <c r="AQ76" s="182"/>
      <c r="AR76" s="182"/>
      <c r="AS76" s="183"/>
      <c r="AT76" s="184">
        <f>IF(AI76=0,0,(AI76*1)/($E$80*$AU$10*3-$E$82))</f>
        <v>0.17037037037037037</v>
      </c>
      <c r="AU76" s="185"/>
      <c r="AV76" s="185"/>
      <c r="AW76" s="185"/>
      <c r="AX76" s="185"/>
      <c r="AY76" s="186"/>
      <c r="AZ76" s="37"/>
    </row>
    <row r="77" spans="1:52" ht="10.5" customHeight="1" x14ac:dyDescent="0.15">
      <c r="A77" s="5"/>
      <c r="B77" s="190"/>
      <c r="C77" s="191"/>
      <c r="D77" s="189"/>
      <c r="E77" s="175"/>
      <c r="F77" s="178"/>
      <c r="G77" s="178"/>
      <c r="H77" s="177"/>
      <c r="I77" s="166" t="str">
        <f t="shared" si="13"/>
        <v>午後</v>
      </c>
      <c r="J77" s="167"/>
      <c r="K77" s="167"/>
      <c r="L77" s="168"/>
      <c r="M77" s="161">
        <v>95</v>
      </c>
      <c r="N77" s="162"/>
      <c r="O77" s="162"/>
      <c r="P77" s="162"/>
      <c r="Q77" s="163"/>
      <c r="R77" s="161">
        <v>1030</v>
      </c>
      <c r="S77" s="162"/>
      <c r="T77" s="162"/>
      <c r="U77" s="162"/>
      <c r="V77" s="162"/>
      <c r="W77" s="163"/>
      <c r="X77" s="161">
        <v>16</v>
      </c>
      <c r="Y77" s="162"/>
      <c r="Z77" s="162"/>
      <c r="AA77" s="162"/>
      <c r="AB77" s="163"/>
      <c r="AC77" s="161">
        <v>385</v>
      </c>
      <c r="AD77" s="162"/>
      <c r="AE77" s="162"/>
      <c r="AF77" s="162"/>
      <c r="AG77" s="162"/>
      <c r="AH77" s="163"/>
      <c r="AI77" s="161">
        <f t="shared" si="10"/>
        <v>111</v>
      </c>
      <c r="AJ77" s="162"/>
      <c r="AK77" s="162"/>
      <c r="AL77" s="162"/>
      <c r="AM77" s="163"/>
      <c r="AN77" s="161">
        <f t="shared" si="14"/>
        <v>1415</v>
      </c>
      <c r="AO77" s="164"/>
      <c r="AP77" s="164"/>
      <c r="AQ77" s="164"/>
      <c r="AR77" s="164"/>
      <c r="AS77" s="165"/>
      <c r="AT77" s="172">
        <f>IF(AI77=0,0,(AI77*1)/($E$80*$AU$10*3-$E$82))</f>
        <v>0.20555555555555555</v>
      </c>
      <c r="AU77" s="173"/>
      <c r="AV77" s="173"/>
      <c r="AW77" s="173"/>
      <c r="AX77" s="173"/>
      <c r="AY77" s="174"/>
      <c r="AZ77" s="37"/>
    </row>
    <row r="78" spans="1:52" ht="10.5" customHeight="1" x14ac:dyDescent="0.15">
      <c r="A78" s="5"/>
      <c r="B78" s="190"/>
      <c r="C78" s="191"/>
      <c r="D78" s="189"/>
      <c r="E78" s="175"/>
      <c r="F78" s="178"/>
      <c r="G78" s="178"/>
      <c r="H78" s="177"/>
      <c r="I78" s="166" t="str">
        <f t="shared" si="13"/>
        <v>夜間</v>
      </c>
      <c r="J78" s="167"/>
      <c r="K78" s="167"/>
      <c r="L78" s="168"/>
      <c r="M78" s="161">
        <v>79</v>
      </c>
      <c r="N78" s="162"/>
      <c r="O78" s="162"/>
      <c r="P78" s="162"/>
      <c r="Q78" s="163"/>
      <c r="R78" s="161">
        <v>1078</v>
      </c>
      <c r="S78" s="162"/>
      <c r="T78" s="162"/>
      <c r="U78" s="162"/>
      <c r="V78" s="162"/>
      <c r="W78" s="163"/>
      <c r="X78" s="161">
        <v>30</v>
      </c>
      <c r="Y78" s="162"/>
      <c r="Z78" s="162"/>
      <c r="AA78" s="162"/>
      <c r="AB78" s="163"/>
      <c r="AC78" s="161">
        <v>835</v>
      </c>
      <c r="AD78" s="162"/>
      <c r="AE78" s="162"/>
      <c r="AF78" s="162"/>
      <c r="AG78" s="162"/>
      <c r="AH78" s="163"/>
      <c r="AI78" s="161">
        <f t="shared" si="10"/>
        <v>109</v>
      </c>
      <c r="AJ78" s="162"/>
      <c r="AK78" s="162"/>
      <c r="AL78" s="162"/>
      <c r="AM78" s="163"/>
      <c r="AN78" s="161">
        <f t="shared" si="14"/>
        <v>1913</v>
      </c>
      <c r="AO78" s="164"/>
      <c r="AP78" s="164"/>
      <c r="AQ78" s="164"/>
      <c r="AR78" s="164"/>
      <c r="AS78" s="165"/>
      <c r="AT78" s="172">
        <f>IF(AI78=0,0,(AI78*1)/($E$80*$AU$10*3-$E$82))</f>
        <v>0.20185185185185187</v>
      </c>
      <c r="AU78" s="173"/>
      <c r="AV78" s="173"/>
      <c r="AW78" s="173"/>
      <c r="AX78" s="173"/>
      <c r="AY78" s="174"/>
      <c r="AZ78" s="37"/>
    </row>
    <row r="79" spans="1:52" ht="10.5" customHeight="1" x14ac:dyDescent="0.15">
      <c r="A79" s="5"/>
      <c r="B79" s="190"/>
      <c r="C79" s="191"/>
      <c r="D79" s="189"/>
      <c r="E79" s="175"/>
      <c r="F79" s="178"/>
      <c r="G79" s="178"/>
      <c r="H79" s="177"/>
      <c r="I79" s="166" t="str">
        <f t="shared" si="13"/>
        <v>午前午後</v>
      </c>
      <c r="J79" s="167"/>
      <c r="K79" s="167"/>
      <c r="L79" s="168"/>
      <c r="M79" s="161">
        <v>39</v>
      </c>
      <c r="N79" s="162"/>
      <c r="O79" s="162"/>
      <c r="P79" s="162"/>
      <c r="Q79" s="163"/>
      <c r="R79" s="161">
        <v>530</v>
      </c>
      <c r="S79" s="162"/>
      <c r="T79" s="162"/>
      <c r="U79" s="162"/>
      <c r="V79" s="162"/>
      <c r="W79" s="163"/>
      <c r="X79" s="161">
        <v>10</v>
      </c>
      <c r="Y79" s="162"/>
      <c r="Z79" s="162"/>
      <c r="AA79" s="162"/>
      <c r="AB79" s="163"/>
      <c r="AC79" s="161">
        <v>215</v>
      </c>
      <c r="AD79" s="162"/>
      <c r="AE79" s="162"/>
      <c r="AF79" s="162"/>
      <c r="AG79" s="162"/>
      <c r="AH79" s="163"/>
      <c r="AI79" s="161">
        <f t="shared" si="10"/>
        <v>49</v>
      </c>
      <c r="AJ79" s="162"/>
      <c r="AK79" s="162"/>
      <c r="AL79" s="162"/>
      <c r="AM79" s="163"/>
      <c r="AN79" s="161">
        <f t="shared" si="14"/>
        <v>745</v>
      </c>
      <c r="AO79" s="164"/>
      <c r="AP79" s="164"/>
      <c r="AQ79" s="164"/>
      <c r="AR79" s="164"/>
      <c r="AS79" s="165"/>
      <c r="AT79" s="172">
        <f>IF(AI79=0,0,(AI79*2)/($E$80*$AU$10*3-$E$82))</f>
        <v>0.18148148148148149</v>
      </c>
      <c r="AU79" s="173"/>
      <c r="AV79" s="173"/>
      <c r="AW79" s="173"/>
      <c r="AX79" s="173"/>
      <c r="AY79" s="174"/>
      <c r="AZ79" s="37"/>
    </row>
    <row r="80" spans="1:52" ht="10.5" customHeight="1" x14ac:dyDescent="0.15">
      <c r="A80" s="5"/>
      <c r="B80" s="190"/>
      <c r="C80" s="191"/>
      <c r="D80" s="189"/>
      <c r="E80" s="38">
        <v>3</v>
      </c>
      <c r="F80" s="35"/>
      <c r="G80" s="35"/>
      <c r="H80" s="36"/>
      <c r="I80" s="166" t="str">
        <f t="shared" si="13"/>
        <v>午後夜間</v>
      </c>
      <c r="J80" s="167"/>
      <c r="K80" s="167"/>
      <c r="L80" s="168"/>
      <c r="M80" s="161">
        <v>5</v>
      </c>
      <c r="N80" s="162"/>
      <c r="O80" s="162"/>
      <c r="P80" s="162"/>
      <c r="Q80" s="163"/>
      <c r="R80" s="161">
        <v>55</v>
      </c>
      <c r="S80" s="162"/>
      <c r="T80" s="162"/>
      <c r="U80" s="162"/>
      <c r="V80" s="162"/>
      <c r="W80" s="163"/>
      <c r="X80" s="161">
        <v>0</v>
      </c>
      <c r="Y80" s="162"/>
      <c r="Z80" s="162"/>
      <c r="AA80" s="162"/>
      <c r="AB80" s="163"/>
      <c r="AC80" s="161">
        <v>0</v>
      </c>
      <c r="AD80" s="162"/>
      <c r="AE80" s="162"/>
      <c r="AF80" s="162"/>
      <c r="AG80" s="162"/>
      <c r="AH80" s="163"/>
      <c r="AI80" s="161">
        <f t="shared" si="10"/>
        <v>5</v>
      </c>
      <c r="AJ80" s="162"/>
      <c r="AK80" s="162"/>
      <c r="AL80" s="162"/>
      <c r="AM80" s="163"/>
      <c r="AN80" s="161">
        <f t="shared" si="14"/>
        <v>55</v>
      </c>
      <c r="AO80" s="164"/>
      <c r="AP80" s="164"/>
      <c r="AQ80" s="164"/>
      <c r="AR80" s="164"/>
      <c r="AS80" s="165"/>
      <c r="AT80" s="172">
        <f>IF(AI80=0,0,(AI80*2)/($E$80*$AU$10*3-$E$82))</f>
        <v>1.8518518518518517E-2</v>
      </c>
      <c r="AU80" s="173"/>
      <c r="AV80" s="173"/>
      <c r="AW80" s="173"/>
      <c r="AX80" s="173"/>
      <c r="AY80" s="174"/>
      <c r="AZ80" s="37"/>
    </row>
    <row r="81" spans="1:52" ht="10.5" customHeight="1" x14ac:dyDescent="0.15">
      <c r="A81" s="5"/>
      <c r="B81" s="190"/>
      <c r="C81" s="191"/>
      <c r="D81" s="189"/>
      <c r="E81" s="34"/>
      <c r="F81" s="35"/>
      <c r="G81" s="35"/>
      <c r="H81" s="36"/>
      <c r="I81" s="166" t="str">
        <f t="shared" si="13"/>
        <v>全日</v>
      </c>
      <c r="J81" s="167"/>
      <c r="K81" s="167"/>
      <c r="L81" s="168"/>
      <c r="M81" s="161">
        <v>6</v>
      </c>
      <c r="N81" s="162"/>
      <c r="O81" s="162"/>
      <c r="P81" s="162"/>
      <c r="Q81" s="163"/>
      <c r="R81" s="161">
        <v>66</v>
      </c>
      <c r="S81" s="162"/>
      <c r="T81" s="162"/>
      <c r="U81" s="162"/>
      <c r="V81" s="162"/>
      <c r="W81" s="163"/>
      <c r="X81" s="161">
        <v>0</v>
      </c>
      <c r="Y81" s="162"/>
      <c r="Z81" s="162"/>
      <c r="AA81" s="162"/>
      <c r="AB81" s="163"/>
      <c r="AC81" s="161">
        <v>0</v>
      </c>
      <c r="AD81" s="162"/>
      <c r="AE81" s="162"/>
      <c r="AF81" s="162"/>
      <c r="AG81" s="162"/>
      <c r="AH81" s="163"/>
      <c r="AI81" s="161">
        <f t="shared" si="10"/>
        <v>6</v>
      </c>
      <c r="AJ81" s="162"/>
      <c r="AK81" s="162"/>
      <c r="AL81" s="162"/>
      <c r="AM81" s="163"/>
      <c r="AN81" s="161">
        <f t="shared" si="14"/>
        <v>66</v>
      </c>
      <c r="AO81" s="164"/>
      <c r="AP81" s="164"/>
      <c r="AQ81" s="164"/>
      <c r="AR81" s="164"/>
      <c r="AS81" s="165"/>
      <c r="AT81" s="172">
        <f>IF(AI81=0,0,(AI81*3)/($E$80*$AU$10*3-$E$82))</f>
        <v>3.3333333333333333E-2</v>
      </c>
      <c r="AU81" s="173"/>
      <c r="AV81" s="173"/>
      <c r="AW81" s="173"/>
      <c r="AX81" s="173"/>
      <c r="AY81" s="174"/>
      <c r="AZ81" s="37"/>
    </row>
    <row r="82" spans="1:52" ht="10.5" customHeight="1" x14ac:dyDescent="0.15">
      <c r="A82" s="5"/>
      <c r="B82" s="190"/>
      <c r="C82" s="191"/>
      <c r="D82" s="189"/>
      <c r="E82" s="169">
        <v>0</v>
      </c>
      <c r="F82" s="170"/>
      <c r="G82" s="170"/>
      <c r="H82" s="171"/>
      <c r="I82" s="166" t="s">
        <v>36</v>
      </c>
      <c r="J82" s="167"/>
      <c r="K82" s="167"/>
      <c r="L82" s="168"/>
      <c r="M82" s="161">
        <f>SUM(M76:Q81)</f>
        <v>315</v>
      </c>
      <c r="N82" s="162"/>
      <c r="O82" s="162"/>
      <c r="P82" s="162"/>
      <c r="Q82" s="163"/>
      <c r="R82" s="161">
        <f>SUM(R76:W81:W81)</f>
        <v>3663</v>
      </c>
      <c r="S82" s="162"/>
      <c r="T82" s="162"/>
      <c r="U82" s="162"/>
      <c r="V82" s="162"/>
      <c r="W82" s="163"/>
      <c r="X82" s="161">
        <f>SUM(X76:AB81:AB81)</f>
        <v>57</v>
      </c>
      <c r="Y82" s="162"/>
      <c r="Z82" s="162"/>
      <c r="AA82" s="162"/>
      <c r="AB82" s="163"/>
      <c r="AC82" s="161">
        <f>SUM(AC76:AH81)</f>
        <v>1443</v>
      </c>
      <c r="AD82" s="162"/>
      <c r="AE82" s="162"/>
      <c r="AF82" s="162"/>
      <c r="AG82" s="162"/>
      <c r="AH82" s="163"/>
      <c r="AI82" s="161">
        <f t="shared" si="10"/>
        <v>372</v>
      </c>
      <c r="AJ82" s="162"/>
      <c r="AK82" s="162"/>
      <c r="AL82" s="162"/>
      <c r="AM82" s="163"/>
      <c r="AN82" s="161">
        <f>SUM(AN76:AS81)</f>
        <v>5106</v>
      </c>
      <c r="AO82" s="164"/>
      <c r="AP82" s="164"/>
      <c r="AQ82" s="164"/>
      <c r="AR82" s="164"/>
      <c r="AS82" s="165"/>
      <c r="AT82" s="172">
        <f>IF(AI82=0,0,(AI82+AI79+AI80+(AI81*2))/(E80*$AU$10*3-E82))</f>
        <v>0.81111111111111112</v>
      </c>
      <c r="AU82" s="173"/>
      <c r="AV82" s="173"/>
      <c r="AW82" s="173"/>
      <c r="AX82" s="173"/>
      <c r="AY82" s="174"/>
      <c r="AZ82" s="37"/>
    </row>
    <row r="83" spans="1:52" ht="10.5" customHeight="1" x14ac:dyDescent="0.15">
      <c r="A83" s="5"/>
      <c r="B83" s="187" t="s">
        <v>35</v>
      </c>
      <c r="C83" s="191"/>
      <c r="D83" s="189"/>
      <c r="E83" s="175" t="s">
        <v>45</v>
      </c>
      <c r="F83" s="178"/>
      <c r="G83" s="178"/>
      <c r="H83" s="177"/>
      <c r="I83" s="158" t="str">
        <f t="shared" ref="I83:I88" si="15">I76</f>
        <v>午前</v>
      </c>
      <c r="J83" s="159"/>
      <c r="K83" s="159"/>
      <c r="L83" s="160"/>
      <c r="M83" s="179">
        <v>17</v>
      </c>
      <c r="N83" s="180"/>
      <c r="O83" s="180"/>
      <c r="P83" s="180"/>
      <c r="Q83" s="181"/>
      <c r="R83" s="179">
        <v>95</v>
      </c>
      <c r="S83" s="180"/>
      <c r="T83" s="180"/>
      <c r="U83" s="180"/>
      <c r="V83" s="180"/>
      <c r="W83" s="181"/>
      <c r="X83" s="179">
        <v>0</v>
      </c>
      <c r="Y83" s="180"/>
      <c r="Z83" s="180"/>
      <c r="AA83" s="180"/>
      <c r="AB83" s="181"/>
      <c r="AC83" s="179">
        <v>0</v>
      </c>
      <c r="AD83" s="180"/>
      <c r="AE83" s="180"/>
      <c r="AF83" s="180"/>
      <c r="AG83" s="180"/>
      <c r="AH83" s="181"/>
      <c r="AI83" s="179">
        <f t="shared" si="10"/>
        <v>17</v>
      </c>
      <c r="AJ83" s="180"/>
      <c r="AK83" s="180"/>
      <c r="AL83" s="180"/>
      <c r="AM83" s="181"/>
      <c r="AN83" s="179">
        <f t="shared" ref="AN83:AN88" si="16">R83+AC83</f>
        <v>95</v>
      </c>
      <c r="AO83" s="182"/>
      <c r="AP83" s="182"/>
      <c r="AQ83" s="182"/>
      <c r="AR83" s="182"/>
      <c r="AS83" s="183"/>
      <c r="AT83" s="184">
        <f>IF(AI83=0,0,(AI83*1)/($E$87*$AU$10*3-$E$89))</f>
        <v>9.4444444444444442E-2</v>
      </c>
      <c r="AU83" s="185"/>
      <c r="AV83" s="185"/>
      <c r="AW83" s="185"/>
      <c r="AX83" s="185"/>
      <c r="AY83" s="186"/>
      <c r="AZ83" s="37"/>
    </row>
    <row r="84" spans="1:52" ht="10.5" customHeight="1" x14ac:dyDescent="0.15">
      <c r="A84" s="5"/>
      <c r="B84" s="190"/>
      <c r="C84" s="191"/>
      <c r="D84" s="189"/>
      <c r="E84" s="175"/>
      <c r="F84" s="178"/>
      <c r="G84" s="178"/>
      <c r="H84" s="177"/>
      <c r="I84" s="166" t="str">
        <f t="shared" si="15"/>
        <v>午後</v>
      </c>
      <c r="J84" s="167"/>
      <c r="K84" s="167"/>
      <c r="L84" s="168"/>
      <c r="M84" s="161">
        <v>13</v>
      </c>
      <c r="N84" s="162"/>
      <c r="O84" s="162"/>
      <c r="P84" s="162"/>
      <c r="Q84" s="163"/>
      <c r="R84" s="161">
        <v>122</v>
      </c>
      <c r="S84" s="162"/>
      <c r="T84" s="162"/>
      <c r="U84" s="162"/>
      <c r="V84" s="162"/>
      <c r="W84" s="163"/>
      <c r="X84" s="161">
        <v>0</v>
      </c>
      <c r="Y84" s="162"/>
      <c r="Z84" s="162"/>
      <c r="AA84" s="162"/>
      <c r="AB84" s="163"/>
      <c r="AC84" s="161">
        <v>0</v>
      </c>
      <c r="AD84" s="162"/>
      <c r="AE84" s="162"/>
      <c r="AF84" s="162"/>
      <c r="AG84" s="162"/>
      <c r="AH84" s="163"/>
      <c r="AI84" s="161">
        <f t="shared" si="10"/>
        <v>13</v>
      </c>
      <c r="AJ84" s="162"/>
      <c r="AK84" s="162"/>
      <c r="AL84" s="162"/>
      <c r="AM84" s="163"/>
      <c r="AN84" s="161">
        <f t="shared" si="16"/>
        <v>122</v>
      </c>
      <c r="AO84" s="164"/>
      <c r="AP84" s="164"/>
      <c r="AQ84" s="164"/>
      <c r="AR84" s="164"/>
      <c r="AS84" s="165"/>
      <c r="AT84" s="172">
        <f>IF(AI84=0,0,(AI84*1)/($E$87*$AU$10*3-$E$89))</f>
        <v>7.2222222222222215E-2</v>
      </c>
      <c r="AU84" s="173"/>
      <c r="AV84" s="173"/>
      <c r="AW84" s="173"/>
      <c r="AX84" s="173"/>
      <c r="AY84" s="174"/>
      <c r="AZ84" s="37"/>
    </row>
    <row r="85" spans="1:52" ht="10.5" customHeight="1" x14ac:dyDescent="0.15">
      <c r="A85" s="5"/>
      <c r="B85" s="190"/>
      <c r="C85" s="191"/>
      <c r="D85" s="189"/>
      <c r="E85" s="175"/>
      <c r="F85" s="178"/>
      <c r="G85" s="178"/>
      <c r="H85" s="177"/>
      <c r="I85" s="166" t="str">
        <f t="shared" si="15"/>
        <v>夜間</v>
      </c>
      <c r="J85" s="167"/>
      <c r="K85" s="167"/>
      <c r="L85" s="168"/>
      <c r="M85" s="161">
        <v>7</v>
      </c>
      <c r="N85" s="162"/>
      <c r="O85" s="162"/>
      <c r="P85" s="162"/>
      <c r="Q85" s="163"/>
      <c r="R85" s="161">
        <v>76</v>
      </c>
      <c r="S85" s="162"/>
      <c r="T85" s="162"/>
      <c r="U85" s="162"/>
      <c r="V85" s="162"/>
      <c r="W85" s="163"/>
      <c r="X85" s="161">
        <v>2</v>
      </c>
      <c r="Y85" s="162"/>
      <c r="Z85" s="162"/>
      <c r="AA85" s="162"/>
      <c r="AB85" s="163"/>
      <c r="AC85" s="161">
        <v>35</v>
      </c>
      <c r="AD85" s="162"/>
      <c r="AE85" s="162"/>
      <c r="AF85" s="162"/>
      <c r="AG85" s="162"/>
      <c r="AH85" s="163"/>
      <c r="AI85" s="161">
        <f t="shared" si="10"/>
        <v>9</v>
      </c>
      <c r="AJ85" s="162"/>
      <c r="AK85" s="162"/>
      <c r="AL85" s="162"/>
      <c r="AM85" s="163"/>
      <c r="AN85" s="161">
        <f t="shared" si="16"/>
        <v>111</v>
      </c>
      <c r="AO85" s="164"/>
      <c r="AP85" s="164"/>
      <c r="AQ85" s="164"/>
      <c r="AR85" s="164"/>
      <c r="AS85" s="165"/>
      <c r="AT85" s="172">
        <f>IF(AI85=0,0,(AI85*1)/($E$87*$AU$10*3-$E$89))</f>
        <v>0.05</v>
      </c>
      <c r="AU85" s="173"/>
      <c r="AV85" s="173"/>
      <c r="AW85" s="173"/>
      <c r="AX85" s="173"/>
      <c r="AY85" s="174"/>
      <c r="AZ85" s="37"/>
    </row>
    <row r="86" spans="1:52" ht="10.5" customHeight="1" x14ac:dyDescent="0.15">
      <c r="A86" s="5"/>
      <c r="B86" s="190"/>
      <c r="C86" s="191"/>
      <c r="D86" s="189"/>
      <c r="E86" s="175"/>
      <c r="F86" s="178"/>
      <c r="G86" s="178"/>
      <c r="H86" s="177"/>
      <c r="I86" s="166" t="str">
        <f t="shared" si="15"/>
        <v>午前午後</v>
      </c>
      <c r="J86" s="167"/>
      <c r="K86" s="167"/>
      <c r="L86" s="168"/>
      <c r="M86" s="161">
        <v>22</v>
      </c>
      <c r="N86" s="162"/>
      <c r="O86" s="162"/>
      <c r="P86" s="162"/>
      <c r="Q86" s="163"/>
      <c r="R86" s="161">
        <v>274</v>
      </c>
      <c r="S86" s="162"/>
      <c r="T86" s="162"/>
      <c r="U86" s="162"/>
      <c r="V86" s="162"/>
      <c r="W86" s="163"/>
      <c r="X86" s="161">
        <v>1</v>
      </c>
      <c r="Y86" s="162"/>
      <c r="Z86" s="162"/>
      <c r="AA86" s="162"/>
      <c r="AB86" s="163"/>
      <c r="AC86" s="161">
        <v>20</v>
      </c>
      <c r="AD86" s="162"/>
      <c r="AE86" s="162"/>
      <c r="AF86" s="162"/>
      <c r="AG86" s="162"/>
      <c r="AH86" s="163"/>
      <c r="AI86" s="161">
        <f t="shared" si="10"/>
        <v>23</v>
      </c>
      <c r="AJ86" s="162"/>
      <c r="AK86" s="162"/>
      <c r="AL86" s="162"/>
      <c r="AM86" s="163"/>
      <c r="AN86" s="161">
        <f t="shared" si="16"/>
        <v>294</v>
      </c>
      <c r="AO86" s="164"/>
      <c r="AP86" s="164"/>
      <c r="AQ86" s="164"/>
      <c r="AR86" s="164"/>
      <c r="AS86" s="165"/>
      <c r="AT86" s="172">
        <f>IF(AI86=0,0,(AI86*2)/($E$87*$AU$10*3-$E$89))</f>
        <v>0.25555555555555554</v>
      </c>
      <c r="AU86" s="173"/>
      <c r="AV86" s="173"/>
      <c r="AW86" s="173"/>
      <c r="AX86" s="173"/>
      <c r="AY86" s="174"/>
      <c r="AZ86" s="37"/>
    </row>
    <row r="87" spans="1:52" ht="10.5" customHeight="1" x14ac:dyDescent="0.15">
      <c r="A87" s="5"/>
      <c r="B87" s="190"/>
      <c r="C87" s="191"/>
      <c r="D87" s="189"/>
      <c r="E87" s="38">
        <v>1</v>
      </c>
      <c r="F87" s="35"/>
      <c r="G87" s="35"/>
      <c r="H87" s="36"/>
      <c r="I87" s="166" t="str">
        <f t="shared" si="15"/>
        <v>午後夜間</v>
      </c>
      <c r="J87" s="167"/>
      <c r="K87" s="167"/>
      <c r="L87" s="168"/>
      <c r="M87" s="161">
        <v>11</v>
      </c>
      <c r="N87" s="162"/>
      <c r="O87" s="162"/>
      <c r="P87" s="162"/>
      <c r="Q87" s="163"/>
      <c r="R87" s="161">
        <v>88</v>
      </c>
      <c r="S87" s="162"/>
      <c r="T87" s="162"/>
      <c r="U87" s="162"/>
      <c r="V87" s="162"/>
      <c r="W87" s="163"/>
      <c r="X87" s="161">
        <v>0</v>
      </c>
      <c r="Y87" s="162"/>
      <c r="Z87" s="162"/>
      <c r="AA87" s="162"/>
      <c r="AB87" s="163"/>
      <c r="AC87" s="161">
        <v>0</v>
      </c>
      <c r="AD87" s="162"/>
      <c r="AE87" s="162"/>
      <c r="AF87" s="162"/>
      <c r="AG87" s="162"/>
      <c r="AH87" s="163"/>
      <c r="AI87" s="161">
        <f t="shared" si="10"/>
        <v>11</v>
      </c>
      <c r="AJ87" s="162"/>
      <c r="AK87" s="162"/>
      <c r="AL87" s="162"/>
      <c r="AM87" s="163"/>
      <c r="AN87" s="161">
        <f t="shared" si="16"/>
        <v>88</v>
      </c>
      <c r="AO87" s="164"/>
      <c r="AP87" s="164"/>
      <c r="AQ87" s="164"/>
      <c r="AR87" s="164"/>
      <c r="AS87" s="165"/>
      <c r="AT87" s="172">
        <f>IF(AI87=0,0,(AI87*2)/($E$87*$AU$10*3-$E$89))</f>
        <v>0.12222222222222222</v>
      </c>
      <c r="AU87" s="173"/>
      <c r="AV87" s="173"/>
      <c r="AW87" s="173"/>
      <c r="AX87" s="173"/>
      <c r="AY87" s="174"/>
      <c r="AZ87" s="37"/>
    </row>
    <row r="88" spans="1:52" ht="10.5" customHeight="1" x14ac:dyDescent="0.15">
      <c r="A88" s="5"/>
      <c r="B88" s="190"/>
      <c r="C88" s="191"/>
      <c r="D88" s="189"/>
      <c r="E88" s="34"/>
      <c r="F88" s="35"/>
      <c r="G88" s="35"/>
      <c r="H88" s="36"/>
      <c r="I88" s="166" t="str">
        <f t="shared" si="15"/>
        <v>全日</v>
      </c>
      <c r="J88" s="167"/>
      <c r="K88" s="167"/>
      <c r="L88" s="168"/>
      <c r="M88" s="161">
        <v>6</v>
      </c>
      <c r="N88" s="162"/>
      <c r="O88" s="162"/>
      <c r="P88" s="162"/>
      <c r="Q88" s="163"/>
      <c r="R88" s="161">
        <v>95</v>
      </c>
      <c r="S88" s="162"/>
      <c r="T88" s="162"/>
      <c r="U88" s="162"/>
      <c r="V88" s="162"/>
      <c r="W88" s="163"/>
      <c r="X88" s="161">
        <v>0</v>
      </c>
      <c r="Y88" s="162"/>
      <c r="Z88" s="162"/>
      <c r="AA88" s="162"/>
      <c r="AB88" s="163"/>
      <c r="AC88" s="161">
        <v>0</v>
      </c>
      <c r="AD88" s="162"/>
      <c r="AE88" s="162"/>
      <c r="AF88" s="162"/>
      <c r="AG88" s="162"/>
      <c r="AH88" s="163"/>
      <c r="AI88" s="161">
        <f t="shared" si="10"/>
        <v>6</v>
      </c>
      <c r="AJ88" s="162"/>
      <c r="AK88" s="162"/>
      <c r="AL88" s="162"/>
      <c r="AM88" s="163"/>
      <c r="AN88" s="161">
        <f t="shared" si="16"/>
        <v>95</v>
      </c>
      <c r="AO88" s="164"/>
      <c r="AP88" s="164"/>
      <c r="AQ88" s="164"/>
      <c r="AR88" s="164"/>
      <c r="AS88" s="165"/>
      <c r="AT88" s="172">
        <f>IF(AI88=0,0,(AI88*3)/($E$87*$AU$10*3-$E$89))</f>
        <v>0.1</v>
      </c>
      <c r="AU88" s="173"/>
      <c r="AV88" s="173"/>
      <c r="AW88" s="173"/>
      <c r="AX88" s="173"/>
      <c r="AY88" s="174"/>
      <c r="AZ88" s="37"/>
    </row>
    <row r="89" spans="1:52" ht="10.5" customHeight="1" x14ac:dyDescent="0.15">
      <c r="A89" s="5"/>
      <c r="B89" s="190"/>
      <c r="C89" s="191"/>
      <c r="D89" s="189"/>
      <c r="E89" s="169">
        <v>0</v>
      </c>
      <c r="F89" s="170"/>
      <c r="G89" s="170"/>
      <c r="H89" s="171"/>
      <c r="I89" s="166" t="s">
        <v>36</v>
      </c>
      <c r="J89" s="167"/>
      <c r="K89" s="167"/>
      <c r="L89" s="168"/>
      <c r="M89" s="161">
        <f>SUM(M83:Q88)</f>
        <v>76</v>
      </c>
      <c r="N89" s="162"/>
      <c r="O89" s="162"/>
      <c r="P89" s="162"/>
      <c r="Q89" s="163"/>
      <c r="R89" s="161">
        <f>SUM(R83:W88:W88)</f>
        <v>750</v>
      </c>
      <c r="S89" s="162"/>
      <c r="T89" s="162"/>
      <c r="U89" s="162"/>
      <c r="V89" s="162"/>
      <c r="W89" s="163"/>
      <c r="X89" s="161">
        <f>SUM(X83:AB88:AB88)</f>
        <v>3</v>
      </c>
      <c r="Y89" s="162"/>
      <c r="Z89" s="162"/>
      <c r="AA89" s="162"/>
      <c r="AB89" s="163"/>
      <c r="AC89" s="161">
        <f>SUM(AC83:AH88)</f>
        <v>55</v>
      </c>
      <c r="AD89" s="162"/>
      <c r="AE89" s="162"/>
      <c r="AF89" s="162"/>
      <c r="AG89" s="162"/>
      <c r="AH89" s="163"/>
      <c r="AI89" s="161">
        <f t="shared" si="10"/>
        <v>79</v>
      </c>
      <c r="AJ89" s="162"/>
      <c r="AK89" s="162"/>
      <c r="AL89" s="162"/>
      <c r="AM89" s="163"/>
      <c r="AN89" s="161">
        <f>SUM(AN83:AS88)</f>
        <v>805</v>
      </c>
      <c r="AO89" s="164"/>
      <c r="AP89" s="164"/>
      <c r="AQ89" s="164"/>
      <c r="AR89" s="164"/>
      <c r="AS89" s="165"/>
      <c r="AT89" s="172">
        <f>IF(AI89=0,0,(AI89+AI86+AI87+(AI88*2))/(E87*$AU$10*3-E89))</f>
        <v>0.69444444444444442</v>
      </c>
      <c r="AU89" s="173"/>
      <c r="AV89" s="173"/>
      <c r="AW89" s="173"/>
      <c r="AX89" s="173"/>
      <c r="AY89" s="174"/>
      <c r="AZ89" s="37"/>
    </row>
    <row r="90" spans="1:52" ht="10.5" customHeight="1" x14ac:dyDescent="0.15">
      <c r="A90" s="5"/>
      <c r="B90" s="187" t="s">
        <v>35</v>
      </c>
      <c r="C90" s="191"/>
      <c r="D90" s="189"/>
      <c r="E90" s="175" t="s">
        <v>46</v>
      </c>
      <c r="F90" s="178"/>
      <c r="G90" s="178"/>
      <c r="H90" s="177"/>
      <c r="I90" s="158" t="str">
        <f t="shared" ref="I90:I95" si="17">I83</f>
        <v>午前</v>
      </c>
      <c r="J90" s="159"/>
      <c r="K90" s="159"/>
      <c r="L90" s="160"/>
      <c r="M90" s="179">
        <v>68</v>
      </c>
      <c r="N90" s="180"/>
      <c r="O90" s="180"/>
      <c r="P90" s="180"/>
      <c r="Q90" s="181"/>
      <c r="R90" s="179">
        <v>179</v>
      </c>
      <c r="S90" s="180"/>
      <c r="T90" s="180"/>
      <c r="U90" s="180"/>
      <c r="V90" s="180"/>
      <c r="W90" s="181"/>
      <c r="X90" s="179">
        <v>0</v>
      </c>
      <c r="Y90" s="180"/>
      <c r="Z90" s="180"/>
      <c r="AA90" s="180"/>
      <c r="AB90" s="181"/>
      <c r="AC90" s="179">
        <v>0</v>
      </c>
      <c r="AD90" s="180"/>
      <c r="AE90" s="180"/>
      <c r="AF90" s="180"/>
      <c r="AG90" s="180"/>
      <c r="AH90" s="181"/>
      <c r="AI90" s="179">
        <f t="shared" si="10"/>
        <v>68</v>
      </c>
      <c r="AJ90" s="180"/>
      <c r="AK90" s="180"/>
      <c r="AL90" s="180"/>
      <c r="AM90" s="181"/>
      <c r="AN90" s="179">
        <f t="shared" ref="AN90:AN95" si="18">R90+AC90</f>
        <v>179</v>
      </c>
      <c r="AO90" s="182"/>
      <c r="AP90" s="182"/>
      <c r="AQ90" s="182"/>
      <c r="AR90" s="182"/>
      <c r="AS90" s="183"/>
      <c r="AT90" s="184">
        <f>IF(AI90=0,0,(AI90*1)/($E$94*$AU$10*3-$E$96))</f>
        <v>0.18888888888888888</v>
      </c>
      <c r="AU90" s="185"/>
      <c r="AV90" s="185"/>
      <c r="AW90" s="185"/>
      <c r="AX90" s="185"/>
      <c r="AY90" s="186"/>
      <c r="AZ90" s="37"/>
    </row>
    <row r="91" spans="1:52" ht="10.5" customHeight="1" x14ac:dyDescent="0.15">
      <c r="A91" s="5"/>
      <c r="B91" s="190"/>
      <c r="C91" s="191"/>
      <c r="D91" s="189"/>
      <c r="E91" s="175"/>
      <c r="F91" s="178"/>
      <c r="G91" s="178"/>
      <c r="H91" s="177"/>
      <c r="I91" s="166" t="str">
        <f t="shared" si="17"/>
        <v>午後</v>
      </c>
      <c r="J91" s="167"/>
      <c r="K91" s="167"/>
      <c r="L91" s="168"/>
      <c r="M91" s="161">
        <v>55</v>
      </c>
      <c r="N91" s="162"/>
      <c r="O91" s="162"/>
      <c r="P91" s="162"/>
      <c r="Q91" s="163"/>
      <c r="R91" s="161">
        <v>172</v>
      </c>
      <c r="S91" s="162"/>
      <c r="T91" s="162"/>
      <c r="U91" s="162"/>
      <c r="V91" s="162"/>
      <c r="W91" s="163"/>
      <c r="X91" s="161">
        <v>0</v>
      </c>
      <c r="Y91" s="162"/>
      <c r="Z91" s="162"/>
      <c r="AA91" s="162"/>
      <c r="AB91" s="163"/>
      <c r="AC91" s="161">
        <v>0</v>
      </c>
      <c r="AD91" s="162"/>
      <c r="AE91" s="162"/>
      <c r="AF91" s="162"/>
      <c r="AG91" s="162"/>
      <c r="AH91" s="163"/>
      <c r="AI91" s="161">
        <f t="shared" si="10"/>
        <v>55</v>
      </c>
      <c r="AJ91" s="162"/>
      <c r="AK91" s="162"/>
      <c r="AL91" s="162"/>
      <c r="AM91" s="163"/>
      <c r="AN91" s="161">
        <f t="shared" si="18"/>
        <v>172</v>
      </c>
      <c r="AO91" s="164"/>
      <c r="AP91" s="164"/>
      <c r="AQ91" s="164"/>
      <c r="AR91" s="164"/>
      <c r="AS91" s="165"/>
      <c r="AT91" s="172">
        <f>IF(AI91=0,0,(AI91*1)/($E$94*$AU$10*3-$E$96))</f>
        <v>0.15277777777777779</v>
      </c>
      <c r="AU91" s="173"/>
      <c r="AV91" s="173"/>
      <c r="AW91" s="173"/>
      <c r="AX91" s="173"/>
      <c r="AY91" s="174"/>
      <c r="AZ91" s="37"/>
    </row>
    <row r="92" spans="1:52" ht="10.5" customHeight="1" x14ac:dyDescent="0.15">
      <c r="A92" s="5"/>
      <c r="B92" s="190"/>
      <c r="C92" s="191"/>
      <c r="D92" s="189"/>
      <c r="E92" s="175"/>
      <c r="F92" s="178"/>
      <c r="G92" s="178"/>
      <c r="H92" s="177"/>
      <c r="I92" s="166" t="str">
        <f t="shared" si="17"/>
        <v>夜間</v>
      </c>
      <c r="J92" s="167"/>
      <c r="K92" s="167"/>
      <c r="L92" s="168"/>
      <c r="M92" s="161">
        <v>65</v>
      </c>
      <c r="N92" s="162"/>
      <c r="O92" s="162"/>
      <c r="P92" s="162"/>
      <c r="Q92" s="163"/>
      <c r="R92" s="161">
        <v>155</v>
      </c>
      <c r="S92" s="162"/>
      <c r="T92" s="162"/>
      <c r="U92" s="162"/>
      <c r="V92" s="162"/>
      <c r="W92" s="163"/>
      <c r="X92" s="161">
        <v>0</v>
      </c>
      <c r="Y92" s="162"/>
      <c r="Z92" s="162"/>
      <c r="AA92" s="162"/>
      <c r="AB92" s="163"/>
      <c r="AC92" s="161">
        <v>0</v>
      </c>
      <c r="AD92" s="162"/>
      <c r="AE92" s="162"/>
      <c r="AF92" s="162"/>
      <c r="AG92" s="162"/>
      <c r="AH92" s="163"/>
      <c r="AI92" s="161">
        <f t="shared" si="10"/>
        <v>65</v>
      </c>
      <c r="AJ92" s="162"/>
      <c r="AK92" s="162"/>
      <c r="AL92" s="162"/>
      <c r="AM92" s="163"/>
      <c r="AN92" s="161">
        <f t="shared" si="18"/>
        <v>155</v>
      </c>
      <c r="AO92" s="164"/>
      <c r="AP92" s="164"/>
      <c r="AQ92" s="164"/>
      <c r="AR92" s="164"/>
      <c r="AS92" s="165"/>
      <c r="AT92" s="172">
        <f>IF(AI92=0,0,(AI92*1)/($E$94*$AU$10*3-$E$96))</f>
        <v>0.18055555555555555</v>
      </c>
      <c r="AU92" s="173"/>
      <c r="AV92" s="173"/>
      <c r="AW92" s="173"/>
      <c r="AX92" s="173"/>
      <c r="AY92" s="174"/>
      <c r="AZ92" s="37"/>
    </row>
    <row r="93" spans="1:52" ht="10.5" customHeight="1" x14ac:dyDescent="0.15">
      <c r="A93" s="5"/>
      <c r="B93" s="190"/>
      <c r="C93" s="191"/>
      <c r="D93" s="189"/>
      <c r="E93" s="175"/>
      <c r="F93" s="178"/>
      <c r="G93" s="178"/>
      <c r="H93" s="177"/>
      <c r="I93" s="166" t="str">
        <f t="shared" si="17"/>
        <v>午前午後</v>
      </c>
      <c r="J93" s="167"/>
      <c r="K93" s="167"/>
      <c r="L93" s="168"/>
      <c r="M93" s="161">
        <v>14</v>
      </c>
      <c r="N93" s="162"/>
      <c r="O93" s="162"/>
      <c r="P93" s="162"/>
      <c r="Q93" s="163"/>
      <c r="R93" s="161">
        <v>42</v>
      </c>
      <c r="S93" s="162"/>
      <c r="T93" s="162"/>
      <c r="U93" s="162"/>
      <c r="V93" s="162"/>
      <c r="W93" s="163"/>
      <c r="X93" s="161">
        <v>2</v>
      </c>
      <c r="Y93" s="162"/>
      <c r="Z93" s="162"/>
      <c r="AA93" s="162"/>
      <c r="AB93" s="163"/>
      <c r="AC93" s="161">
        <v>10</v>
      </c>
      <c r="AD93" s="162"/>
      <c r="AE93" s="162"/>
      <c r="AF93" s="162"/>
      <c r="AG93" s="162"/>
      <c r="AH93" s="163"/>
      <c r="AI93" s="161">
        <f t="shared" si="10"/>
        <v>16</v>
      </c>
      <c r="AJ93" s="162"/>
      <c r="AK93" s="162"/>
      <c r="AL93" s="162"/>
      <c r="AM93" s="163"/>
      <c r="AN93" s="161">
        <f t="shared" si="18"/>
        <v>52</v>
      </c>
      <c r="AO93" s="164"/>
      <c r="AP93" s="164"/>
      <c r="AQ93" s="164"/>
      <c r="AR93" s="164"/>
      <c r="AS93" s="165"/>
      <c r="AT93" s="172">
        <f>IF(AI93=0,0,(AI93*2)/($E$94*$AU$10*3-$E$96))</f>
        <v>8.8888888888888892E-2</v>
      </c>
      <c r="AU93" s="173"/>
      <c r="AV93" s="173"/>
      <c r="AW93" s="173"/>
      <c r="AX93" s="173"/>
      <c r="AY93" s="174"/>
      <c r="AZ93" s="37"/>
    </row>
    <row r="94" spans="1:52" ht="10.5" customHeight="1" x14ac:dyDescent="0.15">
      <c r="A94" s="5"/>
      <c r="B94" s="190"/>
      <c r="C94" s="191"/>
      <c r="D94" s="189"/>
      <c r="E94" s="38">
        <v>2</v>
      </c>
      <c r="F94" s="35"/>
      <c r="G94" s="35"/>
      <c r="H94" s="36"/>
      <c r="I94" s="166" t="str">
        <f t="shared" si="17"/>
        <v>午後夜間</v>
      </c>
      <c r="J94" s="167"/>
      <c r="K94" s="167"/>
      <c r="L94" s="168"/>
      <c r="M94" s="161">
        <v>5</v>
      </c>
      <c r="N94" s="162"/>
      <c r="O94" s="162"/>
      <c r="P94" s="162"/>
      <c r="Q94" s="163"/>
      <c r="R94" s="161">
        <v>21</v>
      </c>
      <c r="S94" s="162"/>
      <c r="T94" s="162"/>
      <c r="U94" s="162"/>
      <c r="V94" s="162"/>
      <c r="W94" s="163"/>
      <c r="X94" s="161">
        <v>0</v>
      </c>
      <c r="Y94" s="162"/>
      <c r="Z94" s="162"/>
      <c r="AA94" s="162"/>
      <c r="AB94" s="163"/>
      <c r="AC94" s="161">
        <v>0</v>
      </c>
      <c r="AD94" s="162"/>
      <c r="AE94" s="162"/>
      <c r="AF94" s="162"/>
      <c r="AG94" s="162"/>
      <c r="AH94" s="163"/>
      <c r="AI94" s="161">
        <f t="shared" si="10"/>
        <v>5</v>
      </c>
      <c r="AJ94" s="162"/>
      <c r="AK94" s="162"/>
      <c r="AL94" s="162"/>
      <c r="AM94" s="163"/>
      <c r="AN94" s="161">
        <f t="shared" si="18"/>
        <v>21</v>
      </c>
      <c r="AO94" s="164"/>
      <c r="AP94" s="164"/>
      <c r="AQ94" s="164"/>
      <c r="AR94" s="164"/>
      <c r="AS94" s="165"/>
      <c r="AT94" s="172">
        <f>IF(AI94=0,0,(AI94*2)/($E$94*$AU$10*3-$E$96))</f>
        <v>2.7777777777777776E-2</v>
      </c>
      <c r="AU94" s="173"/>
      <c r="AV94" s="173"/>
      <c r="AW94" s="173"/>
      <c r="AX94" s="173"/>
      <c r="AY94" s="174"/>
      <c r="AZ94" s="37"/>
    </row>
    <row r="95" spans="1:52" ht="10.5" customHeight="1" x14ac:dyDescent="0.15">
      <c r="A95" s="5"/>
      <c r="B95" s="190"/>
      <c r="C95" s="191"/>
      <c r="D95" s="189"/>
      <c r="E95" s="34"/>
      <c r="F95" s="35"/>
      <c r="G95" s="35"/>
      <c r="H95" s="36"/>
      <c r="I95" s="166" t="str">
        <f t="shared" si="17"/>
        <v>全日</v>
      </c>
      <c r="J95" s="167"/>
      <c r="K95" s="167"/>
      <c r="L95" s="168"/>
      <c r="M95" s="161">
        <v>1</v>
      </c>
      <c r="N95" s="162"/>
      <c r="O95" s="162"/>
      <c r="P95" s="162"/>
      <c r="Q95" s="163"/>
      <c r="R95" s="161">
        <v>4</v>
      </c>
      <c r="S95" s="162"/>
      <c r="T95" s="162"/>
      <c r="U95" s="162"/>
      <c r="V95" s="162"/>
      <c r="W95" s="163"/>
      <c r="X95" s="161">
        <v>0</v>
      </c>
      <c r="Y95" s="162"/>
      <c r="Z95" s="162"/>
      <c r="AA95" s="162"/>
      <c r="AB95" s="163"/>
      <c r="AC95" s="161">
        <v>0</v>
      </c>
      <c r="AD95" s="162"/>
      <c r="AE95" s="162"/>
      <c r="AF95" s="162"/>
      <c r="AG95" s="162"/>
      <c r="AH95" s="163"/>
      <c r="AI95" s="161">
        <f t="shared" si="10"/>
        <v>1</v>
      </c>
      <c r="AJ95" s="162"/>
      <c r="AK95" s="162"/>
      <c r="AL95" s="162"/>
      <c r="AM95" s="163"/>
      <c r="AN95" s="161">
        <f t="shared" si="18"/>
        <v>4</v>
      </c>
      <c r="AO95" s="164"/>
      <c r="AP95" s="164"/>
      <c r="AQ95" s="164"/>
      <c r="AR95" s="164"/>
      <c r="AS95" s="165"/>
      <c r="AT95" s="172">
        <f>IF(AI95=0,0,(AI95*3)/($E$94*$AU$10*3-$E$96))</f>
        <v>8.3333333333333332E-3</v>
      </c>
      <c r="AU95" s="173"/>
      <c r="AV95" s="173"/>
      <c r="AW95" s="173"/>
      <c r="AX95" s="173"/>
      <c r="AY95" s="174"/>
      <c r="AZ95" s="37"/>
    </row>
    <row r="96" spans="1:52" ht="10.5" customHeight="1" x14ac:dyDescent="0.15">
      <c r="A96" s="5"/>
      <c r="B96" s="190"/>
      <c r="C96" s="191"/>
      <c r="D96" s="189"/>
      <c r="E96" s="169">
        <v>0</v>
      </c>
      <c r="F96" s="170"/>
      <c r="G96" s="170"/>
      <c r="H96" s="171"/>
      <c r="I96" s="166" t="s">
        <v>36</v>
      </c>
      <c r="J96" s="167"/>
      <c r="K96" s="167"/>
      <c r="L96" s="168"/>
      <c r="M96" s="161">
        <f>SUM(M90:Q95)</f>
        <v>208</v>
      </c>
      <c r="N96" s="162"/>
      <c r="O96" s="162"/>
      <c r="P96" s="162"/>
      <c r="Q96" s="163"/>
      <c r="R96" s="161">
        <f>SUM(R90:W95:W95)</f>
        <v>573</v>
      </c>
      <c r="S96" s="162"/>
      <c r="T96" s="162"/>
      <c r="U96" s="162"/>
      <c r="V96" s="162"/>
      <c r="W96" s="163"/>
      <c r="X96" s="161">
        <f>SUM(X90:AB95:AB95)</f>
        <v>2</v>
      </c>
      <c r="Y96" s="162"/>
      <c r="Z96" s="162"/>
      <c r="AA96" s="162"/>
      <c r="AB96" s="163"/>
      <c r="AC96" s="161">
        <f>SUM(AC90:AH95)</f>
        <v>10</v>
      </c>
      <c r="AD96" s="162"/>
      <c r="AE96" s="162"/>
      <c r="AF96" s="162"/>
      <c r="AG96" s="162"/>
      <c r="AH96" s="163"/>
      <c r="AI96" s="161">
        <f t="shared" si="10"/>
        <v>210</v>
      </c>
      <c r="AJ96" s="162"/>
      <c r="AK96" s="162"/>
      <c r="AL96" s="162"/>
      <c r="AM96" s="163"/>
      <c r="AN96" s="161">
        <f>SUM(AN90:AS95)</f>
        <v>583</v>
      </c>
      <c r="AO96" s="164"/>
      <c r="AP96" s="164"/>
      <c r="AQ96" s="164"/>
      <c r="AR96" s="164"/>
      <c r="AS96" s="165"/>
      <c r="AT96" s="172">
        <f>IF(AI96=0,0,(AI96+AI93+AI94+(AI95*2))/(E94*$AU$10*3-E96))</f>
        <v>0.64722222222222225</v>
      </c>
      <c r="AU96" s="173"/>
      <c r="AV96" s="173"/>
      <c r="AW96" s="173"/>
      <c r="AX96" s="173"/>
      <c r="AY96" s="174"/>
      <c r="AZ96" s="37"/>
    </row>
    <row r="97" spans="1:52" ht="10.5" customHeight="1" x14ac:dyDescent="0.15">
      <c r="A97" s="5"/>
      <c r="B97" s="187" t="s">
        <v>35</v>
      </c>
      <c r="C97" s="191"/>
      <c r="D97" s="189"/>
      <c r="E97" s="175" t="s">
        <v>47</v>
      </c>
      <c r="F97" s="178"/>
      <c r="G97" s="178"/>
      <c r="H97" s="177"/>
      <c r="I97" s="158" t="str">
        <f t="shared" ref="I97:I102" si="19">I90</f>
        <v>午前</v>
      </c>
      <c r="J97" s="159"/>
      <c r="K97" s="159"/>
      <c r="L97" s="160"/>
      <c r="M97" s="179">
        <v>10</v>
      </c>
      <c r="N97" s="180"/>
      <c r="O97" s="180"/>
      <c r="P97" s="180"/>
      <c r="Q97" s="181"/>
      <c r="R97" s="179">
        <v>114</v>
      </c>
      <c r="S97" s="180"/>
      <c r="T97" s="180"/>
      <c r="U97" s="180"/>
      <c r="V97" s="180"/>
      <c r="W97" s="181"/>
      <c r="X97" s="179">
        <v>1</v>
      </c>
      <c r="Y97" s="180"/>
      <c r="Z97" s="180"/>
      <c r="AA97" s="180"/>
      <c r="AB97" s="181"/>
      <c r="AC97" s="179">
        <v>5</v>
      </c>
      <c r="AD97" s="180"/>
      <c r="AE97" s="180"/>
      <c r="AF97" s="180"/>
      <c r="AG97" s="180"/>
      <c r="AH97" s="181"/>
      <c r="AI97" s="179">
        <f t="shared" si="10"/>
        <v>11</v>
      </c>
      <c r="AJ97" s="180"/>
      <c r="AK97" s="180"/>
      <c r="AL97" s="180"/>
      <c r="AM97" s="181"/>
      <c r="AN97" s="179">
        <f t="shared" ref="AN97:AN102" si="20">R97+AC97</f>
        <v>119</v>
      </c>
      <c r="AO97" s="182"/>
      <c r="AP97" s="182"/>
      <c r="AQ97" s="182"/>
      <c r="AR97" s="182"/>
      <c r="AS97" s="183"/>
      <c r="AT97" s="184">
        <f>IF(AI97=0,0,(AI97*1)/($E$101*$AU$10*3-$E$103))</f>
        <v>6.1111111111111109E-2</v>
      </c>
      <c r="AU97" s="185"/>
      <c r="AV97" s="185"/>
      <c r="AW97" s="185"/>
      <c r="AX97" s="185"/>
      <c r="AY97" s="186"/>
      <c r="AZ97" s="37"/>
    </row>
    <row r="98" spans="1:52" ht="10.5" customHeight="1" x14ac:dyDescent="0.15">
      <c r="A98" s="5"/>
      <c r="B98" s="190"/>
      <c r="C98" s="191"/>
      <c r="D98" s="189"/>
      <c r="E98" s="175"/>
      <c r="F98" s="178"/>
      <c r="G98" s="178"/>
      <c r="H98" s="177"/>
      <c r="I98" s="166" t="str">
        <f t="shared" si="19"/>
        <v>午後</v>
      </c>
      <c r="J98" s="167"/>
      <c r="K98" s="167"/>
      <c r="L98" s="168"/>
      <c r="M98" s="161">
        <v>10</v>
      </c>
      <c r="N98" s="162"/>
      <c r="O98" s="162"/>
      <c r="P98" s="162"/>
      <c r="Q98" s="163"/>
      <c r="R98" s="161">
        <v>97</v>
      </c>
      <c r="S98" s="162"/>
      <c r="T98" s="162"/>
      <c r="U98" s="162"/>
      <c r="V98" s="162"/>
      <c r="W98" s="163"/>
      <c r="X98" s="161">
        <v>2</v>
      </c>
      <c r="Y98" s="162"/>
      <c r="Z98" s="162"/>
      <c r="AA98" s="162"/>
      <c r="AB98" s="163"/>
      <c r="AC98" s="161">
        <v>20</v>
      </c>
      <c r="AD98" s="162"/>
      <c r="AE98" s="162"/>
      <c r="AF98" s="162"/>
      <c r="AG98" s="162"/>
      <c r="AH98" s="163"/>
      <c r="AI98" s="161">
        <f t="shared" si="10"/>
        <v>12</v>
      </c>
      <c r="AJ98" s="162"/>
      <c r="AK98" s="162"/>
      <c r="AL98" s="162"/>
      <c r="AM98" s="163"/>
      <c r="AN98" s="161">
        <f t="shared" si="20"/>
        <v>117</v>
      </c>
      <c r="AO98" s="164"/>
      <c r="AP98" s="164"/>
      <c r="AQ98" s="164"/>
      <c r="AR98" s="164"/>
      <c r="AS98" s="165"/>
      <c r="AT98" s="172">
        <f>IF(AI98=0,0,(AI98*1)/($E$101*$AU$10*3-$E$103))</f>
        <v>6.6666666666666666E-2</v>
      </c>
      <c r="AU98" s="173"/>
      <c r="AV98" s="173"/>
      <c r="AW98" s="173"/>
      <c r="AX98" s="173"/>
      <c r="AY98" s="174"/>
      <c r="AZ98" s="37"/>
    </row>
    <row r="99" spans="1:52" ht="10.5" customHeight="1" x14ac:dyDescent="0.15">
      <c r="A99" s="5"/>
      <c r="B99" s="190"/>
      <c r="C99" s="191"/>
      <c r="D99" s="189"/>
      <c r="E99" s="175"/>
      <c r="F99" s="178"/>
      <c r="G99" s="178"/>
      <c r="H99" s="177"/>
      <c r="I99" s="166" t="str">
        <f t="shared" si="19"/>
        <v>夜間</v>
      </c>
      <c r="J99" s="167"/>
      <c r="K99" s="167"/>
      <c r="L99" s="168"/>
      <c r="M99" s="161">
        <v>2</v>
      </c>
      <c r="N99" s="162"/>
      <c r="O99" s="162"/>
      <c r="P99" s="162"/>
      <c r="Q99" s="163"/>
      <c r="R99" s="161">
        <v>20</v>
      </c>
      <c r="S99" s="162"/>
      <c r="T99" s="162"/>
      <c r="U99" s="162"/>
      <c r="V99" s="162"/>
      <c r="W99" s="163"/>
      <c r="X99" s="161">
        <v>2</v>
      </c>
      <c r="Y99" s="162"/>
      <c r="Z99" s="162"/>
      <c r="AA99" s="162"/>
      <c r="AB99" s="163"/>
      <c r="AC99" s="161">
        <v>17</v>
      </c>
      <c r="AD99" s="162"/>
      <c r="AE99" s="162"/>
      <c r="AF99" s="162"/>
      <c r="AG99" s="162"/>
      <c r="AH99" s="163"/>
      <c r="AI99" s="161">
        <f t="shared" si="10"/>
        <v>4</v>
      </c>
      <c r="AJ99" s="162"/>
      <c r="AK99" s="162"/>
      <c r="AL99" s="162"/>
      <c r="AM99" s="163"/>
      <c r="AN99" s="161">
        <f t="shared" si="20"/>
        <v>37</v>
      </c>
      <c r="AO99" s="164"/>
      <c r="AP99" s="164"/>
      <c r="AQ99" s="164"/>
      <c r="AR99" s="164"/>
      <c r="AS99" s="165"/>
      <c r="AT99" s="172">
        <f>IF(AI99=0,0,(AI99*1)/($E$101*$AU$10*3-$E$103))</f>
        <v>2.2222222222222223E-2</v>
      </c>
      <c r="AU99" s="173"/>
      <c r="AV99" s="173"/>
      <c r="AW99" s="173"/>
      <c r="AX99" s="173"/>
      <c r="AY99" s="174"/>
      <c r="AZ99" s="37"/>
    </row>
    <row r="100" spans="1:52" ht="10.5" customHeight="1" x14ac:dyDescent="0.15">
      <c r="A100" s="5"/>
      <c r="B100" s="190"/>
      <c r="C100" s="191"/>
      <c r="D100" s="189"/>
      <c r="E100" s="175"/>
      <c r="F100" s="178"/>
      <c r="G100" s="178"/>
      <c r="H100" s="177"/>
      <c r="I100" s="166" t="str">
        <f t="shared" si="19"/>
        <v>午前午後</v>
      </c>
      <c r="J100" s="167"/>
      <c r="K100" s="167"/>
      <c r="L100" s="168"/>
      <c r="M100" s="161">
        <v>5</v>
      </c>
      <c r="N100" s="162"/>
      <c r="O100" s="162"/>
      <c r="P100" s="162"/>
      <c r="Q100" s="163"/>
      <c r="R100" s="161">
        <v>70</v>
      </c>
      <c r="S100" s="162"/>
      <c r="T100" s="162"/>
      <c r="U100" s="162"/>
      <c r="V100" s="162"/>
      <c r="W100" s="163"/>
      <c r="X100" s="161">
        <v>1</v>
      </c>
      <c r="Y100" s="162"/>
      <c r="Z100" s="162"/>
      <c r="AA100" s="162"/>
      <c r="AB100" s="163"/>
      <c r="AC100" s="161">
        <v>15</v>
      </c>
      <c r="AD100" s="162"/>
      <c r="AE100" s="162"/>
      <c r="AF100" s="162"/>
      <c r="AG100" s="162"/>
      <c r="AH100" s="163"/>
      <c r="AI100" s="161">
        <f t="shared" ref="AI100:AI117" si="21">M100+X100</f>
        <v>6</v>
      </c>
      <c r="AJ100" s="162"/>
      <c r="AK100" s="162"/>
      <c r="AL100" s="162"/>
      <c r="AM100" s="163"/>
      <c r="AN100" s="161">
        <f t="shared" si="20"/>
        <v>85</v>
      </c>
      <c r="AO100" s="164"/>
      <c r="AP100" s="164"/>
      <c r="AQ100" s="164"/>
      <c r="AR100" s="164"/>
      <c r="AS100" s="165"/>
      <c r="AT100" s="172">
        <f>IF(AI100=0,0,(AI100*2)/($E$101*$AU$10*3-$E$103))</f>
        <v>6.6666666666666666E-2</v>
      </c>
      <c r="AU100" s="173"/>
      <c r="AV100" s="173"/>
      <c r="AW100" s="173"/>
      <c r="AX100" s="173"/>
      <c r="AY100" s="174"/>
      <c r="AZ100" s="37"/>
    </row>
    <row r="101" spans="1:52" ht="10.5" customHeight="1" x14ac:dyDescent="0.15">
      <c r="A101" s="5"/>
      <c r="B101" s="190"/>
      <c r="C101" s="191"/>
      <c r="D101" s="189"/>
      <c r="E101" s="38">
        <v>1</v>
      </c>
      <c r="F101" s="35"/>
      <c r="G101" s="35"/>
      <c r="H101" s="36"/>
      <c r="I101" s="166" t="str">
        <f t="shared" si="19"/>
        <v>午後夜間</v>
      </c>
      <c r="J101" s="167"/>
      <c r="K101" s="167"/>
      <c r="L101" s="168"/>
      <c r="M101" s="161">
        <v>0</v>
      </c>
      <c r="N101" s="162"/>
      <c r="O101" s="162"/>
      <c r="P101" s="162"/>
      <c r="Q101" s="163"/>
      <c r="R101" s="161">
        <v>0</v>
      </c>
      <c r="S101" s="162"/>
      <c r="T101" s="162"/>
      <c r="U101" s="162"/>
      <c r="V101" s="162"/>
      <c r="W101" s="163"/>
      <c r="X101" s="161">
        <v>0</v>
      </c>
      <c r="Y101" s="162"/>
      <c r="Z101" s="162"/>
      <c r="AA101" s="162"/>
      <c r="AB101" s="163"/>
      <c r="AC101" s="161">
        <v>0</v>
      </c>
      <c r="AD101" s="162"/>
      <c r="AE101" s="162"/>
      <c r="AF101" s="162"/>
      <c r="AG101" s="162"/>
      <c r="AH101" s="163"/>
      <c r="AI101" s="161">
        <f t="shared" si="21"/>
        <v>0</v>
      </c>
      <c r="AJ101" s="162"/>
      <c r="AK101" s="162"/>
      <c r="AL101" s="162"/>
      <c r="AM101" s="163"/>
      <c r="AN101" s="161">
        <f t="shared" si="20"/>
        <v>0</v>
      </c>
      <c r="AO101" s="164"/>
      <c r="AP101" s="164"/>
      <c r="AQ101" s="164"/>
      <c r="AR101" s="164"/>
      <c r="AS101" s="165"/>
      <c r="AT101" s="172">
        <f>IF(AI101=0,0,(AI101*2)/($E$101*$AU$10*3-$E$103))</f>
        <v>0</v>
      </c>
      <c r="AU101" s="173"/>
      <c r="AV101" s="173"/>
      <c r="AW101" s="173"/>
      <c r="AX101" s="173"/>
      <c r="AY101" s="174"/>
      <c r="AZ101" s="37"/>
    </row>
    <row r="102" spans="1:52" ht="10.5" customHeight="1" x14ac:dyDescent="0.15">
      <c r="A102" s="5"/>
      <c r="B102" s="190"/>
      <c r="C102" s="191"/>
      <c r="D102" s="189"/>
      <c r="E102" s="34"/>
      <c r="F102" s="35"/>
      <c r="G102" s="35"/>
      <c r="H102" s="36"/>
      <c r="I102" s="166" t="str">
        <f t="shared" si="19"/>
        <v>全日</v>
      </c>
      <c r="J102" s="167"/>
      <c r="K102" s="167"/>
      <c r="L102" s="168"/>
      <c r="M102" s="161">
        <v>1</v>
      </c>
      <c r="N102" s="162"/>
      <c r="O102" s="162"/>
      <c r="P102" s="162"/>
      <c r="Q102" s="163"/>
      <c r="R102" s="161">
        <v>5</v>
      </c>
      <c r="S102" s="162"/>
      <c r="T102" s="162"/>
      <c r="U102" s="162"/>
      <c r="V102" s="162"/>
      <c r="W102" s="163"/>
      <c r="X102" s="161">
        <v>0</v>
      </c>
      <c r="Y102" s="162"/>
      <c r="Z102" s="162"/>
      <c r="AA102" s="162"/>
      <c r="AB102" s="163"/>
      <c r="AC102" s="161">
        <v>0</v>
      </c>
      <c r="AD102" s="162"/>
      <c r="AE102" s="162"/>
      <c r="AF102" s="162"/>
      <c r="AG102" s="162"/>
      <c r="AH102" s="163"/>
      <c r="AI102" s="161">
        <f t="shared" si="21"/>
        <v>1</v>
      </c>
      <c r="AJ102" s="162"/>
      <c r="AK102" s="162"/>
      <c r="AL102" s="162"/>
      <c r="AM102" s="163"/>
      <c r="AN102" s="161">
        <f t="shared" si="20"/>
        <v>5</v>
      </c>
      <c r="AO102" s="164"/>
      <c r="AP102" s="164"/>
      <c r="AQ102" s="164"/>
      <c r="AR102" s="164"/>
      <c r="AS102" s="165"/>
      <c r="AT102" s="172">
        <f>IF(AI102=0,0,(AI102*3)/($E$101*$AU$10*3-$E$103))</f>
        <v>1.6666666666666666E-2</v>
      </c>
      <c r="AU102" s="173"/>
      <c r="AV102" s="173"/>
      <c r="AW102" s="173"/>
      <c r="AX102" s="173"/>
      <c r="AY102" s="174"/>
      <c r="AZ102" s="37"/>
    </row>
    <row r="103" spans="1:52" ht="10.5" customHeight="1" x14ac:dyDescent="0.15">
      <c r="A103" s="5"/>
      <c r="B103" s="190"/>
      <c r="C103" s="191"/>
      <c r="D103" s="189"/>
      <c r="E103" s="169">
        <v>0</v>
      </c>
      <c r="F103" s="170"/>
      <c r="G103" s="170"/>
      <c r="H103" s="171"/>
      <c r="I103" s="166" t="s">
        <v>36</v>
      </c>
      <c r="J103" s="167"/>
      <c r="K103" s="167"/>
      <c r="L103" s="168"/>
      <c r="M103" s="161">
        <f>SUM(M97:Q102)</f>
        <v>28</v>
      </c>
      <c r="N103" s="162"/>
      <c r="O103" s="162"/>
      <c r="P103" s="162"/>
      <c r="Q103" s="163"/>
      <c r="R103" s="161">
        <f>SUM(R97:W102:W102)</f>
        <v>306</v>
      </c>
      <c r="S103" s="162"/>
      <c r="T103" s="162"/>
      <c r="U103" s="162"/>
      <c r="V103" s="162"/>
      <c r="W103" s="163"/>
      <c r="X103" s="161">
        <f>SUM(X97:AB102:AB102)</f>
        <v>6</v>
      </c>
      <c r="Y103" s="162"/>
      <c r="Z103" s="162"/>
      <c r="AA103" s="162"/>
      <c r="AB103" s="163"/>
      <c r="AC103" s="161">
        <f>SUM(AC97:AH102)</f>
        <v>57</v>
      </c>
      <c r="AD103" s="162"/>
      <c r="AE103" s="162"/>
      <c r="AF103" s="162"/>
      <c r="AG103" s="162"/>
      <c r="AH103" s="163"/>
      <c r="AI103" s="161">
        <f t="shared" si="21"/>
        <v>34</v>
      </c>
      <c r="AJ103" s="162"/>
      <c r="AK103" s="162"/>
      <c r="AL103" s="162"/>
      <c r="AM103" s="163"/>
      <c r="AN103" s="161">
        <f>SUM(AN97:AS102)</f>
        <v>363</v>
      </c>
      <c r="AO103" s="164"/>
      <c r="AP103" s="164"/>
      <c r="AQ103" s="164"/>
      <c r="AR103" s="164"/>
      <c r="AS103" s="165"/>
      <c r="AT103" s="172">
        <f>IF(AI103=0,0,(AI103+AI100+AI101+(AI102*2))/(E101*$AU$10*3-E103))</f>
        <v>0.23333333333333334</v>
      </c>
      <c r="AU103" s="173"/>
      <c r="AV103" s="173"/>
      <c r="AW103" s="173"/>
      <c r="AX103" s="173"/>
      <c r="AY103" s="174"/>
      <c r="AZ103" s="37"/>
    </row>
    <row r="104" spans="1:52" ht="10.5" customHeight="1" x14ac:dyDescent="0.15">
      <c r="A104" s="5"/>
      <c r="B104" s="187" t="s">
        <v>35</v>
      </c>
      <c r="C104" s="191"/>
      <c r="D104" s="189"/>
      <c r="E104" s="175" t="s">
        <v>48</v>
      </c>
      <c r="F104" s="178"/>
      <c r="G104" s="178"/>
      <c r="H104" s="177"/>
      <c r="I104" s="158" t="str">
        <f t="shared" ref="I104:I109" si="22">I97</f>
        <v>午前</v>
      </c>
      <c r="J104" s="159"/>
      <c r="K104" s="159"/>
      <c r="L104" s="160"/>
      <c r="M104" s="179">
        <v>4</v>
      </c>
      <c r="N104" s="180"/>
      <c r="O104" s="180"/>
      <c r="P104" s="180"/>
      <c r="Q104" s="181"/>
      <c r="R104" s="179">
        <v>40</v>
      </c>
      <c r="S104" s="180"/>
      <c r="T104" s="180"/>
      <c r="U104" s="180"/>
      <c r="V104" s="180"/>
      <c r="W104" s="181"/>
      <c r="X104" s="179">
        <v>3</v>
      </c>
      <c r="Y104" s="180"/>
      <c r="Z104" s="180"/>
      <c r="AA104" s="180"/>
      <c r="AB104" s="181"/>
      <c r="AC104" s="179">
        <v>52</v>
      </c>
      <c r="AD104" s="180"/>
      <c r="AE104" s="180"/>
      <c r="AF104" s="180"/>
      <c r="AG104" s="180"/>
      <c r="AH104" s="181"/>
      <c r="AI104" s="179">
        <f t="shared" si="21"/>
        <v>7</v>
      </c>
      <c r="AJ104" s="180"/>
      <c r="AK104" s="180"/>
      <c r="AL104" s="180"/>
      <c r="AM104" s="181"/>
      <c r="AN104" s="179">
        <f t="shared" ref="AN104:AN109" si="23">R104+AC104</f>
        <v>92</v>
      </c>
      <c r="AO104" s="182"/>
      <c r="AP104" s="182"/>
      <c r="AQ104" s="182"/>
      <c r="AR104" s="182"/>
      <c r="AS104" s="183"/>
      <c r="AT104" s="184">
        <f>IF(AI104=0,0,(AI104*1)/($E$108*$AU$10*3-$E$110))</f>
        <v>3.888888888888889E-2</v>
      </c>
      <c r="AU104" s="185"/>
      <c r="AV104" s="185"/>
      <c r="AW104" s="185"/>
      <c r="AX104" s="185"/>
      <c r="AY104" s="186"/>
      <c r="AZ104" s="37"/>
    </row>
    <row r="105" spans="1:52" ht="10.5" customHeight="1" x14ac:dyDescent="0.15">
      <c r="A105" s="5"/>
      <c r="B105" s="190"/>
      <c r="C105" s="191"/>
      <c r="D105" s="189"/>
      <c r="E105" s="175"/>
      <c r="F105" s="178"/>
      <c r="G105" s="178"/>
      <c r="H105" s="177"/>
      <c r="I105" s="166" t="str">
        <f t="shared" si="22"/>
        <v>午後</v>
      </c>
      <c r="J105" s="167"/>
      <c r="K105" s="167"/>
      <c r="L105" s="168"/>
      <c r="M105" s="161">
        <v>24</v>
      </c>
      <c r="N105" s="162"/>
      <c r="O105" s="162"/>
      <c r="P105" s="162"/>
      <c r="Q105" s="163"/>
      <c r="R105" s="161">
        <v>239</v>
      </c>
      <c r="S105" s="162"/>
      <c r="T105" s="162"/>
      <c r="U105" s="162"/>
      <c r="V105" s="162"/>
      <c r="W105" s="163"/>
      <c r="X105" s="161">
        <v>1</v>
      </c>
      <c r="Y105" s="162"/>
      <c r="Z105" s="162"/>
      <c r="AA105" s="162"/>
      <c r="AB105" s="163"/>
      <c r="AC105" s="161">
        <v>20</v>
      </c>
      <c r="AD105" s="162"/>
      <c r="AE105" s="162"/>
      <c r="AF105" s="162"/>
      <c r="AG105" s="162"/>
      <c r="AH105" s="163"/>
      <c r="AI105" s="161">
        <f t="shared" si="21"/>
        <v>25</v>
      </c>
      <c r="AJ105" s="162"/>
      <c r="AK105" s="162"/>
      <c r="AL105" s="162"/>
      <c r="AM105" s="163"/>
      <c r="AN105" s="161">
        <f t="shared" si="23"/>
        <v>259</v>
      </c>
      <c r="AO105" s="164"/>
      <c r="AP105" s="164"/>
      <c r="AQ105" s="164"/>
      <c r="AR105" s="164"/>
      <c r="AS105" s="165"/>
      <c r="AT105" s="172">
        <f>IF(AI105=0,0,(AI105*1)/($E$108*$AU$10*3-$E$110))</f>
        <v>0.1388888888888889</v>
      </c>
      <c r="AU105" s="173"/>
      <c r="AV105" s="173"/>
      <c r="AW105" s="173"/>
      <c r="AX105" s="173"/>
      <c r="AY105" s="174"/>
      <c r="AZ105" s="37"/>
    </row>
    <row r="106" spans="1:52" ht="10.5" customHeight="1" x14ac:dyDescent="0.15">
      <c r="A106" s="5"/>
      <c r="B106" s="190"/>
      <c r="C106" s="191"/>
      <c r="D106" s="189"/>
      <c r="E106" s="175"/>
      <c r="F106" s="178"/>
      <c r="G106" s="178"/>
      <c r="H106" s="177"/>
      <c r="I106" s="166" t="str">
        <f t="shared" si="22"/>
        <v>夜間</v>
      </c>
      <c r="J106" s="167"/>
      <c r="K106" s="167"/>
      <c r="L106" s="168"/>
      <c r="M106" s="161">
        <v>9</v>
      </c>
      <c r="N106" s="162"/>
      <c r="O106" s="162"/>
      <c r="P106" s="162"/>
      <c r="Q106" s="163"/>
      <c r="R106" s="161">
        <v>121</v>
      </c>
      <c r="S106" s="162"/>
      <c r="T106" s="162"/>
      <c r="U106" s="162"/>
      <c r="V106" s="162"/>
      <c r="W106" s="163"/>
      <c r="X106" s="161">
        <v>11</v>
      </c>
      <c r="Y106" s="162"/>
      <c r="Z106" s="162"/>
      <c r="AA106" s="162"/>
      <c r="AB106" s="163"/>
      <c r="AC106" s="161">
        <v>150</v>
      </c>
      <c r="AD106" s="162"/>
      <c r="AE106" s="162"/>
      <c r="AF106" s="162"/>
      <c r="AG106" s="162"/>
      <c r="AH106" s="163"/>
      <c r="AI106" s="161">
        <f t="shared" si="21"/>
        <v>20</v>
      </c>
      <c r="AJ106" s="162"/>
      <c r="AK106" s="162"/>
      <c r="AL106" s="162"/>
      <c r="AM106" s="163"/>
      <c r="AN106" s="161">
        <f t="shared" si="23"/>
        <v>271</v>
      </c>
      <c r="AO106" s="164"/>
      <c r="AP106" s="164"/>
      <c r="AQ106" s="164"/>
      <c r="AR106" s="164"/>
      <c r="AS106" s="165"/>
      <c r="AT106" s="172">
        <f>IF(AI106=0,0,(AI106*1)/($E$108*$AU$10*3-$E$110))</f>
        <v>0.1111111111111111</v>
      </c>
      <c r="AU106" s="173"/>
      <c r="AV106" s="173"/>
      <c r="AW106" s="173"/>
      <c r="AX106" s="173"/>
      <c r="AY106" s="174"/>
      <c r="AZ106" s="37"/>
    </row>
    <row r="107" spans="1:52" ht="10.5" customHeight="1" x14ac:dyDescent="0.15">
      <c r="A107" s="5"/>
      <c r="B107" s="190"/>
      <c r="C107" s="191"/>
      <c r="D107" s="189"/>
      <c r="E107" s="175"/>
      <c r="F107" s="178"/>
      <c r="G107" s="178"/>
      <c r="H107" s="177"/>
      <c r="I107" s="166" t="str">
        <f t="shared" si="22"/>
        <v>午前午後</v>
      </c>
      <c r="J107" s="167"/>
      <c r="K107" s="167"/>
      <c r="L107" s="168"/>
      <c r="M107" s="161">
        <v>11</v>
      </c>
      <c r="N107" s="162"/>
      <c r="O107" s="162"/>
      <c r="P107" s="162"/>
      <c r="Q107" s="163"/>
      <c r="R107" s="161">
        <v>158</v>
      </c>
      <c r="S107" s="162"/>
      <c r="T107" s="162"/>
      <c r="U107" s="162"/>
      <c r="V107" s="162"/>
      <c r="W107" s="163"/>
      <c r="X107" s="161">
        <v>2</v>
      </c>
      <c r="Y107" s="162"/>
      <c r="Z107" s="162"/>
      <c r="AA107" s="162"/>
      <c r="AB107" s="163"/>
      <c r="AC107" s="161">
        <v>25</v>
      </c>
      <c r="AD107" s="162"/>
      <c r="AE107" s="162"/>
      <c r="AF107" s="162"/>
      <c r="AG107" s="162"/>
      <c r="AH107" s="163"/>
      <c r="AI107" s="161">
        <f t="shared" si="21"/>
        <v>13</v>
      </c>
      <c r="AJ107" s="162"/>
      <c r="AK107" s="162"/>
      <c r="AL107" s="162"/>
      <c r="AM107" s="163"/>
      <c r="AN107" s="161">
        <f t="shared" si="23"/>
        <v>183</v>
      </c>
      <c r="AO107" s="164"/>
      <c r="AP107" s="164"/>
      <c r="AQ107" s="164"/>
      <c r="AR107" s="164"/>
      <c r="AS107" s="165"/>
      <c r="AT107" s="172">
        <f>IF(AI107=0,0,(AI107*2)/($E$108*$AU$10*3-$E$110))</f>
        <v>0.14444444444444443</v>
      </c>
      <c r="AU107" s="173"/>
      <c r="AV107" s="173"/>
      <c r="AW107" s="173"/>
      <c r="AX107" s="173"/>
      <c r="AY107" s="174"/>
      <c r="AZ107" s="37"/>
    </row>
    <row r="108" spans="1:52" ht="10.5" customHeight="1" x14ac:dyDescent="0.15">
      <c r="A108" s="5"/>
      <c r="B108" s="190"/>
      <c r="C108" s="191"/>
      <c r="D108" s="189"/>
      <c r="E108" s="38">
        <v>1</v>
      </c>
      <c r="F108" s="35"/>
      <c r="G108" s="35"/>
      <c r="H108" s="36"/>
      <c r="I108" s="166" t="str">
        <f t="shared" si="22"/>
        <v>午後夜間</v>
      </c>
      <c r="J108" s="167"/>
      <c r="K108" s="167"/>
      <c r="L108" s="168"/>
      <c r="M108" s="161">
        <v>0</v>
      </c>
      <c r="N108" s="162"/>
      <c r="O108" s="162"/>
      <c r="P108" s="162"/>
      <c r="Q108" s="163"/>
      <c r="R108" s="161">
        <v>0</v>
      </c>
      <c r="S108" s="162"/>
      <c r="T108" s="162"/>
      <c r="U108" s="162"/>
      <c r="V108" s="162"/>
      <c r="W108" s="163"/>
      <c r="X108" s="161">
        <v>0</v>
      </c>
      <c r="Y108" s="162"/>
      <c r="Z108" s="162"/>
      <c r="AA108" s="162"/>
      <c r="AB108" s="163"/>
      <c r="AC108" s="161">
        <v>0</v>
      </c>
      <c r="AD108" s="162"/>
      <c r="AE108" s="162"/>
      <c r="AF108" s="162"/>
      <c r="AG108" s="162"/>
      <c r="AH108" s="163"/>
      <c r="AI108" s="161">
        <f t="shared" si="21"/>
        <v>0</v>
      </c>
      <c r="AJ108" s="162"/>
      <c r="AK108" s="162"/>
      <c r="AL108" s="162"/>
      <c r="AM108" s="163"/>
      <c r="AN108" s="161">
        <f t="shared" si="23"/>
        <v>0</v>
      </c>
      <c r="AO108" s="164"/>
      <c r="AP108" s="164"/>
      <c r="AQ108" s="164"/>
      <c r="AR108" s="164"/>
      <c r="AS108" s="165"/>
      <c r="AT108" s="172">
        <f>IF(AI108=0,0,(AI108*2)/($E$108*$AU$10*3-$E$110))</f>
        <v>0</v>
      </c>
      <c r="AU108" s="173"/>
      <c r="AV108" s="173"/>
      <c r="AW108" s="173"/>
      <c r="AX108" s="173"/>
      <c r="AY108" s="174"/>
      <c r="AZ108" s="37"/>
    </row>
    <row r="109" spans="1:52" ht="10.5" customHeight="1" x14ac:dyDescent="0.15">
      <c r="A109" s="5"/>
      <c r="B109" s="190"/>
      <c r="C109" s="191"/>
      <c r="D109" s="189"/>
      <c r="E109" s="34"/>
      <c r="F109" s="35"/>
      <c r="G109" s="35"/>
      <c r="H109" s="36"/>
      <c r="I109" s="166" t="str">
        <f t="shared" si="22"/>
        <v>全日</v>
      </c>
      <c r="J109" s="167"/>
      <c r="K109" s="167"/>
      <c r="L109" s="168"/>
      <c r="M109" s="161">
        <v>2</v>
      </c>
      <c r="N109" s="162"/>
      <c r="O109" s="162"/>
      <c r="P109" s="162"/>
      <c r="Q109" s="163"/>
      <c r="R109" s="161">
        <v>20</v>
      </c>
      <c r="S109" s="162"/>
      <c r="T109" s="162"/>
      <c r="U109" s="162"/>
      <c r="V109" s="162"/>
      <c r="W109" s="163"/>
      <c r="X109" s="161">
        <v>0</v>
      </c>
      <c r="Y109" s="162"/>
      <c r="Z109" s="162"/>
      <c r="AA109" s="162"/>
      <c r="AB109" s="163"/>
      <c r="AC109" s="161">
        <v>0</v>
      </c>
      <c r="AD109" s="162"/>
      <c r="AE109" s="162"/>
      <c r="AF109" s="162"/>
      <c r="AG109" s="162"/>
      <c r="AH109" s="163"/>
      <c r="AI109" s="161">
        <f t="shared" si="21"/>
        <v>2</v>
      </c>
      <c r="AJ109" s="162"/>
      <c r="AK109" s="162"/>
      <c r="AL109" s="162"/>
      <c r="AM109" s="163"/>
      <c r="AN109" s="161">
        <f t="shared" si="23"/>
        <v>20</v>
      </c>
      <c r="AO109" s="164"/>
      <c r="AP109" s="164"/>
      <c r="AQ109" s="164"/>
      <c r="AR109" s="164"/>
      <c r="AS109" s="165"/>
      <c r="AT109" s="172">
        <f>IF(AI109=0,0,(AI109*3)/($E$108*$AU$10*3-$E$110))</f>
        <v>3.3333333333333333E-2</v>
      </c>
      <c r="AU109" s="173"/>
      <c r="AV109" s="173"/>
      <c r="AW109" s="173"/>
      <c r="AX109" s="173"/>
      <c r="AY109" s="174"/>
      <c r="AZ109" s="37"/>
    </row>
    <row r="110" spans="1:52" ht="10.5" customHeight="1" x14ac:dyDescent="0.15">
      <c r="A110" s="5"/>
      <c r="B110" s="190"/>
      <c r="C110" s="191"/>
      <c r="D110" s="189"/>
      <c r="E110" s="169">
        <v>0</v>
      </c>
      <c r="F110" s="170"/>
      <c r="G110" s="170"/>
      <c r="H110" s="171"/>
      <c r="I110" s="166" t="s">
        <v>36</v>
      </c>
      <c r="J110" s="167"/>
      <c r="K110" s="167"/>
      <c r="L110" s="168"/>
      <c r="M110" s="161">
        <f>SUM(M104:Q109)</f>
        <v>50</v>
      </c>
      <c r="N110" s="162"/>
      <c r="O110" s="162"/>
      <c r="P110" s="162"/>
      <c r="Q110" s="163"/>
      <c r="R110" s="161">
        <f>SUM(R104:W109:W109)</f>
        <v>578</v>
      </c>
      <c r="S110" s="162"/>
      <c r="T110" s="162"/>
      <c r="U110" s="162"/>
      <c r="V110" s="162"/>
      <c r="W110" s="163"/>
      <c r="X110" s="161">
        <f>SUM(X104:AB109:AB109)</f>
        <v>17</v>
      </c>
      <c r="Y110" s="162"/>
      <c r="Z110" s="162"/>
      <c r="AA110" s="162"/>
      <c r="AB110" s="163"/>
      <c r="AC110" s="161">
        <f>SUM(AC104:AH109)</f>
        <v>247</v>
      </c>
      <c r="AD110" s="162"/>
      <c r="AE110" s="162"/>
      <c r="AF110" s="162"/>
      <c r="AG110" s="162"/>
      <c r="AH110" s="163"/>
      <c r="AI110" s="161">
        <f t="shared" si="21"/>
        <v>67</v>
      </c>
      <c r="AJ110" s="162"/>
      <c r="AK110" s="162"/>
      <c r="AL110" s="162"/>
      <c r="AM110" s="163"/>
      <c r="AN110" s="161">
        <f>SUM(AN104:AS109)</f>
        <v>825</v>
      </c>
      <c r="AO110" s="164"/>
      <c r="AP110" s="164"/>
      <c r="AQ110" s="164"/>
      <c r="AR110" s="164"/>
      <c r="AS110" s="165"/>
      <c r="AT110" s="172">
        <f>IF(AI110=0,0,(AI110+AI107+AI108+(AI109*2))/(E108*$AU$10*3-E110))</f>
        <v>0.46666666666666667</v>
      </c>
      <c r="AU110" s="173"/>
      <c r="AV110" s="173"/>
      <c r="AW110" s="173"/>
      <c r="AX110" s="173"/>
      <c r="AY110" s="174"/>
      <c r="AZ110" s="37"/>
    </row>
    <row r="111" spans="1:52" ht="10.5" customHeight="1" x14ac:dyDescent="0.15">
      <c r="A111" s="5"/>
      <c r="B111" s="187" t="s">
        <v>35</v>
      </c>
      <c r="C111" s="191"/>
      <c r="D111" s="189"/>
      <c r="E111" s="175" t="s">
        <v>49</v>
      </c>
      <c r="F111" s="178"/>
      <c r="G111" s="178"/>
      <c r="H111" s="177"/>
      <c r="I111" s="158" t="str">
        <f t="shared" ref="I111:I116" si="24">I104</f>
        <v>午前</v>
      </c>
      <c r="J111" s="159"/>
      <c r="K111" s="159"/>
      <c r="L111" s="160"/>
      <c r="M111" s="179">
        <v>2</v>
      </c>
      <c r="N111" s="180"/>
      <c r="O111" s="180"/>
      <c r="P111" s="180"/>
      <c r="Q111" s="181"/>
      <c r="R111" s="179">
        <v>12</v>
      </c>
      <c r="S111" s="180"/>
      <c r="T111" s="180"/>
      <c r="U111" s="180"/>
      <c r="V111" s="180"/>
      <c r="W111" s="181"/>
      <c r="X111" s="179">
        <v>0</v>
      </c>
      <c r="Y111" s="180"/>
      <c r="Z111" s="180"/>
      <c r="AA111" s="180"/>
      <c r="AB111" s="181"/>
      <c r="AC111" s="179">
        <v>0</v>
      </c>
      <c r="AD111" s="180"/>
      <c r="AE111" s="180"/>
      <c r="AF111" s="180"/>
      <c r="AG111" s="180"/>
      <c r="AH111" s="181"/>
      <c r="AI111" s="179">
        <f t="shared" si="21"/>
        <v>2</v>
      </c>
      <c r="AJ111" s="180"/>
      <c r="AK111" s="180"/>
      <c r="AL111" s="180"/>
      <c r="AM111" s="181"/>
      <c r="AN111" s="179">
        <f t="shared" ref="AN111:AN116" si="25">R111+AC111</f>
        <v>12</v>
      </c>
      <c r="AO111" s="182"/>
      <c r="AP111" s="182"/>
      <c r="AQ111" s="182"/>
      <c r="AR111" s="182"/>
      <c r="AS111" s="183"/>
      <c r="AT111" s="184">
        <f>IF(AI111=0,0,(AI111*1)/($E$115*$AU$10*3-$E$117))</f>
        <v>2.2222222222222222E-3</v>
      </c>
      <c r="AU111" s="185"/>
      <c r="AV111" s="185"/>
      <c r="AW111" s="185"/>
      <c r="AX111" s="185"/>
      <c r="AY111" s="186"/>
      <c r="AZ111" s="37"/>
    </row>
    <row r="112" spans="1:52" ht="10.5" customHeight="1" x14ac:dyDescent="0.15">
      <c r="A112" s="5"/>
      <c r="B112" s="190"/>
      <c r="C112" s="191"/>
      <c r="D112" s="189"/>
      <c r="E112" s="175"/>
      <c r="F112" s="178"/>
      <c r="G112" s="178"/>
      <c r="H112" s="177"/>
      <c r="I112" s="166" t="str">
        <f t="shared" si="24"/>
        <v>午後</v>
      </c>
      <c r="J112" s="167"/>
      <c r="K112" s="167"/>
      <c r="L112" s="168"/>
      <c r="M112" s="161">
        <v>7</v>
      </c>
      <c r="N112" s="162"/>
      <c r="O112" s="162"/>
      <c r="P112" s="162"/>
      <c r="Q112" s="163"/>
      <c r="R112" s="161">
        <v>42</v>
      </c>
      <c r="S112" s="162"/>
      <c r="T112" s="162"/>
      <c r="U112" s="162"/>
      <c r="V112" s="162"/>
      <c r="W112" s="163"/>
      <c r="X112" s="161">
        <v>0</v>
      </c>
      <c r="Y112" s="162"/>
      <c r="Z112" s="162"/>
      <c r="AA112" s="162"/>
      <c r="AB112" s="163"/>
      <c r="AC112" s="161">
        <v>0</v>
      </c>
      <c r="AD112" s="162"/>
      <c r="AE112" s="162"/>
      <c r="AF112" s="162"/>
      <c r="AG112" s="162"/>
      <c r="AH112" s="163"/>
      <c r="AI112" s="161">
        <f t="shared" si="21"/>
        <v>7</v>
      </c>
      <c r="AJ112" s="162"/>
      <c r="AK112" s="162"/>
      <c r="AL112" s="162"/>
      <c r="AM112" s="163"/>
      <c r="AN112" s="161">
        <f t="shared" si="25"/>
        <v>42</v>
      </c>
      <c r="AO112" s="164"/>
      <c r="AP112" s="164"/>
      <c r="AQ112" s="164"/>
      <c r="AR112" s="164"/>
      <c r="AS112" s="165"/>
      <c r="AT112" s="172">
        <f>IF(AI112=0,0,(AI112*1)/($E$115*$AU$10*3-$E$117))</f>
        <v>7.7777777777777776E-3</v>
      </c>
      <c r="AU112" s="173"/>
      <c r="AV112" s="173"/>
      <c r="AW112" s="173"/>
      <c r="AX112" s="173"/>
      <c r="AY112" s="174"/>
      <c r="AZ112" s="37"/>
    </row>
    <row r="113" spans="1:52" ht="10.5" customHeight="1" x14ac:dyDescent="0.15">
      <c r="A113" s="5"/>
      <c r="B113" s="190"/>
      <c r="C113" s="191"/>
      <c r="D113" s="189"/>
      <c r="E113" s="175"/>
      <c r="F113" s="178"/>
      <c r="G113" s="178"/>
      <c r="H113" s="177"/>
      <c r="I113" s="166" t="str">
        <f t="shared" si="24"/>
        <v>夜間</v>
      </c>
      <c r="J113" s="167"/>
      <c r="K113" s="167"/>
      <c r="L113" s="168"/>
      <c r="M113" s="161">
        <v>5</v>
      </c>
      <c r="N113" s="162"/>
      <c r="O113" s="162"/>
      <c r="P113" s="162"/>
      <c r="Q113" s="163"/>
      <c r="R113" s="161">
        <v>24</v>
      </c>
      <c r="S113" s="162"/>
      <c r="T113" s="162"/>
      <c r="U113" s="162"/>
      <c r="V113" s="162"/>
      <c r="W113" s="163"/>
      <c r="X113" s="161">
        <v>0</v>
      </c>
      <c r="Y113" s="162"/>
      <c r="Z113" s="162"/>
      <c r="AA113" s="162"/>
      <c r="AB113" s="163"/>
      <c r="AC113" s="161">
        <v>0</v>
      </c>
      <c r="AD113" s="162"/>
      <c r="AE113" s="162"/>
      <c r="AF113" s="162"/>
      <c r="AG113" s="162"/>
      <c r="AH113" s="163"/>
      <c r="AI113" s="161">
        <f t="shared" si="21"/>
        <v>5</v>
      </c>
      <c r="AJ113" s="162"/>
      <c r="AK113" s="162"/>
      <c r="AL113" s="162"/>
      <c r="AM113" s="163"/>
      <c r="AN113" s="161">
        <f t="shared" si="25"/>
        <v>24</v>
      </c>
      <c r="AO113" s="164"/>
      <c r="AP113" s="164"/>
      <c r="AQ113" s="164"/>
      <c r="AR113" s="164"/>
      <c r="AS113" s="165"/>
      <c r="AT113" s="172">
        <f>IF(AI113=0,0,(AI113*1)/($E$115*$AU$10*3-$E$117))</f>
        <v>5.5555555555555558E-3</v>
      </c>
      <c r="AU113" s="173"/>
      <c r="AV113" s="173"/>
      <c r="AW113" s="173"/>
      <c r="AX113" s="173"/>
      <c r="AY113" s="174"/>
      <c r="AZ113" s="37"/>
    </row>
    <row r="114" spans="1:52" ht="10.5" customHeight="1" x14ac:dyDescent="0.15">
      <c r="A114" s="5"/>
      <c r="B114" s="190"/>
      <c r="C114" s="191"/>
      <c r="D114" s="189"/>
      <c r="E114" s="175"/>
      <c r="F114" s="178"/>
      <c r="G114" s="178"/>
      <c r="H114" s="177"/>
      <c r="I114" s="166" t="str">
        <f t="shared" si="24"/>
        <v>午前午後</v>
      </c>
      <c r="J114" s="167"/>
      <c r="K114" s="167"/>
      <c r="L114" s="168"/>
      <c r="M114" s="161">
        <v>54</v>
      </c>
      <c r="N114" s="162"/>
      <c r="O114" s="162"/>
      <c r="P114" s="162"/>
      <c r="Q114" s="163"/>
      <c r="R114" s="161">
        <v>422</v>
      </c>
      <c r="S114" s="162"/>
      <c r="T114" s="162"/>
      <c r="U114" s="162"/>
      <c r="V114" s="162"/>
      <c r="W114" s="163"/>
      <c r="X114" s="161">
        <v>5</v>
      </c>
      <c r="Y114" s="162"/>
      <c r="Z114" s="162"/>
      <c r="AA114" s="162"/>
      <c r="AB114" s="163"/>
      <c r="AC114" s="161">
        <v>38</v>
      </c>
      <c r="AD114" s="162"/>
      <c r="AE114" s="162"/>
      <c r="AF114" s="162"/>
      <c r="AG114" s="162"/>
      <c r="AH114" s="163"/>
      <c r="AI114" s="161">
        <f t="shared" si="21"/>
        <v>59</v>
      </c>
      <c r="AJ114" s="162"/>
      <c r="AK114" s="162"/>
      <c r="AL114" s="162"/>
      <c r="AM114" s="163"/>
      <c r="AN114" s="161">
        <f t="shared" si="25"/>
        <v>460</v>
      </c>
      <c r="AO114" s="164"/>
      <c r="AP114" s="164"/>
      <c r="AQ114" s="164"/>
      <c r="AR114" s="164"/>
      <c r="AS114" s="165"/>
      <c r="AT114" s="172">
        <f>IF(AI114=0,0,(AI114*2)/($E$115*$AU$10*3-$E$117))</f>
        <v>0.13111111111111112</v>
      </c>
      <c r="AU114" s="173"/>
      <c r="AV114" s="173"/>
      <c r="AW114" s="173"/>
      <c r="AX114" s="173"/>
      <c r="AY114" s="174"/>
      <c r="AZ114" s="37"/>
    </row>
    <row r="115" spans="1:52" ht="10.5" customHeight="1" x14ac:dyDescent="0.15">
      <c r="A115" s="5"/>
      <c r="B115" s="190"/>
      <c r="C115" s="191"/>
      <c r="D115" s="189"/>
      <c r="E115" s="38">
        <v>5</v>
      </c>
      <c r="F115" s="35"/>
      <c r="G115" s="35"/>
      <c r="H115" s="36"/>
      <c r="I115" s="166" t="str">
        <f t="shared" si="24"/>
        <v>午後夜間</v>
      </c>
      <c r="J115" s="167"/>
      <c r="K115" s="167"/>
      <c r="L115" s="168"/>
      <c r="M115" s="161">
        <v>12</v>
      </c>
      <c r="N115" s="162"/>
      <c r="O115" s="162"/>
      <c r="P115" s="162"/>
      <c r="Q115" s="163"/>
      <c r="R115" s="161">
        <v>68</v>
      </c>
      <c r="S115" s="162"/>
      <c r="T115" s="162"/>
      <c r="U115" s="162"/>
      <c r="V115" s="162"/>
      <c r="W115" s="163"/>
      <c r="X115" s="161">
        <v>3</v>
      </c>
      <c r="Y115" s="162"/>
      <c r="Z115" s="162"/>
      <c r="AA115" s="162"/>
      <c r="AB115" s="163"/>
      <c r="AC115" s="161">
        <v>18</v>
      </c>
      <c r="AD115" s="162"/>
      <c r="AE115" s="162"/>
      <c r="AF115" s="162"/>
      <c r="AG115" s="162"/>
      <c r="AH115" s="163"/>
      <c r="AI115" s="161">
        <f t="shared" si="21"/>
        <v>15</v>
      </c>
      <c r="AJ115" s="162"/>
      <c r="AK115" s="162"/>
      <c r="AL115" s="162"/>
      <c r="AM115" s="163"/>
      <c r="AN115" s="161">
        <f t="shared" si="25"/>
        <v>86</v>
      </c>
      <c r="AO115" s="164"/>
      <c r="AP115" s="164"/>
      <c r="AQ115" s="164"/>
      <c r="AR115" s="164"/>
      <c r="AS115" s="165"/>
      <c r="AT115" s="172">
        <f>IF(AI115=0,0,(AI115*2)/($E$115*$AU$10*3-$E$117))</f>
        <v>3.3333333333333333E-2</v>
      </c>
      <c r="AU115" s="173"/>
      <c r="AV115" s="173"/>
      <c r="AW115" s="173"/>
      <c r="AX115" s="173"/>
      <c r="AY115" s="174"/>
      <c r="AZ115" s="37"/>
    </row>
    <row r="116" spans="1:52" ht="10.5" customHeight="1" x14ac:dyDescent="0.15">
      <c r="A116" s="5"/>
      <c r="B116" s="190"/>
      <c r="C116" s="191"/>
      <c r="D116" s="189"/>
      <c r="E116" s="34"/>
      <c r="F116" s="35"/>
      <c r="G116" s="35"/>
      <c r="H116" s="36"/>
      <c r="I116" s="166" t="str">
        <f t="shared" si="24"/>
        <v>全日</v>
      </c>
      <c r="J116" s="167"/>
      <c r="K116" s="167"/>
      <c r="L116" s="168"/>
      <c r="M116" s="161">
        <v>30</v>
      </c>
      <c r="N116" s="162"/>
      <c r="O116" s="162"/>
      <c r="P116" s="162"/>
      <c r="Q116" s="163"/>
      <c r="R116" s="161">
        <v>242</v>
      </c>
      <c r="S116" s="162"/>
      <c r="T116" s="162"/>
      <c r="U116" s="162"/>
      <c r="V116" s="162"/>
      <c r="W116" s="163"/>
      <c r="X116" s="161">
        <v>3</v>
      </c>
      <c r="Y116" s="162"/>
      <c r="Z116" s="162"/>
      <c r="AA116" s="162"/>
      <c r="AB116" s="163"/>
      <c r="AC116" s="161">
        <v>18</v>
      </c>
      <c r="AD116" s="162"/>
      <c r="AE116" s="162"/>
      <c r="AF116" s="162"/>
      <c r="AG116" s="162"/>
      <c r="AH116" s="163"/>
      <c r="AI116" s="161">
        <f t="shared" si="21"/>
        <v>33</v>
      </c>
      <c r="AJ116" s="162"/>
      <c r="AK116" s="162"/>
      <c r="AL116" s="162"/>
      <c r="AM116" s="163"/>
      <c r="AN116" s="161">
        <f t="shared" si="25"/>
        <v>260</v>
      </c>
      <c r="AO116" s="164"/>
      <c r="AP116" s="164"/>
      <c r="AQ116" s="164"/>
      <c r="AR116" s="164"/>
      <c r="AS116" s="165"/>
      <c r="AT116" s="172">
        <f>IF(AI116=0,0,(AI116*3)/($E$115*$AU$10*3-$E$117))</f>
        <v>0.11</v>
      </c>
      <c r="AU116" s="173"/>
      <c r="AV116" s="173"/>
      <c r="AW116" s="173"/>
      <c r="AX116" s="173"/>
      <c r="AY116" s="174"/>
      <c r="AZ116" s="37"/>
    </row>
    <row r="117" spans="1:52" ht="10.5" customHeight="1" x14ac:dyDescent="0.15">
      <c r="A117" s="5"/>
      <c r="B117" s="190"/>
      <c r="C117" s="191"/>
      <c r="D117" s="189"/>
      <c r="E117" s="169">
        <v>0</v>
      </c>
      <c r="F117" s="170"/>
      <c r="G117" s="170"/>
      <c r="H117" s="171"/>
      <c r="I117" s="166" t="s">
        <v>36</v>
      </c>
      <c r="J117" s="167"/>
      <c r="K117" s="167"/>
      <c r="L117" s="168"/>
      <c r="M117" s="161">
        <f>SUM(M111:Q116)</f>
        <v>110</v>
      </c>
      <c r="N117" s="162"/>
      <c r="O117" s="162"/>
      <c r="P117" s="162"/>
      <c r="Q117" s="163"/>
      <c r="R117" s="161">
        <f>SUM(R111:W116:W116)</f>
        <v>810</v>
      </c>
      <c r="S117" s="162"/>
      <c r="T117" s="162"/>
      <c r="U117" s="162"/>
      <c r="V117" s="162"/>
      <c r="W117" s="163"/>
      <c r="X117" s="161">
        <f>SUM(X111:AB116:AB116)</f>
        <v>11</v>
      </c>
      <c r="Y117" s="162"/>
      <c r="Z117" s="162"/>
      <c r="AA117" s="162"/>
      <c r="AB117" s="163"/>
      <c r="AC117" s="161">
        <f>SUM(AC111:AH116)</f>
        <v>74</v>
      </c>
      <c r="AD117" s="162"/>
      <c r="AE117" s="162"/>
      <c r="AF117" s="162"/>
      <c r="AG117" s="162"/>
      <c r="AH117" s="163"/>
      <c r="AI117" s="161">
        <f t="shared" si="21"/>
        <v>121</v>
      </c>
      <c r="AJ117" s="162"/>
      <c r="AK117" s="162"/>
      <c r="AL117" s="162"/>
      <c r="AM117" s="163"/>
      <c r="AN117" s="161">
        <f>SUM(AN111:AS116)</f>
        <v>884</v>
      </c>
      <c r="AO117" s="164"/>
      <c r="AP117" s="164"/>
      <c r="AQ117" s="164"/>
      <c r="AR117" s="164"/>
      <c r="AS117" s="165"/>
      <c r="AT117" s="172">
        <f>IF(AI117=0,0,(AI117+AI114+AI115+(AI116*2))/(E115*$AU$10*3-E117))</f>
        <v>0.28999999999999998</v>
      </c>
      <c r="AU117" s="173"/>
      <c r="AV117" s="173"/>
      <c r="AW117" s="173"/>
      <c r="AX117" s="173"/>
      <c r="AY117" s="174"/>
      <c r="AZ117" s="37"/>
    </row>
    <row r="118" spans="1:52" ht="10.5" customHeight="1" x14ac:dyDescent="0.15">
      <c r="A118" s="5"/>
      <c r="B118" s="192"/>
      <c r="C118" s="193"/>
      <c r="D118" s="194"/>
      <c r="E118" s="152" t="s">
        <v>34</v>
      </c>
      <c r="F118" s="153"/>
      <c r="G118" s="153"/>
      <c r="H118" s="154"/>
      <c r="I118" s="158" t="str">
        <f t="shared" ref="I118:I123" si="26">I111</f>
        <v>午前</v>
      </c>
      <c r="J118" s="159"/>
      <c r="K118" s="159"/>
      <c r="L118" s="160"/>
      <c r="M118" s="161">
        <f t="shared" ref="M118:M123" si="27">M69+M76+M83+M90+M97+M104+M111</f>
        <v>198</v>
      </c>
      <c r="N118" s="162"/>
      <c r="O118" s="162"/>
      <c r="P118" s="162"/>
      <c r="Q118" s="163"/>
      <c r="R118" s="161">
        <f t="shared" ref="R118:R123" si="28">R69+R76+R83+R90+R97+R104+R111</f>
        <v>1752</v>
      </c>
      <c r="S118" s="162"/>
      <c r="T118" s="162"/>
      <c r="U118" s="162"/>
      <c r="V118" s="162"/>
      <c r="W118" s="163"/>
      <c r="X118" s="161">
        <f t="shared" ref="X118:X123" si="29">X69+X76+X83+X90+X97+X104+X111</f>
        <v>5</v>
      </c>
      <c r="Y118" s="162"/>
      <c r="Z118" s="162"/>
      <c r="AA118" s="162"/>
      <c r="AB118" s="163"/>
      <c r="AC118" s="161">
        <f t="shared" ref="AC118:AC123" si="30">AC69+AC76+AC83+AC90+AC97+AC104+AC111</f>
        <v>65</v>
      </c>
      <c r="AD118" s="162"/>
      <c r="AE118" s="162"/>
      <c r="AF118" s="162"/>
      <c r="AG118" s="162"/>
      <c r="AH118" s="163"/>
      <c r="AI118" s="161">
        <f t="shared" ref="AI118:AI123" si="31">AI69+AI76+AI83+AI90+AI97+AI104+AI111</f>
        <v>203</v>
      </c>
      <c r="AJ118" s="162"/>
      <c r="AK118" s="162"/>
      <c r="AL118" s="162"/>
      <c r="AM118" s="163"/>
      <c r="AN118" s="161">
        <f t="shared" ref="AN118:AN123" si="32">AN69+AN76+AN83+AN90+AN97+AN104+AN111</f>
        <v>1817</v>
      </c>
      <c r="AO118" s="164"/>
      <c r="AP118" s="164"/>
      <c r="AQ118" s="164"/>
      <c r="AR118" s="164"/>
      <c r="AS118" s="165"/>
      <c r="AT118" s="172">
        <f>IF(AI118=0,0,(AI118*1)/($E$122*$AU$10*3-$E$124))</f>
        <v>7.5185185185185188E-2</v>
      </c>
      <c r="AU118" s="173"/>
      <c r="AV118" s="173"/>
      <c r="AW118" s="173"/>
      <c r="AX118" s="173"/>
      <c r="AY118" s="174"/>
      <c r="AZ118" s="37"/>
    </row>
    <row r="119" spans="1:52" ht="10.5" customHeight="1" x14ac:dyDescent="0.15">
      <c r="A119" s="5"/>
      <c r="B119" s="192"/>
      <c r="C119" s="193"/>
      <c r="D119" s="194"/>
      <c r="E119" s="155"/>
      <c r="F119" s="156"/>
      <c r="G119" s="156"/>
      <c r="H119" s="157"/>
      <c r="I119" s="166" t="str">
        <f t="shared" si="26"/>
        <v>午後</v>
      </c>
      <c r="J119" s="167"/>
      <c r="K119" s="167"/>
      <c r="L119" s="168"/>
      <c r="M119" s="161">
        <f t="shared" si="27"/>
        <v>218</v>
      </c>
      <c r="N119" s="162"/>
      <c r="O119" s="162"/>
      <c r="P119" s="162"/>
      <c r="Q119" s="163"/>
      <c r="R119" s="161">
        <f t="shared" si="28"/>
        <v>3901</v>
      </c>
      <c r="S119" s="162"/>
      <c r="T119" s="162"/>
      <c r="U119" s="162"/>
      <c r="V119" s="162"/>
      <c r="W119" s="163"/>
      <c r="X119" s="161">
        <f t="shared" si="29"/>
        <v>19</v>
      </c>
      <c r="Y119" s="162"/>
      <c r="Z119" s="162"/>
      <c r="AA119" s="162"/>
      <c r="AB119" s="163"/>
      <c r="AC119" s="161">
        <f t="shared" si="30"/>
        <v>425</v>
      </c>
      <c r="AD119" s="162"/>
      <c r="AE119" s="162"/>
      <c r="AF119" s="162"/>
      <c r="AG119" s="162"/>
      <c r="AH119" s="163"/>
      <c r="AI119" s="161">
        <f t="shared" si="31"/>
        <v>237</v>
      </c>
      <c r="AJ119" s="162"/>
      <c r="AK119" s="162"/>
      <c r="AL119" s="162"/>
      <c r="AM119" s="163"/>
      <c r="AN119" s="161">
        <f t="shared" si="32"/>
        <v>4326</v>
      </c>
      <c r="AO119" s="164"/>
      <c r="AP119" s="164"/>
      <c r="AQ119" s="164"/>
      <c r="AR119" s="164"/>
      <c r="AS119" s="165"/>
      <c r="AT119" s="172">
        <f>IF(AI119=0,0,(AI119*1)/($E$122*$AU$10*3-$E$124))</f>
        <v>8.7777777777777774E-2</v>
      </c>
      <c r="AU119" s="173"/>
      <c r="AV119" s="173"/>
      <c r="AW119" s="173"/>
      <c r="AX119" s="173"/>
      <c r="AY119" s="174"/>
      <c r="AZ119" s="37"/>
    </row>
    <row r="120" spans="1:52" ht="10.5" customHeight="1" x14ac:dyDescent="0.15">
      <c r="A120" s="5"/>
      <c r="B120" s="192"/>
      <c r="C120" s="193"/>
      <c r="D120" s="194"/>
      <c r="E120" s="155"/>
      <c r="F120" s="156"/>
      <c r="G120" s="156"/>
      <c r="H120" s="157"/>
      <c r="I120" s="166" t="str">
        <f t="shared" si="26"/>
        <v>夜間</v>
      </c>
      <c r="J120" s="167"/>
      <c r="K120" s="167"/>
      <c r="L120" s="168"/>
      <c r="M120" s="161">
        <f t="shared" si="27"/>
        <v>178</v>
      </c>
      <c r="N120" s="162"/>
      <c r="O120" s="162"/>
      <c r="P120" s="162"/>
      <c r="Q120" s="163"/>
      <c r="R120" s="161">
        <f t="shared" si="28"/>
        <v>2118</v>
      </c>
      <c r="S120" s="162"/>
      <c r="T120" s="162"/>
      <c r="U120" s="162"/>
      <c r="V120" s="162"/>
      <c r="W120" s="163"/>
      <c r="X120" s="161">
        <f t="shared" si="29"/>
        <v>47</v>
      </c>
      <c r="Y120" s="162"/>
      <c r="Z120" s="162"/>
      <c r="AA120" s="162"/>
      <c r="AB120" s="163"/>
      <c r="AC120" s="161">
        <f t="shared" si="30"/>
        <v>1097</v>
      </c>
      <c r="AD120" s="162"/>
      <c r="AE120" s="162"/>
      <c r="AF120" s="162"/>
      <c r="AG120" s="162"/>
      <c r="AH120" s="163"/>
      <c r="AI120" s="161">
        <f t="shared" si="31"/>
        <v>225</v>
      </c>
      <c r="AJ120" s="162"/>
      <c r="AK120" s="162"/>
      <c r="AL120" s="162"/>
      <c r="AM120" s="163"/>
      <c r="AN120" s="161">
        <f t="shared" si="32"/>
        <v>3215</v>
      </c>
      <c r="AO120" s="164"/>
      <c r="AP120" s="164"/>
      <c r="AQ120" s="164"/>
      <c r="AR120" s="164"/>
      <c r="AS120" s="165"/>
      <c r="AT120" s="172">
        <f>IF(AI120=0,0,(AI120*1)/($E$122*$AU$10*3-$E$124))</f>
        <v>8.3333333333333329E-2</v>
      </c>
      <c r="AU120" s="173"/>
      <c r="AV120" s="173"/>
      <c r="AW120" s="173"/>
      <c r="AX120" s="173"/>
      <c r="AY120" s="174"/>
      <c r="AZ120" s="37"/>
    </row>
    <row r="121" spans="1:52" ht="10.5" customHeight="1" x14ac:dyDescent="0.15">
      <c r="A121" s="5"/>
      <c r="B121" s="192"/>
      <c r="C121" s="193"/>
      <c r="D121" s="194"/>
      <c r="E121" s="155"/>
      <c r="F121" s="156"/>
      <c r="G121" s="156"/>
      <c r="H121" s="157"/>
      <c r="I121" s="166" t="str">
        <f t="shared" si="26"/>
        <v>午前午後</v>
      </c>
      <c r="J121" s="167"/>
      <c r="K121" s="167"/>
      <c r="L121" s="168"/>
      <c r="M121" s="161">
        <f t="shared" si="27"/>
        <v>173</v>
      </c>
      <c r="N121" s="162"/>
      <c r="O121" s="162"/>
      <c r="P121" s="162"/>
      <c r="Q121" s="163"/>
      <c r="R121" s="161">
        <f t="shared" si="28"/>
        <v>7939</v>
      </c>
      <c r="S121" s="162"/>
      <c r="T121" s="162"/>
      <c r="U121" s="162"/>
      <c r="V121" s="162"/>
      <c r="W121" s="163"/>
      <c r="X121" s="161">
        <f t="shared" si="29"/>
        <v>23</v>
      </c>
      <c r="Y121" s="162"/>
      <c r="Z121" s="162"/>
      <c r="AA121" s="162"/>
      <c r="AB121" s="163"/>
      <c r="AC121" s="161">
        <f t="shared" si="30"/>
        <v>1275</v>
      </c>
      <c r="AD121" s="162"/>
      <c r="AE121" s="162"/>
      <c r="AF121" s="162"/>
      <c r="AG121" s="162"/>
      <c r="AH121" s="163"/>
      <c r="AI121" s="161">
        <f t="shared" si="31"/>
        <v>196</v>
      </c>
      <c r="AJ121" s="162"/>
      <c r="AK121" s="162"/>
      <c r="AL121" s="162"/>
      <c r="AM121" s="163"/>
      <c r="AN121" s="161">
        <f t="shared" si="32"/>
        <v>9214</v>
      </c>
      <c r="AO121" s="164"/>
      <c r="AP121" s="164"/>
      <c r="AQ121" s="164"/>
      <c r="AR121" s="164"/>
      <c r="AS121" s="165"/>
      <c r="AT121" s="172">
        <f>IF(AI121=0,0,(AI121*2)/($E$122*$AU$10*3-$E$124))</f>
        <v>0.14518518518518519</v>
      </c>
      <c r="AU121" s="173"/>
      <c r="AV121" s="173"/>
      <c r="AW121" s="173"/>
      <c r="AX121" s="173"/>
      <c r="AY121" s="174"/>
      <c r="AZ121" s="37"/>
    </row>
    <row r="122" spans="1:52" ht="10.5" customHeight="1" x14ac:dyDescent="0.15">
      <c r="A122" s="5"/>
      <c r="B122" s="192"/>
      <c r="C122" s="193"/>
      <c r="D122" s="194"/>
      <c r="E122" s="38">
        <f>E73+E80+E87+E94+E101+E108+E115</f>
        <v>15</v>
      </c>
      <c r="F122" s="35"/>
      <c r="G122" s="35"/>
      <c r="H122" s="36"/>
      <c r="I122" s="166" t="str">
        <f t="shared" si="26"/>
        <v>午後夜間</v>
      </c>
      <c r="J122" s="167"/>
      <c r="K122" s="167"/>
      <c r="L122" s="168"/>
      <c r="M122" s="161">
        <f t="shared" si="27"/>
        <v>41</v>
      </c>
      <c r="N122" s="162"/>
      <c r="O122" s="162"/>
      <c r="P122" s="162"/>
      <c r="Q122" s="163"/>
      <c r="R122" s="161">
        <f t="shared" si="28"/>
        <v>1380</v>
      </c>
      <c r="S122" s="162"/>
      <c r="T122" s="162"/>
      <c r="U122" s="162"/>
      <c r="V122" s="162"/>
      <c r="W122" s="163"/>
      <c r="X122" s="161">
        <f t="shared" si="29"/>
        <v>4</v>
      </c>
      <c r="Y122" s="162"/>
      <c r="Z122" s="162"/>
      <c r="AA122" s="162"/>
      <c r="AB122" s="163"/>
      <c r="AC122" s="161">
        <f t="shared" si="30"/>
        <v>168</v>
      </c>
      <c r="AD122" s="162"/>
      <c r="AE122" s="162"/>
      <c r="AF122" s="162"/>
      <c r="AG122" s="162"/>
      <c r="AH122" s="163"/>
      <c r="AI122" s="161">
        <f t="shared" si="31"/>
        <v>45</v>
      </c>
      <c r="AJ122" s="162"/>
      <c r="AK122" s="162"/>
      <c r="AL122" s="162"/>
      <c r="AM122" s="163"/>
      <c r="AN122" s="161">
        <f t="shared" si="32"/>
        <v>1548</v>
      </c>
      <c r="AO122" s="164"/>
      <c r="AP122" s="164"/>
      <c r="AQ122" s="164"/>
      <c r="AR122" s="164"/>
      <c r="AS122" s="165"/>
      <c r="AT122" s="172">
        <f>IF(AI122=0,0,(AI122*2)/($E$122*$AU$10*3-$E$124))</f>
        <v>3.3333333333333333E-2</v>
      </c>
      <c r="AU122" s="173"/>
      <c r="AV122" s="173"/>
      <c r="AW122" s="173"/>
      <c r="AX122" s="173"/>
      <c r="AY122" s="174"/>
      <c r="AZ122" s="37"/>
    </row>
    <row r="123" spans="1:52" ht="10.5" customHeight="1" x14ac:dyDescent="0.15">
      <c r="A123" s="5"/>
      <c r="B123" s="192"/>
      <c r="C123" s="193"/>
      <c r="D123" s="194"/>
      <c r="E123" s="34"/>
      <c r="F123" s="35"/>
      <c r="G123" s="35"/>
      <c r="H123" s="36"/>
      <c r="I123" s="166" t="str">
        <f t="shared" si="26"/>
        <v>全日</v>
      </c>
      <c r="J123" s="167"/>
      <c r="K123" s="167"/>
      <c r="L123" s="168"/>
      <c r="M123" s="161">
        <f t="shared" si="27"/>
        <v>62</v>
      </c>
      <c r="N123" s="162"/>
      <c r="O123" s="162"/>
      <c r="P123" s="162"/>
      <c r="Q123" s="163"/>
      <c r="R123" s="161">
        <f t="shared" si="28"/>
        <v>4102</v>
      </c>
      <c r="S123" s="162"/>
      <c r="T123" s="162"/>
      <c r="U123" s="162"/>
      <c r="V123" s="162"/>
      <c r="W123" s="163"/>
      <c r="X123" s="161">
        <f t="shared" si="29"/>
        <v>5</v>
      </c>
      <c r="Y123" s="162"/>
      <c r="Z123" s="162"/>
      <c r="AA123" s="162"/>
      <c r="AB123" s="163"/>
      <c r="AC123" s="161">
        <f t="shared" si="30"/>
        <v>812</v>
      </c>
      <c r="AD123" s="162"/>
      <c r="AE123" s="162"/>
      <c r="AF123" s="162"/>
      <c r="AG123" s="162"/>
      <c r="AH123" s="163"/>
      <c r="AI123" s="161">
        <f t="shared" si="31"/>
        <v>67</v>
      </c>
      <c r="AJ123" s="162"/>
      <c r="AK123" s="162"/>
      <c r="AL123" s="162"/>
      <c r="AM123" s="163"/>
      <c r="AN123" s="161">
        <f t="shared" si="32"/>
        <v>4914</v>
      </c>
      <c r="AO123" s="164"/>
      <c r="AP123" s="164"/>
      <c r="AQ123" s="164"/>
      <c r="AR123" s="164"/>
      <c r="AS123" s="165"/>
      <c r="AT123" s="172">
        <f>IF(AI123=0,0,(AI123*3)/($E$122*$AU$10*3-$E$124))</f>
        <v>7.4444444444444438E-2</v>
      </c>
      <c r="AU123" s="173"/>
      <c r="AV123" s="173"/>
      <c r="AW123" s="173"/>
      <c r="AX123" s="173"/>
      <c r="AY123" s="174"/>
      <c r="AZ123" s="37"/>
    </row>
    <row r="124" spans="1:52" ht="10.5" customHeight="1" x14ac:dyDescent="0.15">
      <c r="A124" s="5"/>
      <c r="B124" s="195"/>
      <c r="C124" s="196"/>
      <c r="D124" s="197"/>
      <c r="E124" s="169">
        <f>E75+E82+E89+E96+E103+E110+E117</f>
        <v>0</v>
      </c>
      <c r="F124" s="170"/>
      <c r="G124" s="170"/>
      <c r="H124" s="171"/>
      <c r="I124" s="166" t="s">
        <v>36</v>
      </c>
      <c r="J124" s="167"/>
      <c r="K124" s="167"/>
      <c r="L124" s="168"/>
      <c r="M124" s="161">
        <f>SUM(M118:M123)</f>
        <v>870</v>
      </c>
      <c r="N124" s="162"/>
      <c r="O124" s="162"/>
      <c r="P124" s="162"/>
      <c r="Q124" s="163"/>
      <c r="R124" s="161">
        <f>SUM(R118:R123)</f>
        <v>21192</v>
      </c>
      <c r="S124" s="162"/>
      <c r="T124" s="162"/>
      <c r="U124" s="162"/>
      <c r="V124" s="162"/>
      <c r="W124" s="163"/>
      <c r="X124" s="161">
        <f>SUM(X118:X123)</f>
        <v>103</v>
      </c>
      <c r="Y124" s="162"/>
      <c r="Z124" s="162"/>
      <c r="AA124" s="162"/>
      <c r="AB124" s="163"/>
      <c r="AC124" s="161">
        <f>SUM(AC118:AC123)</f>
        <v>3842</v>
      </c>
      <c r="AD124" s="162"/>
      <c r="AE124" s="162"/>
      <c r="AF124" s="162"/>
      <c r="AG124" s="162"/>
      <c r="AH124" s="163"/>
      <c r="AI124" s="86">
        <f>M124+X124</f>
        <v>973</v>
      </c>
      <c r="AJ124" s="87"/>
      <c r="AK124" s="87"/>
      <c r="AL124" s="87"/>
      <c r="AM124" s="88"/>
      <c r="AN124" s="86">
        <f>R124+AC124</f>
        <v>25034</v>
      </c>
      <c r="AO124" s="87"/>
      <c r="AP124" s="87"/>
      <c r="AQ124" s="87"/>
      <c r="AR124" s="87"/>
      <c r="AS124" s="88"/>
      <c r="AT124" s="172">
        <f>IF(AI124=0,0,(AI124+AI121+AI122+(AI123*2))/(E122*$AU$10*3-E124))</f>
        <v>0.49925925925925924</v>
      </c>
      <c r="AU124" s="173"/>
      <c r="AV124" s="173"/>
      <c r="AW124" s="173"/>
      <c r="AX124" s="173"/>
      <c r="AY124" s="174"/>
      <c r="AZ124" s="37"/>
    </row>
    <row r="126" spans="1:52" ht="11.25" customHeight="1" x14ac:dyDescent="0.15">
      <c r="A126" s="5"/>
      <c r="B126" s="140" t="s">
        <v>27</v>
      </c>
      <c r="C126" s="141"/>
      <c r="D126" s="142"/>
      <c r="E126" s="70"/>
      <c r="F126" s="71"/>
      <c r="G126" s="71"/>
      <c r="H126" s="72"/>
      <c r="I126" s="110" t="s">
        <v>28</v>
      </c>
      <c r="J126" s="111"/>
      <c r="K126" s="111"/>
      <c r="L126" s="111"/>
      <c r="M126" s="111"/>
      <c r="N126" s="111"/>
      <c r="O126" s="111"/>
      <c r="P126" s="111"/>
      <c r="Q126" s="111"/>
      <c r="R126" s="111"/>
      <c r="S126" s="112"/>
      <c r="T126" s="110" t="s">
        <v>29</v>
      </c>
      <c r="U126" s="111"/>
      <c r="V126" s="111"/>
      <c r="W126" s="111"/>
      <c r="X126" s="111"/>
      <c r="Y126" s="111"/>
      <c r="Z126" s="111"/>
      <c r="AA126" s="111"/>
      <c r="AB126" s="111"/>
      <c r="AC126" s="111"/>
      <c r="AD126" s="112"/>
      <c r="AE126" s="135" t="s">
        <v>30</v>
      </c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 t="s">
        <v>31</v>
      </c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48"/>
    </row>
    <row r="127" spans="1:52" ht="11.25" customHeight="1" x14ac:dyDescent="0.15">
      <c r="A127" s="5"/>
      <c r="B127" s="143"/>
      <c r="C127" s="236"/>
      <c r="D127" s="145"/>
      <c r="E127" s="73"/>
      <c r="F127" s="74"/>
      <c r="G127" s="74"/>
      <c r="H127" s="75"/>
      <c r="I127" s="110" t="s">
        <v>32</v>
      </c>
      <c r="J127" s="111"/>
      <c r="K127" s="111"/>
      <c r="L127" s="112"/>
      <c r="M127" s="110" t="s">
        <v>33</v>
      </c>
      <c r="N127" s="111"/>
      <c r="O127" s="111"/>
      <c r="P127" s="111"/>
      <c r="Q127" s="111"/>
      <c r="R127" s="111"/>
      <c r="S127" s="112"/>
      <c r="T127" s="110" t="s">
        <v>32</v>
      </c>
      <c r="U127" s="111"/>
      <c r="V127" s="111"/>
      <c r="W127" s="112"/>
      <c r="X127" s="110" t="s">
        <v>33</v>
      </c>
      <c r="Y127" s="111"/>
      <c r="Z127" s="111"/>
      <c r="AA127" s="111"/>
      <c r="AB127" s="111"/>
      <c r="AC127" s="111"/>
      <c r="AD127" s="112"/>
      <c r="AE127" s="135" t="s">
        <v>32</v>
      </c>
      <c r="AF127" s="135"/>
      <c r="AG127" s="135"/>
      <c r="AH127" s="135"/>
      <c r="AI127" s="135" t="s">
        <v>33</v>
      </c>
      <c r="AJ127" s="135"/>
      <c r="AK127" s="135"/>
      <c r="AL127" s="135"/>
      <c r="AM127" s="135"/>
      <c r="AN127" s="135"/>
      <c r="AO127" s="135"/>
      <c r="AP127" s="135" t="s">
        <v>32</v>
      </c>
      <c r="AQ127" s="135"/>
      <c r="AR127" s="135"/>
      <c r="AS127" s="135"/>
      <c r="AT127" s="135" t="s">
        <v>33</v>
      </c>
      <c r="AU127" s="135"/>
      <c r="AV127" s="135"/>
      <c r="AW127" s="135"/>
      <c r="AX127" s="135"/>
      <c r="AY127" s="135"/>
      <c r="AZ127" s="48"/>
    </row>
    <row r="128" spans="1:52" ht="24" customHeight="1" x14ac:dyDescent="0.15">
      <c r="A128" s="5"/>
      <c r="B128" s="143"/>
      <c r="C128" s="236"/>
      <c r="D128" s="145"/>
      <c r="E128" s="127" t="s">
        <v>25</v>
      </c>
      <c r="F128" s="128"/>
      <c r="G128" s="128"/>
      <c r="H128" s="129"/>
      <c r="I128" s="86">
        <v>52</v>
      </c>
      <c r="J128" s="87"/>
      <c r="K128" s="87"/>
      <c r="L128" s="88"/>
      <c r="M128" s="130">
        <v>1804700</v>
      </c>
      <c r="N128" s="131"/>
      <c r="O128" s="131"/>
      <c r="P128" s="131"/>
      <c r="Q128" s="131"/>
      <c r="R128" s="131"/>
      <c r="S128" s="132"/>
      <c r="T128" s="86">
        <v>1061</v>
      </c>
      <c r="U128" s="87"/>
      <c r="V128" s="87"/>
      <c r="W128" s="88"/>
      <c r="X128" s="130">
        <v>503570</v>
      </c>
      <c r="Y128" s="131"/>
      <c r="Z128" s="131"/>
      <c r="AA128" s="131"/>
      <c r="AB128" s="131"/>
      <c r="AC128" s="131"/>
      <c r="AD128" s="132"/>
      <c r="AE128" s="133">
        <f t="shared" ref="AE128:AE135" si="33">I128+T128</f>
        <v>1113</v>
      </c>
      <c r="AF128" s="133"/>
      <c r="AG128" s="133"/>
      <c r="AH128" s="133"/>
      <c r="AI128" s="134">
        <f t="shared" ref="AI128:AI135" si="34">M128+X128</f>
        <v>2308270</v>
      </c>
      <c r="AJ128" s="134"/>
      <c r="AK128" s="134"/>
      <c r="AL128" s="134"/>
      <c r="AM128" s="134"/>
      <c r="AN128" s="134"/>
      <c r="AO128" s="134"/>
      <c r="AP128" s="133">
        <v>1</v>
      </c>
      <c r="AQ128" s="133"/>
      <c r="AR128" s="133"/>
      <c r="AS128" s="133"/>
      <c r="AT128" s="134">
        <v>8640</v>
      </c>
      <c r="AU128" s="134"/>
      <c r="AV128" s="134"/>
      <c r="AW128" s="134"/>
      <c r="AX128" s="134"/>
      <c r="AY128" s="134"/>
      <c r="AZ128" s="48"/>
    </row>
    <row r="129" spans="1:52" ht="24" customHeight="1" x14ac:dyDescent="0.15">
      <c r="A129" s="5"/>
      <c r="B129" s="143"/>
      <c r="C129" s="236"/>
      <c r="D129" s="145"/>
      <c r="E129" s="127" t="s">
        <v>44</v>
      </c>
      <c r="F129" s="128"/>
      <c r="G129" s="128"/>
      <c r="H129" s="129"/>
      <c r="I129" s="86">
        <v>186</v>
      </c>
      <c r="J129" s="87"/>
      <c r="K129" s="87"/>
      <c r="L129" s="88"/>
      <c r="M129" s="130">
        <v>433680</v>
      </c>
      <c r="N129" s="131"/>
      <c r="O129" s="131"/>
      <c r="P129" s="131"/>
      <c r="Q129" s="131"/>
      <c r="R129" s="131"/>
      <c r="S129" s="132"/>
      <c r="T129" s="86">
        <v>27</v>
      </c>
      <c r="U129" s="87"/>
      <c r="V129" s="87"/>
      <c r="W129" s="88"/>
      <c r="X129" s="130">
        <v>11800</v>
      </c>
      <c r="Y129" s="131"/>
      <c r="Z129" s="131"/>
      <c r="AA129" s="131"/>
      <c r="AB129" s="131"/>
      <c r="AC129" s="131"/>
      <c r="AD129" s="132"/>
      <c r="AE129" s="133">
        <f t="shared" si="33"/>
        <v>213</v>
      </c>
      <c r="AF129" s="133"/>
      <c r="AG129" s="133"/>
      <c r="AH129" s="133"/>
      <c r="AI129" s="134">
        <f t="shared" si="34"/>
        <v>445480</v>
      </c>
      <c r="AJ129" s="134"/>
      <c r="AK129" s="134"/>
      <c r="AL129" s="134"/>
      <c r="AM129" s="134"/>
      <c r="AN129" s="134"/>
      <c r="AO129" s="134"/>
      <c r="AP129" s="133">
        <v>10</v>
      </c>
      <c r="AQ129" s="133"/>
      <c r="AR129" s="133"/>
      <c r="AS129" s="133"/>
      <c r="AT129" s="134">
        <v>21700</v>
      </c>
      <c r="AU129" s="134"/>
      <c r="AV129" s="134"/>
      <c r="AW129" s="134"/>
      <c r="AX129" s="134"/>
      <c r="AY129" s="134"/>
      <c r="AZ129" s="48"/>
    </row>
    <row r="130" spans="1:52" ht="24" customHeight="1" x14ac:dyDescent="0.15">
      <c r="A130" s="5"/>
      <c r="B130" s="143"/>
      <c r="C130" s="236"/>
      <c r="D130" s="145"/>
      <c r="E130" s="127" t="s">
        <v>45</v>
      </c>
      <c r="F130" s="128"/>
      <c r="G130" s="128"/>
      <c r="H130" s="129"/>
      <c r="I130" s="86">
        <v>60</v>
      </c>
      <c r="J130" s="87"/>
      <c r="K130" s="87"/>
      <c r="L130" s="88"/>
      <c r="M130" s="130">
        <v>273860</v>
      </c>
      <c r="N130" s="131"/>
      <c r="O130" s="131"/>
      <c r="P130" s="131"/>
      <c r="Q130" s="131"/>
      <c r="R130" s="131"/>
      <c r="S130" s="132"/>
      <c r="T130" s="86">
        <v>1</v>
      </c>
      <c r="U130" s="87"/>
      <c r="V130" s="87"/>
      <c r="W130" s="88"/>
      <c r="X130" s="130">
        <v>950</v>
      </c>
      <c r="Y130" s="131"/>
      <c r="Z130" s="131"/>
      <c r="AA130" s="131"/>
      <c r="AB130" s="131"/>
      <c r="AC130" s="131"/>
      <c r="AD130" s="132"/>
      <c r="AE130" s="133">
        <f t="shared" si="33"/>
        <v>61</v>
      </c>
      <c r="AF130" s="133"/>
      <c r="AG130" s="133"/>
      <c r="AH130" s="133"/>
      <c r="AI130" s="134">
        <f t="shared" si="34"/>
        <v>274810</v>
      </c>
      <c r="AJ130" s="134"/>
      <c r="AK130" s="134"/>
      <c r="AL130" s="134"/>
      <c r="AM130" s="134"/>
      <c r="AN130" s="134"/>
      <c r="AO130" s="134"/>
      <c r="AP130" s="133">
        <v>2</v>
      </c>
      <c r="AQ130" s="133"/>
      <c r="AR130" s="133"/>
      <c r="AS130" s="133"/>
      <c r="AT130" s="134">
        <v>6600</v>
      </c>
      <c r="AU130" s="134"/>
      <c r="AV130" s="134"/>
      <c r="AW130" s="134"/>
      <c r="AX130" s="134"/>
      <c r="AY130" s="134"/>
      <c r="AZ130" s="48"/>
    </row>
    <row r="131" spans="1:52" ht="24" customHeight="1" x14ac:dyDescent="0.15">
      <c r="A131" s="5"/>
      <c r="B131" s="143"/>
      <c r="C131" s="236"/>
      <c r="D131" s="145"/>
      <c r="E131" s="127" t="s">
        <v>46</v>
      </c>
      <c r="F131" s="128"/>
      <c r="G131" s="128"/>
      <c r="H131" s="129"/>
      <c r="I131" s="86">
        <v>120</v>
      </c>
      <c r="J131" s="87"/>
      <c r="K131" s="87"/>
      <c r="L131" s="88"/>
      <c r="M131" s="130">
        <v>245200</v>
      </c>
      <c r="N131" s="131"/>
      <c r="O131" s="131"/>
      <c r="P131" s="131"/>
      <c r="Q131" s="131"/>
      <c r="R131" s="131"/>
      <c r="S131" s="132"/>
      <c r="T131" s="86">
        <v>31</v>
      </c>
      <c r="U131" s="87"/>
      <c r="V131" s="87"/>
      <c r="W131" s="88"/>
      <c r="X131" s="130">
        <v>3950</v>
      </c>
      <c r="Y131" s="131"/>
      <c r="Z131" s="131"/>
      <c r="AA131" s="131"/>
      <c r="AB131" s="131"/>
      <c r="AC131" s="131"/>
      <c r="AD131" s="132"/>
      <c r="AE131" s="133">
        <f t="shared" si="33"/>
        <v>151</v>
      </c>
      <c r="AF131" s="133"/>
      <c r="AG131" s="133"/>
      <c r="AH131" s="133"/>
      <c r="AI131" s="134">
        <f t="shared" si="34"/>
        <v>249150</v>
      </c>
      <c r="AJ131" s="134"/>
      <c r="AK131" s="134"/>
      <c r="AL131" s="134"/>
      <c r="AM131" s="134"/>
      <c r="AN131" s="134"/>
      <c r="AO131" s="134"/>
      <c r="AP131" s="133">
        <v>2</v>
      </c>
      <c r="AQ131" s="133"/>
      <c r="AR131" s="133"/>
      <c r="AS131" s="133"/>
      <c r="AT131" s="134">
        <v>3000</v>
      </c>
      <c r="AU131" s="134"/>
      <c r="AV131" s="134"/>
      <c r="AW131" s="134"/>
      <c r="AX131" s="134"/>
      <c r="AY131" s="134"/>
      <c r="AZ131" s="48"/>
    </row>
    <row r="132" spans="1:52" ht="24" customHeight="1" x14ac:dyDescent="0.15">
      <c r="A132" s="5"/>
      <c r="B132" s="143"/>
      <c r="C132" s="236"/>
      <c r="D132" s="145"/>
      <c r="E132" s="127" t="s">
        <v>47</v>
      </c>
      <c r="F132" s="128"/>
      <c r="G132" s="128"/>
      <c r="H132" s="129"/>
      <c r="I132" s="86">
        <v>19</v>
      </c>
      <c r="J132" s="87"/>
      <c r="K132" s="87"/>
      <c r="L132" s="88"/>
      <c r="M132" s="130">
        <v>101580</v>
      </c>
      <c r="N132" s="131"/>
      <c r="O132" s="131"/>
      <c r="P132" s="131"/>
      <c r="Q132" s="131"/>
      <c r="R132" s="131"/>
      <c r="S132" s="132"/>
      <c r="T132" s="86">
        <v>0</v>
      </c>
      <c r="U132" s="87"/>
      <c r="V132" s="87"/>
      <c r="W132" s="88"/>
      <c r="X132" s="130">
        <v>0</v>
      </c>
      <c r="Y132" s="131"/>
      <c r="Z132" s="131"/>
      <c r="AA132" s="131"/>
      <c r="AB132" s="131"/>
      <c r="AC132" s="131"/>
      <c r="AD132" s="132"/>
      <c r="AE132" s="133">
        <f t="shared" si="33"/>
        <v>19</v>
      </c>
      <c r="AF132" s="133"/>
      <c r="AG132" s="133"/>
      <c r="AH132" s="133"/>
      <c r="AI132" s="134">
        <f t="shared" si="34"/>
        <v>101580</v>
      </c>
      <c r="AJ132" s="134"/>
      <c r="AK132" s="134"/>
      <c r="AL132" s="134"/>
      <c r="AM132" s="134"/>
      <c r="AN132" s="134"/>
      <c r="AO132" s="134"/>
      <c r="AP132" s="133">
        <v>0</v>
      </c>
      <c r="AQ132" s="133"/>
      <c r="AR132" s="133"/>
      <c r="AS132" s="133"/>
      <c r="AT132" s="134">
        <v>0</v>
      </c>
      <c r="AU132" s="134"/>
      <c r="AV132" s="134"/>
      <c r="AW132" s="134"/>
      <c r="AX132" s="134"/>
      <c r="AY132" s="134"/>
      <c r="AZ132" s="48"/>
    </row>
    <row r="133" spans="1:52" ht="24" customHeight="1" x14ac:dyDescent="0.15">
      <c r="A133" s="5"/>
      <c r="B133" s="143"/>
      <c r="C133" s="236"/>
      <c r="D133" s="145"/>
      <c r="E133" s="127" t="s">
        <v>48</v>
      </c>
      <c r="F133" s="128"/>
      <c r="G133" s="128"/>
      <c r="H133" s="129"/>
      <c r="I133" s="86">
        <v>35</v>
      </c>
      <c r="J133" s="87"/>
      <c r="K133" s="87"/>
      <c r="L133" s="88"/>
      <c r="M133" s="130">
        <v>136700</v>
      </c>
      <c r="N133" s="131"/>
      <c r="O133" s="131"/>
      <c r="P133" s="131"/>
      <c r="Q133" s="131"/>
      <c r="R133" s="131"/>
      <c r="S133" s="132"/>
      <c r="T133" s="86">
        <v>4</v>
      </c>
      <c r="U133" s="87"/>
      <c r="V133" s="87"/>
      <c r="W133" s="88"/>
      <c r="X133" s="130">
        <v>1800</v>
      </c>
      <c r="Y133" s="131"/>
      <c r="Z133" s="131"/>
      <c r="AA133" s="131"/>
      <c r="AB133" s="131"/>
      <c r="AC133" s="131"/>
      <c r="AD133" s="132"/>
      <c r="AE133" s="133">
        <f t="shared" si="33"/>
        <v>39</v>
      </c>
      <c r="AF133" s="133"/>
      <c r="AG133" s="133"/>
      <c r="AH133" s="133"/>
      <c r="AI133" s="134">
        <f t="shared" si="34"/>
        <v>138500</v>
      </c>
      <c r="AJ133" s="134"/>
      <c r="AK133" s="134"/>
      <c r="AL133" s="134"/>
      <c r="AM133" s="134"/>
      <c r="AN133" s="134"/>
      <c r="AO133" s="134"/>
      <c r="AP133" s="133">
        <v>0</v>
      </c>
      <c r="AQ133" s="133"/>
      <c r="AR133" s="133"/>
      <c r="AS133" s="133"/>
      <c r="AT133" s="134">
        <v>0</v>
      </c>
      <c r="AU133" s="134"/>
      <c r="AV133" s="134"/>
      <c r="AW133" s="134"/>
      <c r="AX133" s="134"/>
      <c r="AY133" s="134"/>
      <c r="AZ133" s="48"/>
    </row>
    <row r="134" spans="1:52" ht="24" customHeight="1" x14ac:dyDescent="0.15">
      <c r="A134" s="5"/>
      <c r="B134" s="143"/>
      <c r="C134" s="236"/>
      <c r="D134" s="145"/>
      <c r="E134" s="127" t="s">
        <v>49</v>
      </c>
      <c r="F134" s="128"/>
      <c r="G134" s="128"/>
      <c r="H134" s="129"/>
      <c r="I134" s="86">
        <v>69</v>
      </c>
      <c r="J134" s="87"/>
      <c r="K134" s="87"/>
      <c r="L134" s="88"/>
      <c r="M134" s="130">
        <v>159180</v>
      </c>
      <c r="N134" s="131"/>
      <c r="O134" s="131"/>
      <c r="P134" s="131"/>
      <c r="Q134" s="131"/>
      <c r="R134" s="131"/>
      <c r="S134" s="132"/>
      <c r="T134" s="86">
        <v>0</v>
      </c>
      <c r="U134" s="87"/>
      <c r="V134" s="87"/>
      <c r="W134" s="88"/>
      <c r="X134" s="130">
        <v>0</v>
      </c>
      <c r="Y134" s="131"/>
      <c r="Z134" s="131"/>
      <c r="AA134" s="131"/>
      <c r="AB134" s="131"/>
      <c r="AC134" s="131"/>
      <c r="AD134" s="132"/>
      <c r="AE134" s="133">
        <f t="shared" si="33"/>
        <v>69</v>
      </c>
      <c r="AF134" s="133"/>
      <c r="AG134" s="133"/>
      <c r="AH134" s="133"/>
      <c r="AI134" s="134">
        <f t="shared" si="34"/>
        <v>159180</v>
      </c>
      <c r="AJ134" s="134"/>
      <c r="AK134" s="134"/>
      <c r="AL134" s="134"/>
      <c r="AM134" s="134"/>
      <c r="AN134" s="134"/>
      <c r="AO134" s="134"/>
      <c r="AP134" s="133">
        <v>1</v>
      </c>
      <c r="AQ134" s="133"/>
      <c r="AR134" s="133"/>
      <c r="AS134" s="133"/>
      <c r="AT134" s="134">
        <v>2160</v>
      </c>
      <c r="AU134" s="134"/>
      <c r="AV134" s="134"/>
      <c r="AW134" s="134"/>
      <c r="AX134" s="134"/>
      <c r="AY134" s="134"/>
      <c r="AZ134" s="48"/>
    </row>
    <row r="135" spans="1:52" ht="24" customHeight="1" x14ac:dyDescent="0.15">
      <c r="A135" s="5"/>
      <c r="B135" s="143"/>
      <c r="C135" s="236"/>
      <c r="D135" s="145"/>
      <c r="E135" s="110" t="s">
        <v>34</v>
      </c>
      <c r="F135" s="111"/>
      <c r="G135" s="111"/>
      <c r="H135" s="112"/>
      <c r="I135" s="86">
        <f>SUM(I128:I134)</f>
        <v>541</v>
      </c>
      <c r="J135" s="87"/>
      <c r="K135" s="87"/>
      <c r="L135" s="88"/>
      <c r="M135" s="130">
        <f>SUM(M128:M134)</f>
        <v>3154900</v>
      </c>
      <c r="N135" s="131"/>
      <c r="O135" s="131"/>
      <c r="P135" s="131"/>
      <c r="Q135" s="131"/>
      <c r="R135" s="131"/>
      <c r="S135" s="132"/>
      <c r="T135" s="86">
        <f>SUM(T128:T134)</f>
        <v>1124</v>
      </c>
      <c r="U135" s="87"/>
      <c r="V135" s="87"/>
      <c r="W135" s="88"/>
      <c r="X135" s="130">
        <f>SUM(X128:X134)</f>
        <v>522070</v>
      </c>
      <c r="Y135" s="131"/>
      <c r="Z135" s="131"/>
      <c r="AA135" s="131"/>
      <c r="AB135" s="131"/>
      <c r="AC135" s="131"/>
      <c r="AD135" s="132"/>
      <c r="AE135" s="133">
        <f t="shared" si="33"/>
        <v>1665</v>
      </c>
      <c r="AF135" s="133"/>
      <c r="AG135" s="133"/>
      <c r="AH135" s="133"/>
      <c r="AI135" s="134">
        <f t="shared" si="34"/>
        <v>3676970</v>
      </c>
      <c r="AJ135" s="134"/>
      <c r="AK135" s="134"/>
      <c r="AL135" s="134"/>
      <c r="AM135" s="134"/>
      <c r="AN135" s="134"/>
      <c r="AO135" s="134"/>
      <c r="AP135" s="86">
        <f>SUM(AP128:AP134)</f>
        <v>16</v>
      </c>
      <c r="AQ135" s="87"/>
      <c r="AR135" s="87"/>
      <c r="AS135" s="88"/>
      <c r="AT135" s="130">
        <f>SUM(AT128:AT134)</f>
        <v>42100</v>
      </c>
      <c r="AU135" s="131"/>
      <c r="AV135" s="131"/>
      <c r="AW135" s="131"/>
      <c r="AX135" s="131"/>
      <c r="AY135" s="132"/>
      <c r="AZ135" s="48"/>
    </row>
    <row r="136" spans="1:52" ht="3" customHeight="1" x14ac:dyDescent="0.15">
      <c r="A136" s="5"/>
      <c r="B136" s="146"/>
      <c r="C136" s="237"/>
      <c r="D136" s="148"/>
      <c r="E136" s="110"/>
      <c r="F136" s="111"/>
      <c r="G136" s="111"/>
      <c r="H136" s="112"/>
      <c r="I136" s="136"/>
      <c r="J136" s="137"/>
      <c r="K136" s="137"/>
      <c r="L136" s="138"/>
      <c r="M136" s="130"/>
      <c r="N136" s="131"/>
      <c r="O136" s="131"/>
      <c r="P136" s="131"/>
      <c r="Q136" s="131"/>
      <c r="R136" s="131"/>
      <c r="S136" s="132"/>
      <c r="T136" s="136"/>
      <c r="U136" s="137"/>
      <c r="V136" s="137"/>
      <c r="W136" s="138"/>
      <c r="X136" s="130"/>
      <c r="Y136" s="131"/>
      <c r="Z136" s="131"/>
      <c r="AA136" s="131"/>
      <c r="AB136" s="131"/>
      <c r="AC136" s="131"/>
      <c r="AD136" s="132"/>
      <c r="AE136" s="139"/>
      <c r="AF136" s="139"/>
      <c r="AG136" s="139"/>
      <c r="AH136" s="139"/>
      <c r="AI136" s="134"/>
      <c r="AJ136" s="134"/>
      <c r="AK136" s="134"/>
      <c r="AL136" s="134"/>
      <c r="AM136" s="134"/>
      <c r="AN136" s="134"/>
      <c r="AO136" s="134"/>
      <c r="AP136" s="136"/>
      <c r="AQ136" s="137"/>
      <c r="AR136" s="137"/>
      <c r="AS136" s="138"/>
      <c r="AT136" s="130"/>
      <c r="AU136" s="131"/>
      <c r="AV136" s="131"/>
      <c r="AW136" s="131"/>
      <c r="AX136" s="131"/>
      <c r="AY136" s="132"/>
      <c r="AZ136" s="48"/>
    </row>
    <row r="137" spans="1:52" ht="24" customHeight="1" x14ac:dyDescent="0.15">
      <c r="A137" s="5"/>
      <c r="B137" s="149"/>
      <c r="C137" s="150"/>
      <c r="D137" s="151"/>
      <c r="E137" s="110" t="s">
        <v>35</v>
      </c>
      <c r="F137" s="111"/>
      <c r="G137" s="111"/>
      <c r="H137" s="112"/>
      <c r="I137" s="86">
        <v>949</v>
      </c>
      <c r="J137" s="87"/>
      <c r="K137" s="87"/>
      <c r="L137" s="88"/>
      <c r="M137" s="130">
        <v>5170520</v>
      </c>
      <c r="N137" s="131"/>
      <c r="O137" s="131"/>
      <c r="P137" s="131"/>
      <c r="Q137" s="131"/>
      <c r="R137" s="131"/>
      <c r="S137" s="132"/>
      <c r="T137" s="86">
        <v>3359</v>
      </c>
      <c r="U137" s="87"/>
      <c r="V137" s="87"/>
      <c r="W137" s="88"/>
      <c r="X137" s="130">
        <v>1450890</v>
      </c>
      <c r="Y137" s="131"/>
      <c r="Z137" s="131"/>
      <c r="AA137" s="131"/>
      <c r="AB137" s="131"/>
      <c r="AC137" s="131"/>
      <c r="AD137" s="132"/>
      <c r="AE137" s="133">
        <f>I137+T137</f>
        <v>4308</v>
      </c>
      <c r="AF137" s="133"/>
      <c r="AG137" s="133"/>
      <c r="AH137" s="133"/>
      <c r="AI137" s="134">
        <f>M137+X137</f>
        <v>6621410</v>
      </c>
      <c r="AJ137" s="134"/>
      <c r="AK137" s="134"/>
      <c r="AL137" s="134"/>
      <c r="AM137" s="134"/>
      <c r="AN137" s="134"/>
      <c r="AO137" s="134"/>
      <c r="AP137" s="86">
        <v>35</v>
      </c>
      <c r="AQ137" s="87"/>
      <c r="AR137" s="87"/>
      <c r="AS137" s="88"/>
      <c r="AT137" s="130">
        <v>82980</v>
      </c>
      <c r="AU137" s="131"/>
      <c r="AV137" s="131"/>
      <c r="AW137" s="131"/>
      <c r="AX137" s="131"/>
      <c r="AY137" s="132"/>
      <c r="AZ137" s="48"/>
    </row>
  </sheetData>
  <mergeCells count="1073">
    <mergeCell ref="B55:H58"/>
    <mergeCell ref="I57:L57"/>
    <mergeCell ref="M57:Q57"/>
    <mergeCell ref="R57:W57"/>
    <mergeCell ref="X57:AB57"/>
    <mergeCell ref="AC57:AH57"/>
    <mergeCell ref="I58:L58"/>
    <mergeCell ref="AN59:AS59"/>
    <mergeCell ref="I60:L60"/>
    <mergeCell ref="M60:Q60"/>
    <mergeCell ref="I55:L55"/>
    <mergeCell ref="M55:Q55"/>
    <mergeCell ref="R55:W55"/>
    <mergeCell ref="X55:AB55"/>
    <mergeCell ref="AC55:AH55"/>
    <mergeCell ref="AI55:AM55"/>
    <mergeCell ref="AI57:AM57"/>
    <mergeCell ref="M58:Q58"/>
    <mergeCell ref="R58:W58"/>
    <mergeCell ref="X58:AB58"/>
    <mergeCell ref="AC58:AH58"/>
    <mergeCell ref="AI58:AM58"/>
    <mergeCell ref="AN58:AS58"/>
    <mergeCell ref="X59:AB59"/>
    <mergeCell ref="AC59:AH59"/>
    <mergeCell ref="AI59:AM59"/>
    <mergeCell ref="AT61:AY61"/>
    <mergeCell ref="AT55:AY55"/>
    <mergeCell ref="AN55:AS55"/>
    <mergeCell ref="R60:W60"/>
    <mergeCell ref="X60:AB60"/>
    <mergeCell ref="AC60:AH60"/>
    <mergeCell ref="AI56:AM56"/>
    <mergeCell ref="AN56:AS56"/>
    <mergeCell ref="AN57:AS57"/>
    <mergeCell ref="AT56:AY56"/>
    <mergeCell ref="AT59:AY59"/>
    <mergeCell ref="AT60:AY60"/>
    <mergeCell ref="AT57:AY57"/>
    <mergeCell ref="AT58:AY58"/>
    <mergeCell ref="I59:L59"/>
    <mergeCell ref="M59:Q59"/>
    <mergeCell ref="R59:W59"/>
    <mergeCell ref="AI60:AM60"/>
    <mergeCell ref="AN60:AS60"/>
    <mergeCell ref="I56:L56"/>
    <mergeCell ref="M56:Q56"/>
    <mergeCell ref="R56:W56"/>
    <mergeCell ref="X56:AB56"/>
    <mergeCell ref="AC56:AH56"/>
    <mergeCell ref="AN61:AS61"/>
    <mergeCell ref="I61:L61"/>
    <mergeCell ref="M61:Q61"/>
    <mergeCell ref="R61:W61"/>
    <mergeCell ref="X61:AB61"/>
    <mergeCell ref="AC61:AH61"/>
    <mergeCell ref="AI61:AM61"/>
    <mergeCell ref="B48:H51"/>
    <mergeCell ref="I50:L50"/>
    <mergeCell ref="M50:Q50"/>
    <mergeCell ref="R50:W50"/>
    <mergeCell ref="X50:AB50"/>
    <mergeCell ref="AC50:AH50"/>
    <mergeCell ref="I51:L51"/>
    <mergeCell ref="AN52:AS52"/>
    <mergeCell ref="I53:L53"/>
    <mergeCell ref="M53:Q53"/>
    <mergeCell ref="I48:L48"/>
    <mergeCell ref="M48:Q48"/>
    <mergeCell ref="R48:W48"/>
    <mergeCell ref="X48:AB48"/>
    <mergeCell ref="AC48:AH48"/>
    <mergeCell ref="AI48:AM48"/>
    <mergeCell ref="AI50:AM50"/>
    <mergeCell ref="M51:Q51"/>
    <mergeCell ref="R51:W51"/>
    <mergeCell ref="X51:AB51"/>
    <mergeCell ref="AC51:AH51"/>
    <mergeCell ref="AI51:AM51"/>
    <mergeCell ref="AN51:AS51"/>
    <mergeCell ref="X52:AB52"/>
    <mergeCell ref="AC52:AH52"/>
    <mergeCell ref="AI52:AM52"/>
    <mergeCell ref="AT54:AY54"/>
    <mergeCell ref="AT48:AY48"/>
    <mergeCell ref="AN48:AS48"/>
    <mergeCell ref="R53:W53"/>
    <mergeCell ref="X53:AB53"/>
    <mergeCell ref="AC53:AH53"/>
    <mergeCell ref="AI49:AM49"/>
    <mergeCell ref="AN49:AS49"/>
    <mergeCell ref="AN50:AS50"/>
    <mergeCell ref="AT49:AY49"/>
    <mergeCell ref="AT52:AY52"/>
    <mergeCell ref="AT53:AY53"/>
    <mergeCell ref="AT50:AY50"/>
    <mergeCell ref="AT51:AY51"/>
    <mergeCell ref="I52:L52"/>
    <mergeCell ref="M52:Q52"/>
    <mergeCell ref="R52:W52"/>
    <mergeCell ref="AI53:AM53"/>
    <mergeCell ref="AN53:AS53"/>
    <mergeCell ref="I49:L49"/>
    <mergeCell ref="M49:Q49"/>
    <mergeCell ref="R49:W49"/>
    <mergeCell ref="X49:AB49"/>
    <mergeCell ref="AC49:AH49"/>
    <mergeCell ref="AN54:AS54"/>
    <mergeCell ref="I54:L54"/>
    <mergeCell ref="M54:Q54"/>
    <mergeCell ref="R54:W54"/>
    <mergeCell ref="X54:AB54"/>
    <mergeCell ref="AC54:AH54"/>
    <mergeCell ref="AI54:AM54"/>
    <mergeCell ref="B41:H44"/>
    <mergeCell ref="I43:L43"/>
    <mergeCell ref="M43:Q43"/>
    <mergeCell ref="R43:W43"/>
    <mergeCell ref="X43:AB43"/>
    <mergeCell ref="AC43:AH43"/>
    <mergeCell ref="I44:L44"/>
    <mergeCell ref="AN45:AS45"/>
    <mergeCell ref="I46:L46"/>
    <mergeCell ref="M46:Q46"/>
    <mergeCell ref="I41:L41"/>
    <mergeCell ref="M41:Q41"/>
    <mergeCell ref="R41:W41"/>
    <mergeCell ref="X41:AB41"/>
    <mergeCell ref="AC41:AH41"/>
    <mergeCell ref="AI41:AM41"/>
    <mergeCell ref="AI43:AM43"/>
    <mergeCell ref="M44:Q44"/>
    <mergeCell ref="R44:W44"/>
    <mergeCell ref="X44:AB44"/>
    <mergeCell ref="AC44:AH44"/>
    <mergeCell ref="AI44:AM44"/>
    <mergeCell ref="AN44:AS44"/>
    <mergeCell ref="X45:AB45"/>
    <mergeCell ref="AC45:AH45"/>
    <mergeCell ref="AI45:AM45"/>
    <mergeCell ref="AT47:AY47"/>
    <mergeCell ref="AT41:AY41"/>
    <mergeCell ref="AN41:AS41"/>
    <mergeCell ref="R46:W46"/>
    <mergeCell ref="X46:AB46"/>
    <mergeCell ref="AC46:AH46"/>
    <mergeCell ref="AI42:AM42"/>
    <mergeCell ref="AN42:AS42"/>
    <mergeCell ref="AN43:AS43"/>
    <mergeCell ref="AT42:AY42"/>
    <mergeCell ref="AT45:AY45"/>
    <mergeCell ref="AT46:AY46"/>
    <mergeCell ref="AT43:AY43"/>
    <mergeCell ref="AT44:AY44"/>
    <mergeCell ref="I45:L45"/>
    <mergeCell ref="M45:Q45"/>
    <mergeCell ref="R45:W45"/>
    <mergeCell ref="AI46:AM46"/>
    <mergeCell ref="AN46:AS46"/>
    <mergeCell ref="I42:L42"/>
    <mergeCell ref="M42:Q42"/>
    <mergeCell ref="R42:W42"/>
    <mergeCell ref="X42:AB42"/>
    <mergeCell ref="AC42:AH42"/>
    <mergeCell ref="AN47:AS47"/>
    <mergeCell ref="I47:L47"/>
    <mergeCell ref="M47:Q47"/>
    <mergeCell ref="R47:W47"/>
    <mergeCell ref="X47:AB47"/>
    <mergeCell ref="AC47:AH47"/>
    <mergeCell ref="AI47:AM47"/>
    <mergeCell ref="B34:H37"/>
    <mergeCell ref="I36:L36"/>
    <mergeCell ref="M36:Q36"/>
    <mergeCell ref="R36:W36"/>
    <mergeCell ref="X36:AB36"/>
    <mergeCell ref="AC36:AH36"/>
    <mergeCell ref="I37:L37"/>
    <mergeCell ref="AN38:AS38"/>
    <mergeCell ref="I39:L39"/>
    <mergeCell ref="M39:Q39"/>
    <mergeCell ref="I34:L34"/>
    <mergeCell ref="M34:Q34"/>
    <mergeCell ref="R34:W34"/>
    <mergeCell ref="X34:AB34"/>
    <mergeCell ref="AC34:AH34"/>
    <mergeCell ref="AI34:AM34"/>
    <mergeCell ref="AI36:AM36"/>
    <mergeCell ref="M37:Q37"/>
    <mergeCell ref="R37:W37"/>
    <mergeCell ref="X37:AB37"/>
    <mergeCell ref="AC37:AH37"/>
    <mergeCell ref="AI37:AM37"/>
    <mergeCell ref="AN37:AS37"/>
    <mergeCell ref="X38:AB38"/>
    <mergeCell ref="AC38:AH38"/>
    <mergeCell ref="AI38:AM38"/>
    <mergeCell ref="AT40:AY40"/>
    <mergeCell ref="AT34:AY34"/>
    <mergeCell ref="AN34:AS34"/>
    <mergeCell ref="R39:W39"/>
    <mergeCell ref="X39:AB39"/>
    <mergeCell ref="AC39:AH39"/>
    <mergeCell ref="AI35:AM35"/>
    <mergeCell ref="AN35:AS35"/>
    <mergeCell ref="AN36:AS36"/>
    <mergeCell ref="AT35:AY35"/>
    <mergeCell ref="AT38:AY38"/>
    <mergeCell ref="AT39:AY39"/>
    <mergeCell ref="AT36:AY36"/>
    <mergeCell ref="AT37:AY37"/>
    <mergeCell ref="I38:L38"/>
    <mergeCell ref="M38:Q38"/>
    <mergeCell ref="R38:W38"/>
    <mergeCell ref="AI39:AM39"/>
    <mergeCell ref="AN39:AS39"/>
    <mergeCell ref="I35:L35"/>
    <mergeCell ref="M35:Q35"/>
    <mergeCell ref="R35:W35"/>
    <mergeCell ref="X35:AB35"/>
    <mergeCell ref="AC35:AH35"/>
    <mergeCell ref="AN40:AS40"/>
    <mergeCell ref="I40:L40"/>
    <mergeCell ref="M40:Q40"/>
    <mergeCell ref="R40:W40"/>
    <mergeCell ref="X40:AB40"/>
    <mergeCell ref="AC40:AH40"/>
    <mergeCell ref="AI40:AM40"/>
    <mergeCell ref="B27:H30"/>
    <mergeCell ref="I29:L29"/>
    <mergeCell ref="M29:Q29"/>
    <mergeCell ref="R29:W29"/>
    <mergeCell ref="X29:AB29"/>
    <mergeCell ref="AC29:AH29"/>
    <mergeCell ref="I30:L30"/>
    <mergeCell ref="AN31:AS31"/>
    <mergeCell ref="I32:L32"/>
    <mergeCell ref="M32:Q32"/>
    <mergeCell ref="I27:L27"/>
    <mergeCell ref="M27:Q27"/>
    <mergeCell ref="R27:W27"/>
    <mergeCell ref="X27:AB27"/>
    <mergeCell ref="AC27:AH27"/>
    <mergeCell ref="AI27:AM27"/>
    <mergeCell ref="AI29:AM29"/>
    <mergeCell ref="M30:Q30"/>
    <mergeCell ref="R30:W30"/>
    <mergeCell ref="X30:AB30"/>
    <mergeCell ref="AC30:AH30"/>
    <mergeCell ref="AI30:AM30"/>
    <mergeCell ref="AN30:AS30"/>
    <mergeCell ref="X31:AB31"/>
    <mergeCell ref="AC31:AH31"/>
    <mergeCell ref="AI31:AM31"/>
    <mergeCell ref="AT33:AY33"/>
    <mergeCell ref="AT27:AY27"/>
    <mergeCell ref="AN27:AS27"/>
    <mergeCell ref="R32:W32"/>
    <mergeCell ref="X32:AB32"/>
    <mergeCell ref="AC32:AH32"/>
    <mergeCell ref="AI28:AM28"/>
    <mergeCell ref="AN28:AS28"/>
    <mergeCell ref="AN29:AS29"/>
    <mergeCell ref="AT28:AY28"/>
    <mergeCell ref="AT31:AY31"/>
    <mergeCell ref="AT32:AY32"/>
    <mergeCell ref="AT29:AY29"/>
    <mergeCell ref="AT30:AY30"/>
    <mergeCell ref="I31:L31"/>
    <mergeCell ref="M31:Q31"/>
    <mergeCell ref="R31:W31"/>
    <mergeCell ref="AI32:AM32"/>
    <mergeCell ref="AN32:AS32"/>
    <mergeCell ref="I28:L28"/>
    <mergeCell ref="M28:Q28"/>
    <mergeCell ref="R28:W28"/>
    <mergeCell ref="X28:AB28"/>
    <mergeCell ref="AC28:AH28"/>
    <mergeCell ref="AN33:AS33"/>
    <mergeCell ref="I33:L33"/>
    <mergeCell ref="M33:Q33"/>
    <mergeCell ref="R33:W33"/>
    <mergeCell ref="X33:AB33"/>
    <mergeCell ref="AC33:AH33"/>
    <mergeCell ref="AI33:AM33"/>
    <mergeCell ref="B20:H23"/>
    <mergeCell ref="I22:L22"/>
    <mergeCell ref="M22:Q22"/>
    <mergeCell ref="R22:W22"/>
    <mergeCell ref="X22:AB22"/>
    <mergeCell ref="AC22:AH22"/>
    <mergeCell ref="I23:L23"/>
    <mergeCell ref="AN24:AS24"/>
    <mergeCell ref="I25:L25"/>
    <mergeCell ref="M25:Q25"/>
    <mergeCell ref="I20:L20"/>
    <mergeCell ref="M20:Q20"/>
    <mergeCell ref="R20:W20"/>
    <mergeCell ref="X20:AB20"/>
    <mergeCell ref="AC20:AH20"/>
    <mergeCell ref="AI20:AM20"/>
    <mergeCell ref="AI22:AM22"/>
    <mergeCell ref="M23:Q23"/>
    <mergeCell ref="R23:W23"/>
    <mergeCell ref="X23:AB23"/>
    <mergeCell ref="AC23:AH23"/>
    <mergeCell ref="AI23:AM23"/>
    <mergeCell ref="AN23:AS23"/>
    <mergeCell ref="X24:AB24"/>
    <mergeCell ref="AC24:AH24"/>
    <mergeCell ref="AI24:AM24"/>
    <mergeCell ref="AT26:AY26"/>
    <mergeCell ref="AT20:AY20"/>
    <mergeCell ref="AN20:AS20"/>
    <mergeCell ref="R25:W25"/>
    <mergeCell ref="X25:AB25"/>
    <mergeCell ref="AC25:AH25"/>
    <mergeCell ref="AI21:AM21"/>
    <mergeCell ref="AN21:AS21"/>
    <mergeCell ref="AN22:AS22"/>
    <mergeCell ref="AT21:AY21"/>
    <mergeCell ref="AT24:AY24"/>
    <mergeCell ref="AT25:AY25"/>
    <mergeCell ref="AT22:AY22"/>
    <mergeCell ref="AT23:AY23"/>
    <mergeCell ref="I24:L24"/>
    <mergeCell ref="M24:Q24"/>
    <mergeCell ref="R24:W24"/>
    <mergeCell ref="AI25:AM25"/>
    <mergeCell ref="AN25:AS25"/>
    <mergeCell ref="I21:L21"/>
    <mergeCell ref="M21:Q21"/>
    <mergeCell ref="R21:W21"/>
    <mergeCell ref="X21:AB21"/>
    <mergeCell ref="AC21:AH21"/>
    <mergeCell ref="AN26:AS26"/>
    <mergeCell ref="I26:L26"/>
    <mergeCell ref="M26:Q26"/>
    <mergeCell ref="R26:W26"/>
    <mergeCell ref="X26:AB26"/>
    <mergeCell ref="AC26:AH26"/>
    <mergeCell ref="AI26:AM26"/>
    <mergeCell ref="B69:D124"/>
    <mergeCell ref="AT62:AY62"/>
    <mergeCell ref="I63:L63"/>
    <mergeCell ref="M63:Q63"/>
    <mergeCell ref="R63:W63"/>
    <mergeCell ref="X63:AB63"/>
    <mergeCell ref="AC63:AH63"/>
    <mergeCell ref="AI63:AM63"/>
    <mergeCell ref="AN63:AS63"/>
    <mergeCell ref="AT63:AY63"/>
    <mergeCell ref="AI65:AM65"/>
    <mergeCell ref="AN65:AS65"/>
    <mergeCell ref="I64:L64"/>
    <mergeCell ref="M64:Q64"/>
    <mergeCell ref="R64:W64"/>
    <mergeCell ref="X64:AB64"/>
    <mergeCell ref="AC64:AH64"/>
    <mergeCell ref="AI64:AM64"/>
    <mergeCell ref="AI67:AM67"/>
    <mergeCell ref="AN67:AS67"/>
    <mergeCell ref="I66:L66"/>
    <mergeCell ref="M66:Q66"/>
    <mergeCell ref="R66:W66"/>
    <mergeCell ref="X66:AB66"/>
    <mergeCell ref="AC66:AH66"/>
    <mergeCell ref="AI66:AM66"/>
    <mergeCell ref="AN66:AS66"/>
    <mergeCell ref="B62:H65"/>
    <mergeCell ref="AT65:AY65"/>
    <mergeCell ref="AT66:AY66"/>
    <mergeCell ref="AT67:AY67"/>
    <mergeCell ref="AT68:AY68"/>
    <mergeCell ref="E117:H117"/>
    <mergeCell ref="I117:L117"/>
    <mergeCell ref="M117:Q117"/>
    <mergeCell ref="R117:W117"/>
    <mergeCell ref="X117:AB117"/>
    <mergeCell ref="AC117:AH117"/>
    <mergeCell ref="AN62:AS62"/>
    <mergeCell ref="AN64:AS64"/>
    <mergeCell ref="AT64:AY64"/>
    <mergeCell ref="I65:L65"/>
    <mergeCell ref="M65:Q65"/>
    <mergeCell ref="R65:W65"/>
    <mergeCell ref="X65:AB65"/>
    <mergeCell ref="AC65:AH65"/>
    <mergeCell ref="I62:L62"/>
    <mergeCell ref="M62:Q62"/>
    <mergeCell ref="R62:W62"/>
    <mergeCell ref="X62:AB62"/>
    <mergeCell ref="AC62:AH62"/>
    <mergeCell ref="AI62:AM62"/>
    <mergeCell ref="I67:L67"/>
    <mergeCell ref="M67:Q67"/>
    <mergeCell ref="R67:W67"/>
    <mergeCell ref="X67:AB67"/>
    <mergeCell ref="AC67:AH67"/>
    <mergeCell ref="AN68:AS68"/>
    <mergeCell ref="I68:L68"/>
    <mergeCell ref="M68:Q68"/>
    <mergeCell ref="R68:W68"/>
    <mergeCell ref="X68:AB68"/>
    <mergeCell ref="AC68:AH68"/>
    <mergeCell ref="AI68:AM68"/>
    <mergeCell ref="M114:Q114"/>
    <mergeCell ref="R114:W114"/>
    <mergeCell ref="X114:AB114"/>
    <mergeCell ref="AC114:AH114"/>
    <mergeCell ref="AI114:AM114"/>
    <mergeCell ref="AN114:AS114"/>
    <mergeCell ref="AT114:AY114"/>
    <mergeCell ref="AT115:AY115"/>
    <mergeCell ref="I116:L116"/>
    <mergeCell ref="M116:Q116"/>
    <mergeCell ref="R116:W116"/>
    <mergeCell ref="X116:AB116"/>
    <mergeCell ref="AC116:AH116"/>
    <mergeCell ref="AI116:AM116"/>
    <mergeCell ref="AN116:AS116"/>
    <mergeCell ref="AT116:AY116"/>
    <mergeCell ref="AI117:AM117"/>
    <mergeCell ref="AN117:AS117"/>
    <mergeCell ref="AT117:AY117"/>
    <mergeCell ref="I115:L115"/>
    <mergeCell ref="M115:Q115"/>
    <mergeCell ref="R115:W115"/>
    <mergeCell ref="X115:AB115"/>
    <mergeCell ref="AC115:AH115"/>
    <mergeCell ref="AI115:AM115"/>
    <mergeCell ref="AN115:AS115"/>
    <mergeCell ref="E110:H110"/>
    <mergeCell ref="I110:L110"/>
    <mergeCell ref="M110:Q110"/>
    <mergeCell ref="R110:W110"/>
    <mergeCell ref="X110:AB110"/>
    <mergeCell ref="AC110:AH110"/>
    <mergeCell ref="AT112:AY112"/>
    <mergeCell ref="I113:L113"/>
    <mergeCell ref="M113:Q113"/>
    <mergeCell ref="R113:W113"/>
    <mergeCell ref="X113:AB113"/>
    <mergeCell ref="AC113:AH113"/>
    <mergeCell ref="AI113:AM113"/>
    <mergeCell ref="AN113:AS113"/>
    <mergeCell ref="AI111:AM111"/>
    <mergeCell ref="AN111:AS111"/>
    <mergeCell ref="AT111:AY111"/>
    <mergeCell ref="I112:L112"/>
    <mergeCell ref="M112:Q112"/>
    <mergeCell ref="R112:W112"/>
    <mergeCell ref="X112:AB112"/>
    <mergeCell ref="AC112:AH112"/>
    <mergeCell ref="AI112:AM112"/>
    <mergeCell ref="AN112:AS112"/>
    <mergeCell ref="E111:H114"/>
    <mergeCell ref="I111:L111"/>
    <mergeCell ref="M111:Q111"/>
    <mergeCell ref="R111:W111"/>
    <mergeCell ref="X111:AB111"/>
    <mergeCell ref="AC111:AH111"/>
    <mergeCell ref="AT113:AY113"/>
    <mergeCell ref="I114:L114"/>
    <mergeCell ref="M107:Q107"/>
    <mergeCell ref="R107:W107"/>
    <mergeCell ref="X107:AB107"/>
    <mergeCell ref="AC107:AH107"/>
    <mergeCell ref="AI107:AM107"/>
    <mergeCell ref="AN107:AS107"/>
    <mergeCell ref="AT107:AY107"/>
    <mergeCell ref="AT108:AY108"/>
    <mergeCell ref="I109:L109"/>
    <mergeCell ref="M109:Q109"/>
    <mergeCell ref="R109:W109"/>
    <mergeCell ref="X109:AB109"/>
    <mergeCell ref="AC109:AH109"/>
    <mergeCell ref="AI109:AM109"/>
    <mergeCell ref="AN109:AS109"/>
    <mergeCell ref="AT109:AY109"/>
    <mergeCell ref="AI110:AM110"/>
    <mergeCell ref="AN110:AS110"/>
    <mergeCell ref="AT110:AY110"/>
    <mergeCell ref="I108:L108"/>
    <mergeCell ref="M108:Q108"/>
    <mergeCell ref="R108:W108"/>
    <mergeCell ref="X108:AB108"/>
    <mergeCell ref="AC108:AH108"/>
    <mergeCell ref="AI108:AM108"/>
    <mergeCell ref="AN108:AS108"/>
    <mergeCell ref="E103:H103"/>
    <mergeCell ref="I103:L103"/>
    <mergeCell ref="M103:Q103"/>
    <mergeCell ref="R103:W103"/>
    <mergeCell ref="X103:AB103"/>
    <mergeCell ref="AC103:AH103"/>
    <mergeCell ref="AT105:AY105"/>
    <mergeCell ref="I106:L106"/>
    <mergeCell ref="M106:Q106"/>
    <mergeCell ref="R106:W106"/>
    <mergeCell ref="X106:AB106"/>
    <mergeCell ref="AC106:AH106"/>
    <mergeCell ref="AI106:AM106"/>
    <mergeCell ref="AN106:AS106"/>
    <mergeCell ref="AI104:AM104"/>
    <mergeCell ref="AN104:AS104"/>
    <mergeCell ref="AT104:AY104"/>
    <mergeCell ref="I105:L105"/>
    <mergeCell ref="M105:Q105"/>
    <mergeCell ref="R105:W105"/>
    <mergeCell ref="X105:AB105"/>
    <mergeCell ref="AC105:AH105"/>
    <mergeCell ref="AI105:AM105"/>
    <mergeCell ref="AN105:AS105"/>
    <mergeCell ref="E104:H107"/>
    <mergeCell ref="I104:L104"/>
    <mergeCell ref="M104:Q104"/>
    <mergeCell ref="R104:W104"/>
    <mergeCell ref="X104:AB104"/>
    <mergeCell ref="AC104:AH104"/>
    <mergeCell ref="AT106:AY106"/>
    <mergeCell ref="I107:L107"/>
    <mergeCell ref="M100:Q100"/>
    <mergeCell ref="R100:W100"/>
    <mergeCell ref="X100:AB100"/>
    <mergeCell ref="AC100:AH100"/>
    <mergeCell ref="AI100:AM100"/>
    <mergeCell ref="AN100:AS100"/>
    <mergeCell ref="AT100:AY100"/>
    <mergeCell ref="AT101:AY101"/>
    <mergeCell ref="I102:L102"/>
    <mergeCell ref="M102:Q102"/>
    <mergeCell ref="R102:W102"/>
    <mergeCell ref="X102:AB102"/>
    <mergeCell ref="AC102:AH102"/>
    <mergeCell ref="AI102:AM102"/>
    <mergeCell ref="AN102:AS102"/>
    <mergeCell ref="AT102:AY102"/>
    <mergeCell ref="AI103:AM103"/>
    <mergeCell ref="AN103:AS103"/>
    <mergeCell ref="AT103:AY103"/>
    <mergeCell ref="I101:L101"/>
    <mergeCell ref="M101:Q101"/>
    <mergeCell ref="R101:W101"/>
    <mergeCell ref="X101:AB101"/>
    <mergeCell ref="AC101:AH101"/>
    <mergeCell ref="AI101:AM101"/>
    <mergeCell ref="AN101:AS101"/>
    <mergeCell ref="E96:H96"/>
    <mergeCell ref="I96:L96"/>
    <mergeCell ref="M96:Q96"/>
    <mergeCell ref="R96:W96"/>
    <mergeCell ref="X96:AB96"/>
    <mergeCell ref="AC96:AH96"/>
    <mergeCell ref="AT98:AY98"/>
    <mergeCell ref="I99:L99"/>
    <mergeCell ref="M99:Q99"/>
    <mergeCell ref="R99:W99"/>
    <mergeCell ref="X99:AB99"/>
    <mergeCell ref="AC99:AH99"/>
    <mergeCell ref="AI99:AM99"/>
    <mergeCell ref="AN99:AS99"/>
    <mergeCell ref="AI97:AM97"/>
    <mergeCell ref="AN97:AS97"/>
    <mergeCell ref="AT97:AY97"/>
    <mergeCell ref="I98:L98"/>
    <mergeCell ref="M98:Q98"/>
    <mergeCell ref="R98:W98"/>
    <mergeCell ref="X98:AB98"/>
    <mergeCell ref="AC98:AH98"/>
    <mergeCell ref="AI98:AM98"/>
    <mergeCell ref="AN98:AS98"/>
    <mergeCell ref="E97:H100"/>
    <mergeCell ref="I97:L97"/>
    <mergeCell ref="M97:Q97"/>
    <mergeCell ref="R97:W97"/>
    <mergeCell ref="X97:AB97"/>
    <mergeCell ref="AC97:AH97"/>
    <mergeCell ref="AT99:AY99"/>
    <mergeCell ref="I100:L100"/>
    <mergeCell ref="M93:Q93"/>
    <mergeCell ref="R93:W93"/>
    <mergeCell ref="X93:AB93"/>
    <mergeCell ref="AC93:AH93"/>
    <mergeCell ref="AI93:AM93"/>
    <mergeCell ref="AN93:AS93"/>
    <mergeCell ref="AT93:AY93"/>
    <mergeCell ref="AT94:AY94"/>
    <mergeCell ref="I95:L95"/>
    <mergeCell ref="M95:Q95"/>
    <mergeCell ref="R95:W95"/>
    <mergeCell ref="X95:AB95"/>
    <mergeCell ref="AC95:AH95"/>
    <mergeCell ref="AI95:AM95"/>
    <mergeCell ref="AN95:AS95"/>
    <mergeCell ref="AT95:AY95"/>
    <mergeCell ref="AI96:AM96"/>
    <mergeCell ref="AN96:AS96"/>
    <mergeCell ref="AT96:AY96"/>
    <mergeCell ref="I94:L94"/>
    <mergeCell ref="M94:Q94"/>
    <mergeCell ref="R94:W94"/>
    <mergeCell ref="X94:AB94"/>
    <mergeCell ref="AC94:AH94"/>
    <mergeCell ref="AI94:AM94"/>
    <mergeCell ref="AN94:AS94"/>
    <mergeCell ref="E89:H89"/>
    <mergeCell ref="I89:L89"/>
    <mergeCell ref="M89:Q89"/>
    <mergeCell ref="R89:W89"/>
    <mergeCell ref="X89:AB89"/>
    <mergeCell ref="AC89:AH89"/>
    <mergeCell ref="AT91:AY91"/>
    <mergeCell ref="I92:L92"/>
    <mergeCell ref="M92:Q92"/>
    <mergeCell ref="R92:W92"/>
    <mergeCell ref="X92:AB92"/>
    <mergeCell ref="AC92:AH92"/>
    <mergeCell ref="AI92:AM92"/>
    <mergeCell ref="AN92:AS92"/>
    <mergeCell ref="AI90:AM90"/>
    <mergeCell ref="AN90:AS90"/>
    <mergeCell ref="AT90:AY90"/>
    <mergeCell ref="I91:L91"/>
    <mergeCell ref="M91:Q91"/>
    <mergeCell ref="R91:W91"/>
    <mergeCell ref="X91:AB91"/>
    <mergeCell ref="AC91:AH91"/>
    <mergeCell ref="AI91:AM91"/>
    <mergeCell ref="AN91:AS91"/>
    <mergeCell ref="E90:H93"/>
    <mergeCell ref="I90:L90"/>
    <mergeCell ref="M90:Q90"/>
    <mergeCell ref="R90:W90"/>
    <mergeCell ref="X90:AB90"/>
    <mergeCell ref="AC90:AH90"/>
    <mergeCell ref="AT92:AY92"/>
    <mergeCell ref="I93:L93"/>
    <mergeCell ref="X86:AB86"/>
    <mergeCell ref="AC86:AH86"/>
    <mergeCell ref="AI86:AM86"/>
    <mergeCell ref="AN86:AS86"/>
    <mergeCell ref="AT86:AY86"/>
    <mergeCell ref="AT87:AY87"/>
    <mergeCell ref="I88:L88"/>
    <mergeCell ref="M88:Q88"/>
    <mergeCell ref="R88:W88"/>
    <mergeCell ref="X88:AB88"/>
    <mergeCell ref="AC88:AH88"/>
    <mergeCell ref="AI88:AM88"/>
    <mergeCell ref="AN88:AS88"/>
    <mergeCell ref="AT88:AY88"/>
    <mergeCell ref="AI89:AM89"/>
    <mergeCell ref="AN89:AS89"/>
    <mergeCell ref="AT89:AY89"/>
    <mergeCell ref="I87:L87"/>
    <mergeCell ref="M87:Q87"/>
    <mergeCell ref="R87:W87"/>
    <mergeCell ref="X87:AB87"/>
    <mergeCell ref="AC87:AH87"/>
    <mergeCell ref="AI87:AM87"/>
    <mergeCell ref="AN87:AS87"/>
    <mergeCell ref="E82:H82"/>
    <mergeCell ref="I82:L82"/>
    <mergeCell ref="M82:Q82"/>
    <mergeCell ref="R82:W82"/>
    <mergeCell ref="X82:AB82"/>
    <mergeCell ref="AC82:AH82"/>
    <mergeCell ref="AT84:AY84"/>
    <mergeCell ref="I85:L85"/>
    <mergeCell ref="M85:Q85"/>
    <mergeCell ref="R85:W85"/>
    <mergeCell ref="X85:AB85"/>
    <mergeCell ref="AC85:AH85"/>
    <mergeCell ref="AI85:AM85"/>
    <mergeCell ref="AN85:AS85"/>
    <mergeCell ref="AI83:AM83"/>
    <mergeCell ref="AN83:AS83"/>
    <mergeCell ref="AT83:AY83"/>
    <mergeCell ref="I84:L84"/>
    <mergeCell ref="M84:Q84"/>
    <mergeCell ref="R84:W84"/>
    <mergeCell ref="X84:AB84"/>
    <mergeCell ref="AC84:AH84"/>
    <mergeCell ref="AI84:AM84"/>
    <mergeCell ref="AN84:AS84"/>
    <mergeCell ref="E83:H86"/>
    <mergeCell ref="I83:L83"/>
    <mergeCell ref="M83:Q83"/>
    <mergeCell ref="R83:W83"/>
    <mergeCell ref="X83:AB83"/>
    <mergeCell ref="AC83:AH83"/>
    <mergeCell ref="AT85:AY85"/>
    <mergeCell ref="I86:L86"/>
    <mergeCell ref="E76:H79"/>
    <mergeCell ref="I76:L76"/>
    <mergeCell ref="M76:Q76"/>
    <mergeCell ref="R76:W76"/>
    <mergeCell ref="X76:AB76"/>
    <mergeCell ref="AC76:AH76"/>
    <mergeCell ref="AT78:AY78"/>
    <mergeCell ref="I79:L79"/>
    <mergeCell ref="M79:Q79"/>
    <mergeCell ref="R79:W79"/>
    <mergeCell ref="X79:AB79"/>
    <mergeCell ref="AC79:AH79"/>
    <mergeCell ref="AI79:AM79"/>
    <mergeCell ref="AN79:AS79"/>
    <mergeCell ref="AT79:AY79"/>
    <mergeCell ref="AT80:AY80"/>
    <mergeCell ref="I81:L81"/>
    <mergeCell ref="M81:Q81"/>
    <mergeCell ref="R81:W81"/>
    <mergeCell ref="X81:AB81"/>
    <mergeCell ref="AC81:AH81"/>
    <mergeCell ref="AI81:AM81"/>
    <mergeCell ref="AN81:AS81"/>
    <mergeCell ref="AT81:AY81"/>
    <mergeCell ref="I80:L80"/>
    <mergeCell ref="M80:Q80"/>
    <mergeCell ref="R80:W80"/>
    <mergeCell ref="X80:AB80"/>
    <mergeCell ref="AC80:AH80"/>
    <mergeCell ref="AI80:AM80"/>
    <mergeCell ref="AN80:AS80"/>
    <mergeCell ref="E75:H75"/>
    <mergeCell ref="I75:L75"/>
    <mergeCell ref="M75:Q75"/>
    <mergeCell ref="R75:W75"/>
    <mergeCell ref="X75:AB75"/>
    <mergeCell ref="AC75:AH75"/>
    <mergeCell ref="AI75:AM75"/>
    <mergeCell ref="AN75:AS75"/>
    <mergeCell ref="I74:L74"/>
    <mergeCell ref="M74:Q74"/>
    <mergeCell ref="R74:W74"/>
    <mergeCell ref="X74:AB74"/>
    <mergeCell ref="AC74:AH74"/>
    <mergeCell ref="AI74:AM74"/>
    <mergeCell ref="AT77:AY77"/>
    <mergeCell ref="I78:L78"/>
    <mergeCell ref="M78:Q78"/>
    <mergeCell ref="R78:W78"/>
    <mergeCell ref="X78:AB78"/>
    <mergeCell ref="AC78:AH78"/>
    <mergeCell ref="AI78:AM78"/>
    <mergeCell ref="AN78:AS78"/>
    <mergeCell ref="AI76:AM76"/>
    <mergeCell ref="AN76:AS76"/>
    <mergeCell ref="AT76:AY76"/>
    <mergeCell ref="I77:L77"/>
    <mergeCell ref="M77:Q77"/>
    <mergeCell ref="R77:W77"/>
    <mergeCell ref="X77:AB77"/>
    <mergeCell ref="AC77:AH77"/>
    <mergeCell ref="AI77:AM77"/>
    <mergeCell ref="AN77:AS77"/>
    <mergeCell ref="E69:H72"/>
    <mergeCell ref="I69:L69"/>
    <mergeCell ref="M69:Q69"/>
    <mergeCell ref="R69:W69"/>
    <mergeCell ref="X69:AB69"/>
    <mergeCell ref="AC69:AH69"/>
    <mergeCell ref="AI69:AM69"/>
    <mergeCell ref="AN69:AS69"/>
    <mergeCell ref="I124:L124"/>
    <mergeCell ref="M124:Q124"/>
    <mergeCell ref="R124:W124"/>
    <mergeCell ref="X124:AB124"/>
    <mergeCell ref="AC124:AH124"/>
    <mergeCell ref="AI124:AM124"/>
    <mergeCell ref="AT73:AY73"/>
    <mergeCell ref="AT70:AY70"/>
    <mergeCell ref="I71:L71"/>
    <mergeCell ref="M71:Q71"/>
    <mergeCell ref="R71:W71"/>
    <mergeCell ref="X71:AB71"/>
    <mergeCell ref="AC71:AH71"/>
    <mergeCell ref="AI71:AM71"/>
    <mergeCell ref="AN71:AS71"/>
    <mergeCell ref="AT71:AY71"/>
    <mergeCell ref="M73:Q73"/>
    <mergeCell ref="R73:W73"/>
    <mergeCell ref="X73:AB73"/>
    <mergeCell ref="AC73:AH73"/>
    <mergeCell ref="AI73:AM73"/>
    <mergeCell ref="AN73:AS73"/>
    <mergeCell ref="AT75:AY75"/>
    <mergeCell ref="I72:L72"/>
    <mergeCell ref="R123:W123"/>
    <mergeCell ref="X123:AB123"/>
    <mergeCell ref="AC123:AH123"/>
    <mergeCell ref="AI123:AM123"/>
    <mergeCell ref="AN123:AS123"/>
    <mergeCell ref="AT123:AY123"/>
    <mergeCell ref="AC122:AH122"/>
    <mergeCell ref="AT69:AY69"/>
    <mergeCell ref="I70:L70"/>
    <mergeCell ref="M70:Q70"/>
    <mergeCell ref="R70:W70"/>
    <mergeCell ref="X70:AB70"/>
    <mergeCell ref="AC70:AH70"/>
    <mergeCell ref="AI70:AM70"/>
    <mergeCell ref="AN70:AS70"/>
    <mergeCell ref="AN124:AS124"/>
    <mergeCell ref="AT124:AY124"/>
    <mergeCell ref="M72:Q72"/>
    <mergeCell ref="R72:W72"/>
    <mergeCell ref="X72:AB72"/>
    <mergeCell ref="AC72:AH72"/>
    <mergeCell ref="AI72:AM72"/>
    <mergeCell ref="AN72:AS72"/>
    <mergeCell ref="AT72:AY72"/>
    <mergeCell ref="I73:L73"/>
    <mergeCell ref="AN74:AS74"/>
    <mergeCell ref="AT74:AY74"/>
    <mergeCell ref="AI82:AM82"/>
    <mergeCell ref="AN82:AS82"/>
    <mergeCell ref="AT82:AY82"/>
    <mergeCell ref="M86:Q86"/>
    <mergeCell ref="R86:W86"/>
    <mergeCell ref="B126:D137"/>
    <mergeCell ref="E118:H121"/>
    <mergeCell ref="I118:L118"/>
    <mergeCell ref="M118:Q118"/>
    <mergeCell ref="R118:W118"/>
    <mergeCell ref="X118:AB118"/>
    <mergeCell ref="I122:L122"/>
    <mergeCell ref="M122:Q122"/>
    <mergeCell ref="R122:W122"/>
    <mergeCell ref="X122:AB122"/>
    <mergeCell ref="AT118:AY118"/>
    <mergeCell ref="I119:L119"/>
    <mergeCell ref="M119:Q119"/>
    <mergeCell ref="R119:W119"/>
    <mergeCell ref="X119:AB119"/>
    <mergeCell ref="AC119:AH119"/>
    <mergeCell ref="AI119:AM119"/>
    <mergeCell ref="AN119:AS119"/>
    <mergeCell ref="AT119:AY119"/>
    <mergeCell ref="AC118:AH118"/>
    <mergeCell ref="AT120:AY120"/>
    <mergeCell ref="I121:L121"/>
    <mergeCell ref="M121:Q121"/>
    <mergeCell ref="R121:W121"/>
    <mergeCell ref="X121:AB121"/>
    <mergeCell ref="AC121:AH121"/>
    <mergeCell ref="AI121:AM121"/>
    <mergeCell ref="AN121:AS121"/>
    <mergeCell ref="AT121:AY121"/>
    <mergeCell ref="AT122:AY122"/>
    <mergeCell ref="I123:L123"/>
    <mergeCell ref="M123:Q123"/>
    <mergeCell ref="I132:L132"/>
    <mergeCell ref="M132:S132"/>
    <mergeCell ref="T132:W132"/>
    <mergeCell ref="X132:AD132"/>
    <mergeCell ref="AE132:AH132"/>
    <mergeCell ref="AI132:AO132"/>
    <mergeCell ref="AP132:AS132"/>
    <mergeCell ref="AT132:AY132"/>
    <mergeCell ref="AP134:AS134"/>
    <mergeCell ref="AT134:AY134"/>
    <mergeCell ref="E133:H133"/>
    <mergeCell ref="I133:L133"/>
    <mergeCell ref="M133:S133"/>
    <mergeCell ref="T133:W133"/>
    <mergeCell ref="X133:AD133"/>
    <mergeCell ref="AE133:AH133"/>
    <mergeCell ref="AI133:AO133"/>
    <mergeCell ref="AP133:AS133"/>
    <mergeCell ref="E134:H134"/>
    <mergeCell ref="I134:L134"/>
    <mergeCell ref="M134:S134"/>
    <mergeCell ref="T134:W134"/>
    <mergeCell ref="X134:AD134"/>
    <mergeCell ref="AE134:AH134"/>
    <mergeCell ref="AI134:AO134"/>
    <mergeCell ref="AE135:AH135"/>
    <mergeCell ref="AI135:AO135"/>
    <mergeCell ref="AP135:AS135"/>
    <mergeCell ref="AT135:AY135"/>
    <mergeCell ref="AP130:AS130"/>
    <mergeCell ref="AT130:AY130"/>
    <mergeCell ref="E129:H129"/>
    <mergeCell ref="I129:L129"/>
    <mergeCell ref="M129:S129"/>
    <mergeCell ref="T129:W129"/>
    <mergeCell ref="X129:AD129"/>
    <mergeCell ref="AE129:AH129"/>
    <mergeCell ref="AI129:AO129"/>
    <mergeCell ref="AP129:AS129"/>
    <mergeCell ref="AI131:AO131"/>
    <mergeCell ref="AP131:AS131"/>
    <mergeCell ref="AT131:AY131"/>
    <mergeCell ref="E130:H130"/>
    <mergeCell ref="I130:L130"/>
    <mergeCell ref="M130:S130"/>
    <mergeCell ref="T130:W130"/>
    <mergeCell ref="X130:AD130"/>
    <mergeCell ref="AE130:AH130"/>
    <mergeCell ref="AI130:AO130"/>
    <mergeCell ref="E131:H131"/>
    <mergeCell ref="I131:L131"/>
    <mergeCell ref="M131:S131"/>
    <mergeCell ref="T131:W131"/>
    <mergeCell ref="X131:AD131"/>
    <mergeCell ref="AE131:AH131"/>
    <mergeCell ref="AT133:AY133"/>
    <mergeCell ref="E132:H132"/>
    <mergeCell ref="AP137:AS137"/>
    <mergeCell ref="AT137:AY137"/>
    <mergeCell ref="E128:H128"/>
    <mergeCell ref="I128:L128"/>
    <mergeCell ref="M128:S128"/>
    <mergeCell ref="T128:W128"/>
    <mergeCell ref="X128:AD128"/>
    <mergeCell ref="AE128:AH128"/>
    <mergeCell ref="AI128:AO128"/>
    <mergeCell ref="AP128:AS128"/>
    <mergeCell ref="AI136:AO136"/>
    <mergeCell ref="AP136:AS136"/>
    <mergeCell ref="AT136:AY136"/>
    <mergeCell ref="E137:H137"/>
    <mergeCell ref="I137:L137"/>
    <mergeCell ref="M137:S137"/>
    <mergeCell ref="T137:W137"/>
    <mergeCell ref="X137:AD137"/>
    <mergeCell ref="AE137:AH137"/>
    <mergeCell ref="AI137:AO137"/>
    <mergeCell ref="E136:H136"/>
    <mergeCell ref="I136:L136"/>
    <mergeCell ref="M136:S136"/>
    <mergeCell ref="T136:W136"/>
    <mergeCell ref="X136:AD136"/>
    <mergeCell ref="AE136:AH136"/>
    <mergeCell ref="AT129:AY129"/>
    <mergeCell ref="T135:W135"/>
    <mergeCell ref="X135:AD135"/>
    <mergeCell ref="E135:H135"/>
    <mergeCell ref="I135:L135"/>
    <mergeCell ref="M135:S135"/>
    <mergeCell ref="AE127:AH127"/>
    <mergeCell ref="AI127:AO127"/>
    <mergeCell ref="AP127:AS127"/>
    <mergeCell ref="AT127:AY127"/>
    <mergeCell ref="I19:L19"/>
    <mergeCell ref="M19:Q19"/>
    <mergeCell ref="R19:W19"/>
    <mergeCell ref="X19:AB19"/>
    <mergeCell ref="AC19:AH19"/>
    <mergeCell ref="AI19:AM19"/>
    <mergeCell ref="AT128:AY128"/>
    <mergeCell ref="E126:H127"/>
    <mergeCell ref="I126:S126"/>
    <mergeCell ref="T126:AD126"/>
    <mergeCell ref="AE126:AO126"/>
    <mergeCell ref="AP126:AY126"/>
    <mergeCell ref="I127:L127"/>
    <mergeCell ref="M127:S127"/>
    <mergeCell ref="T127:W127"/>
    <mergeCell ref="X127:AD127"/>
    <mergeCell ref="AI122:AM122"/>
    <mergeCell ref="AN122:AS122"/>
    <mergeCell ref="E124:H124"/>
    <mergeCell ref="AI118:AM118"/>
    <mergeCell ref="AN118:AS118"/>
    <mergeCell ref="I120:L120"/>
    <mergeCell ref="M120:Q120"/>
    <mergeCell ref="R120:W120"/>
    <mergeCell ref="X120:AB120"/>
    <mergeCell ref="AC120:AH120"/>
    <mergeCell ref="AI120:AM120"/>
    <mergeCell ref="AN120:AS120"/>
    <mergeCell ref="M18:Q18"/>
    <mergeCell ref="R13:W13"/>
    <mergeCell ref="X13:AB13"/>
    <mergeCell ref="AC13:AH13"/>
    <mergeCell ref="AI13:AM13"/>
    <mergeCell ref="AI15:AM15"/>
    <mergeCell ref="AN15:AS15"/>
    <mergeCell ref="I16:L16"/>
    <mergeCell ref="AN19:AS19"/>
    <mergeCell ref="M16:Q16"/>
    <mergeCell ref="R16:W16"/>
    <mergeCell ref="X16:AB16"/>
    <mergeCell ref="AC16:AH16"/>
    <mergeCell ref="AI16:AM16"/>
    <mergeCell ref="AN16:AS16"/>
    <mergeCell ref="X17:AB17"/>
    <mergeCell ref="AC17:AH17"/>
    <mergeCell ref="AI17:AM17"/>
    <mergeCell ref="AI18:AM18"/>
    <mergeCell ref="AN18:AS18"/>
    <mergeCell ref="M12:Q12"/>
    <mergeCell ref="R12:W12"/>
    <mergeCell ref="X12:AB12"/>
    <mergeCell ref="AC12:AH12"/>
    <mergeCell ref="M14:Q14"/>
    <mergeCell ref="R14:W14"/>
    <mergeCell ref="X14:AB14"/>
    <mergeCell ref="AC14:AH14"/>
    <mergeCell ref="B2:F3"/>
    <mergeCell ref="R18:W18"/>
    <mergeCell ref="X18:AB18"/>
    <mergeCell ref="AC18:AH18"/>
    <mergeCell ref="I17:L17"/>
    <mergeCell ref="M17:Q17"/>
    <mergeCell ref="R17:W17"/>
    <mergeCell ref="I14:L14"/>
    <mergeCell ref="AF4:AJ6"/>
    <mergeCell ref="AF2:AJ3"/>
    <mergeCell ref="B11:L12"/>
    <mergeCell ref="M11:W11"/>
    <mergeCell ref="X11:AH11"/>
    <mergeCell ref="AI11:AS11"/>
    <mergeCell ref="B13:H16"/>
    <mergeCell ref="I15:L15"/>
    <mergeCell ref="M15:Q15"/>
    <mergeCell ref="R15:W15"/>
    <mergeCell ref="X15:AB15"/>
    <mergeCell ref="AC15:AH15"/>
    <mergeCell ref="AN17:AS17"/>
    <mergeCell ref="I18:L18"/>
    <mergeCell ref="AA2:AE3"/>
    <mergeCell ref="AN5:AP5"/>
    <mergeCell ref="AN2:AP4"/>
    <mergeCell ref="AK5:AM5"/>
    <mergeCell ref="AR5:AT5"/>
    <mergeCell ref="AK6:AM6"/>
    <mergeCell ref="AN6:AP6"/>
    <mergeCell ref="AR6:AT6"/>
    <mergeCell ref="AR2:AT4"/>
    <mergeCell ref="AK2:AM4"/>
    <mergeCell ref="AQ2:AQ4"/>
    <mergeCell ref="AI14:AM14"/>
    <mergeCell ref="AN14:AS14"/>
    <mergeCell ref="AI12:AM12"/>
    <mergeCell ref="AN12:AS12"/>
    <mergeCell ref="I13:L13"/>
    <mergeCell ref="M13:Q13"/>
    <mergeCell ref="AV5:AX5"/>
    <mergeCell ref="AV6:AX6"/>
    <mergeCell ref="AV2:AX4"/>
    <mergeCell ref="AY2:AY4"/>
    <mergeCell ref="AU2:AU4"/>
    <mergeCell ref="AT11:AY12"/>
    <mergeCell ref="AT14:AY14"/>
    <mergeCell ref="AT17:AY17"/>
    <mergeCell ref="AT18:AY18"/>
    <mergeCell ref="AT15:AY15"/>
    <mergeCell ref="AT16:AY16"/>
    <mergeCell ref="AT19:AY19"/>
    <mergeCell ref="B4:F6"/>
    <mergeCell ref="G4:K6"/>
    <mergeCell ref="L4:P6"/>
    <mergeCell ref="Q4:U6"/>
    <mergeCell ref="V4:Z6"/>
    <mergeCell ref="AA4:AE6"/>
    <mergeCell ref="AT13:AY13"/>
    <mergeCell ref="AN13:AS13"/>
    <mergeCell ref="B8:AG9"/>
    <mergeCell ref="AH8:AK8"/>
    <mergeCell ref="AL8:AY8"/>
    <mergeCell ref="AI9:AJ9"/>
    <mergeCell ref="AK9:AT9"/>
    <mergeCell ref="AU9:AW9"/>
    <mergeCell ref="AX9:AY9"/>
    <mergeCell ref="AU10:AW10"/>
    <mergeCell ref="G2:K3"/>
    <mergeCell ref="L2:P3"/>
    <mergeCell ref="Q2:U3"/>
    <mergeCell ref="V2:Z3"/>
  </mergeCells>
  <phoneticPr fontId="2"/>
  <pageMargins left="0.6692913385826772" right="0.6692913385826772" top="0.59055118110236227" bottom="0.59055118110236227" header="0.51181102362204722" footer="0.51181102362204722"/>
  <pageSetup paperSize="9" scale="93" fitToHeight="2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C3A0D-2A3C-4194-B5C3-CBA627FEFD32}">
  <dimension ref="A1:CB137"/>
  <sheetViews>
    <sheetView view="pageBreakPreview" zoomScaleNormal="100" zoomScaleSheetLayoutView="100" workbookViewId="0">
      <selection activeCell="BJ25" sqref="BJ25"/>
    </sheetView>
  </sheetViews>
  <sheetFormatPr defaultColWidth="1.625" defaultRowHeight="14.1" customHeight="1" x14ac:dyDescent="0.15"/>
  <cols>
    <col min="1" max="4" width="1.75" style="52" customWidth="1" collapsed="1"/>
    <col min="5" max="5" width="2.75" style="52" customWidth="1" collapsed="1"/>
    <col min="6" max="6" width="2.625" style="52" customWidth="1" collapsed="1"/>
    <col min="7" max="50" width="1.75" style="52" customWidth="1" collapsed="1"/>
    <col min="51" max="51" width="3.125" style="52" customWidth="1" collapsed="1"/>
    <col min="52" max="52" width="1.75" style="52" customWidth="1" collapsed="1"/>
    <col min="53" max="74" width="1.625" style="52" collapsed="1"/>
    <col min="75" max="80" width="1.625" style="52"/>
    <col min="81" max="16384" width="1.625" style="52" collapsed="1"/>
  </cols>
  <sheetData>
    <row r="1" spans="1:52" ht="3.95" customHeight="1" x14ac:dyDescent="0.15">
      <c r="A1" s="1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7"/>
    </row>
    <row r="2" spans="1:52" ht="6.75" customHeight="1" x14ac:dyDescent="0.15">
      <c r="A2" s="5"/>
      <c r="B2" s="228"/>
      <c r="C2" s="228"/>
      <c r="D2" s="228"/>
      <c r="E2" s="228"/>
      <c r="F2" s="228"/>
      <c r="G2" s="227"/>
      <c r="H2" s="227"/>
      <c r="I2" s="227"/>
      <c r="J2" s="227"/>
      <c r="K2" s="227"/>
      <c r="L2" s="78"/>
      <c r="M2" s="79"/>
      <c r="N2" s="79"/>
      <c r="O2" s="79"/>
      <c r="P2" s="80"/>
      <c r="Q2" s="84"/>
      <c r="R2" s="84"/>
      <c r="S2" s="84"/>
      <c r="T2" s="84"/>
      <c r="U2" s="84"/>
      <c r="V2" s="80"/>
      <c r="W2" s="84"/>
      <c r="X2" s="84"/>
      <c r="Y2" s="84"/>
      <c r="Z2" s="84"/>
      <c r="AA2" s="84"/>
      <c r="AB2" s="84"/>
      <c r="AC2" s="84"/>
      <c r="AD2" s="84"/>
      <c r="AE2" s="84"/>
      <c r="AF2" s="228"/>
      <c r="AG2" s="228"/>
      <c r="AH2" s="228"/>
      <c r="AI2" s="228"/>
      <c r="AJ2" s="114"/>
      <c r="AK2" s="76" t="s">
        <v>0</v>
      </c>
      <c r="AL2" s="63"/>
      <c r="AM2" s="63"/>
      <c r="AN2" s="63"/>
      <c r="AO2" s="63"/>
      <c r="AP2" s="63"/>
      <c r="AQ2" s="69" t="s">
        <v>1</v>
      </c>
      <c r="AR2" s="63"/>
      <c r="AS2" s="63"/>
      <c r="AT2" s="63"/>
      <c r="AU2" s="69" t="s">
        <v>1</v>
      </c>
      <c r="AV2" s="63"/>
      <c r="AW2" s="63"/>
      <c r="AX2" s="63"/>
      <c r="AY2" s="66"/>
      <c r="AZ2" s="48"/>
    </row>
    <row r="3" spans="1:52" ht="6" customHeight="1" x14ac:dyDescent="0.15">
      <c r="A3" s="5"/>
      <c r="B3" s="229"/>
      <c r="C3" s="229"/>
      <c r="D3" s="229"/>
      <c r="E3" s="229"/>
      <c r="F3" s="229"/>
      <c r="G3" s="227"/>
      <c r="H3" s="227"/>
      <c r="I3" s="227"/>
      <c r="J3" s="227"/>
      <c r="K3" s="227"/>
      <c r="L3" s="81"/>
      <c r="M3" s="82"/>
      <c r="N3" s="82"/>
      <c r="O3" s="82"/>
      <c r="P3" s="83"/>
      <c r="Q3" s="85"/>
      <c r="R3" s="85"/>
      <c r="S3" s="85"/>
      <c r="T3" s="85"/>
      <c r="U3" s="85"/>
      <c r="V3" s="83"/>
      <c r="W3" s="85"/>
      <c r="X3" s="85"/>
      <c r="Y3" s="85"/>
      <c r="Z3" s="85"/>
      <c r="AA3" s="85"/>
      <c r="AB3" s="85"/>
      <c r="AC3" s="85"/>
      <c r="AD3" s="85"/>
      <c r="AE3" s="85"/>
      <c r="AF3" s="229"/>
      <c r="AG3" s="229"/>
      <c r="AH3" s="229"/>
      <c r="AI3" s="229"/>
      <c r="AJ3" s="115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67"/>
      <c r="AZ3" s="48"/>
    </row>
    <row r="4" spans="1:52" s="54" customFormat="1" ht="6" customHeight="1" x14ac:dyDescent="0.15">
      <c r="A4" s="7"/>
      <c r="B4" s="219"/>
      <c r="C4" s="220"/>
      <c r="D4" s="220"/>
      <c r="E4" s="220"/>
      <c r="F4" s="220"/>
      <c r="G4" s="219"/>
      <c r="H4" s="220"/>
      <c r="I4" s="220"/>
      <c r="J4" s="220"/>
      <c r="K4" s="220"/>
      <c r="L4" s="98"/>
      <c r="M4" s="221"/>
      <c r="N4" s="221"/>
      <c r="O4" s="221"/>
      <c r="P4" s="222"/>
      <c r="Q4" s="102"/>
      <c r="R4" s="224"/>
      <c r="S4" s="224"/>
      <c r="T4" s="224"/>
      <c r="U4" s="224"/>
      <c r="V4" s="104"/>
      <c r="W4" s="224"/>
      <c r="X4" s="224"/>
      <c r="Y4" s="224"/>
      <c r="Z4" s="224"/>
      <c r="AA4" s="102"/>
      <c r="AB4" s="224"/>
      <c r="AC4" s="224"/>
      <c r="AD4" s="224"/>
      <c r="AE4" s="224"/>
      <c r="AF4" s="219"/>
      <c r="AG4" s="220"/>
      <c r="AH4" s="220"/>
      <c r="AI4" s="220"/>
      <c r="AJ4" s="230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8"/>
      <c r="AZ4" s="8"/>
    </row>
    <row r="5" spans="1:52" s="54" customFormat="1" ht="18.95" customHeight="1" x14ac:dyDescent="0.15">
      <c r="A5" s="7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3"/>
      <c r="M5" s="221"/>
      <c r="N5" s="221"/>
      <c r="O5" s="221"/>
      <c r="P5" s="222"/>
      <c r="Q5" s="224"/>
      <c r="R5" s="224"/>
      <c r="S5" s="224"/>
      <c r="T5" s="224"/>
      <c r="U5" s="224"/>
      <c r="V5" s="222"/>
      <c r="W5" s="224"/>
      <c r="X5" s="224"/>
      <c r="Y5" s="224"/>
      <c r="Z5" s="224"/>
      <c r="AA5" s="224"/>
      <c r="AB5" s="224"/>
      <c r="AC5" s="224"/>
      <c r="AD5" s="224"/>
      <c r="AE5" s="224"/>
      <c r="AF5" s="220"/>
      <c r="AG5" s="220"/>
      <c r="AH5" s="220"/>
      <c r="AI5" s="220"/>
      <c r="AJ5" s="230"/>
      <c r="AK5" s="108" t="s">
        <v>2</v>
      </c>
      <c r="AL5" s="108"/>
      <c r="AM5" s="108"/>
      <c r="AN5" s="62"/>
      <c r="AO5" s="62"/>
      <c r="AP5" s="62"/>
      <c r="AQ5" s="10" t="s">
        <v>1</v>
      </c>
      <c r="AR5" s="62"/>
      <c r="AS5" s="62"/>
      <c r="AT5" s="62"/>
      <c r="AU5" s="10" t="s">
        <v>1</v>
      </c>
      <c r="AV5" s="62"/>
      <c r="AW5" s="62"/>
      <c r="AX5" s="62"/>
      <c r="AY5" s="51"/>
      <c r="AZ5" s="8"/>
    </row>
    <row r="6" spans="1:52" s="54" customFormat="1" ht="18.95" customHeight="1" x14ac:dyDescent="0.15">
      <c r="A6" s="7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3"/>
      <c r="M6" s="221"/>
      <c r="N6" s="221"/>
      <c r="O6" s="221"/>
      <c r="P6" s="222"/>
      <c r="Q6" s="224"/>
      <c r="R6" s="224"/>
      <c r="S6" s="224"/>
      <c r="T6" s="224"/>
      <c r="U6" s="224"/>
      <c r="V6" s="222"/>
      <c r="W6" s="224"/>
      <c r="X6" s="224"/>
      <c r="Y6" s="224"/>
      <c r="Z6" s="224"/>
      <c r="AA6" s="224"/>
      <c r="AB6" s="224"/>
      <c r="AC6" s="224"/>
      <c r="AD6" s="224"/>
      <c r="AE6" s="224"/>
      <c r="AF6" s="220"/>
      <c r="AG6" s="220"/>
      <c r="AH6" s="220"/>
      <c r="AI6" s="220"/>
      <c r="AJ6" s="220"/>
      <c r="AK6" s="76"/>
      <c r="AL6" s="76"/>
      <c r="AM6" s="76"/>
      <c r="AN6" s="63"/>
      <c r="AO6" s="63"/>
      <c r="AP6" s="63"/>
      <c r="AQ6" s="49"/>
      <c r="AR6" s="63"/>
      <c r="AS6" s="63"/>
      <c r="AT6" s="63"/>
      <c r="AU6" s="49"/>
      <c r="AV6" s="63"/>
      <c r="AW6" s="63"/>
      <c r="AX6" s="63"/>
      <c r="AY6" s="30"/>
      <c r="AZ6" s="8"/>
    </row>
    <row r="7" spans="1:52" s="54" customFormat="1" ht="10.5" customHeight="1" x14ac:dyDescent="0.15">
      <c r="A7" s="7"/>
      <c r="B7" s="58"/>
      <c r="C7" s="58"/>
      <c r="D7" s="58"/>
      <c r="E7" s="58"/>
      <c r="F7" s="58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6"/>
      <c r="AL7" s="56"/>
      <c r="AM7" s="56"/>
      <c r="AN7" s="52"/>
      <c r="AO7" s="52"/>
      <c r="AP7" s="52"/>
      <c r="AQ7" s="55"/>
      <c r="AR7" s="52"/>
      <c r="AS7" s="52"/>
      <c r="AT7" s="52"/>
      <c r="AU7" s="55"/>
      <c r="AV7" s="52"/>
      <c r="AW7" s="52"/>
      <c r="AX7" s="52"/>
      <c r="AZ7" s="8"/>
    </row>
    <row r="8" spans="1:52" ht="13.5" customHeight="1" x14ac:dyDescent="0.15">
      <c r="A8" s="5"/>
      <c r="B8" s="225" t="s">
        <v>4</v>
      </c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91" t="s">
        <v>5</v>
      </c>
      <c r="AI8" s="91"/>
      <c r="AJ8" s="91"/>
      <c r="AK8" s="91"/>
      <c r="AL8" s="91" t="s">
        <v>26</v>
      </c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48"/>
    </row>
    <row r="9" spans="1:52" ht="13.5" customHeight="1" x14ac:dyDescent="0.15">
      <c r="A9" s="5"/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  <c r="AA9" s="226"/>
      <c r="AB9" s="226"/>
      <c r="AC9" s="226"/>
      <c r="AD9" s="226"/>
      <c r="AE9" s="226"/>
      <c r="AF9" s="226"/>
      <c r="AG9" s="226"/>
      <c r="AH9" s="50" t="s">
        <v>6</v>
      </c>
      <c r="AI9" s="92">
        <v>6</v>
      </c>
      <c r="AJ9" s="92"/>
      <c r="AK9" s="93" t="s">
        <v>7</v>
      </c>
      <c r="AL9" s="93"/>
      <c r="AM9" s="93"/>
      <c r="AN9" s="93"/>
      <c r="AO9" s="93"/>
      <c r="AP9" s="93"/>
      <c r="AQ9" s="93"/>
      <c r="AR9" s="93"/>
      <c r="AS9" s="93"/>
      <c r="AT9" s="93"/>
      <c r="AU9" s="94">
        <v>30</v>
      </c>
      <c r="AV9" s="94"/>
      <c r="AW9" s="94"/>
      <c r="AX9" s="93" t="s">
        <v>8</v>
      </c>
      <c r="AY9" s="93"/>
      <c r="AZ9" s="48"/>
    </row>
    <row r="10" spans="1:52" ht="10.5" customHeight="1" x14ac:dyDescent="0.15">
      <c r="A10" s="5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95">
        <v>90</v>
      </c>
      <c r="AV10" s="95"/>
      <c r="AW10" s="95"/>
      <c r="AX10" s="53"/>
      <c r="AY10" s="53"/>
      <c r="AZ10" s="48"/>
    </row>
    <row r="11" spans="1:52" ht="10.5" customHeight="1" x14ac:dyDescent="0.15">
      <c r="A11" s="5"/>
      <c r="B11" s="116" t="s">
        <v>9</v>
      </c>
      <c r="C11" s="76"/>
      <c r="D11" s="76"/>
      <c r="E11" s="76"/>
      <c r="F11" s="76"/>
      <c r="G11" s="76"/>
      <c r="H11" s="76"/>
      <c r="I11" s="76"/>
      <c r="J11" s="76"/>
      <c r="K11" s="76"/>
      <c r="L11" s="117"/>
      <c r="M11" s="110" t="s">
        <v>10</v>
      </c>
      <c r="N11" s="111"/>
      <c r="O11" s="111"/>
      <c r="P11" s="111"/>
      <c r="Q11" s="111"/>
      <c r="R11" s="111"/>
      <c r="S11" s="111"/>
      <c r="T11" s="111"/>
      <c r="U11" s="111"/>
      <c r="V11" s="111"/>
      <c r="W11" s="112"/>
      <c r="X11" s="110" t="s">
        <v>11</v>
      </c>
      <c r="Y11" s="111"/>
      <c r="Z11" s="111"/>
      <c r="AA11" s="111"/>
      <c r="AB11" s="111"/>
      <c r="AC11" s="111"/>
      <c r="AD11" s="111"/>
      <c r="AE11" s="111"/>
      <c r="AF11" s="111"/>
      <c r="AG11" s="111"/>
      <c r="AH11" s="112"/>
      <c r="AI11" s="110" t="s">
        <v>12</v>
      </c>
      <c r="AJ11" s="111"/>
      <c r="AK11" s="111"/>
      <c r="AL11" s="111"/>
      <c r="AM11" s="111"/>
      <c r="AN11" s="111"/>
      <c r="AO11" s="111"/>
      <c r="AP11" s="111"/>
      <c r="AQ11" s="111"/>
      <c r="AR11" s="111"/>
      <c r="AS11" s="112"/>
      <c r="AT11" s="70" t="s">
        <v>13</v>
      </c>
      <c r="AU11" s="71"/>
      <c r="AV11" s="71"/>
      <c r="AW11" s="71"/>
      <c r="AX11" s="71"/>
      <c r="AY11" s="72"/>
      <c r="AZ11" s="48"/>
    </row>
    <row r="12" spans="1:52" ht="10.5" customHeight="1" x14ac:dyDescent="0.15">
      <c r="A12" s="5"/>
      <c r="B12" s="118"/>
      <c r="C12" s="119"/>
      <c r="D12" s="119"/>
      <c r="E12" s="119"/>
      <c r="F12" s="119"/>
      <c r="G12" s="119"/>
      <c r="H12" s="119"/>
      <c r="I12" s="119"/>
      <c r="J12" s="119"/>
      <c r="K12" s="119"/>
      <c r="L12" s="120"/>
      <c r="M12" s="110" t="s">
        <v>14</v>
      </c>
      <c r="N12" s="111"/>
      <c r="O12" s="111"/>
      <c r="P12" s="111"/>
      <c r="Q12" s="112"/>
      <c r="R12" s="110" t="s">
        <v>15</v>
      </c>
      <c r="S12" s="111"/>
      <c r="T12" s="111"/>
      <c r="U12" s="111"/>
      <c r="V12" s="111"/>
      <c r="W12" s="112"/>
      <c r="X12" s="110" t="s">
        <v>14</v>
      </c>
      <c r="Y12" s="111"/>
      <c r="Z12" s="111"/>
      <c r="AA12" s="111"/>
      <c r="AB12" s="112"/>
      <c r="AC12" s="110" t="s">
        <v>15</v>
      </c>
      <c r="AD12" s="111"/>
      <c r="AE12" s="111"/>
      <c r="AF12" s="111"/>
      <c r="AG12" s="111"/>
      <c r="AH12" s="112"/>
      <c r="AI12" s="110" t="s">
        <v>14</v>
      </c>
      <c r="AJ12" s="111"/>
      <c r="AK12" s="111"/>
      <c r="AL12" s="111"/>
      <c r="AM12" s="112"/>
      <c r="AN12" s="110" t="s">
        <v>15</v>
      </c>
      <c r="AO12" s="111"/>
      <c r="AP12" s="111"/>
      <c r="AQ12" s="111"/>
      <c r="AR12" s="111"/>
      <c r="AS12" s="112"/>
      <c r="AT12" s="73"/>
      <c r="AU12" s="74"/>
      <c r="AV12" s="74"/>
      <c r="AW12" s="74"/>
      <c r="AX12" s="74"/>
      <c r="AY12" s="75"/>
      <c r="AZ12" s="48"/>
    </row>
    <row r="13" spans="1:52" ht="10.5" customHeight="1" x14ac:dyDescent="0.15">
      <c r="A13" s="5"/>
      <c r="B13" s="121" t="s">
        <v>25</v>
      </c>
      <c r="C13" s="231"/>
      <c r="D13" s="231"/>
      <c r="E13" s="231"/>
      <c r="F13" s="231"/>
      <c r="G13" s="231"/>
      <c r="H13" s="232"/>
      <c r="I13" s="107" t="s">
        <v>16</v>
      </c>
      <c r="J13" s="108"/>
      <c r="K13" s="108"/>
      <c r="L13" s="109"/>
      <c r="M13" s="86">
        <v>3</v>
      </c>
      <c r="N13" s="87"/>
      <c r="O13" s="87"/>
      <c r="P13" s="87"/>
      <c r="Q13" s="88"/>
      <c r="R13" s="86">
        <v>466</v>
      </c>
      <c r="S13" s="87"/>
      <c r="T13" s="87"/>
      <c r="U13" s="87"/>
      <c r="V13" s="87"/>
      <c r="W13" s="88"/>
      <c r="X13" s="86">
        <v>0</v>
      </c>
      <c r="Y13" s="87"/>
      <c r="Z13" s="87"/>
      <c r="AA13" s="87"/>
      <c r="AB13" s="88"/>
      <c r="AC13" s="86">
        <v>0</v>
      </c>
      <c r="AD13" s="87"/>
      <c r="AE13" s="87"/>
      <c r="AF13" s="87"/>
      <c r="AG13" s="87"/>
      <c r="AH13" s="88"/>
      <c r="AI13" s="86">
        <f t="shared" ref="AI13:AI44" si="0">M13+X13</f>
        <v>3</v>
      </c>
      <c r="AJ13" s="87"/>
      <c r="AK13" s="87"/>
      <c r="AL13" s="87"/>
      <c r="AM13" s="88"/>
      <c r="AN13" s="86">
        <f t="shared" ref="AN13:AN44" si="1">R13+AC13</f>
        <v>466</v>
      </c>
      <c r="AO13" s="87"/>
      <c r="AP13" s="87"/>
      <c r="AQ13" s="87"/>
      <c r="AR13" s="87"/>
      <c r="AS13" s="88"/>
      <c r="AT13" s="59">
        <f>IF(AI13=0,0,(AI13*1)/($E$17*$AU$9*3-$B$19))</f>
        <v>1.6666666666666666E-2</v>
      </c>
      <c r="AU13" s="60"/>
      <c r="AV13" s="60"/>
      <c r="AW13" s="60"/>
      <c r="AX13" s="60"/>
      <c r="AY13" s="61"/>
      <c r="AZ13" s="48"/>
    </row>
    <row r="14" spans="1:52" ht="10.5" customHeight="1" x14ac:dyDescent="0.15">
      <c r="A14" s="5"/>
      <c r="B14" s="233"/>
      <c r="C14" s="234"/>
      <c r="D14" s="234"/>
      <c r="E14" s="234"/>
      <c r="F14" s="234"/>
      <c r="G14" s="234"/>
      <c r="H14" s="235"/>
      <c r="I14" s="107" t="s">
        <v>17</v>
      </c>
      <c r="J14" s="108"/>
      <c r="K14" s="108"/>
      <c r="L14" s="109"/>
      <c r="M14" s="86">
        <v>6</v>
      </c>
      <c r="N14" s="87"/>
      <c r="O14" s="87"/>
      <c r="P14" s="87"/>
      <c r="Q14" s="88"/>
      <c r="R14" s="86">
        <v>810</v>
      </c>
      <c r="S14" s="87"/>
      <c r="T14" s="87"/>
      <c r="U14" s="87"/>
      <c r="V14" s="87"/>
      <c r="W14" s="88"/>
      <c r="X14" s="86">
        <v>0</v>
      </c>
      <c r="Y14" s="87"/>
      <c r="Z14" s="87"/>
      <c r="AA14" s="87"/>
      <c r="AB14" s="88"/>
      <c r="AC14" s="86">
        <v>0</v>
      </c>
      <c r="AD14" s="87"/>
      <c r="AE14" s="87"/>
      <c r="AF14" s="87"/>
      <c r="AG14" s="87"/>
      <c r="AH14" s="88"/>
      <c r="AI14" s="86">
        <f t="shared" si="0"/>
        <v>6</v>
      </c>
      <c r="AJ14" s="87"/>
      <c r="AK14" s="87"/>
      <c r="AL14" s="87"/>
      <c r="AM14" s="88"/>
      <c r="AN14" s="86">
        <f t="shared" si="1"/>
        <v>810</v>
      </c>
      <c r="AO14" s="87"/>
      <c r="AP14" s="87"/>
      <c r="AQ14" s="87"/>
      <c r="AR14" s="87"/>
      <c r="AS14" s="88"/>
      <c r="AT14" s="59">
        <f>IF(AI14=0,0,(AI14*1)/($E$17*$AU$9*3-$B$19))</f>
        <v>3.3333333333333333E-2</v>
      </c>
      <c r="AU14" s="60"/>
      <c r="AV14" s="60"/>
      <c r="AW14" s="60"/>
      <c r="AX14" s="60"/>
      <c r="AY14" s="61"/>
      <c r="AZ14" s="48"/>
    </row>
    <row r="15" spans="1:52" ht="10.5" customHeight="1" x14ac:dyDescent="0.15">
      <c r="A15" s="5"/>
      <c r="B15" s="233"/>
      <c r="C15" s="234"/>
      <c r="D15" s="234"/>
      <c r="E15" s="234"/>
      <c r="F15" s="234"/>
      <c r="G15" s="234"/>
      <c r="H15" s="235"/>
      <c r="I15" s="107" t="s">
        <v>18</v>
      </c>
      <c r="J15" s="108"/>
      <c r="K15" s="108"/>
      <c r="L15" s="109"/>
      <c r="M15" s="86">
        <v>6</v>
      </c>
      <c r="N15" s="87"/>
      <c r="O15" s="87"/>
      <c r="P15" s="87"/>
      <c r="Q15" s="88"/>
      <c r="R15" s="86">
        <v>165</v>
      </c>
      <c r="S15" s="87"/>
      <c r="T15" s="87"/>
      <c r="U15" s="87"/>
      <c r="V15" s="87"/>
      <c r="W15" s="88"/>
      <c r="X15" s="86">
        <v>0</v>
      </c>
      <c r="Y15" s="87"/>
      <c r="Z15" s="87"/>
      <c r="AA15" s="87"/>
      <c r="AB15" s="88"/>
      <c r="AC15" s="86">
        <v>0</v>
      </c>
      <c r="AD15" s="87"/>
      <c r="AE15" s="87"/>
      <c r="AF15" s="87"/>
      <c r="AG15" s="87"/>
      <c r="AH15" s="88"/>
      <c r="AI15" s="86">
        <f t="shared" si="0"/>
        <v>6</v>
      </c>
      <c r="AJ15" s="87"/>
      <c r="AK15" s="87"/>
      <c r="AL15" s="87"/>
      <c r="AM15" s="88"/>
      <c r="AN15" s="86">
        <f t="shared" si="1"/>
        <v>165</v>
      </c>
      <c r="AO15" s="87"/>
      <c r="AP15" s="87"/>
      <c r="AQ15" s="87"/>
      <c r="AR15" s="87"/>
      <c r="AS15" s="88"/>
      <c r="AT15" s="59">
        <f>IF(AI15=0,0,(AI15*1)/($E$17*$AU$9*3-$B$19))</f>
        <v>3.3333333333333333E-2</v>
      </c>
      <c r="AU15" s="60"/>
      <c r="AV15" s="60"/>
      <c r="AW15" s="60"/>
      <c r="AX15" s="60"/>
      <c r="AY15" s="61"/>
      <c r="AZ15" s="48"/>
    </row>
    <row r="16" spans="1:52" ht="10.5" customHeight="1" x14ac:dyDescent="0.15">
      <c r="A16" s="5"/>
      <c r="B16" s="233"/>
      <c r="C16" s="234"/>
      <c r="D16" s="234"/>
      <c r="E16" s="234"/>
      <c r="F16" s="234"/>
      <c r="G16" s="234"/>
      <c r="H16" s="235"/>
      <c r="I16" s="107" t="s">
        <v>19</v>
      </c>
      <c r="J16" s="108"/>
      <c r="K16" s="108"/>
      <c r="L16" s="109"/>
      <c r="M16" s="86">
        <v>14</v>
      </c>
      <c r="N16" s="87"/>
      <c r="O16" s="87"/>
      <c r="P16" s="87"/>
      <c r="Q16" s="88"/>
      <c r="R16" s="86">
        <v>3678</v>
      </c>
      <c r="S16" s="87"/>
      <c r="T16" s="87"/>
      <c r="U16" s="87"/>
      <c r="V16" s="87"/>
      <c r="W16" s="88"/>
      <c r="X16" s="86">
        <v>0</v>
      </c>
      <c r="Y16" s="87"/>
      <c r="Z16" s="87"/>
      <c r="AA16" s="87"/>
      <c r="AB16" s="88"/>
      <c r="AC16" s="86">
        <v>0</v>
      </c>
      <c r="AD16" s="87"/>
      <c r="AE16" s="87"/>
      <c r="AF16" s="87"/>
      <c r="AG16" s="87"/>
      <c r="AH16" s="88"/>
      <c r="AI16" s="86">
        <f t="shared" si="0"/>
        <v>14</v>
      </c>
      <c r="AJ16" s="87"/>
      <c r="AK16" s="87"/>
      <c r="AL16" s="87"/>
      <c r="AM16" s="88"/>
      <c r="AN16" s="86">
        <f t="shared" si="1"/>
        <v>3678</v>
      </c>
      <c r="AO16" s="87"/>
      <c r="AP16" s="87"/>
      <c r="AQ16" s="87"/>
      <c r="AR16" s="87"/>
      <c r="AS16" s="88"/>
      <c r="AT16" s="59">
        <f>IF(AI16=0,0,(AI16*2)/($E$17*$AU$9*3-$B$19))</f>
        <v>0.15555555555555556</v>
      </c>
      <c r="AU16" s="60"/>
      <c r="AV16" s="60"/>
      <c r="AW16" s="60"/>
      <c r="AX16" s="60"/>
      <c r="AY16" s="61"/>
      <c r="AZ16" s="48"/>
    </row>
    <row r="17" spans="1:52" ht="10.5" customHeight="1" x14ac:dyDescent="0.15">
      <c r="A17" s="5"/>
      <c r="B17" s="20"/>
      <c r="C17" s="22"/>
      <c r="D17" s="18" t="s">
        <v>24</v>
      </c>
      <c r="E17" s="18">
        <v>2</v>
      </c>
      <c r="F17" s="18" t="s">
        <v>20</v>
      </c>
      <c r="G17" s="18"/>
      <c r="H17" s="19"/>
      <c r="I17" s="107" t="s">
        <v>21</v>
      </c>
      <c r="J17" s="108"/>
      <c r="K17" s="108"/>
      <c r="L17" s="109"/>
      <c r="M17" s="86">
        <v>6</v>
      </c>
      <c r="N17" s="87"/>
      <c r="O17" s="87"/>
      <c r="P17" s="87"/>
      <c r="Q17" s="88"/>
      <c r="R17" s="86">
        <v>912</v>
      </c>
      <c r="S17" s="87"/>
      <c r="T17" s="87"/>
      <c r="U17" s="87"/>
      <c r="V17" s="87"/>
      <c r="W17" s="88"/>
      <c r="X17" s="86">
        <v>0</v>
      </c>
      <c r="Y17" s="87"/>
      <c r="Z17" s="87"/>
      <c r="AA17" s="87"/>
      <c r="AB17" s="88"/>
      <c r="AC17" s="86">
        <v>0</v>
      </c>
      <c r="AD17" s="87"/>
      <c r="AE17" s="87"/>
      <c r="AF17" s="87"/>
      <c r="AG17" s="87"/>
      <c r="AH17" s="88"/>
      <c r="AI17" s="86">
        <f t="shared" si="0"/>
        <v>6</v>
      </c>
      <c r="AJ17" s="87"/>
      <c r="AK17" s="87"/>
      <c r="AL17" s="87"/>
      <c r="AM17" s="88"/>
      <c r="AN17" s="86">
        <f t="shared" si="1"/>
        <v>912</v>
      </c>
      <c r="AO17" s="87"/>
      <c r="AP17" s="87"/>
      <c r="AQ17" s="87"/>
      <c r="AR17" s="87"/>
      <c r="AS17" s="88"/>
      <c r="AT17" s="59">
        <f>IF(AI17=0,0,(AI17*2)/($E$17*$AU$9*3-$B$19))</f>
        <v>6.6666666666666666E-2</v>
      </c>
      <c r="AU17" s="60"/>
      <c r="AV17" s="60"/>
      <c r="AW17" s="60"/>
      <c r="AX17" s="60"/>
      <c r="AY17" s="61"/>
      <c r="AZ17" s="48"/>
    </row>
    <row r="18" spans="1:52" ht="10.5" customHeight="1" x14ac:dyDescent="0.15">
      <c r="A18" s="5"/>
      <c r="B18" s="20"/>
      <c r="C18" s="22"/>
      <c r="D18" s="22"/>
      <c r="E18" s="18"/>
      <c r="F18" s="18"/>
      <c r="G18" s="18"/>
      <c r="H18" s="19"/>
      <c r="I18" s="107" t="s">
        <v>22</v>
      </c>
      <c r="J18" s="108"/>
      <c r="K18" s="108"/>
      <c r="L18" s="109"/>
      <c r="M18" s="86">
        <v>16</v>
      </c>
      <c r="N18" s="87"/>
      <c r="O18" s="87"/>
      <c r="P18" s="87"/>
      <c r="Q18" s="88"/>
      <c r="R18" s="86">
        <v>4666</v>
      </c>
      <c r="S18" s="87"/>
      <c r="T18" s="87"/>
      <c r="U18" s="87"/>
      <c r="V18" s="87"/>
      <c r="W18" s="88"/>
      <c r="X18" s="86">
        <v>1</v>
      </c>
      <c r="Y18" s="87"/>
      <c r="Z18" s="87"/>
      <c r="AA18" s="87"/>
      <c r="AB18" s="88"/>
      <c r="AC18" s="86">
        <v>150</v>
      </c>
      <c r="AD18" s="87"/>
      <c r="AE18" s="87"/>
      <c r="AF18" s="87"/>
      <c r="AG18" s="87"/>
      <c r="AH18" s="88"/>
      <c r="AI18" s="86">
        <f t="shared" si="0"/>
        <v>17</v>
      </c>
      <c r="AJ18" s="87"/>
      <c r="AK18" s="87"/>
      <c r="AL18" s="87"/>
      <c r="AM18" s="88"/>
      <c r="AN18" s="86">
        <f t="shared" si="1"/>
        <v>4816</v>
      </c>
      <c r="AO18" s="87"/>
      <c r="AP18" s="87"/>
      <c r="AQ18" s="87"/>
      <c r="AR18" s="87"/>
      <c r="AS18" s="88"/>
      <c r="AT18" s="59">
        <f>IF(AI18=0,0,(AI18*3)/($E$17*$AU$9*3-$B$19))</f>
        <v>0.28333333333333333</v>
      </c>
      <c r="AU18" s="60"/>
      <c r="AV18" s="60"/>
      <c r="AW18" s="60"/>
      <c r="AX18" s="60"/>
      <c r="AY18" s="61"/>
      <c r="AZ18" s="48"/>
    </row>
    <row r="19" spans="1:52" ht="10.5" customHeight="1" x14ac:dyDescent="0.15">
      <c r="A19" s="5"/>
      <c r="B19" s="32">
        <v>0</v>
      </c>
      <c r="C19" s="27"/>
      <c r="D19" s="27"/>
      <c r="E19" s="24">
        <v>2</v>
      </c>
      <c r="F19" s="24"/>
      <c r="G19" s="24"/>
      <c r="H19" s="25"/>
      <c r="I19" s="107" t="s">
        <v>23</v>
      </c>
      <c r="J19" s="108"/>
      <c r="K19" s="108"/>
      <c r="L19" s="109"/>
      <c r="M19" s="86">
        <f>SUM(M13:M18)</f>
        <v>51</v>
      </c>
      <c r="N19" s="87"/>
      <c r="O19" s="87"/>
      <c r="P19" s="87"/>
      <c r="Q19" s="88"/>
      <c r="R19" s="86">
        <f>SUM(R13:R18)</f>
        <v>10697</v>
      </c>
      <c r="S19" s="87"/>
      <c r="T19" s="87"/>
      <c r="U19" s="87"/>
      <c r="V19" s="87"/>
      <c r="W19" s="88"/>
      <c r="X19" s="86">
        <f>SUM(X13:X18)</f>
        <v>1</v>
      </c>
      <c r="Y19" s="87"/>
      <c r="Z19" s="87"/>
      <c r="AA19" s="87"/>
      <c r="AB19" s="88"/>
      <c r="AC19" s="86">
        <f>SUM(AC13:AC18)</f>
        <v>150</v>
      </c>
      <c r="AD19" s="87"/>
      <c r="AE19" s="87"/>
      <c r="AF19" s="87"/>
      <c r="AG19" s="87"/>
      <c r="AH19" s="88"/>
      <c r="AI19" s="86">
        <f t="shared" si="0"/>
        <v>52</v>
      </c>
      <c r="AJ19" s="87"/>
      <c r="AK19" s="87"/>
      <c r="AL19" s="87"/>
      <c r="AM19" s="88"/>
      <c r="AN19" s="86">
        <f t="shared" si="1"/>
        <v>10847</v>
      </c>
      <c r="AO19" s="87"/>
      <c r="AP19" s="87"/>
      <c r="AQ19" s="87"/>
      <c r="AR19" s="87"/>
      <c r="AS19" s="88"/>
      <c r="AT19" s="59">
        <f>IF(AI19=0,0,(AI19+AI16+AI17+(AI18*2))/(E17*$AU$9*3-B19))</f>
        <v>0.58888888888888891</v>
      </c>
      <c r="AU19" s="60"/>
      <c r="AV19" s="60"/>
      <c r="AW19" s="60"/>
      <c r="AX19" s="60"/>
      <c r="AY19" s="61"/>
      <c r="AZ19" s="48"/>
    </row>
    <row r="20" spans="1:52" ht="10.5" customHeight="1" x14ac:dyDescent="0.15">
      <c r="A20" s="5"/>
      <c r="B20" s="121" t="s">
        <v>44</v>
      </c>
      <c r="C20" s="231"/>
      <c r="D20" s="231"/>
      <c r="E20" s="231"/>
      <c r="F20" s="231"/>
      <c r="G20" s="231"/>
      <c r="H20" s="232"/>
      <c r="I20" s="107" t="s">
        <v>37</v>
      </c>
      <c r="J20" s="108"/>
      <c r="K20" s="108"/>
      <c r="L20" s="109"/>
      <c r="M20" s="86">
        <v>41</v>
      </c>
      <c r="N20" s="87"/>
      <c r="O20" s="87"/>
      <c r="P20" s="87"/>
      <c r="Q20" s="88"/>
      <c r="R20" s="86">
        <v>375</v>
      </c>
      <c r="S20" s="87"/>
      <c r="T20" s="87"/>
      <c r="U20" s="87"/>
      <c r="V20" s="87"/>
      <c r="W20" s="88"/>
      <c r="X20" s="86">
        <v>0</v>
      </c>
      <c r="Y20" s="87"/>
      <c r="Z20" s="87"/>
      <c r="AA20" s="87"/>
      <c r="AB20" s="88"/>
      <c r="AC20" s="86">
        <v>0</v>
      </c>
      <c r="AD20" s="87"/>
      <c r="AE20" s="87"/>
      <c r="AF20" s="87"/>
      <c r="AG20" s="87"/>
      <c r="AH20" s="88"/>
      <c r="AI20" s="86">
        <f t="shared" si="0"/>
        <v>41</v>
      </c>
      <c r="AJ20" s="87"/>
      <c r="AK20" s="87"/>
      <c r="AL20" s="87"/>
      <c r="AM20" s="88"/>
      <c r="AN20" s="86">
        <f t="shared" si="1"/>
        <v>375</v>
      </c>
      <c r="AO20" s="87"/>
      <c r="AP20" s="87"/>
      <c r="AQ20" s="87"/>
      <c r="AR20" s="87"/>
      <c r="AS20" s="88"/>
      <c r="AT20" s="59">
        <f>IF(AI20=0,0,(AI20*1)/($E$24*$AU$9*3-$B$26))</f>
        <v>0.15185185185185185</v>
      </c>
      <c r="AU20" s="60"/>
      <c r="AV20" s="60"/>
      <c r="AW20" s="60"/>
      <c r="AX20" s="60"/>
      <c r="AY20" s="61"/>
      <c r="AZ20" s="48"/>
    </row>
    <row r="21" spans="1:52" ht="10.5" customHeight="1" x14ac:dyDescent="0.15">
      <c r="A21" s="5"/>
      <c r="B21" s="233"/>
      <c r="C21" s="234"/>
      <c r="D21" s="234"/>
      <c r="E21" s="234"/>
      <c r="F21" s="234"/>
      <c r="G21" s="234"/>
      <c r="H21" s="235"/>
      <c r="I21" s="107" t="s">
        <v>38</v>
      </c>
      <c r="J21" s="108"/>
      <c r="K21" s="108"/>
      <c r="L21" s="109"/>
      <c r="M21" s="86">
        <v>48</v>
      </c>
      <c r="N21" s="87"/>
      <c r="O21" s="87"/>
      <c r="P21" s="87"/>
      <c r="Q21" s="88"/>
      <c r="R21" s="86">
        <v>658</v>
      </c>
      <c r="S21" s="87"/>
      <c r="T21" s="87"/>
      <c r="U21" s="87"/>
      <c r="V21" s="87"/>
      <c r="W21" s="88"/>
      <c r="X21" s="86">
        <v>6</v>
      </c>
      <c r="Y21" s="87"/>
      <c r="Z21" s="87"/>
      <c r="AA21" s="87"/>
      <c r="AB21" s="88"/>
      <c r="AC21" s="86">
        <v>120</v>
      </c>
      <c r="AD21" s="87"/>
      <c r="AE21" s="87"/>
      <c r="AF21" s="87"/>
      <c r="AG21" s="87"/>
      <c r="AH21" s="88"/>
      <c r="AI21" s="86">
        <f t="shared" si="0"/>
        <v>54</v>
      </c>
      <c r="AJ21" s="87"/>
      <c r="AK21" s="87"/>
      <c r="AL21" s="87"/>
      <c r="AM21" s="88"/>
      <c r="AN21" s="86">
        <f t="shared" si="1"/>
        <v>778</v>
      </c>
      <c r="AO21" s="87"/>
      <c r="AP21" s="87"/>
      <c r="AQ21" s="87"/>
      <c r="AR21" s="87"/>
      <c r="AS21" s="88"/>
      <c r="AT21" s="59">
        <f>IF(AI21=0,0,(AI21*1)/($E$24*$AU$9*3-$B$26))</f>
        <v>0.2</v>
      </c>
      <c r="AU21" s="60"/>
      <c r="AV21" s="60"/>
      <c r="AW21" s="60"/>
      <c r="AX21" s="60"/>
      <c r="AY21" s="61"/>
      <c r="AZ21" s="48"/>
    </row>
    <row r="22" spans="1:52" ht="10.5" customHeight="1" x14ac:dyDescent="0.15">
      <c r="A22" s="5"/>
      <c r="B22" s="233"/>
      <c r="C22" s="234"/>
      <c r="D22" s="234"/>
      <c r="E22" s="234"/>
      <c r="F22" s="234"/>
      <c r="G22" s="234"/>
      <c r="H22" s="235"/>
      <c r="I22" s="107" t="s">
        <v>39</v>
      </c>
      <c r="J22" s="108"/>
      <c r="K22" s="108"/>
      <c r="L22" s="109"/>
      <c r="M22" s="86">
        <v>39</v>
      </c>
      <c r="N22" s="87"/>
      <c r="O22" s="87"/>
      <c r="P22" s="87"/>
      <c r="Q22" s="88"/>
      <c r="R22" s="86">
        <v>582</v>
      </c>
      <c r="S22" s="87"/>
      <c r="T22" s="87"/>
      <c r="U22" s="87"/>
      <c r="V22" s="87"/>
      <c r="W22" s="88"/>
      <c r="X22" s="86">
        <v>17</v>
      </c>
      <c r="Y22" s="87"/>
      <c r="Z22" s="87"/>
      <c r="AA22" s="87"/>
      <c r="AB22" s="88"/>
      <c r="AC22" s="86">
        <v>455</v>
      </c>
      <c r="AD22" s="87"/>
      <c r="AE22" s="87"/>
      <c r="AF22" s="87"/>
      <c r="AG22" s="87"/>
      <c r="AH22" s="88"/>
      <c r="AI22" s="86">
        <f t="shared" si="0"/>
        <v>56</v>
      </c>
      <c r="AJ22" s="87"/>
      <c r="AK22" s="87"/>
      <c r="AL22" s="87"/>
      <c r="AM22" s="88"/>
      <c r="AN22" s="86">
        <f t="shared" si="1"/>
        <v>1037</v>
      </c>
      <c r="AO22" s="87"/>
      <c r="AP22" s="87"/>
      <c r="AQ22" s="87"/>
      <c r="AR22" s="87"/>
      <c r="AS22" s="88"/>
      <c r="AT22" s="59">
        <f>IF(AI22=0,0,(AI22*1)/($E$24*$AU$9*3-$B$26))</f>
        <v>0.2074074074074074</v>
      </c>
      <c r="AU22" s="60"/>
      <c r="AV22" s="60"/>
      <c r="AW22" s="60"/>
      <c r="AX22" s="60"/>
      <c r="AY22" s="61"/>
      <c r="AZ22" s="48"/>
    </row>
    <row r="23" spans="1:52" ht="10.5" customHeight="1" x14ac:dyDescent="0.15">
      <c r="A23" s="5"/>
      <c r="B23" s="233"/>
      <c r="C23" s="234"/>
      <c r="D23" s="234"/>
      <c r="E23" s="234"/>
      <c r="F23" s="234"/>
      <c r="G23" s="234"/>
      <c r="H23" s="235"/>
      <c r="I23" s="107" t="s">
        <v>40</v>
      </c>
      <c r="J23" s="108"/>
      <c r="K23" s="108"/>
      <c r="L23" s="109"/>
      <c r="M23" s="86">
        <v>16</v>
      </c>
      <c r="N23" s="87"/>
      <c r="O23" s="87"/>
      <c r="P23" s="87"/>
      <c r="Q23" s="88"/>
      <c r="R23" s="86">
        <v>219</v>
      </c>
      <c r="S23" s="87"/>
      <c r="T23" s="87"/>
      <c r="U23" s="87"/>
      <c r="V23" s="87"/>
      <c r="W23" s="88"/>
      <c r="X23" s="86">
        <v>3</v>
      </c>
      <c r="Y23" s="87"/>
      <c r="Z23" s="87"/>
      <c r="AA23" s="87"/>
      <c r="AB23" s="88"/>
      <c r="AC23" s="86">
        <v>60</v>
      </c>
      <c r="AD23" s="87"/>
      <c r="AE23" s="87"/>
      <c r="AF23" s="87"/>
      <c r="AG23" s="87"/>
      <c r="AH23" s="88"/>
      <c r="AI23" s="86">
        <f t="shared" si="0"/>
        <v>19</v>
      </c>
      <c r="AJ23" s="87"/>
      <c r="AK23" s="87"/>
      <c r="AL23" s="87"/>
      <c r="AM23" s="88"/>
      <c r="AN23" s="86">
        <f t="shared" si="1"/>
        <v>279</v>
      </c>
      <c r="AO23" s="87"/>
      <c r="AP23" s="87"/>
      <c r="AQ23" s="87"/>
      <c r="AR23" s="87"/>
      <c r="AS23" s="88"/>
      <c r="AT23" s="59">
        <f>IF(AI23=0,0,(AI23*2)/($E$24*$AU$9*3-$B$26))</f>
        <v>0.14074074074074075</v>
      </c>
      <c r="AU23" s="60"/>
      <c r="AV23" s="60"/>
      <c r="AW23" s="60"/>
      <c r="AX23" s="60"/>
      <c r="AY23" s="61"/>
      <c r="AZ23" s="48"/>
    </row>
    <row r="24" spans="1:52" ht="10.5" customHeight="1" x14ac:dyDescent="0.15">
      <c r="A24" s="5"/>
      <c r="B24" s="20"/>
      <c r="C24" s="22"/>
      <c r="D24" s="18" t="s">
        <v>24</v>
      </c>
      <c r="E24" s="18">
        <v>3</v>
      </c>
      <c r="F24" s="18" t="s">
        <v>41</v>
      </c>
      <c r="G24" s="18"/>
      <c r="H24" s="19"/>
      <c r="I24" s="107" t="s">
        <v>42</v>
      </c>
      <c r="J24" s="108"/>
      <c r="K24" s="108"/>
      <c r="L24" s="109"/>
      <c r="M24" s="86">
        <v>5</v>
      </c>
      <c r="N24" s="87"/>
      <c r="O24" s="87"/>
      <c r="P24" s="87"/>
      <c r="Q24" s="88"/>
      <c r="R24" s="86">
        <v>58</v>
      </c>
      <c r="S24" s="87"/>
      <c r="T24" s="87"/>
      <c r="U24" s="87"/>
      <c r="V24" s="87"/>
      <c r="W24" s="88"/>
      <c r="X24" s="86">
        <v>0</v>
      </c>
      <c r="Y24" s="87"/>
      <c r="Z24" s="87"/>
      <c r="AA24" s="87"/>
      <c r="AB24" s="88"/>
      <c r="AC24" s="86">
        <v>0</v>
      </c>
      <c r="AD24" s="87"/>
      <c r="AE24" s="87"/>
      <c r="AF24" s="87"/>
      <c r="AG24" s="87"/>
      <c r="AH24" s="88"/>
      <c r="AI24" s="86">
        <f t="shared" si="0"/>
        <v>5</v>
      </c>
      <c r="AJ24" s="87"/>
      <c r="AK24" s="87"/>
      <c r="AL24" s="87"/>
      <c r="AM24" s="88"/>
      <c r="AN24" s="86">
        <f t="shared" si="1"/>
        <v>58</v>
      </c>
      <c r="AO24" s="87"/>
      <c r="AP24" s="87"/>
      <c r="AQ24" s="87"/>
      <c r="AR24" s="87"/>
      <c r="AS24" s="88"/>
      <c r="AT24" s="59">
        <f>IF(AI24=0,0,(AI24*2)/($E$24*$AU$9*3-$B$26))</f>
        <v>3.7037037037037035E-2</v>
      </c>
      <c r="AU24" s="60"/>
      <c r="AV24" s="60"/>
      <c r="AW24" s="60"/>
      <c r="AX24" s="60"/>
      <c r="AY24" s="61"/>
      <c r="AZ24" s="48"/>
    </row>
    <row r="25" spans="1:52" ht="10.5" customHeight="1" x14ac:dyDescent="0.15">
      <c r="A25" s="5"/>
      <c r="B25" s="20"/>
      <c r="C25" s="22"/>
      <c r="D25" s="22"/>
      <c r="E25" s="18"/>
      <c r="F25" s="18"/>
      <c r="G25" s="18"/>
      <c r="H25" s="19"/>
      <c r="I25" s="107" t="s">
        <v>43</v>
      </c>
      <c r="J25" s="108"/>
      <c r="K25" s="108"/>
      <c r="L25" s="109"/>
      <c r="M25" s="86">
        <v>8</v>
      </c>
      <c r="N25" s="87"/>
      <c r="O25" s="87"/>
      <c r="P25" s="87"/>
      <c r="Q25" s="88"/>
      <c r="R25" s="86">
        <v>110</v>
      </c>
      <c r="S25" s="87"/>
      <c r="T25" s="87"/>
      <c r="U25" s="87"/>
      <c r="V25" s="87"/>
      <c r="W25" s="88"/>
      <c r="X25" s="86">
        <v>0</v>
      </c>
      <c r="Y25" s="87"/>
      <c r="Z25" s="87"/>
      <c r="AA25" s="87"/>
      <c r="AB25" s="88"/>
      <c r="AC25" s="86">
        <v>0</v>
      </c>
      <c r="AD25" s="87"/>
      <c r="AE25" s="87"/>
      <c r="AF25" s="87"/>
      <c r="AG25" s="87"/>
      <c r="AH25" s="88"/>
      <c r="AI25" s="86">
        <f t="shared" si="0"/>
        <v>8</v>
      </c>
      <c r="AJ25" s="87"/>
      <c r="AK25" s="87"/>
      <c r="AL25" s="87"/>
      <c r="AM25" s="88"/>
      <c r="AN25" s="86">
        <f t="shared" si="1"/>
        <v>110</v>
      </c>
      <c r="AO25" s="87"/>
      <c r="AP25" s="87"/>
      <c r="AQ25" s="87"/>
      <c r="AR25" s="87"/>
      <c r="AS25" s="88"/>
      <c r="AT25" s="59">
        <f>IF(AI25=0,0,(AI25*3)/($E$24*$AU$9*3-$B$26))</f>
        <v>8.8888888888888892E-2</v>
      </c>
      <c r="AU25" s="60"/>
      <c r="AV25" s="60"/>
      <c r="AW25" s="60"/>
      <c r="AX25" s="60"/>
      <c r="AY25" s="61"/>
      <c r="AZ25" s="48"/>
    </row>
    <row r="26" spans="1:52" ht="10.5" customHeight="1" x14ac:dyDescent="0.15">
      <c r="A26" s="5"/>
      <c r="B26" s="32">
        <v>0</v>
      </c>
      <c r="C26" s="27"/>
      <c r="D26" s="27"/>
      <c r="E26" s="24">
        <v>2</v>
      </c>
      <c r="F26" s="24"/>
      <c r="G26" s="24"/>
      <c r="H26" s="25"/>
      <c r="I26" s="107" t="s">
        <v>36</v>
      </c>
      <c r="J26" s="108"/>
      <c r="K26" s="108"/>
      <c r="L26" s="109"/>
      <c r="M26" s="86">
        <f>SUM(M20:M25)</f>
        <v>157</v>
      </c>
      <c r="N26" s="87"/>
      <c r="O26" s="87"/>
      <c r="P26" s="87"/>
      <c r="Q26" s="88"/>
      <c r="R26" s="86">
        <f>SUM(R20:R25)</f>
        <v>2002</v>
      </c>
      <c r="S26" s="87"/>
      <c r="T26" s="87"/>
      <c r="U26" s="87"/>
      <c r="V26" s="87"/>
      <c r="W26" s="88"/>
      <c r="X26" s="86">
        <f>SUM(X20:X25)</f>
        <v>26</v>
      </c>
      <c r="Y26" s="87"/>
      <c r="Z26" s="87"/>
      <c r="AA26" s="87"/>
      <c r="AB26" s="88"/>
      <c r="AC26" s="86">
        <f>SUM(AC20:AC25)</f>
        <v>635</v>
      </c>
      <c r="AD26" s="87"/>
      <c r="AE26" s="87"/>
      <c r="AF26" s="87"/>
      <c r="AG26" s="87"/>
      <c r="AH26" s="88"/>
      <c r="AI26" s="86">
        <f t="shared" si="0"/>
        <v>183</v>
      </c>
      <c r="AJ26" s="87"/>
      <c r="AK26" s="87"/>
      <c r="AL26" s="87"/>
      <c r="AM26" s="88"/>
      <c r="AN26" s="86">
        <f t="shared" si="1"/>
        <v>2637</v>
      </c>
      <c r="AO26" s="87"/>
      <c r="AP26" s="87"/>
      <c r="AQ26" s="87"/>
      <c r="AR26" s="87"/>
      <c r="AS26" s="88"/>
      <c r="AT26" s="59">
        <f>IF(AI26=0,0,(AI26+AI23+AI24+(AI25*2))/(E24*$AU$9*3-B26))</f>
        <v>0.82592592592592595</v>
      </c>
      <c r="AU26" s="60"/>
      <c r="AV26" s="60"/>
      <c r="AW26" s="60"/>
      <c r="AX26" s="60"/>
      <c r="AY26" s="61"/>
      <c r="AZ26" s="48"/>
    </row>
    <row r="27" spans="1:52" ht="10.5" customHeight="1" x14ac:dyDescent="0.15">
      <c r="A27" s="5"/>
      <c r="B27" s="121" t="s">
        <v>45</v>
      </c>
      <c r="C27" s="231"/>
      <c r="D27" s="231"/>
      <c r="E27" s="231"/>
      <c r="F27" s="231"/>
      <c r="G27" s="231"/>
      <c r="H27" s="232"/>
      <c r="I27" s="107" t="s">
        <v>37</v>
      </c>
      <c r="J27" s="108"/>
      <c r="K27" s="108"/>
      <c r="L27" s="109"/>
      <c r="M27" s="86">
        <v>6</v>
      </c>
      <c r="N27" s="87"/>
      <c r="O27" s="87"/>
      <c r="P27" s="87"/>
      <c r="Q27" s="88"/>
      <c r="R27" s="86">
        <v>44</v>
      </c>
      <c r="S27" s="87"/>
      <c r="T27" s="87"/>
      <c r="U27" s="87"/>
      <c r="V27" s="87"/>
      <c r="W27" s="88"/>
      <c r="X27" s="86">
        <v>0</v>
      </c>
      <c r="Y27" s="87"/>
      <c r="Z27" s="87"/>
      <c r="AA27" s="87"/>
      <c r="AB27" s="88"/>
      <c r="AC27" s="86">
        <v>0</v>
      </c>
      <c r="AD27" s="87"/>
      <c r="AE27" s="87"/>
      <c r="AF27" s="87"/>
      <c r="AG27" s="87"/>
      <c r="AH27" s="88"/>
      <c r="AI27" s="86">
        <f t="shared" si="0"/>
        <v>6</v>
      </c>
      <c r="AJ27" s="87"/>
      <c r="AK27" s="87"/>
      <c r="AL27" s="87"/>
      <c r="AM27" s="88"/>
      <c r="AN27" s="86">
        <f t="shared" si="1"/>
        <v>44</v>
      </c>
      <c r="AO27" s="87"/>
      <c r="AP27" s="87"/>
      <c r="AQ27" s="87"/>
      <c r="AR27" s="87"/>
      <c r="AS27" s="88"/>
      <c r="AT27" s="59">
        <f>IF(AI27=0,0,(AI27*1)/($E$31*$AU$9*3-$B$33))</f>
        <v>6.6666666666666666E-2</v>
      </c>
      <c r="AU27" s="60"/>
      <c r="AV27" s="60"/>
      <c r="AW27" s="60"/>
      <c r="AX27" s="60"/>
      <c r="AY27" s="61"/>
      <c r="AZ27" s="48"/>
    </row>
    <row r="28" spans="1:52" ht="10.5" customHeight="1" x14ac:dyDescent="0.15">
      <c r="A28" s="5"/>
      <c r="B28" s="233"/>
      <c r="C28" s="234"/>
      <c r="D28" s="234"/>
      <c r="E28" s="234"/>
      <c r="F28" s="234"/>
      <c r="G28" s="234"/>
      <c r="H28" s="235"/>
      <c r="I28" s="107" t="s">
        <v>38</v>
      </c>
      <c r="J28" s="108"/>
      <c r="K28" s="108"/>
      <c r="L28" s="109"/>
      <c r="M28" s="86">
        <v>6</v>
      </c>
      <c r="N28" s="87"/>
      <c r="O28" s="87"/>
      <c r="P28" s="87"/>
      <c r="Q28" s="88"/>
      <c r="R28" s="86">
        <v>32</v>
      </c>
      <c r="S28" s="87"/>
      <c r="T28" s="87"/>
      <c r="U28" s="87"/>
      <c r="V28" s="87"/>
      <c r="W28" s="88"/>
      <c r="X28" s="86">
        <v>0</v>
      </c>
      <c r="Y28" s="87"/>
      <c r="Z28" s="87"/>
      <c r="AA28" s="87"/>
      <c r="AB28" s="88"/>
      <c r="AC28" s="86">
        <v>0</v>
      </c>
      <c r="AD28" s="87"/>
      <c r="AE28" s="87"/>
      <c r="AF28" s="87"/>
      <c r="AG28" s="87"/>
      <c r="AH28" s="88"/>
      <c r="AI28" s="86">
        <f t="shared" si="0"/>
        <v>6</v>
      </c>
      <c r="AJ28" s="87"/>
      <c r="AK28" s="87"/>
      <c r="AL28" s="87"/>
      <c r="AM28" s="88"/>
      <c r="AN28" s="86">
        <f t="shared" si="1"/>
        <v>32</v>
      </c>
      <c r="AO28" s="87"/>
      <c r="AP28" s="87"/>
      <c r="AQ28" s="87"/>
      <c r="AR28" s="87"/>
      <c r="AS28" s="88"/>
      <c r="AT28" s="59">
        <f>IF(AI28=0,0,(AI28*1)/($E$31*$AU$9*3-$B$33))</f>
        <v>6.6666666666666666E-2</v>
      </c>
      <c r="AU28" s="60"/>
      <c r="AV28" s="60"/>
      <c r="AW28" s="60"/>
      <c r="AX28" s="60"/>
      <c r="AY28" s="61"/>
      <c r="AZ28" s="48"/>
    </row>
    <row r="29" spans="1:52" ht="10.5" customHeight="1" x14ac:dyDescent="0.15">
      <c r="A29" s="5"/>
      <c r="B29" s="233"/>
      <c r="C29" s="234"/>
      <c r="D29" s="234"/>
      <c r="E29" s="234"/>
      <c r="F29" s="234"/>
      <c r="G29" s="234"/>
      <c r="H29" s="235"/>
      <c r="I29" s="107" t="s">
        <v>39</v>
      </c>
      <c r="J29" s="108"/>
      <c r="K29" s="108"/>
      <c r="L29" s="109"/>
      <c r="M29" s="86">
        <v>3</v>
      </c>
      <c r="N29" s="87"/>
      <c r="O29" s="87"/>
      <c r="P29" s="87"/>
      <c r="Q29" s="88"/>
      <c r="R29" s="86">
        <v>24</v>
      </c>
      <c r="S29" s="87"/>
      <c r="T29" s="87"/>
      <c r="U29" s="87"/>
      <c r="V29" s="87"/>
      <c r="W29" s="88"/>
      <c r="X29" s="86">
        <v>0</v>
      </c>
      <c r="Y29" s="87"/>
      <c r="Z29" s="87"/>
      <c r="AA29" s="87"/>
      <c r="AB29" s="88"/>
      <c r="AC29" s="86">
        <v>0</v>
      </c>
      <c r="AD29" s="87"/>
      <c r="AE29" s="87"/>
      <c r="AF29" s="87"/>
      <c r="AG29" s="87"/>
      <c r="AH29" s="88"/>
      <c r="AI29" s="86">
        <f t="shared" si="0"/>
        <v>3</v>
      </c>
      <c r="AJ29" s="87"/>
      <c r="AK29" s="87"/>
      <c r="AL29" s="87"/>
      <c r="AM29" s="88"/>
      <c r="AN29" s="86">
        <f t="shared" si="1"/>
        <v>24</v>
      </c>
      <c r="AO29" s="87"/>
      <c r="AP29" s="87"/>
      <c r="AQ29" s="87"/>
      <c r="AR29" s="87"/>
      <c r="AS29" s="88"/>
      <c r="AT29" s="59">
        <f>IF(AI29=0,0,(AI29*1)/($E$31*$AU$9*3-$B$33))</f>
        <v>3.3333333333333333E-2</v>
      </c>
      <c r="AU29" s="60"/>
      <c r="AV29" s="60"/>
      <c r="AW29" s="60"/>
      <c r="AX29" s="60"/>
      <c r="AY29" s="61"/>
      <c r="AZ29" s="48"/>
    </row>
    <row r="30" spans="1:52" ht="10.5" customHeight="1" x14ac:dyDescent="0.15">
      <c r="A30" s="5"/>
      <c r="B30" s="233"/>
      <c r="C30" s="234"/>
      <c r="D30" s="234"/>
      <c r="E30" s="234"/>
      <c r="F30" s="234"/>
      <c r="G30" s="234"/>
      <c r="H30" s="235"/>
      <c r="I30" s="107" t="s">
        <v>40</v>
      </c>
      <c r="J30" s="108"/>
      <c r="K30" s="108"/>
      <c r="L30" s="109"/>
      <c r="M30" s="86">
        <v>8</v>
      </c>
      <c r="N30" s="87"/>
      <c r="O30" s="87"/>
      <c r="P30" s="87"/>
      <c r="Q30" s="88"/>
      <c r="R30" s="86">
        <v>72</v>
      </c>
      <c r="S30" s="87"/>
      <c r="T30" s="87"/>
      <c r="U30" s="87"/>
      <c r="V30" s="87"/>
      <c r="W30" s="88"/>
      <c r="X30" s="86">
        <v>0</v>
      </c>
      <c r="Y30" s="87"/>
      <c r="Z30" s="87"/>
      <c r="AA30" s="87"/>
      <c r="AB30" s="88"/>
      <c r="AC30" s="86">
        <v>0</v>
      </c>
      <c r="AD30" s="87"/>
      <c r="AE30" s="87"/>
      <c r="AF30" s="87"/>
      <c r="AG30" s="87"/>
      <c r="AH30" s="88"/>
      <c r="AI30" s="86">
        <f t="shared" si="0"/>
        <v>8</v>
      </c>
      <c r="AJ30" s="87"/>
      <c r="AK30" s="87"/>
      <c r="AL30" s="87"/>
      <c r="AM30" s="88"/>
      <c r="AN30" s="86">
        <f t="shared" si="1"/>
        <v>72</v>
      </c>
      <c r="AO30" s="87"/>
      <c r="AP30" s="87"/>
      <c r="AQ30" s="87"/>
      <c r="AR30" s="87"/>
      <c r="AS30" s="88"/>
      <c r="AT30" s="59">
        <f>IF(AI30=0,0,(AI30*2)/($E$31*$AU$9*3-$B$33))</f>
        <v>0.17777777777777778</v>
      </c>
      <c r="AU30" s="60"/>
      <c r="AV30" s="60"/>
      <c r="AW30" s="60"/>
      <c r="AX30" s="60"/>
      <c r="AY30" s="61"/>
      <c r="AZ30" s="48"/>
    </row>
    <row r="31" spans="1:52" ht="10.5" customHeight="1" x14ac:dyDescent="0.15">
      <c r="A31" s="5"/>
      <c r="B31" s="20"/>
      <c r="C31" s="22"/>
      <c r="D31" s="18" t="s">
        <v>24</v>
      </c>
      <c r="E31" s="18">
        <v>1</v>
      </c>
      <c r="F31" s="18" t="s">
        <v>41</v>
      </c>
      <c r="G31" s="18"/>
      <c r="H31" s="19"/>
      <c r="I31" s="107" t="s">
        <v>42</v>
      </c>
      <c r="J31" s="108"/>
      <c r="K31" s="108"/>
      <c r="L31" s="109"/>
      <c r="M31" s="86">
        <v>5</v>
      </c>
      <c r="N31" s="87"/>
      <c r="O31" s="87"/>
      <c r="P31" s="87"/>
      <c r="Q31" s="88"/>
      <c r="R31" s="86">
        <v>29</v>
      </c>
      <c r="S31" s="87"/>
      <c r="T31" s="87"/>
      <c r="U31" s="87"/>
      <c r="V31" s="87"/>
      <c r="W31" s="88"/>
      <c r="X31" s="86">
        <v>0</v>
      </c>
      <c r="Y31" s="87"/>
      <c r="Z31" s="87"/>
      <c r="AA31" s="87"/>
      <c r="AB31" s="88"/>
      <c r="AC31" s="86">
        <v>0</v>
      </c>
      <c r="AD31" s="87"/>
      <c r="AE31" s="87"/>
      <c r="AF31" s="87"/>
      <c r="AG31" s="87"/>
      <c r="AH31" s="88"/>
      <c r="AI31" s="86">
        <f t="shared" si="0"/>
        <v>5</v>
      </c>
      <c r="AJ31" s="87"/>
      <c r="AK31" s="87"/>
      <c r="AL31" s="87"/>
      <c r="AM31" s="88"/>
      <c r="AN31" s="86">
        <f t="shared" si="1"/>
        <v>29</v>
      </c>
      <c r="AO31" s="87"/>
      <c r="AP31" s="87"/>
      <c r="AQ31" s="87"/>
      <c r="AR31" s="87"/>
      <c r="AS31" s="88"/>
      <c r="AT31" s="59">
        <f>IF(AI31=0,0,(AI31*2)/($E$31*$AU$9*3-$B$33))</f>
        <v>0.1111111111111111</v>
      </c>
      <c r="AU31" s="60"/>
      <c r="AV31" s="60"/>
      <c r="AW31" s="60"/>
      <c r="AX31" s="60"/>
      <c r="AY31" s="61"/>
      <c r="AZ31" s="48"/>
    </row>
    <row r="32" spans="1:52" ht="10.5" customHeight="1" x14ac:dyDescent="0.15">
      <c r="A32" s="5"/>
      <c r="B32" s="20"/>
      <c r="C32" s="22"/>
      <c r="D32" s="22"/>
      <c r="E32" s="18"/>
      <c r="F32" s="18"/>
      <c r="G32" s="18"/>
      <c r="H32" s="19"/>
      <c r="I32" s="107" t="s">
        <v>43</v>
      </c>
      <c r="J32" s="108"/>
      <c r="K32" s="108"/>
      <c r="L32" s="109"/>
      <c r="M32" s="86">
        <v>4</v>
      </c>
      <c r="N32" s="87"/>
      <c r="O32" s="87"/>
      <c r="P32" s="87"/>
      <c r="Q32" s="88"/>
      <c r="R32" s="86">
        <v>60</v>
      </c>
      <c r="S32" s="87"/>
      <c r="T32" s="87"/>
      <c r="U32" s="87"/>
      <c r="V32" s="87"/>
      <c r="W32" s="88"/>
      <c r="X32" s="86">
        <v>0</v>
      </c>
      <c r="Y32" s="87"/>
      <c r="Z32" s="87"/>
      <c r="AA32" s="87"/>
      <c r="AB32" s="88"/>
      <c r="AC32" s="86">
        <v>0</v>
      </c>
      <c r="AD32" s="87"/>
      <c r="AE32" s="87"/>
      <c r="AF32" s="87"/>
      <c r="AG32" s="87"/>
      <c r="AH32" s="88"/>
      <c r="AI32" s="86">
        <f t="shared" si="0"/>
        <v>4</v>
      </c>
      <c r="AJ32" s="87"/>
      <c r="AK32" s="87"/>
      <c r="AL32" s="87"/>
      <c r="AM32" s="88"/>
      <c r="AN32" s="86">
        <f t="shared" si="1"/>
        <v>60</v>
      </c>
      <c r="AO32" s="87"/>
      <c r="AP32" s="87"/>
      <c r="AQ32" s="87"/>
      <c r="AR32" s="87"/>
      <c r="AS32" s="88"/>
      <c r="AT32" s="59">
        <f>IF(AI32=0,0,(AI32*3)/($E$31*$AU$9*3-$B$33))</f>
        <v>0.13333333333333333</v>
      </c>
      <c r="AU32" s="60"/>
      <c r="AV32" s="60"/>
      <c r="AW32" s="60"/>
      <c r="AX32" s="60"/>
      <c r="AY32" s="61"/>
      <c r="AZ32" s="48"/>
    </row>
    <row r="33" spans="1:52" ht="10.5" customHeight="1" x14ac:dyDescent="0.15">
      <c r="A33" s="5"/>
      <c r="B33" s="32">
        <v>0</v>
      </c>
      <c r="C33" s="27"/>
      <c r="D33" s="27"/>
      <c r="E33" s="24">
        <v>2</v>
      </c>
      <c r="F33" s="24"/>
      <c r="G33" s="24"/>
      <c r="H33" s="25"/>
      <c r="I33" s="107" t="s">
        <v>36</v>
      </c>
      <c r="J33" s="108"/>
      <c r="K33" s="108"/>
      <c r="L33" s="109"/>
      <c r="M33" s="86">
        <f>SUM(M27:M32)</f>
        <v>32</v>
      </c>
      <c r="N33" s="87"/>
      <c r="O33" s="87"/>
      <c r="P33" s="87"/>
      <c r="Q33" s="88"/>
      <c r="R33" s="86">
        <f>SUM(R27:R32)</f>
        <v>261</v>
      </c>
      <c r="S33" s="87"/>
      <c r="T33" s="87"/>
      <c r="U33" s="87"/>
      <c r="V33" s="87"/>
      <c r="W33" s="88"/>
      <c r="X33" s="86">
        <f>SUM(X27:X32)</f>
        <v>0</v>
      </c>
      <c r="Y33" s="87"/>
      <c r="Z33" s="87"/>
      <c r="AA33" s="87"/>
      <c r="AB33" s="88"/>
      <c r="AC33" s="86">
        <f>SUM(AC27:AC32)</f>
        <v>0</v>
      </c>
      <c r="AD33" s="87"/>
      <c r="AE33" s="87"/>
      <c r="AF33" s="87"/>
      <c r="AG33" s="87"/>
      <c r="AH33" s="88"/>
      <c r="AI33" s="86">
        <f t="shared" si="0"/>
        <v>32</v>
      </c>
      <c r="AJ33" s="87"/>
      <c r="AK33" s="87"/>
      <c r="AL33" s="87"/>
      <c r="AM33" s="88"/>
      <c r="AN33" s="86">
        <f t="shared" si="1"/>
        <v>261</v>
      </c>
      <c r="AO33" s="87"/>
      <c r="AP33" s="87"/>
      <c r="AQ33" s="87"/>
      <c r="AR33" s="87"/>
      <c r="AS33" s="88"/>
      <c r="AT33" s="59">
        <f>IF(AI33=0,0,(AI33+AI30+AI31+(AI32*2))/(E31*$AU$9*3-B33))</f>
        <v>0.58888888888888891</v>
      </c>
      <c r="AU33" s="60"/>
      <c r="AV33" s="60"/>
      <c r="AW33" s="60"/>
      <c r="AX33" s="60"/>
      <c r="AY33" s="61"/>
      <c r="AZ33" s="48"/>
    </row>
    <row r="34" spans="1:52" ht="10.5" customHeight="1" x14ac:dyDescent="0.15">
      <c r="A34" s="5"/>
      <c r="B34" s="121" t="s">
        <v>46</v>
      </c>
      <c r="C34" s="231"/>
      <c r="D34" s="231"/>
      <c r="E34" s="231"/>
      <c r="F34" s="231"/>
      <c r="G34" s="231"/>
      <c r="H34" s="232"/>
      <c r="I34" s="107" t="s">
        <v>37</v>
      </c>
      <c r="J34" s="108"/>
      <c r="K34" s="108"/>
      <c r="L34" s="109"/>
      <c r="M34" s="86">
        <v>36</v>
      </c>
      <c r="N34" s="87"/>
      <c r="O34" s="87"/>
      <c r="P34" s="87"/>
      <c r="Q34" s="88"/>
      <c r="R34" s="86">
        <v>110</v>
      </c>
      <c r="S34" s="87"/>
      <c r="T34" s="87"/>
      <c r="U34" s="87"/>
      <c r="V34" s="87"/>
      <c r="W34" s="88"/>
      <c r="X34" s="86">
        <v>0</v>
      </c>
      <c r="Y34" s="87"/>
      <c r="Z34" s="87"/>
      <c r="AA34" s="87"/>
      <c r="AB34" s="88"/>
      <c r="AC34" s="86">
        <v>0</v>
      </c>
      <c r="AD34" s="87"/>
      <c r="AE34" s="87"/>
      <c r="AF34" s="87"/>
      <c r="AG34" s="87"/>
      <c r="AH34" s="88"/>
      <c r="AI34" s="86">
        <f t="shared" si="0"/>
        <v>36</v>
      </c>
      <c r="AJ34" s="87"/>
      <c r="AK34" s="87"/>
      <c r="AL34" s="87"/>
      <c r="AM34" s="88"/>
      <c r="AN34" s="86">
        <f t="shared" si="1"/>
        <v>110</v>
      </c>
      <c r="AO34" s="87"/>
      <c r="AP34" s="87"/>
      <c r="AQ34" s="87"/>
      <c r="AR34" s="87"/>
      <c r="AS34" s="88"/>
      <c r="AT34" s="59">
        <f>IF(AI34=0,0,(AI34*1)/($E$38*$AU$9*3-$B$40))</f>
        <v>0.2</v>
      </c>
      <c r="AU34" s="60"/>
      <c r="AV34" s="60"/>
      <c r="AW34" s="60"/>
      <c r="AX34" s="60"/>
      <c r="AY34" s="61"/>
      <c r="AZ34" s="48"/>
    </row>
    <row r="35" spans="1:52" ht="10.5" customHeight="1" x14ac:dyDescent="0.15">
      <c r="A35" s="5"/>
      <c r="B35" s="233"/>
      <c r="C35" s="234"/>
      <c r="D35" s="234"/>
      <c r="E35" s="234"/>
      <c r="F35" s="234"/>
      <c r="G35" s="234"/>
      <c r="H35" s="235"/>
      <c r="I35" s="107" t="s">
        <v>38</v>
      </c>
      <c r="J35" s="108"/>
      <c r="K35" s="108"/>
      <c r="L35" s="109"/>
      <c r="M35" s="86">
        <v>27</v>
      </c>
      <c r="N35" s="87"/>
      <c r="O35" s="87"/>
      <c r="P35" s="87"/>
      <c r="Q35" s="88"/>
      <c r="R35" s="86">
        <v>75</v>
      </c>
      <c r="S35" s="87"/>
      <c r="T35" s="87"/>
      <c r="U35" s="87"/>
      <c r="V35" s="87"/>
      <c r="W35" s="88"/>
      <c r="X35" s="86">
        <v>0</v>
      </c>
      <c r="Y35" s="87"/>
      <c r="Z35" s="87"/>
      <c r="AA35" s="87"/>
      <c r="AB35" s="88"/>
      <c r="AC35" s="86">
        <v>0</v>
      </c>
      <c r="AD35" s="87"/>
      <c r="AE35" s="87"/>
      <c r="AF35" s="87"/>
      <c r="AG35" s="87"/>
      <c r="AH35" s="88"/>
      <c r="AI35" s="86">
        <f t="shared" si="0"/>
        <v>27</v>
      </c>
      <c r="AJ35" s="87"/>
      <c r="AK35" s="87"/>
      <c r="AL35" s="87"/>
      <c r="AM35" s="88"/>
      <c r="AN35" s="86">
        <f t="shared" si="1"/>
        <v>75</v>
      </c>
      <c r="AO35" s="87"/>
      <c r="AP35" s="87"/>
      <c r="AQ35" s="87"/>
      <c r="AR35" s="87"/>
      <c r="AS35" s="88"/>
      <c r="AT35" s="59">
        <f>IF(AI35=0,0,(AI35*1)/($E$38*$AU$9*3-$B$40))</f>
        <v>0.15</v>
      </c>
      <c r="AU35" s="60"/>
      <c r="AV35" s="60"/>
      <c r="AW35" s="60"/>
      <c r="AX35" s="60"/>
      <c r="AY35" s="61"/>
      <c r="AZ35" s="48"/>
    </row>
    <row r="36" spans="1:52" ht="10.5" customHeight="1" x14ac:dyDescent="0.15">
      <c r="A36" s="5"/>
      <c r="B36" s="233"/>
      <c r="C36" s="234"/>
      <c r="D36" s="234"/>
      <c r="E36" s="234"/>
      <c r="F36" s="234"/>
      <c r="G36" s="234"/>
      <c r="H36" s="235"/>
      <c r="I36" s="107" t="s">
        <v>39</v>
      </c>
      <c r="J36" s="108"/>
      <c r="K36" s="108"/>
      <c r="L36" s="109"/>
      <c r="M36" s="86">
        <v>33</v>
      </c>
      <c r="N36" s="87"/>
      <c r="O36" s="87"/>
      <c r="P36" s="87"/>
      <c r="Q36" s="88"/>
      <c r="R36" s="86">
        <v>76</v>
      </c>
      <c r="S36" s="87"/>
      <c r="T36" s="87"/>
      <c r="U36" s="87"/>
      <c r="V36" s="87"/>
      <c r="W36" s="88"/>
      <c r="X36" s="86">
        <v>0</v>
      </c>
      <c r="Y36" s="87"/>
      <c r="Z36" s="87"/>
      <c r="AA36" s="87"/>
      <c r="AB36" s="88"/>
      <c r="AC36" s="86">
        <v>0</v>
      </c>
      <c r="AD36" s="87"/>
      <c r="AE36" s="87"/>
      <c r="AF36" s="87"/>
      <c r="AG36" s="87"/>
      <c r="AH36" s="88"/>
      <c r="AI36" s="86">
        <f t="shared" si="0"/>
        <v>33</v>
      </c>
      <c r="AJ36" s="87"/>
      <c r="AK36" s="87"/>
      <c r="AL36" s="87"/>
      <c r="AM36" s="88"/>
      <c r="AN36" s="86">
        <f t="shared" si="1"/>
        <v>76</v>
      </c>
      <c r="AO36" s="87"/>
      <c r="AP36" s="87"/>
      <c r="AQ36" s="87"/>
      <c r="AR36" s="87"/>
      <c r="AS36" s="88"/>
      <c r="AT36" s="59">
        <f>IF(AI36=0,0,(AI36*1)/($E$38*$AU$9*3-$B$40))</f>
        <v>0.18333333333333332</v>
      </c>
      <c r="AU36" s="60"/>
      <c r="AV36" s="60"/>
      <c r="AW36" s="60"/>
      <c r="AX36" s="60"/>
      <c r="AY36" s="61"/>
      <c r="AZ36" s="48"/>
    </row>
    <row r="37" spans="1:52" ht="10.5" customHeight="1" x14ac:dyDescent="0.15">
      <c r="A37" s="5"/>
      <c r="B37" s="233"/>
      <c r="C37" s="234"/>
      <c r="D37" s="234"/>
      <c r="E37" s="234"/>
      <c r="F37" s="234"/>
      <c r="G37" s="234"/>
      <c r="H37" s="235"/>
      <c r="I37" s="107" t="s">
        <v>40</v>
      </c>
      <c r="J37" s="108"/>
      <c r="K37" s="108"/>
      <c r="L37" s="109"/>
      <c r="M37" s="86">
        <v>4</v>
      </c>
      <c r="N37" s="87"/>
      <c r="O37" s="87"/>
      <c r="P37" s="87"/>
      <c r="Q37" s="88"/>
      <c r="R37" s="86">
        <v>11</v>
      </c>
      <c r="S37" s="87"/>
      <c r="T37" s="87"/>
      <c r="U37" s="87"/>
      <c r="V37" s="87"/>
      <c r="W37" s="88"/>
      <c r="X37" s="86">
        <v>0</v>
      </c>
      <c r="Y37" s="87"/>
      <c r="Z37" s="87"/>
      <c r="AA37" s="87"/>
      <c r="AB37" s="88"/>
      <c r="AC37" s="86">
        <v>0</v>
      </c>
      <c r="AD37" s="87"/>
      <c r="AE37" s="87"/>
      <c r="AF37" s="87"/>
      <c r="AG37" s="87"/>
      <c r="AH37" s="88"/>
      <c r="AI37" s="86">
        <f t="shared" si="0"/>
        <v>4</v>
      </c>
      <c r="AJ37" s="87"/>
      <c r="AK37" s="87"/>
      <c r="AL37" s="87"/>
      <c r="AM37" s="88"/>
      <c r="AN37" s="86">
        <f t="shared" si="1"/>
        <v>11</v>
      </c>
      <c r="AO37" s="87"/>
      <c r="AP37" s="87"/>
      <c r="AQ37" s="87"/>
      <c r="AR37" s="87"/>
      <c r="AS37" s="88"/>
      <c r="AT37" s="59">
        <f>IF(AI37=0,0,(AI37*2)/($E$38*$AU$9*3-$B$40))</f>
        <v>4.4444444444444446E-2</v>
      </c>
      <c r="AU37" s="60"/>
      <c r="AV37" s="60"/>
      <c r="AW37" s="60"/>
      <c r="AX37" s="60"/>
      <c r="AY37" s="61"/>
      <c r="AZ37" s="48"/>
    </row>
    <row r="38" spans="1:52" ht="10.5" customHeight="1" x14ac:dyDescent="0.15">
      <c r="A38" s="5"/>
      <c r="B38" s="20"/>
      <c r="C38" s="22"/>
      <c r="D38" s="18" t="s">
        <v>24</v>
      </c>
      <c r="E38" s="18">
        <v>2</v>
      </c>
      <c r="F38" s="18" t="s">
        <v>41</v>
      </c>
      <c r="G38" s="18"/>
      <c r="H38" s="19"/>
      <c r="I38" s="107" t="s">
        <v>42</v>
      </c>
      <c r="J38" s="108"/>
      <c r="K38" s="108"/>
      <c r="L38" s="109"/>
      <c r="M38" s="86">
        <v>5</v>
      </c>
      <c r="N38" s="87"/>
      <c r="O38" s="87"/>
      <c r="P38" s="87"/>
      <c r="Q38" s="88"/>
      <c r="R38" s="86">
        <v>19</v>
      </c>
      <c r="S38" s="87"/>
      <c r="T38" s="87"/>
      <c r="U38" s="87"/>
      <c r="V38" s="87"/>
      <c r="W38" s="88"/>
      <c r="X38" s="86">
        <v>0</v>
      </c>
      <c r="Y38" s="87"/>
      <c r="Z38" s="87"/>
      <c r="AA38" s="87"/>
      <c r="AB38" s="88"/>
      <c r="AC38" s="86">
        <v>0</v>
      </c>
      <c r="AD38" s="87"/>
      <c r="AE38" s="87"/>
      <c r="AF38" s="87"/>
      <c r="AG38" s="87"/>
      <c r="AH38" s="88"/>
      <c r="AI38" s="86">
        <f t="shared" si="0"/>
        <v>5</v>
      </c>
      <c r="AJ38" s="87"/>
      <c r="AK38" s="87"/>
      <c r="AL38" s="87"/>
      <c r="AM38" s="88"/>
      <c r="AN38" s="86">
        <f t="shared" si="1"/>
        <v>19</v>
      </c>
      <c r="AO38" s="87"/>
      <c r="AP38" s="87"/>
      <c r="AQ38" s="87"/>
      <c r="AR38" s="87"/>
      <c r="AS38" s="88"/>
      <c r="AT38" s="59">
        <f>IF(AI38=0,0,(AI38*2)/($E$38*$AU$9*3-$B$40))</f>
        <v>5.5555555555555552E-2</v>
      </c>
      <c r="AU38" s="60"/>
      <c r="AV38" s="60"/>
      <c r="AW38" s="60"/>
      <c r="AX38" s="60"/>
      <c r="AY38" s="61"/>
      <c r="AZ38" s="48"/>
    </row>
    <row r="39" spans="1:52" ht="10.5" customHeight="1" x14ac:dyDescent="0.15">
      <c r="A39" s="5"/>
      <c r="B39" s="20"/>
      <c r="C39" s="22"/>
      <c r="D39" s="22"/>
      <c r="E39" s="18"/>
      <c r="F39" s="18"/>
      <c r="G39" s="18"/>
      <c r="H39" s="19"/>
      <c r="I39" s="107" t="s">
        <v>43</v>
      </c>
      <c r="J39" s="108"/>
      <c r="K39" s="108"/>
      <c r="L39" s="109"/>
      <c r="M39" s="86">
        <v>2</v>
      </c>
      <c r="N39" s="87"/>
      <c r="O39" s="87"/>
      <c r="P39" s="87"/>
      <c r="Q39" s="88"/>
      <c r="R39" s="86">
        <v>10</v>
      </c>
      <c r="S39" s="87"/>
      <c r="T39" s="87"/>
      <c r="U39" s="87"/>
      <c r="V39" s="87"/>
      <c r="W39" s="88"/>
      <c r="X39" s="86">
        <v>0</v>
      </c>
      <c r="Y39" s="87"/>
      <c r="Z39" s="87"/>
      <c r="AA39" s="87"/>
      <c r="AB39" s="88"/>
      <c r="AC39" s="86">
        <v>0</v>
      </c>
      <c r="AD39" s="87"/>
      <c r="AE39" s="87"/>
      <c r="AF39" s="87"/>
      <c r="AG39" s="87"/>
      <c r="AH39" s="88"/>
      <c r="AI39" s="86">
        <f t="shared" si="0"/>
        <v>2</v>
      </c>
      <c r="AJ39" s="87"/>
      <c r="AK39" s="87"/>
      <c r="AL39" s="87"/>
      <c r="AM39" s="88"/>
      <c r="AN39" s="86">
        <f t="shared" si="1"/>
        <v>10</v>
      </c>
      <c r="AO39" s="87"/>
      <c r="AP39" s="87"/>
      <c r="AQ39" s="87"/>
      <c r="AR39" s="87"/>
      <c r="AS39" s="88"/>
      <c r="AT39" s="59">
        <f>IF(AI39=0,0,(AI39*3)/($E$38*$AU$9*3-$B$40))</f>
        <v>3.3333333333333333E-2</v>
      </c>
      <c r="AU39" s="60"/>
      <c r="AV39" s="60"/>
      <c r="AW39" s="60"/>
      <c r="AX39" s="60"/>
      <c r="AY39" s="61"/>
      <c r="AZ39" s="48"/>
    </row>
    <row r="40" spans="1:52" ht="10.5" customHeight="1" x14ac:dyDescent="0.15">
      <c r="A40" s="5"/>
      <c r="B40" s="32">
        <v>0</v>
      </c>
      <c r="C40" s="27"/>
      <c r="D40" s="27"/>
      <c r="E40" s="24">
        <v>2</v>
      </c>
      <c r="F40" s="24"/>
      <c r="G40" s="24"/>
      <c r="H40" s="25"/>
      <c r="I40" s="107" t="s">
        <v>36</v>
      </c>
      <c r="J40" s="108"/>
      <c r="K40" s="108"/>
      <c r="L40" s="109"/>
      <c r="M40" s="86">
        <f>SUM(M34:M39)</f>
        <v>107</v>
      </c>
      <c r="N40" s="87"/>
      <c r="O40" s="87"/>
      <c r="P40" s="87"/>
      <c r="Q40" s="88"/>
      <c r="R40" s="86">
        <f>SUM(R34:R39)</f>
        <v>301</v>
      </c>
      <c r="S40" s="87"/>
      <c r="T40" s="87"/>
      <c r="U40" s="87"/>
      <c r="V40" s="87"/>
      <c r="W40" s="88"/>
      <c r="X40" s="86">
        <f>SUM(X34:X39)</f>
        <v>0</v>
      </c>
      <c r="Y40" s="87"/>
      <c r="Z40" s="87"/>
      <c r="AA40" s="87"/>
      <c r="AB40" s="88"/>
      <c r="AC40" s="86">
        <f>SUM(AC34:AC39)</f>
        <v>0</v>
      </c>
      <c r="AD40" s="87"/>
      <c r="AE40" s="87"/>
      <c r="AF40" s="87"/>
      <c r="AG40" s="87"/>
      <c r="AH40" s="88"/>
      <c r="AI40" s="86">
        <f t="shared" si="0"/>
        <v>107</v>
      </c>
      <c r="AJ40" s="87"/>
      <c r="AK40" s="87"/>
      <c r="AL40" s="87"/>
      <c r="AM40" s="88"/>
      <c r="AN40" s="86">
        <f t="shared" si="1"/>
        <v>301</v>
      </c>
      <c r="AO40" s="87"/>
      <c r="AP40" s="87"/>
      <c r="AQ40" s="87"/>
      <c r="AR40" s="87"/>
      <c r="AS40" s="88"/>
      <c r="AT40" s="59">
        <f>IF(AI40=0,0,(AI40+AI37+AI38+(AI39*2))/(E38*$AU$9*3-B40))</f>
        <v>0.66666666666666663</v>
      </c>
      <c r="AU40" s="60"/>
      <c r="AV40" s="60"/>
      <c r="AW40" s="60"/>
      <c r="AX40" s="60"/>
      <c r="AY40" s="61"/>
      <c r="AZ40" s="48"/>
    </row>
    <row r="41" spans="1:52" ht="10.5" customHeight="1" x14ac:dyDescent="0.15">
      <c r="A41" s="5"/>
      <c r="B41" s="121" t="s">
        <v>47</v>
      </c>
      <c r="C41" s="231"/>
      <c r="D41" s="231"/>
      <c r="E41" s="231"/>
      <c r="F41" s="231"/>
      <c r="G41" s="231"/>
      <c r="H41" s="232"/>
      <c r="I41" s="107" t="s">
        <v>37</v>
      </c>
      <c r="J41" s="108"/>
      <c r="K41" s="108"/>
      <c r="L41" s="109"/>
      <c r="M41" s="86">
        <v>6</v>
      </c>
      <c r="N41" s="87"/>
      <c r="O41" s="87"/>
      <c r="P41" s="87"/>
      <c r="Q41" s="88"/>
      <c r="R41" s="86">
        <v>72</v>
      </c>
      <c r="S41" s="87"/>
      <c r="T41" s="87"/>
      <c r="U41" s="87"/>
      <c r="V41" s="87"/>
      <c r="W41" s="88"/>
      <c r="X41" s="86">
        <v>0</v>
      </c>
      <c r="Y41" s="87"/>
      <c r="Z41" s="87"/>
      <c r="AA41" s="87"/>
      <c r="AB41" s="88"/>
      <c r="AC41" s="86">
        <v>0</v>
      </c>
      <c r="AD41" s="87"/>
      <c r="AE41" s="87"/>
      <c r="AF41" s="87"/>
      <c r="AG41" s="87"/>
      <c r="AH41" s="88"/>
      <c r="AI41" s="86">
        <f t="shared" si="0"/>
        <v>6</v>
      </c>
      <c r="AJ41" s="87"/>
      <c r="AK41" s="87"/>
      <c r="AL41" s="87"/>
      <c r="AM41" s="88"/>
      <c r="AN41" s="86">
        <f t="shared" si="1"/>
        <v>72</v>
      </c>
      <c r="AO41" s="87"/>
      <c r="AP41" s="87"/>
      <c r="AQ41" s="87"/>
      <c r="AR41" s="87"/>
      <c r="AS41" s="88"/>
      <c r="AT41" s="59">
        <f>IF(AI41=0,0,(AI41*1)/($E$45*$AU$9*3-$B$47))</f>
        <v>6.6666666666666666E-2</v>
      </c>
      <c r="AU41" s="60"/>
      <c r="AV41" s="60"/>
      <c r="AW41" s="60"/>
      <c r="AX41" s="60"/>
      <c r="AY41" s="61"/>
      <c r="AZ41" s="48"/>
    </row>
    <row r="42" spans="1:52" ht="10.5" customHeight="1" x14ac:dyDescent="0.15">
      <c r="A42" s="5"/>
      <c r="B42" s="233"/>
      <c r="C42" s="234"/>
      <c r="D42" s="234"/>
      <c r="E42" s="234"/>
      <c r="F42" s="234"/>
      <c r="G42" s="234"/>
      <c r="H42" s="235"/>
      <c r="I42" s="107" t="s">
        <v>38</v>
      </c>
      <c r="J42" s="108"/>
      <c r="K42" s="108"/>
      <c r="L42" s="109"/>
      <c r="M42" s="86">
        <v>1</v>
      </c>
      <c r="N42" s="87"/>
      <c r="O42" s="87"/>
      <c r="P42" s="87"/>
      <c r="Q42" s="88"/>
      <c r="R42" s="86">
        <v>15</v>
      </c>
      <c r="S42" s="87"/>
      <c r="T42" s="87"/>
      <c r="U42" s="87"/>
      <c r="V42" s="87"/>
      <c r="W42" s="88"/>
      <c r="X42" s="86">
        <v>1</v>
      </c>
      <c r="Y42" s="87"/>
      <c r="Z42" s="87"/>
      <c r="AA42" s="87"/>
      <c r="AB42" s="88"/>
      <c r="AC42" s="86">
        <v>10</v>
      </c>
      <c r="AD42" s="87"/>
      <c r="AE42" s="87"/>
      <c r="AF42" s="87"/>
      <c r="AG42" s="87"/>
      <c r="AH42" s="88"/>
      <c r="AI42" s="86">
        <f t="shared" si="0"/>
        <v>2</v>
      </c>
      <c r="AJ42" s="87"/>
      <c r="AK42" s="87"/>
      <c r="AL42" s="87"/>
      <c r="AM42" s="88"/>
      <c r="AN42" s="86">
        <f t="shared" si="1"/>
        <v>25</v>
      </c>
      <c r="AO42" s="87"/>
      <c r="AP42" s="87"/>
      <c r="AQ42" s="87"/>
      <c r="AR42" s="87"/>
      <c r="AS42" s="88"/>
      <c r="AT42" s="59">
        <f>IF(AI42=0,0,(AI42*1)/($E$45*$AU$9*3-$B$47))</f>
        <v>2.2222222222222223E-2</v>
      </c>
      <c r="AU42" s="60"/>
      <c r="AV42" s="60"/>
      <c r="AW42" s="60"/>
      <c r="AX42" s="60"/>
      <c r="AY42" s="61"/>
      <c r="AZ42" s="48"/>
    </row>
    <row r="43" spans="1:52" ht="10.5" customHeight="1" x14ac:dyDescent="0.15">
      <c r="A43" s="5"/>
      <c r="B43" s="233"/>
      <c r="C43" s="234"/>
      <c r="D43" s="234"/>
      <c r="E43" s="234"/>
      <c r="F43" s="234"/>
      <c r="G43" s="234"/>
      <c r="H43" s="235"/>
      <c r="I43" s="107" t="s">
        <v>39</v>
      </c>
      <c r="J43" s="108"/>
      <c r="K43" s="108"/>
      <c r="L43" s="109"/>
      <c r="M43" s="86">
        <v>1</v>
      </c>
      <c r="N43" s="87"/>
      <c r="O43" s="87"/>
      <c r="P43" s="87"/>
      <c r="Q43" s="88"/>
      <c r="R43" s="86">
        <v>15</v>
      </c>
      <c r="S43" s="87"/>
      <c r="T43" s="87"/>
      <c r="U43" s="87"/>
      <c r="V43" s="87"/>
      <c r="W43" s="88"/>
      <c r="X43" s="86">
        <v>0</v>
      </c>
      <c r="Y43" s="87"/>
      <c r="Z43" s="87"/>
      <c r="AA43" s="87"/>
      <c r="AB43" s="88"/>
      <c r="AC43" s="86">
        <v>0</v>
      </c>
      <c r="AD43" s="87"/>
      <c r="AE43" s="87"/>
      <c r="AF43" s="87"/>
      <c r="AG43" s="87"/>
      <c r="AH43" s="88"/>
      <c r="AI43" s="86">
        <f t="shared" si="0"/>
        <v>1</v>
      </c>
      <c r="AJ43" s="87"/>
      <c r="AK43" s="87"/>
      <c r="AL43" s="87"/>
      <c r="AM43" s="88"/>
      <c r="AN43" s="86">
        <f t="shared" si="1"/>
        <v>15</v>
      </c>
      <c r="AO43" s="87"/>
      <c r="AP43" s="87"/>
      <c r="AQ43" s="87"/>
      <c r="AR43" s="87"/>
      <c r="AS43" s="88"/>
      <c r="AT43" s="59">
        <f>IF(AI43=0,0,(AI43*1)/($E$45*$AU$9*3-$B$47))</f>
        <v>1.1111111111111112E-2</v>
      </c>
      <c r="AU43" s="60"/>
      <c r="AV43" s="60"/>
      <c r="AW43" s="60"/>
      <c r="AX43" s="60"/>
      <c r="AY43" s="61"/>
      <c r="AZ43" s="48"/>
    </row>
    <row r="44" spans="1:52" ht="10.5" customHeight="1" x14ac:dyDescent="0.15">
      <c r="A44" s="5"/>
      <c r="B44" s="233"/>
      <c r="C44" s="234"/>
      <c r="D44" s="234"/>
      <c r="E44" s="234"/>
      <c r="F44" s="234"/>
      <c r="G44" s="234"/>
      <c r="H44" s="235"/>
      <c r="I44" s="107" t="s">
        <v>40</v>
      </c>
      <c r="J44" s="108"/>
      <c r="K44" s="108"/>
      <c r="L44" s="109"/>
      <c r="M44" s="86">
        <v>4</v>
      </c>
      <c r="N44" s="87"/>
      <c r="O44" s="87"/>
      <c r="P44" s="87"/>
      <c r="Q44" s="88"/>
      <c r="R44" s="86">
        <v>54</v>
      </c>
      <c r="S44" s="87"/>
      <c r="T44" s="87"/>
      <c r="U44" s="87"/>
      <c r="V44" s="87"/>
      <c r="W44" s="88"/>
      <c r="X44" s="86">
        <v>0</v>
      </c>
      <c r="Y44" s="87"/>
      <c r="Z44" s="87"/>
      <c r="AA44" s="87"/>
      <c r="AB44" s="88"/>
      <c r="AC44" s="86">
        <v>0</v>
      </c>
      <c r="AD44" s="87"/>
      <c r="AE44" s="87"/>
      <c r="AF44" s="87"/>
      <c r="AG44" s="87"/>
      <c r="AH44" s="88"/>
      <c r="AI44" s="86">
        <f t="shared" si="0"/>
        <v>4</v>
      </c>
      <c r="AJ44" s="87"/>
      <c r="AK44" s="87"/>
      <c r="AL44" s="87"/>
      <c r="AM44" s="88"/>
      <c r="AN44" s="86">
        <f t="shared" si="1"/>
        <v>54</v>
      </c>
      <c r="AO44" s="87"/>
      <c r="AP44" s="87"/>
      <c r="AQ44" s="87"/>
      <c r="AR44" s="87"/>
      <c r="AS44" s="88"/>
      <c r="AT44" s="59">
        <f>IF(AI44=0,0,(AI44*2)/($E$45*$AU$9*3-$B$47))</f>
        <v>8.8888888888888892E-2</v>
      </c>
      <c r="AU44" s="60"/>
      <c r="AV44" s="60"/>
      <c r="AW44" s="60"/>
      <c r="AX44" s="60"/>
      <c r="AY44" s="61"/>
      <c r="AZ44" s="48"/>
    </row>
    <row r="45" spans="1:52" ht="10.5" customHeight="1" x14ac:dyDescent="0.15">
      <c r="A45" s="5"/>
      <c r="B45" s="20"/>
      <c r="C45" s="22"/>
      <c r="D45" s="18" t="s">
        <v>24</v>
      </c>
      <c r="E45" s="18">
        <v>1</v>
      </c>
      <c r="F45" s="18" t="s">
        <v>41</v>
      </c>
      <c r="G45" s="18"/>
      <c r="H45" s="19"/>
      <c r="I45" s="107" t="s">
        <v>42</v>
      </c>
      <c r="J45" s="108"/>
      <c r="K45" s="108"/>
      <c r="L45" s="109"/>
      <c r="M45" s="86">
        <v>0</v>
      </c>
      <c r="N45" s="87"/>
      <c r="O45" s="87"/>
      <c r="P45" s="87"/>
      <c r="Q45" s="88"/>
      <c r="R45" s="86">
        <v>0</v>
      </c>
      <c r="S45" s="87"/>
      <c r="T45" s="87"/>
      <c r="U45" s="87"/>
      <c r="V45" s="87"/>
      <c r="W45" s="88"/>
      <c r="X45" s="86">
        <v>0</v>
      </c>
      <c r="Y45" s="87"/>
      <c r="Z45" s="87"/>
      <c r="AA45" s="87"/>
      <c r="AB45" s="88"/>
      <c r="AC45" s="86">
        <v>0</v>
      </c>
      <c r="AD45" s="87"/>
      <c r="AE45" s="87"/>
      <c r="AF45" s="87"/>
      <c r="AG45" s="87"/>
      <c r="AH45" s="88"/>
      <c r="AI45" s="86">
        <f t="shared" ref="AI45:AI61" si="2">M45+X45</f>
        <v>0</v>
      </c>
      <c r="AJ45" s="87"/>
      <c r="AK45" s="87"/>
      <c r="AL45" s="87"/>
      <c r="AM45" s="88"/>
      <c r="AN45" s="86">
        <f t="shared" ref="AN45:AN61" si="3">R45+AC45</f>
        <v>0</v>
      </c>
      <c r="AO45" s="87"/>
      <c r="AP45" s="87"/>
      <c r="AQ45" s="87"/>
      <c r="AR45" s="87"/>
      <c r="AS45" s="88"/>
      <c r="AT45" s="59">
        <f>IF(AI45=0,0,(AI45*2)/($E$45*$AU$9*3-$B$47))</f>
        <v>0</v>
      </c>
      <c r="AU45" s="60"/>
      <c r="AV45" s="60"/>
      <c r="AW45" s="60"/>
      <c r="AX45" s="60"/>
      <c r="AY45" s="61"/>
      <c r="AZ45" s="48"/>
    </row>
    <row r="46" spans="1:52" ht="10.5" customHeight="1" x14ac:dyDescent="0.15">
      <c r="A46" s="5"/>
      <c r="B46" s="20"/>
      <c r="C46" s="22"/>
      <c r="D46" s="22"/>
      <c r="E46" s="18"/>
      <c r="F46" s="18"/>
      <c r="G46" s="18"/>
      <c r="H46" s="19"/>
      <c r="I46" s="107" t="s">
        <v>43</v>
      </c>
      <c r="J46" s="108"/>
      <c r="K46" s="108"/>
      <c r="L46" s="109"/>
      <c r="M46" s="86">
        <v>3</v>
      </c>
      <c r="N46" s="87"/>
      <c r="O46" s="87"/>
      <c r="P46" s="87"/>
      <c r="Q46" s="88"/>
      <c r="R46" s="86">
        <v>45</v>
      </c>
      <c r="S46" s="87"/>
      <c r="T46" s="87"/>
      <c r="U46" s="87"/>
      <c r="V46" s="87"/>
      <c r="W46" s="88"/>
      <c r="X46" s="86">
        <v>0</v>
      </c>
      <c r="Y46" s="87"/>
      <c r="Z46" s="87"/>
      <c r="AA46" s="87"/>
      <c r="AB46" s="88"/>
      <c r="AC46" s="86">
        <v>0</v>
      </c>
      <c r="AD46" s="87"/>
      <c r="AE46" s="87"/>
      <c r="AF46" s="87"/>
      <c r="AG46" s="87"/>
      <c r="AH46" s="88"/>
      <c r="AI46" s="86">
        <f t="shared" si="2"/>
        <v>3</v>
      </c>
      <c r="AJ46" s="87"/>
      <c r="AK46" s="87"/>
      <c r="AL46" s="87"/>
      <c r="AM46" s="88"/>
      <c r="AN46" s="86">
        <f t="shared" si="3"/>
        <v>45</v>
      </c>
      <c r="AO46" s="87"/>
      <c r="AP46" s="87"/>
      <c r="AQ46" s="87"/>
      <c r="AR46" s="87"/>
      <c r="AS46" s="88"/>
      <c r="AT46" s="59">
        <f>IF(AI46=0,0,(AI46*3)/($E$45*$AU$9*3-$B$47))</f>
        <v>0.1</v>
      </c>
      <c r="AU46" s="60"/>
      <c r="AV46" s="60"/>
      <c r="AW46" s="60"/>
      <c r="AX46" s="60"/>
      <c r="AY46" s="61"/>
      <c r="AZ46" s="48"/>
    </row>
    <row r="47" spans="1:52" ht="10.5" customHeight="1" x14ac:dyDescent="0.15">
      <c r="A47" s="5"/>
      <c r="B47" s="32">
        <v>0</v>
      </c>
      <c r="C47" s="27"/>
      <c r="D47" s="27"/>
      <c r="E47" s="24">
        <v>2</v>
      </c>
      <c r="F47" s="24"/>
      <c r="G47" s="24"/>
      <c r="H47" s="25"/>
      <c r="I47" s="107" t="s">
        <v>36</v>
      </c>
      <c r="J47" s="108"/>
      <c r="K47" s="108"/>
      <c r="L47" s="109"/>
      <c r="M47" s="86">
        <f>SUM(M41:M46)</f>
        <v>15</v>
      </c>
      <c r="N47" s="87"/>
      <c r="O47" s="87"/>
      <c r="P47" s="87"/>
      <c r="Q47" s="88"/>
      <c r="R47" s="86">
        <f>SUM(R41:R46)</f>
        <v>201</v>
      </c>
      <c r="S47" s="87"/>
      <c r="T47" s="87"/>
      <c r="U47" s="87"/>
      <c r="V47" s="87"/>
      <c r="W47" s="88"/>
      <c r="X47" s="86">
        <f>SUM(X41:X46)</f>
        <v>1</v>
      </c>
      <c r="Y47" s="87"/>
      <c r="Z47" s="87"/>
      <c r="AA47" s="87"/>
      <c r="AB47" s="88"/>
      <c r="AC47" s="86">
        <f>SUM(AC41:AC46)</f>
        <v>10</v>
      </c>
      <c r="AD47" s="87"/>
      <c r="AE47" s="87"/>
      <c r="AF47" s="87"/>
      <c r="AG47" s="87"/>
      <c r="AH47" s="88"/>
      <c r="AI47" s="86">
        <f t="shared" si="2"/>
        <v>16</v>
      </c>
      <c r="AJ47" s="87"/>
      <c r="AK47" s="87"/>
      <c r="AL47" s="87"/>
      <c r="AM47" s="88"/>
      <c r="AN47" s="86">
        <f t="shared" si="3"/>
        <v>211</v>
      </c>
      <c r="AO47" s="87"/>
      <c r="AP47" s="87"/>
      <c r="AQ47" s="87"/>
      <c r="AR47" s="87"/>
      <c r="AS47" s="88"/>
      <c r="AT47" s="59">
        <f>IF(AI47=0,0,(AI47+AI44+AI45+(AI46*2))/(E45*$AU$9*3-B47))</f>
        <v>0.28888888888888886</v>
      </c>
      <c r="AU47" s="60"/>
      <c r="AV47" s="60"/>
      <c r="AW47" s="60"/>
      <c r="AX47" s="60"/>
      <c r="AY47" s="61"/>
      <c r="AZ47" s="48"/>
    </row>
    <row r="48" spans="1:52" ht="10.5" customHeight="1" x14ac:dyDescent="0.15">
      <c r="A48" s="5"/>
      <c r="B48" s="121" t="s">
        <v>48</v>
      </c>
      <c r="C48" s="231"/>
      <c r="D48" s="231"/>
      <c r="E48" s="231"/>
      <c r="F48" s="231"/>
      <c r="G48" s="231"/>
      <c r="H48" s="232"/>
      <c r="I48" s="107" t="s">
        <v>37</v>
      </c>
      <c r="J48" s="108"/>
      <c r="K48" s="108"/>
      <c r="L48" s="109"/>
      <c r="M48" s="86">
        <v>2</v>
      </c>
      <c r="N48" s="87"/>
      <c r="O48" s="87"/>
      <c r="P48" s="87"/>
      <c r="Q48" s="88"/>
      <c r="R48" s="86">
        <v>26</v>
      </c>
      <c r="S48" s="87"/>
      <c r="T48" s="87"/>
      <c r="U48" s="87"/>
      <c r="V48" s="87"/>
      <c r="W48" s="88"/>
      <c r="X48" s="86">
        <v>0</v>
      </c>
      <c r="Y48" s="87"/>
      <c r="Z48" s="87"/>
      <c r="AA48" s="87"/>
      <c r="AB48" s="88"/>
      <c r="AC48" s="86">
        <v>0</v>
      </c>
      <c r="AD48" s="87"/>
      <c r="AE48" s="87"/>
      <c r="AF48" s="87"/>
      <c r="AG48" s="87"/>
      <c r="AH48" s="88"/>
      <c r="AI48" s="86">
        <f t="shared" si="2"/>
        <v>2</v>
      </c>
      <c r="AJ48" s="87"/>
      <c r="AK48" s="87"/>
      <c r="AL48" s="87"/>
      <c r="AM48" s="88"/>
      <c r="AN48" s="86">
        <f t="shared" si="3"/>
        <v>26</v>
      </c>
      <c r="AO48" s="87"/>
      <c r="AP48" s="87"/>
      <c r="AQ48" s="87"/>
      <c r="AR48" s="87"/>
      <c r="AS48" s="88"/>
      <c r="AT48" s="59">
        <f>IF(AI48=0,0,(AI48*1)/($E$52*$AU$9*3-$B$54))</f>
        <v>2.2222222222222223E-2</v>
      </c>
      <c r="AU48" s="60"/>
      <c r="AV48" s="60"/>
      <c r="AW48" s="60"/>
      <c r="AX48" s="60"/>
      <c r="AY48" s="61"/>
      <c r="AZ48" s="48"/>
    </row>
    <row r="49" spans="1:52" ht="10.5" customHeight="1" x14ac:dyDescent="0.15">
      <c r="A49" s="5"/>
      <c r="B49" s="233"/>
      <c r="C49" s="234"/>
      <c r="D49" s="234"/>
      <c r="E49" s="234"/>
      <c r="F49" s="234"/>
      <c r="G49" s="234"/>
      <c r="H49" s="235"/>
      <c r="I49" s="107" t="s">
        <v>38</v>
      </c>
      <c r="J49" s="108"/>
      <c r="K49" s="108"/>
      <c r="L49" s="109"/>
      <c r="M49" s="86">
        <v>13</v>
      </c>
      <c r="N49" s="87"/>
      <c r="O49" s="87"/>
      <c r="P49" s="87"/>
      <c r="Q49" s="88"/>
      <c r="R49" s="86">
        <v>124</v>
      </c>
      <c r="S49" s="87"/>
      <c r="T49" s="87"/>
      <c r="U49" s="87"/>
      <c r="V49" s="87"/>
      <c r="W49" s="88"/>
      <c r="X49" s="86">
        <v>0</v>
      </c>
      <c r="Y49" s="87"/>
      <c r="Z49" s="87"/>
      <c r="AA49" s="87"/>
      <c r="AB49" s="88"/>
      <c r="AC49" s="86">
        <v>0</v>
      </c>
      <c r="AD49" s="87"/>
      <c r="AE49" s="87"/>
      <c r="AF49" s="87"/>
      <c r="AG49" s="87"/>
      <c r="AH49" s="88"/>
      <c r="AI49" s="86">
        <f t="shared" si="2"/>
        <v>13</v>
      </c>
      <c r="AJ49" s="87"/>
      <c r="AK49" s="87"/>
      <c r="AL49" s="87"/>
      <c r="AM49" s="88"/>
      <c r="AN49" s="86">
        <f t="shared" si="3"/>
        <v>124</v>
      </c>
      <c r="AO49" s="87"/>
      <c r="AP49" s="87"/>
      <c r="AQ49" s="87"/>
      <c r="AR49" s="87"/>
      <c r="AS49" s="88"/>
      <c r="AT49" s="59">
        <f>IF(AI49=0,0,(AI49*1)/($E$52*$AU$9*3-$B$54))</f>
        <v>0.14444444444444443</v>
      </c>
      <c r="AU49" s="60"/>
      <c r="AV49" s="60"/>
      <c r="AW49" s="60"/>
      <c r="AX49" s="60"/>
      <c r="AY49" s="61"/>
      <c r="AZ49" s="48"/>
    </row>
    <row r="50" spans="1:52" ht="10.5" customHeight="1" x14ac:dyDescent="0.15">
      <c r="A50" s="5"/>
      <c r="B50" s="233"/>
      <c r="C50" s="234"/>
      <c r="D50" s="234"/>
      <c r="E50" s="234"/>
      <c r="F50" s="234"/>
      <c r="G50" s="234"/>
      <c r="H50" s="235"/>
      <c r="I50" s="107" t="s">
        <v>39</v>
      </c>
      <c r="J50" s="108"/>
      <c r="K50" s="108"/>
      <c r="L50" s="109"/>
      <c r="M50" s="86">
        <v>2</v>
      </c>
      <c r="N50" s="87"/>
      <c r="O50" s="87"/>
      <c r="P50" s="87"/>
      <c r="Q50" s="88"/>
      <c r="R50" s="86">
        <v>20</v>
      </c>
      <c r="S50" s="87"/>
      <c r="T50" s="87"/>
      <c r="U50" s="87"/>
      <c r="V50" s="87"/>
      <c r="W50" s="88"/>
      <c r="X50" s="86">
        <v>6</v>
      </c>
      <c r="Y50" s="87"/>
      <c r="Z50" s="87"/>
      <c r="AA50" s="87"/>
      <c r="AB50" s="88"/>
      <c r="AC50" s="86">
        <v>90</v>
      </c>
      <c r="AD50" s="87"/>
      <c r="AE50" s="87"/>
      <c r="AF50" s="87"/>
      <c r="AG50" s="87"/>
      <c r="AH50" s="88"/>
      <c r="AI50" s="86">
        <f t="shared" si="2"/>
        <v>8</v>
      </c>
      <c r="AJ50" s="87"/>
      <c r="AK50" s="87"/>
      <c r="AL50" s="87"/>
      <c r="AM50" s="88"/>
      <c r="AN50" s="86">
        <f t="shared" si="3"/>
        <v>110</v>
      </c>
      <c r="AO50" s="87"/>
      <c r="AP50" s="87"/>
      <c r="AQ50" s="87"/>
      <c r="AR50" s="87"/>
      <c r="AS50" s="88"/>
      <c r="AT50" s="59">
        <f>IF(AI50=0,0,(AI50*1)/($E$52*$AU$9*3-$B$54))</f>
        <v>8.8888888888888892E-2</v>
      </c>
      <c r="AU50" s="60"/>
      <c r="AV50" s="60"/>
      <c r="AW50" s="60"/>
      <c r="AX50" s="60"/>
      <c r="AY50" s="61"/>
      <c r="AZ50" s="48"/>
    </row>
    <row r="51" spans="1:52" ht="10.5" customHeight="1" x14ac:dyDescent="0.15">
      <c r="A51" s="5"/>
      <c r="B51" s="233"/>
      <c r="C51" s="234"/>
      <c r="D51" s="234"/>
      <c r="E51" s="234"/>
      <c r="F51" s="234"/>
      <c r="G51" s="234"/>
      <c r="H51" s="235"/>
      <c r="I51" s="107" t="s">
        <v>40</v>
      </c>
      <c r="J51" s="108"/>
      <c r="K51" s="108"/>
      <c r="L51" s="109"/>
      <c r="M51" s="86">
        <v>5</v>
      </c>
      <c r="N51" s="87"/>
      <c r="O51" s="87"/>
      <c r="P51" s="87"/>
      <c r="Q51" s="88"/>
      <c r="R51" s="86">
        <v>80</v>
      </c>
      <c r="S51" s="87"/>
      <c r="T51" s="87"/>
      <c r="U51" s="87"/>
      <c r="V51" s="87"/>
      <c r="W51" s="88"/>
      <c r="X51" s="86">
        <v>0</v>
      </c>
      <c r="Y51" s="87"/>
      <c r="Z51" s="87"/>
      <c r="AA51" s="87"/>
      <c r="AB51" s="88"/>
      <c r="AC51" s="86">
        <v>0</v>
      </c>
      <c r="AD51" s="87"/>
      <c r="AE51" s="87"/>
      <c r="AF51" s="87"/>
      <c r="AG51" s="87"/>
      <c r="AH51" s="88"/>
      <c r="AI51" s="86">
        <f t="shared" si="2"/>
        <v>5</v>
      </c>
      <c r="AJ51" s="87"/>
      <c r="AK51" s="87"/>
      <c r="AL51" s="87"/>
      <c r="AM51" s="88"/>
      <c r="AN51" s="86">
        <f t="shared" si="3"/>
        <v>80</v>
      </c>
      <c r="AO51" s="87"/>
      <c r="AP51" s="87"/>
      <c r="AQ51" s="87"/>
      <c r="AR51" s="87"/>
      <c r="AS51" s="88"/>
      <c r="AT51" s="59">
        <f>IF(AI51=0,0,(AI51*2)/($E$52*$AU$9*3-$B$54))</f>
        <v>0.1111111111111111</v>
      </c>
      <c r="AU51" s="60"/>
      <c r="AV51" s="60"/>
      <c r="AW51" s="60"/>
      <c r="AX51" s="60"/>
      <c r="AY51" s="61"/>
      <c r="AZ51" s="48"/>
    </row>
    <row r="52" spans="1:52" ht="10.5" customHeight="1" x14ac:dyDescent="0.15">
      <c r="A52" s="5"/>
      <c r="B52" s="20"/>
      <c r="C52" s="22"/>
      <c r="D52" s="18" t="s">
        <v>24</v>
      </c>
      <c r="E52" s="18">
        <v>1</v>
      </c>
      <c r="F52" s="18" t="s">
        <v>41</v>
      </c>
      <c r="G52" s="18"/>
      <c r="H52" s="19"/>
      <c r="I52" s="107" t="s">
        <v>42</v>
      </c>
      <c r="J52" s="108"/>
      <c r="K52" s="108"/>
      <c r="L52" s="109"/>
      <c r="M52" s="86">
        <v>3</v>
      </c>
      <c r="N52" s="87"/>
      <c r="O52" s="87"/>
      <c r="P52" s="87"/>
      <c r="Q52" s="88"/>
      <c r="R52" s="86">
        <v>34</v>
      </c>
      <c r="S52" s="87"/>
      <c r="T52" s="87"/>
      <c r="U52" s="87"/>
      <c r="V52" s="87"/>
      <c r="W52" s="88"/>
      <c r="X52" s="86">
        <v>0</v>
      </c>
      <c r="Y52" s="87"/>
      <c r="Z52" s="87"/>
      <c r="AA52" s="87"/>
      <c r="AB52" s="88"/>
      <c r="AC52" s="86">
        <v>0</v>
      </c>
      <c r="AD52" s="87"/>
      <c r="AE52" s="87"/>
      <c r="AF52" s="87"/>
      <c r="AG52" s="87"/>
      <c r="AH52" s="88"/>
      <c r="AI52" s="86">
        <f t="shared" si="2"/>
        <v>3</v>
      </c>
      <c r="AJ52" s="87"/>
      <c r="AK52" s="87"/>
      <c r="AL52" s="87"/>
      <c r="AM52" s="88"/>
      <c r="AN52" s="86">
        <f t="shared" si="3"/>
        <v>34</v>
      </c>
      <c r="AO52" s="87"/>
      <c r="AP52" s="87"/>
      <c r="AQ52" s="87"/>
      <c r="AR52" s="87"/>
      <c r="AS52" s="88"/>
      <c r="AT52" s="59">
        <f>IF(AI52=0,0,(AI52*2)/($E$52*$AU$9*3-$B$54))</f>
        <v>6.6666666666666666E-2</v>
      </c>
      <c r="AU52" s="60"/>
      <c r="AV52" s="60"/>
      <c r="AW52" s="60"/>
      <c r="AX52" s="60"/>
      <c r="AY52" s="61"/>
      <c r="AZ52" s="48"/>
    </row>
    <row r="53" spans="1:52" ht="10.5" customHeight="1" x14ac:dyDescent="0.15">
      <c r="A53" s="5"/>
      <c r="B53" s="20"/>
      <c r="C53" s="22"/>
      <c r="D53" s="22"/>
      <c r="E53" s="18"/>
      <c r="F53" s="18"/>
      <c r="G53" s="18"/>
      <c r="H53" s="19"/>
      <c r="I53" s="107" t="s">
        <v>43</v>
      </c>
      <c r="J53" s="108"/>
      <c r="K53" s="108"/>
      <c r="L53" s="109"/>
      <c r="M53" s="86">
        <v>3</v>
      </c>
      <c r="N53" s="87"/>
      <c r="O53" s="87"/>
      <c r="P53" s="87"/>
      <c r="Q53" s="88"/>
      <c r="R53" s="86">
        <v>58</v>
      </c>
      <c r="S53" s="87"/>
      <c r="T53" s="87"/>
      <c r="U53" s="87"/>
      <c r="V53" s="87"/>
      <c r="W53" s="88"/>
      <c r="X53" s="86">
        <v>0</v>
      </c>
      <c r="Y53" s="87"/>
      <c r="Z53" s="87"/>
      <c r="AA53" s="87"/>
      <c r="AB53" s="88"/>
      <c r="AC53" s="86">
        <v>0</v>
      </c>
      <c r="AD53" s="87"/>
      <c r="AE53" s="87"/>
      <c r="AF53" s="87"/>
      <c r="AG53" s="87"/>
      <c r="AH53" s="88"/>
      <c r="AI53" s="86">
        <f t="shared" si="2"/>
        <v>3</v>
      </c>
      <c r="AJ53" s="87"/>
      <c r="AK53" s="87"/>
      <c r="AL53" s="87"/>
      <c r="AM53" s="88"/>
      <c r="AN53" s="86">
        <f t="shared" si="3"/>
        <v>58</v>
      </c>
      <c r="AO53" s="87"/>
      <c r="AP53" s="87"/>
      <c r="AQ53" s="87"/>
      <c r="AR53" s="87"/>
      <c r="AS53" s="88"/>
      <c r="AT53" s="59">
        <f>IF(AI53=0,0,(AI53*3)/($E$52*$AU$9*3-$B$54))</f>
        <v>0.1</v>
      </c>
      <c r="AU53" s="60"/>
      <c r="AV53" s="60"/>
      <c r="AW53" s="60"/>
      <c r="AX53" s="60"/>
      <c r="AY53" s="61"/>
      <c r="AZ53" s="48"/>
    </row>
    <row r="54" spans="1:52" ht="10.5" customHeight="1" x14ac:dyDescent="0.15">
      <c r="A54" s="5"/>
      <c r="B54" s="32">
        <v>0</v>
      </c>
      <c r="C54" s="27"/>
      <c r="D54" s="27"/>
      <c r="E54" s="24">
        <v>2</v>
      </c>
      <c r="F54" s="24"/>
      <c r="G54" s="24"/>
      <c r="H54" s="25"/>
      <c r="I54" s="107" t="s">
        <v>36</v>
      </c>
      <c r="J54" s="108"/>
      <c r="K54" s="108"/>
      <c r="L54" s="109"/>
      <c r="M54" s="86">
        <f>SUM(M48:M53)</f>
        <v>28</v>
      </c>
      <c r="N54" s="87"/>
      <c r="O54" s="87"/>
      <c r="P54" s="87"/>
      <c r="Q54" s="88"/>
      <c r="R54" s="86">
        <f>SUM(R48:R53)</f>
        <v>342</v>
      </c>
      <c r="S54" s="87"/>
      <c r="T54" s="87"/>
      <c r="U54" s="87"/>
      <c r="V54" s="87"/>
      <c r="W54" s="88"/>
      <c r="X54" s="86">
        <f>SUM(X48:X53)</f>
        <v>6</v>
      </c>
      <c r="Y54" s="87"/>
      <c r="Z54" s="87"/>
      <c r="AA54" s="87"/>
      <c r="AB54" s="88"/>
      <c r="AC54" s="86">
        <f>SUM(AC48:AC53)</f>
        <v>90</v>
      </c>
      <c r="AD54" s="87"/>
      <c r="AE54" s="87"/>
      <c r="AF54" s="87"/>
      <c r="AG54" s="87"/>
      <c r="AH54" s="88"/>
      <c r="AI54" s="86">
        <f t="shared" si="2"/>
        <v>34</v>
      </c>
      <c r="AJ54" s="87"/>
      <c r="AK54" s="87"/>
      <c r="AL54" s="87"/>
      <c r="AM54" s="88"/>
      <c r="AN54" s="86">
        <f t="shared" si="3"/>
        <v>432</v>
      </c>
      <c r="AO54" s="87"/>
      <c r="AP54" s="87"/>
      <c r="AQ54" s="87"/>
      <c r="AR54" s="87"/>
      <c r="AS54" s="88"/>
      <c r="AT54" s="59">
        <f>IF(AI54=0,0,(AI54+AI51+AI52+(AI53*2))/(E52*$AU$9*3-B54))</f>
        <v>0.53333333333333333</v>
      </c>
      <c r="AU54" s="60"/>
      <c r="AV54" s="60"/>
      <c r="AW54" s="60"/>
      <c r="AX54" s="60"/>
      <c r="AY54" s="61"/>
      <c r="AZ54" s="48"/>
    </row>
    <row r="55" spans="1:52" ht="10.5" customHeight="1" x14ac:dyDescent="0.15">
      <c r="A55" s="5"/>
      <c r="B55" s="121" t="s">
        <v>49</v>
      </c>
      <c r="C55" s="231"/>
      <c r="D55" s="231"/>
      <c r="E55" s="231"/>
      <c r="F55" s="231"/>
      <c r="G55" s="231"/>
      <c r="H55" s="232"/>
      <c r="I55" s="107" t="s">
        <v>37</v>
      </c>
      <c r="J55" s="108"/>
      <c r="K55" s="108"/>
      <c r="L55" s="109"/>
      <c r="M55" s="86">
        <v>2</v>
      </c>
      <c r="N55" s="87"/>
      <c r="O55" s="87"/>
      <c r="P55" s="87"/>
      <c r="Q55" s="88"/>
      <c r="R55" s="86">
        <v>15</v>
      </c>
      <c r="S55" s="87"/>
      <c r="T55" s="87"/>
      <c r="U55" s="87"/>
      <c r="V55" s="87"/>
      <c r="W55" s="88"/>
      <c r="X55" s="86">
        <v>0</v>
      </c>
      <c r="Y55" s="87"/>
      <c r="Z55" s="87"/>
      <c r="AA55" s="87"/>
      <c r="AB55" s="88"/>
      <c r="AC55" s="86">
        <v>0</v>
      </c>
      <c r="AD55" s="87"/>
      <c r="AE55" s="87"/>
      <c r="AF55" s="87"/>
      <c r="AG55" s="87"/>
      <c r="AH55" s="88"/>
      <c r="AI55" s="86">
        <f t="shared" si="2"/>
        <v>2</v>
      </c>
      <c r="AJ55" s="87"/>
      <c r="AK55" s="87"/>
      <c r="AL55" s="87"/>
      <c r="AM55" s="88"/>
      <c r="AN55" s="86">
        <f t="shared" si="3"/>
        <v>15</v>
      </c>
      <c r="AO55" s="87"/>
      <c r="AP55" s="87"/>
      <c r="AQ55" s="87"/>
      <c r="AR55" s="87"/>
      <c r="AS55" s="88"/>
      <c r="AT55" s="59">
        <f>IF(AI55=0,0,(AI55*1)/($E$59*$AU$9*3-$B$61))</f>
        <v>4.4444444444444444E-3</v>
      </c>
      <c r="AU55" s="60"/>
      <c r="AV55" s="60"/>
      <c r="AW55" s="60"/>
      <c r="AX55" s="60"/>
      <c r="AY55" s="61"/>
      <c r="AZ55" s="48"/>
    </row>
    <row r="56" spans="1:52" ht="10.5" customHeight="1" x14ac:dyDescent="0.15">
      <c r="A56" s="5"/>
      <c r="B56" s="233"/>
      <c r="C56" s="234"/>
      <c r="D56" s="234"/>
      <c r="E56" s="234"/>
      <c r="F56" s="234"/>
      <c r="G56" s="234"/>
      <c r="H56" s="235"/>
      <c r="I56" s="107" t="s">
        <v>38</v>
      </c>
      <c r="J56" s="108"/>
      <c r="K56" s="108"/>
      <c r="L56" s="109"/>
      <c r="M56" s="86">
        <v>5</v>
      </c>
      <c r="N56" s="87"/>
      <c r="O56" s="87"/>
      <c r="P56" s="87"/>
      <c r="Q56" s="88"/>
      <c r="R56" s="86">
        <v>30</v>
      </c>
      <c r="S56" s="87"/>
      <c r="T56" s="87"/>
      <c r="U56" s="87"/>
      <c r="V56" s="87"/>
      <c r="W56" s="88"/>
      <c r="X56" s="86">
        <v>0</v>
      </c>
      <c r="Y56" s="87"/>
      <c r="Z56" s="87"/>
      <c r="AA56" s="87"/>
      <c r="AB56" s="88"/>
      <c r="AC56" s="86">
        <v>0</v>
      </c>
      <c r="AD56" s="87"/>
      <c r="AE56" s="87"/>
      <c r="AF56" s="87"/>
      <c r="AG56" s="87"/>
      <c r="AH56" s="88"/>
      <c r="AI56" s="86">
        <f t="shared" si="2"/>
        <v>5</v>
      </c>
      <c r="AJ56" s="87"/>
      <c r="AK56" s="87"/>
      <c r="AL56" s="87"/>
      <c r="AM56" s="88"/>
      <c r="AN56" s="86">
        <f t="shared" si="3"/>
        <v>30</v>
      </c>
      <c r="AO56" s="87"/>
      <c r="AP56" s="87"/>
      <c r="AQ56" s="87"/>
      <c r="AR56" s="87"/>
      <c r="AS56" s="88"/>
      <c r="AT56" s="59">
        <f>IF(AI56=0,0,(AI56*1)/($E$59*$AU$9*3-$B$61))</f>
        <v>1.1111111111111112E-2</v>
      </c>
      <c r="AU56" s="60"/>
      <c r="AV56" s="60"/>
      <c r="AW56" s="60"/>
      <c r="AX56" s="60"/>
      <c r="AY56" s="61"/>
      <c r="AZ56" s="48"/>
    </row>
    <row r="57" spans="1:52" ht="10.5" customHeight="1" x14ac:dyDescent="0.15">
      <c r="A57" s="5"/>
      <c r="B57" s="233"/>
      <c r="C57" s="234"/>
      <c r="D57" s="234"/>
      <c r="E57" s="234"/>
      <c r="F57" s="234"/>
      <c r="G57" s="234"/>
      <c r="H57" s="235"/>
      <c r="I57" s="107" t="s">
        <v>39</v>
      </c>
      <c r="J57" s="108"/>
      <c r="K57" s="108"/>
      <c r="L57" s="109"/>
      <c r="M57" s="86">
        <v>0</v>
      </c>
      <c r="N57" s="87"/>
      <c r="O57" s="87"/>
      <c r="P57" s="87"/>
      <c r="Q57" s="88"/>
      <c r="R57" s="86">
        <v>0</v>
      </c>
      <c r="S57" s="87"/>
      <c r="T57" s="87"/>
      <c r="U57" s="87"/>
      <c r="V57" s="87"/>
      <c r="W57" s="88"/>
      <c r="X57" s="86">
        <v>0</v>
      </c>
      <c r="Y57" s="87"/>
      <c r="Z57" s="87"/>
      <c r="AA57" s="87"/>
      <c r="AB57" s="88"/>
      <c r="AC57" s="86">
        <v>0</v>
      </c>
      <c r="AD57" s="87"/>
      <c r="AE57" s="87"/>
      <c r="AF57" s="87"/>
      <c r="AG57" s="87"/>
      <c r="AH57" s="88"/>
      <c r="AI57" s="86">
        <f t="shared" si="2"/>
        <v>0</v>
      </c>
      <c r="AJ57" s="87"/>
      <c r="AK57" s="87"/>
      <c r="AL57" s="87"/>
      <c r="AM57" s="88"/>
      <c r="AN57" s="86">
        <f t="shared" si="3"/>
        <v>0</v>
      </c>
      <c r="AO57" s="87"/>
      <c r="AP57" s="87"/>
      <c r="AQ57" s="87"/>
      <c r="AR57" s="87"/>
      <c r="AS57" s="88"/>
      <c r="AT57" s="59">
        <f>IF(AI57=0,0,(AI57*1)/($E$59*$AU$9*3-$B$61))</f>
        <v>0</v>
      </c>
      <c r="AU57" s="60"/>
      <c r="AV57" s="60"/>
      <c r="AW57" s="60"/>
      <c r="AX57" s="60"/>
      <c r="AY57" s="61"/>
      <c r="AZ57" s="48"/>
    </row>
    <row r="58" spans="1:52" ht="10.5" customHeight="1" x14ac:dyDescent="0.15">
      <c r="A58" s="5"/>
      <c r="B58" s="233"/>
      <c r="C58" s="234"/>
      <c r="D58" s="234"/>
      <c r="E58" s="234"/>
      <c r="F58" s="234"/>
      <c r="G58" s="234"/>
      <c r="H58" s="235"/>
      <c r="I58" s="107" t="s">
        <v>40</v>
      </c>
      <c r="J58" s="108"/>
      <c r="K58" s="108"/>
      <c r="L58" s="109"/>
      <c r="M58" s="86">
        <v>33</v>
      </c>
      <c r="N58" s="87"/>
      <c r="O58" s="87"/>
      <c r="P58" s="87"/>
      <c r="Q58" s="88"/>
      <c r="R58" s="86">
        <v>244</v>
      </c>
      <c r="S58" s="87"/>
      <c r="T58" s="87"/>
      <c r="U58" s="87"/>
      <c r="V58" s="87"/>
      <c r="W58" s="88"/>
      <c r="X58" s="86">
        <v>0</v>
      </c>
      <c r="Y58" s="87"/>
      <c r="Z58" s="87"/>
      <c r="AA58" s="87"/>
      <c r="AB58" s="88"/>
      <c r="AC58" s="86">
        <v>0</v>
      </c>
      <c r="AD58" s="87"/>
      <c r="AE58" s="87"/>
      <c r="AF58" s="87"/>
      <c r="AG58" s="87"/>
      <c r="AH58" s="88"/>
      <c r="AI58" s="86">
        <f t="shared" si="2"/>
        <v>33</v>
      </c>
      <c r="AJ58" s="87"/>
      <c r="AK58" s="87"/>
      <c r="AL58" s="87"/>
      <c r="AM58" s="88"/>
      <c r="AN58" s="86">
        <f t="shared" si="3"/>
        <v>244</v>
      </c>
      <c r="AO58" s="87"/>
      <c r="AP58" s="87"/>
      <c r="AQ58" s="87"/>
      <c r="AR58" s="87"/>
      <c r="AS58" s="88"/>
      <c r="AT58" s="59">
        <f>IF(AI58=0,0,(AI58*2)/($E$59*$AU$9*3-$B$61))</f>
        <v>0.14666666666666667</v>
      </c>
      <c r="AU58" s="60"/>
      <c r="AV58" s="60"/>
      <c r="AW58" s="60"/>
      <c r="AX58" s="60"/>
      <c r="AY58" s="61"/>
      <c r="AZ58" s="48"/>
    </row>
    <row r="59" spans="1:52" ht="10.5" customHeight="1" x14ac:dyDescent="0.15">
      <c r="A59" s="5"/>
      <c r="B59" s="20"/>
      <c r="C59" s="22"/>
      <c r="D59" s="18" t="s">
        <v>24</v>
      </c>
      <c r="E59" s="18">
        <v>5</v>
      </c>
      <c r="F59" s="18" t="s">
        <v>41</v>
      </c>
      <c r="G59" s="18"/>
      <c r="H59" s="19"/>
      <c r="I59" s="107" t="s">
        <v>42</v>
      </c>
      <c r="J59" s="108"/>
      <c r="K59" s="108"/>
      <c r="L59" s="109"/>
      <c r="M59" s="86">
        <v>6</v>
      </c>
      <c r="N59" s="87"/>
      <c r="O59" s="87"/>
      <c r="P59" s="87"/>
      <c r="Q59" s="88"/>
      <c r="R59" s="86">
        <v>41</v>
      </c>
      <c r="S59" s="87"/>
      <c r="T59" s="87"/>
      <c r="U59" s="87"/>
      <c r="V59" s="87"/>
      <c r="W59" s="88"/>
      <c r="X59" s="86">
        <v>0</v>
      </c>
      <c r="Y59" s="87"/>
      <c r="Z59" s="87"/>
      <c r="AA59" s="87"/>
      <c r="AB59" s="88"/>
      <c r="AC59" s="86">
        <v>0</v>
      </c>
      <c r="AD59" s="87"/>
      <c r="AE59" s="87"/>
      <c r="AF59" s="87"/>
      <c r="AG59" s="87"/>
      <c r="AH59" s="88"/>
      <c r="AI59" s="86">
        <f t="shared" si="2"/>
        <v>6</v>
      </c>
      <c r="AJ59" s="87"/>
      <c r="AK59" s="87"/>
      <c r="AL59" s="87"/>
      <c r="AM59" s="88"/>
      <c r="AN59" s="86">
        <f t="shared" si="3"/>
        <v>41</v>
      </c>
      <c r="AO59" s="87"/>
      <c r="AP59" s="87"/>
      <c r="AQ59" s="87"/>
      <c r="AR59" s="87"/>
      <c r="AS59" s="88"/>
      <c r="AT59" s="59">
        <f>IF(AI59=0,0,(AI59*2)/($E$59*$AU$9*3-$B$61))</f>
        <v>2.6666666666666668E-2</v>
      </c>
      <c r="AU59" s="60"/>
      <c r="AV59" s="60"/>
      <c r="AW59" s="60"/>
      <c r="AX59" s="60"/>
      <c r="AY59" s="61"/>
      <c r="AZ59" s="48"/>
    </row>
    <row r="60" spans="1:52" ht="10.5" customHeight="1" x14ac:dyDescent="0.15">
      <c r="A60" s="5"/>
      <c r="B60" s="20"/>
      <c r="C60" s="22"/>
      <c r="D60" s="22"/>
      <c r="E60" s="18"/>
      <c r="F60" s="18"/>
      <c r="G60" s="18"/>
      <c r="H60" s="19"/>
      <c r="I60" s="107" t="s">
        <v>43</v>
      </c>
      <c r="J60" s="108"/>
      <c r="K60" s="108"/>
      <c r="L60" s="109"/>
      <c r="M60" s="86">
        <v>34</v>
      </c>
      <c r="N60" s="87"/>
      <c r="O60" s="87"/>
      <c r="P60" s="87"/>
      <c r="Q60" s="88"/>
      <c r="R60" s="86">
        <v>251</v>
      </c>
      <c r="S60" s="87"/>
      <c r="T60" s="87"/>
      <c r="U60" s="87"/>
      <c r="V60" s="87"/>
      <c r="W60" s="88"/>
      <c r="X60" s="86">
        <v>3</v>
      </c>
      <c r="Y60" s="87"/>
      <c r="Z60" s="87"/>
      <c r="AA60" s="87"/>
      <c r="AB60" s="88"/>
      <c r="AC60" s="86">
        <v>18</v>
      </c>
      <c r="AD60" s="87"/>
      <c r="AE60" s="87"/>
      <c r="AF60" s="87"/>
      <c r="AG60" s="87"/>
      <c r="AH60" s="88"/>
      <c r="AI60" s="86">
        <f t="shared" si="2"/>
        <v>37</v>
      </c>
      <c r="AJ60" s="87"/>
      <c r="AK60" s="87"/>
      <c r="AL60" s="87"/>
      <c r="AM60" s="88"/>
      <c r="AN60" s="86">
        <f t="shared" si="3"/>
        <v>269</v>
      </c>
      <c r="AO60" s="87"/>
      <c r="AP60" s="87"/>
      <c r="AQ60" s="87"/>
      <c r="AR60" s="87"/>
      <c r="AS60" s="88"/>
      <c r="AT60" s="59">
        <f>IF(AI60=0,0,(AI60*3)/($E$59*$AU$9*3-$B$61))</f>
        <v>0.24666666666666667</v>
      </c>
      <c r="AU60" s="60"/>
      <c r="AV60" s="60"/>
      <c r="AW60" s="60"/>
      <c r="AX60" s="60"/>
      <c r="AY60" s="61"/>
      <c r="AZ60" s="48"/>
    </row>
    <row r="61" spans="1:52" ht="10.5" customHeight="1" x14ac:dyDescent="0.15">
      <c r="A61" s="5"/>
      <c r="B61" s="32">
        <v>0</v>
      </c>
      <c r="C61" s="27"/>
      <c r="D61" s="27"/>
      <c r="E61" s="24">
        <v>2</v>
      </c>
      <c r="F61" s="24"/>
      <c r="G61" s="24"/>
      <c r="H61" s="25"/>
      <c r="I61" s="107" t="s">
        <v>36</v>
      </c>
      <c r="J61" s="108"/>
      <c r="K61" s="108"/>
      <c r="L61" s="109"/>
      <c r="M61" s="86">
        <f>SUM(M55:M60)</f>
        <v>80</v>
      </c>
      <c r="N61" s="87"/>
      <c r="O61" s="87"/>
      <c r="P61" s="87"/>
      <c r="Q61" s="88"/>
      <c r="R61" s="86">
        <f>SUM(R55:R60)</f>
        <v>581</v>
      </c>
      <c r="S61" s="87"/>
      <c r="T61" s="87"/>
      <c r="U61" s="87"/>
      <c r="V61" s="87"/>
      <c r="W61" s="88"/>
      <c r="X61" s="86">
        <f>SUM(X55:X60)</f>
        <v>3</v>
      </c>
      <c r="Y61" s="87"/>
      <c r="Z61" s="87"/>
      <c r="AA61" s="87"/>
      <c r="AB61" s="88"/>
      <c r="AC61" s="86">
        <f>SUM(AC55:AC60)</f>
        <v>18</v>
      </c>
      <c r="AD61" s="87"/>
      <c r="AE61" s="87"/>
      <c r="AF61" s="87"/>
      <c r="AG61" s="87"/>
      <c r="AH61" s="88"/>
      <c r="AI61" s="86">
        <f t="shared" si="2"/>
        <v>83</v>
      </c>
      <c r="AJ61" s="87"/>
      <c r="AK61" s="87"/>
      <c r="AL61" s="87"/>
      <c r="AM61" s="88"/>
      <c r="AN61" s="86">
        <f t="shared" si="3"/>
        <v>599</v>
      </c>
      <c r="AO61" s="87"/>
      <c r="AP61" s="87"/>
      <c r="AQ61" s="87"/>
      <c r="AR61" s="87"/>
      <c r="AS61" s="88"/>
      <c r="AT61" s="59">
        <f>IF(AI61=0,0,(AI61+AI58+AI59+(AI60*2))/(E59*$AU$9*3-B61))</f>
        <v>0.43555555555555553</v>
      </c>
      <c r="AU61" s="60"/>
      <c r="AV61" s="60"/>
      <c r="AW61" s="60"/>
      <c r="AX61" s="60"/>
      <c r="AY61" s="61"/>
      <c r="AZ61" s="48"/>
    </row>
    <row r="62" spans="1:52" ht="10.5" customHeight="1" x14ac:dyDescent="0.15">
      <c r="A62" s="5"/>
      <c r="B62" s="204" t="s">
        <v>34</v>
      </c>
      <c r="C62" s="208"/>
      <c r="D62" s="208"/>
      <c r="E62" s="208" t="s">
        <v>25</v>
      </c>
      <c r="F62" s="208"/>
      <c r="G62" s="208"/>
      <c r="H62" s="206"/>
      <c r="I62" s="118" t="s">
        <v>37</v>
      </c>
      <c r="J62" s="119"/>
      <c r="K62" s="119"/>
      <c r="L62" s="120"/>
      <c r="M62" s="201">
        <f t="shared" ref="M62:M67" si="4">M13+M20+M27+M34+M41+M48+M55</f>
        <v>96</v>
      </c>
      <c r="N62" s="202"/>
      <c r="O62" s="202"/>
      <c r="P62" s="202"/>
      <c r="Q62" s="203"/>
      <c r="R62" s="201">
        <f t="shared" ref="R62:R67" si="5">R13+R20+R27+R34+R41+R48+R55</f>
        <v>1108</v>
      </c>
      <c r="S62" s="202"/>
      <c r="T62" s="202"/>
      <c r="U62" s="202"/>
      <c r="V62" s="202"/>
      <c r="W62" s="203"/>
      <c r="X62" s="201">
        <f t="shared" ref="X62:X67" si="6">X13+X20+X27+X34+X41+X48+X55</f>
        <v>0</v>
      </c>
      <c r="Y62" s="202"/>
      <c r="Z62" s="202"/>
      <c r="AA62" s="202"/>
      <c r="AB62" s="203"/>
      <c r="AC62" s="201">
        <f t="shared" ref="AC62:AC67" si="7">AC13+AC20+AC27+AC34+AC41+AC48+AC55</f>
        <v>0</v>
      </c>
      <c r="AD62" s="202"/>
      <c r="AE62" s="202"/>
      <c r="AF62" s="202"/>
      <c r="AG62" s="202"/>
      <c r="AH62" s="203"/>
      <c r="AI62" s="201">
        <f t="shared" ref="AI62:AI67" si="8">AI13+AI20+AI27+AI34+AI41+AI48+AI55</f>
        <v>96</v>
      </c>
      <c r="AJ62" s="202"/>
      <c r="AK62" s="202"/>
      <c r="AL62" s="202"/>
      <c r="AM62" s="203"/>
      <c r="AN62" s="201">
        <f t="shared" ref="AN62:AN67" si="9">AN13+AN20+AN27+AN34+AN41+AN48+AN55</f>
        <v>1108</v>
      </c>
      <c r="AO62" s="202"/>
      <c r="AP62" s="202"/>
      <c r="AQ62" s="202"/>
      <c r="AR62" s="202"/>
      <c r="AS62" s="203"/>
      <c r="AT62" s="198">
        <f>IF(AI62=0,0,(AI62*1)/($E$66*$AU$9*3-$B$68))</f>
        <v>7.1111111111111111E-2</v>
      </c>
      <c r="AU62" s="199"/>
      <c r="AV62" s="199"/>
      <c r="AW62" s="199"/>
      <c r="AX62" s="199"/>
      <c r="AY62" s="200"/>
      <c r="AZ62" s="48"/>
    </row>
    <row r="63" spans="1:52" ht="10.5" customHeight="1" x14ac:dyDescent="0.15">
      <c r="A63" s="5"/>
      <c r="B63" s="207"/>
      <c r="C63" s="208"/>
      <c r="D63" s="208"/>
      <c r="E63" s="208"/>
      <c r="F63" s="208"/>
      <c r="G63" s="208"/>
      <c r="H63" s="206"/>
      <c r="I63" s="107" t="s">
        <v>38</v>
      </c>
      <c r="J63" s="108"/>
      <c r="K63" s="108"/>
      <c r="L63" s="109"/>
      <c r="M63" s="86">
        <f t="shared" si="4"/>
        <v>106</v>
      </c>
      <c r="N63" s="87"/>
      <c r="O63" s="87"/>
      <c r="P63" s="87"/>
      <c r="Q63" s="88"/>
      <c r="R63" s="86">
        <f t="shared" si="5"/>
        <v>1744</v>
      </c>
      <c r="S63" s="87"/>
      <c r="T63" s="87"/>
      <c r="U63" s="87"/>
      <c r="V63" s="87"/>
      <c r="W63" s="88"/>
      <c r="X63" s="86">
        <f t="shared" si="6"/>
        <v>7</v>
      </c>
      <c r="Y63" s="87"/>
      <c r="Z63" s="87"/>
      <c r="AA63" s="87"/>
      <c r="AB63" s="88"/>
      <c r="AC63" s="86">
        <f t="shared" si="7"/>
        <v>130</v>
      </c>
      <c r="AD63" s="87"/>
      <c r="AE63" s="87"/>
      <c r="AF63" s="87"/>
      <c r="AG63" s="87"/>
      <c r="AH63" s="88"/>
      <c r="AI63" s="86">
        <f t="shared" si="8"/>
        <v>113</v>
      </c>
      <c r="AJ63" s="87"/>
      <c r="AK63" s="87"/>
      <c r="AL63" s="87"/>
      <c r="AM63" s="88"/>
      <c r="AN63" s="86">
        <f t="shared" si="9"/>
        <v>1874</v>
      </c>
      <c r="AO63" s="87"/>
      <c r="AP63" s="87"/>
      <c r="AQ63" s="87"/>
      <c r="AR63" s="87"/>
      <c r="AS63" s="88"/>
      <c r="AT63" s="59">
        <f>IF(AI63=0,0,(AI63*1)/($E$66*$AU$9*3-$B$68))</f>
        <v>8.3703703703703697E-2</v>
      </c>
      <c r="AU63" s="60"/>
      <c r="AV63" s="60"/>
      <c r="AW63" s="60"/>
      <c r="AX63" s="60"/>
      <c r="AY63" s="61"/>
      <c r="AZ63" s="48"/>
    </row>
    <row r="64" spans="1:52" ht="10.5" customHeight="1" x14ac:dyDescent="0.15">
      <c r="A64" s="5"/>
      <c r="B64" s="207"/>
      <c r="C64" s="208"/>
      <c r="D64" s="208"/>
      <c r="E64" s="208"/>
      <c r="F64" s="208"/>
      <c r="G64" s="208"/>
      <c r="H64" s="206"/>
      <c r="I64" s="107" t="s">
        <v>39</v>
      </c>
      <c r="J64" s="108"/>
      <c r="K64" s="108"/>
      <c r="L64" s="109"/>
      <c r="M64" s="86">
        <f t="shared" si="4"/>
        <v>84</v>
      </c>
      <c r="N64" s="87"/>
      <c r="O64" s="87"/>
      <c r="P64" s="87"/>
      <c r="Q64" s="88"/>
      <c r="R64" s="86">
        <f t="shared" si="5"/>
        <v>882</v>
      </c>
      <c r="S64" s="87"/>
      <c r="T64" s="87"/>
      <c r="U64" s="87"/>
      <c r="V64" s="87"/>
      <c r="W64" s="88"/>
      <c r="X64" s="86">
        <f t="shared" si="6"/>
        <v>23</v>
      </c>
      <c r="Y64" s="87"/>
      <c r="Z64" s="87"/>
      <c r="AA64" s="87"/>
      <c r="AB64" s="88"/>
      <c r="AC64" s="86">
        <f t="shared" si="7"/>
        <v>545</v>
      </c>
      <c r="AD64" s="87"/>
      <c r="AE64" s="87"/>
      <c r="AF64" s="87"/>
      <c r="AG64" s="87"/>
      <c r="AH64" s="88"/>
      <c r="AI64" s="86">
        <f t="shared" si="8"/>
        <v>107</v>
      </c>
      <c r="AJ64" s="87"/>
      <c r="AK64" s="87"/>
      <c r="AL64" s="87"/>
      <c r="AM64" s="88"/>
      <c r="AN64" s="86">
        <f t="shared" si="9"/>
        <v>1427</v>
      </c>
      <c r="AO64" s="87"/>
      <c r="AP64" s="87"/>
      <c r="AQ64" s="87"/>
      <c r="AR64" s="87"/>
      <c r="AS64" s="88"/>
      <c r="AT64" s="59">
        <f>IF(AI64=0,0,(AI64*1)/($E$66*$AU$9*3-$B$68))</f>
        <v>7.9259259259259265E-2</v>
      </c>
      <c r="AU64" s="60"/>
      <c r="AV64" s="60"/>
      <c r="AW64" s="60"/>
      <c r="AX64" s="60"/>
      <c r="AY64" s="61"/>
      <c r="AZ64" s="48"/>
    </row>
    <row r="65" spans="1:52" ht="10.5" customHeight="1" x14ac:dyDescent="0.15">
      <c r="A65" s="5"/>
      <c r="B65" s="207"/>
      <c r="C65" s="208"/>
      <c r="D65" s="208"/>
      <c r="E65" s="208"/>
      <c r="F65" s="208"/>
      <c r="G65" s="208"/>
      <c r="H65" s="206"/>
      <c r="I65" s="107" t="s">
        <v>40</v>
      </c>
      <c r="J65" s="108"/>
      <c r="K65" s="108"/>
      <c r="L65" s="109"/>
      <c r="M65" s="86">
        <f t="shared" si="4"/>
        <v>84</v>
      </c>
      <c r="N65" s="87"/>
      <c r="O65" s="87"/>
      <c r="P65" s="87"/>
      <c r="Q65" s="88"/>
      <c r="R65" s="86">
        <f t="shared" si="5"/>
        <v>4358</v>
      </c>
      <c r="S65" s="87"/>
      <c r="T65" s="87"/>
      <c r="U65" s="87"/>
      <c r="V65" s="87"/>
      <c r="W65" s="88"/>
      <c r="X65" s="86">
        <f t="shared" si="6"/>
        <v>3</v>
      </c>
      <c r="Y65" s="87"/>
      <c r="Z65" s="87"/>
      <c r="AA65" s="87"/>
      <c r="AB65" s="88"/>
      <c r="AC65" s="86">
        <f t="shared" si="7"/>
        <v>60</v>
      </c>
      <c r="AD65" s="87"/>
      <c r="AE65" s="87"/>
      <c r="AF65" s="87"/>
      <c r="AG65" s="87"/>
      <c r="AH65" s="88"/>
      <c r="AI65" s="86">
        <f t="shared" si="8"/>
        <v>87</v>
      </c>
      <c r="AJ65" s="87"/>
      <c r="AK65" s="87"/>
      <c r="AL65" s="87"/>
      <c r="AM65" s="88"/>
      <c r="AN65" s="86">
        <f t="shared" si="9"/>
        <v>4418</v>
      </c>
      <c r="AO65" s="87"/>
      <c r="AP65" s="87"/>
      <c r="AQ65" s="87"/>
      <c r="AR65" s="87"/>
      <c r="AS65" s="88"/>
      <c r="AT65" s="59">
        <f>IF(AI65=0,0,(AI65*2)/($E$66*$AU$9*3-$B$68))</f>
        <v>0.12888888888888889</v>
      </c>
      <c r="AU65" s="60"/>
      <c r="AV65" s="60"/>
      <c r="AW65" s="60"/>
      <c r="AX65" s="60"/>
      <c r="AY65" s="61"/>
      <c r="AZ65" s="48"/>
    </row>
    <row r="66" spans="1:52" ht="10.5" customHeight="1" x14ac:dyDescent="0.15">
      <c r="A66" s="5"/>
      <c r="B66" s="20"/>
      <c r="C66" s="22"/>
      <c r="D66" s="18" t="s">
        <v>24</v>
      </c>
      <c r="E66" s="18">
        <f>E17+E24+E31+E38+E45+E52+E59</f>
        <v>15</v>
      </c>
      <c r="F66" s="18" t="s">
        <v>41</v>
      </c>
      <c r="G66" s="18"/>
      <c r="H66" s="19"/>
      <c r="I66" s="107" t="s">
        <v>42</v>
      </c>
      <c r="J66" s="108"/>
      <c r="K66" s="108"/>
      <c r="L66" s="109"/>
      <c r="M66" s="86">
        <f t="shared" si="4"/>
        <v>30</v>
      </c>
      <c r="N66" s="87"/>
      <c r="O66" s="87"/>
      <c r="P66" s="87"/>
      <c r="Q66" s="88"/>
      <c r="R66" s="86">
        <f t="shared" si="5"/>
        <v>1093</v>
      </c>
      <c r="S66" s="87"/>
      <c r="T66" s="87"/>
      <c r="U66" s="87"/>
      <c r="V66" s="87"/>
      <c r="W66" s="88"/>
      <c r="X66" s="86">
        <f t="shared" si="6"/>
        <v>0</v>
      </c>
      <c r="Y66" s="87"/>
      <c r="Z66" s="87"/>
      <c r="AA66" s="87"/>
      <c r="AB66" s="88"/>
      <c r="AC66" s="86">
        <f t="shared" si="7"/>
        <v>0</v>
      </c>
      <c r="AD66" s="87"/>
      <c r="AE66" s="87"/>
      <c r="AF66" s="87"/>
      <c r="AG66" s="87"/>
      <c r="AH66" s="88"/>
      <c r="AI66" s="86">
        <f t="shared" si="8"/>
        <v>30</v>
      </c>
      <c r="AJ66" s="87"/>
      <c r="AK66" s="87"/>
      <c r="AL66" s="87"/>
      <c r="AM66" s="88"/>
      <c r="AN66" s="86">
        <f t="shared" si="9"/>
        <v>1093</v>
      </c>
      <c r="AO66" s="87"/>
      <c r="AP66" s="87"/>
      <c r="AQ66" s="87"/>
      <c r="AR66" s="87"/>
      <c r="AS66" s="88"/>
      <c r="AT66" s="59">
        <f>IF(AI66=0,0,(AI66*2)/($E$66*$AU$9*3-$B$68))</f>
        <v>4.4444444444444446E-2</v>
      </c>
      <c r="AU66" s="60"/>
      <c r="AV66" s="60"/>
      <c r="AW66" s="60"/>
      <c r="AX66" s="60"/>
      <c r="AY66" s="61"/>
      <c r="AZ66" s="48"/>
    </row>
    <row r="67" spans="1:52" ht="10.5" customHeight="1" x14ac:dyDescent="0.15">
      <c r="A67" s="5"/>
      <c r="B67" s="20"/>
      <c r="C67" s="22"/>
      <c r="D67" s="22"/>
      <c r="E67" s="18"/>
      <c r="F67" s="18"/>
      <c r="G67" s="18"/>
      <c r="H67" s="19"/>
      <c r="I67" s="107" t="s">
        <v>43</v>
      </c>
      <c r="J67" s="108"/>
      <c r="K67" s="108"/>
      <c r="L67" s="109"/>
      <c r="M67" s="86">
        <f t="shared" si="4"/>
        <v>70</v>
      </c>
      <c r="N67" s="87"/>
      <c r="O67" s="87"/>
      <c r="P67" s="87"/>
      <c r="Q67" s="88"/>
      <c r="R67" s="86">
        <f t="shared" si="5"/>
        <v>5200</v>
      </c>
      <c r="S67" s="87"/>
      <c r="T67" s="87"/>
      <c r="U67" s="87"/>
      <c r="V67" s="87"/>
      <c r="W67" s="88"/>
      <c r="X67" s="86">
        <f t="shared" si="6"/>
        <v>4</v>
      </c>
      <c r="Y67" s="87"/>
      <c r="Z67" s="87"/>
      <c r="AA67" s="87"/>
      <c r="AB67" s="88"/>
      <c r="AC67" s="86">
        <f t="shared" si="7"/>
        <v>168</v>
      </c>
      <c r="AD67" s="87"/>
      <c r="AE67" s="87"/>
      <c r="AF67" s="87"/>
      <c r="AG67" s="87"/>
      <c r="AH67" s="88"/>
      <c r="AI67" s="86">
        <f t="shared" si="8"/>
        <v>74</v>
      </c>
      <c r="AJ67" s="87"/>
      <c r="AK67" s="87"/>
      <c r="AL67" s="87"/>
      <c r="AM67" s="88"/>
      <c r="AN67" s="86">
        <f t="shared" si="9"/>
        <v>5368</v>
      </c>
      <c r="AO67" s="87"/>
      <c r="AP67" s="87"/>
      <c r="AQ67" s="87"/>
      <c r="AR67" s="87"/>
      <c r="AS67" s="88"/>
      <c r="AT67" s="59">
        <f>IF(AI67=0,0,(AI67*3)/($E$66*$AU$9*3-$B$68))</f>
        <v>0.16444444444444445</v>
      </c>
      <c r="AU67" s="60"/>
      <c r="AV67" s="60"/>
      <c r="AW67" s="60"/>
      <c r="AX67" s="60"/>
      <c r="AY67" s="61"/>
      <c r="AZ67" s="48"/>
    </row>
    <row r="68" spans="1:52" ht="10.5" customHeight="1" thickBot="1" x14ac:dyDescent="0.2">
      <c r="A68" s="5"/>
      <c r="B68" s="39">
        <f>B19+B26+B33+B40+B47+B54+B61</f>
        <v>0</v>
      </c>
      <c r="C68" s="41"/>
      <c r="D68" s="41"/>
      <c r="E68" s="44">
        <v>4</v>
      </c>
      <c r="F68" s="44"/>
      <c r="G68" s="44"/>
      <c r="H68" s="45"/>
      <c r="I68" s="215" t="s">
        <v>36</v>
      </c>
      <c r="J68" s="216"/>
      <c r="K68" s="216"/>
      <c r="L68" s="217"/>
      <c r="M68" s="212">
        <f>SUM(M62:M67)</f>
        <v>470</v>
      </c>
      <c r="N68" s="213"/>
      <c r="O68" s="213"/>
      <c r="P68" s="213"/>
      <c r="Q68" s="214"/>
      <c r="R68" s="212">
        <f>SUM(R62:R67)</f>
        <v>14385</v>
      </c>
      <c r="S68" s="213"/>
      <c r="T68" s="213"/>
      <c r="U68" s="213"/>
      <c r="V68" s="213"/>
      <c r="W68" s="214"/>
      <c r="X68" s="212">
        <f>SUM(X62:X67)</f>
        <v>37</v>
      </c>
      <c r="Y68" s="213"/>
      <c r="Z68" s="213"/>
      <c r="AA68" s="213"/>
      <c r="AB68" s="214"/>
      <c r="AC68" s="212">
        <f>SUM(AC62:AC67)</f>
        <v>903</v>
      </c>
      <c r="AD68" s="213"/>
      <c r="AE68" s="213"/>
      <c r="AF68" s="213"/>
      <c r="AG68" s="213"/>
      <c r="AH68" s="214"/>
      <c r="AI68" s="212">
        <f t="shared" ref="AI68:AI99" si="10">M68+X68</f>
        <v>507</v>
      </c>
      <c r="AJ68" s="213"/>
      <c r="AK68" s="213"/>
      <c r="AL68" s="213"/>
      <c r="AM68" s="214"/>
      <c r="AN68" s="212">
        <f t="shared" ref="AN68:AN74" si="11">R68+AC68</f>
        <v>15288</v>
      </c>
      <c r="AO68" s="213"/>
      <c r="AP68" s="213"/>
      <c r="AQ68" s="213"/>
      <c r="AR68" s="213"/>
      <c r="AS68" s="214"/>
      <c r="AT68" s="209">
        <f>IF(AI68=0,0,(AI68+AI65+AI66+(AI67*2))/(E66*$AU$9*3-B68))</f>
        <v>0.57185185185185183</v>
      </c>
      <c r="AU68" s="210"/>
      <c r="AV68" s="210"/>
      <c r="AW68" s="210"/>
      <c r="AX68" s="210"/>
      <c r="AY68" s="211"/>
      <c r="AZ68" s="48"/>
    </row>
    <row r="69" spans="1:52" ht="10.5" customHeight="1" thickTop="1" x14ac:dyDescent="0.15">
      <c r="A69" s="5"/>
      <c r="B69" s="187" t="s">
        <v>35</v>
      </c>
      <c r="C69" s="191"/>
      <c r="D69" s="189"/>
      <c r="E69" s="175" t="s">
        <v>25</v>
      </c>
      <c r="F69" s="178"/>
      <c r="G69" s="178"/>
      <c r="H69" s="177"/>
      <c r="I69" s="158" t="str">
        <f t="shared" ref="I69:I74" si="12">I62</f>
        <v>午前</v>
      </c>
      <c r="J69" s="159"/>
      <c r="K69" s="159"/>
      <c r="L69" s="160"/>
      <c r="M69" s="179">
        <v>9</v>
      </c>
      <c r="N69" s="180"/>
      <c r="O69" s="180"/>
      <c r="P69" s="180"/>
      <c r="Q69" s="181"/>
      <c r="R69" s="179">
        <v>874</v>
      </c>
      <c r="S69" s="180"/>
      <c r="T69" s="180"/>
      <c r="U69" s="180"/>
      <c r="V69" s="180"/>
      <c r="W69" s="181"/>
      <c r="X69" s="179">
        <v>0</v>
      </c>
      <c r="Y69" s="180"/>
      <c r="Z69" s="180"/>
      <c r="AA69" s="180"/>
      <c r="AB69" s="181"/>
      <c r="AC69" s="179">
        <v>0</v>
      </c>
      <c r="AD69" s="180"/>
      <c r="AE69" s="180"/>
      <c r="AF69" s="180"/>
      <c r="AG69" s="180"/>
      <c r="AH69" s="181"/>
      <c r="AI69" s="179">
        <f t="shared" si="10"/>
        <v>9</v>
      </c>
      <c r="AJ69" s="180"/>
      <c r="AK69" s="180"/>
      <c r="AL69" s="180"/>
      <c r="AM69" s="181"/>
      <c r="AN69" s="179">
        <f t="shared" si="11"/>
        <v>874</v>
      </c>
      <c r="AO69" s="182"/>
      <c r="AP69" s="182"/>
      <c r="AQ69" s="182"/>
      <c r="AR69" s="182"/>
      <c r="AS69" s="183"/>
      <c r="AT69" s="184">
        <f>IF(AI69=0,0,(AI69*1)/($E$73*$AU$10*3-$E$75))</f>
        <v>1.6666666666666666E-2</v>
      </c>
      <c r="AU69" s="185"/>
      <c r="AV69" s="185"/>
      <c r="AW69" s="185"/>
      <c r="AX69" s="185"/>
      <c r="AY69" s="186"/>
      <c r="AZ69" s="37"/>
    </row>
    <row r="70" spans="1:52" ht="10.5" customHeight="1" x14ac:dyDescent="0.15">
      <c r="A70" s="5"/>
      <c r="B70" s="190"/>
      <c r="C70" s="191"/>
      <c r="D70" s="189"/>
      <c r="E70" s="175"/>
      <c r="F70" s="178"/>
      <c r="G70" s="178"/>
      <c r="H70" s="177"/>
      <c r="I70" s="166" t="str">
        <f t="shared" si="12"/>
        <v>午後</v>
      </c>
      <c r="J70" s="167"/>
      <c r="K70" s="167"/>
      <c r="L70" s="168"/>
      <c r="M70" s="161">
        <v>20</v>
      </c>
      <c r="N70" s="162"/>
      <c r="O70" s="162"/>
      <c r="P70" s="162"/>
      <c r="Q70" s="163"/>
      <c r="R70" s="161">
        <v>3009</v>
      </c>
      <c r="S70" s="162"/>
      <c r="T70" s="162"/>
      <c r="U70" s="162"/>
      <c r="V70" s="162"/>
      <c r="W70" s="163"/>
      <c r="X70" s="161">
        <v>0</v>
      </c>
      <c r="Y70" s="162"/>
      <c r="Z70" s="162"/>
      <c r="AA70" s="162"/>
      <c r="AB70" s="163"/>
      <c r="AC70" s="161">
        <v>0</v>
      </c>
      <c r="AD70" s="162"/>
      <c r="AE70" s="162"/>
      <c r="AF70" s="162"/>
      <c r="AG70" s="162"/>
      <c r="AH70" s="163"/>
      <c r="AI70" s="161">
        <f t="shared" si="10"/>
        <v>20</v>
      </c>
      <c r="AJ70" s="162"/>
      <c r="AK70" s="162"/>
      <c r="AL70" s="162"/>
      <c r="AM70" s="163"/>
      <c r="AN70" s="161">
        <f t="shared" si="11"/>
        <v>3009</v>
      </c>
      <c r="AO70" s="164"/>
      <c r="AP70" s="164"/>
      <c r="AQ70" s="164"/>
      <c r="AR70" s="164"/>
      <c r="AS70" s="165"/>
      <c r="AT70" s="172">
        <f>IF(AI70=0,0,(AI70*1)/($E$73*$AU$10*3-$E$75))</f>
        <v>3.7037037037037035E-2</v>
      </c>
      <c r="AU70" s="173"/>
      <c r="AV70" s="173"/>
      <c r="AW70" s="173"/>
      <c r="AX70" s="173"/>
      <c r="AY70" s="174"/>
      <c r="AZ70" s="37"/>
    </row>
    <row r="71" spans="1:52" ht="10.5" customHeight="1" x14ac:dyDescent="0.15">
      <c r="A71" s="5"/>
      <c r="B71" s="190"/>
      <c r="C71" s="191"/>
      <c r="D71" s="189"/>
      <c r="E71" s="175"/>
      <c r="F71" s="178"/>
      <c r="G71" s="178"/>
      <c r="H71" s="177"/>
      <c r="I71" s="166" t="str">
        <f t="shared" si="12"/>
        <v>夜間</v>
      </c>
      <c r="J71" s="167"/>
      <c r="K71" s="167"/>
      <c r="L71" s="168"/>
      <c r="M71" s="161">
        <v>17</v>
      </c>
      <c r="N71" s="162"/>
      <c r="O71" s="162"/>
      <c r="P71" s="162"/>
      <c r="Q71" s="163"/>
      <c r="R71" s="161">
        <v>809</v>
      </c>
      <c r="S71" s="162"/>
      <c r="T71" s="162"/>
      <c r="U71" s="162"/>
      <c r="V71" s="162"/>
      <c r="W71" s="163"/>
      <c r="X71" s="161">
        <v>2</v>
      </c>
      <c r="Y71" s="162"/>
      <c r="Z71" s="162"/>
      <c r="AA71" s="162"/>
      <c r="AB71" s="163"/>
      <c r="AC71" s="161">
        <v>60</v>
      </c>
      <c r="AD71" s="162"/>
      <c r="AE71" s="162"/>
      <c r="AF71" s="162"/>
      <c r="AG71" s="162"/>
      <c r="AH71" s="163"/>
      <c r="AI71" s="161">
        <f t="shared" si="10"/>
        <v>19</v>
      </c>
      <c r="AJ71" s="162"/>
      <c r="AK71" s="162"/>
      <c r="AL71" s="162"/>
      <c r="AM71" s="163"/>
      <c r="AN71" s="161">
        <f t="shared" si="11"/>
        <v>869</v>
      </c>
      <c r="AO71" s="164"/>
      <c r="AP71" s="164"/>
      <c r="AQ71" s="164"/>
      <c r="AR71" s="164"/>
      <c r="AS71" s="165"/>
      <c r="AT71" s="172">
        <f>IF(AI71=0,0,(AI71*1)/($E$73*$AU$10*3-$E$75))</f>
        <v>3.5185185185185187E-2</v>
      </c>
      <c r="AU71" s="173"/>
      <c r="AV71" s="173"/>
      <c r="AW71" s="173"/>
      <c r="AX71" s="173"/>
      <c r="AY71" s="174"/>
      <c r="AZ71" s="37"/>
    </row>
    <row r="72" spans="1:52" ht="10.5" customHeight="1" x14ac:dyDescent="0.15">
      <c r="A72" s="5"/>
      <c r="B72" s="190"/>
      <c r="C72" s="191"/>
      <c r="D72" s="189"/>
      <c r="E72" s="175"/>
      <c r="F72" s="178"/>
      <c r="G72" s="178"/>
      <c r="H72" s="177"/>
      <c r="I72" s="166" t="str">
        <f t="shared" si="12"/>
        <v>午前午後</v>
      </c>
      <c r="J72" s="167"/>
      <c r="K72" s="167"/>
      <c r="L72" s="168"/>
      <c r="M72" s="161">
        <v>42</v>
      </c>
      <c r="N72" s="162"/>
      <c r="O72" s="162"/>
      <c r="P72" s="162"/>
      <c r="Q72" s="163"/>
      <c r="R72" s="161">
        <v>10121</v>
      </c>
      <c r="S72" s="162"/>
      <c r="T72" s="162"/>
      <c r="U72" s="162"/>
      <c r="V72" s="162"/>
      <c r="W72" s="163"/>
      <c r="X72" s="161">
        <v>2</v>
      </c>
      <c r="Y72" s="162"/>
      <c r="Z72" s="162"/>
      <c r="AA72" s="162"/>
      <c r="AB72" s="163"/>
      <c r="AC72" s="161">
        <v>952</v>
      </c>
      <c r="AD72" s="162"/>
      <c r="AE72" s="162"/>
      <c r="AF72" s="162"/>
      <c r="AG72" s="162"/>
      <c r="AH72" s="163"/>
      <c r="AI72" s="161">
        <f t="shared" si="10"/>
        <v>44</v>
      </c>
      <c r="AJ72" s="162"/>
      <c r="AK72" s="162"/>
      <c r="AL72" s="162"/>
      <c r="AM72" s="163"/>
      <c r="AN72" s="161">
        <f t="shared" si="11"/>
        <v>11073</v>
      </c>
      <c r="AO72" s="164"/>
      <c r="AP72" s="164"/>
      <c r="AQ72" s="164"/>
      <c r="AR72" s="164"/>
      <c r="AS72" s="165"/>
      <c r="AT72" s="172">
        <f>IF(AI72=0,0,(AI72*2)/($E$73*$AU$10*3-$E$75))</f>
        <v>0.16296296296296298</v>
      </c>
      <c r="AU72" s="173"/>
      <c r="AV72" s="173"/>
      <c r="AW72" s="173"/>
      <c r="AX72" s="173"/>
      <c r="AY72" s="174"/>
      <c r="AZ72" s="37"/>
    </row>
    <row r="73" spans="1:52" ht="10.5" customHeight="1" x14ac:dyDescent="0.15">
      <c r="A73" s="5"/>
      <c r="B73" s="190"/>
      <c r="C73" s="191"/>
      <c r="D73" s="189"/>
      <c r="E73" s="38">
        <v>2</v>
      </c>
      <c r="F73" s="35"/>
      <c r="G73" s="35"/>
      <c r="H73" s="36"/>
      <c r="I73" s="166" t="str">
        <f t="shared" si="12"/>
        <v>午後夜間</v>
      </c>
      <c r="J73" s="167"/>
      <c r="K73" s="167"/>
      <c r="L73" s="168"/>
      <c r="M73" s="161">
        <v>14</v>
      </c>
      <c r="N73" s="162"/>
      <c r="O73" s="162"/>
      <c r="P73" s="162"/>
      <c r="Q73" s="163"/>
      <c r="R73" s="161">
        <v>2060</v>
      </c>
      <c r="S73" s="162"/>
      <c r="T73" s="162"/>
      <c r="U73" s="162"/>
      <c r="V73" s="162"/>
      <c r="W73" s="163"/>
      <c r="X73" s="161">
        <v>1</v>
      </c>
      <c r="Y73" s="162"/>
      <c r="Z73" s="162"/>
      <c r="AA73" s="162"/>
      <c r="AB73" s="163"/>
      <c r="AC73" s="161">
        <v>150</v>
      </c>
      <c r="AD73" s="162"/>
      <c r="AE73" s="162"/>
      <c r="AF73" s="162"/>
      <c r="AG73" s="162"/>
      <c r="AH73" s="163"/>
      <c r="AI73" s="161">
        <f t="shared" si="10"/>
        <v>15</v>
      </c>
      <c r="AJ73" s="162"/>
      <c r="AK73" s="162"/>
      <c r="AL73" s="162"/>
      <c r="AM73" s="163"/>
      <c r="AN73" s="161">
        <f t="shared" si="11"/>
        <v>2210</v>
      </c>
      <c r="AO73" s="164"/>
      <c r="AP73" s="164"/>
      <c r="AQ73" s="164"/>
      <c r="AR73" s="164"/>
      <c r="AS73" s="165"/>
      <c r="AT73" s="172">
        <f>IF(AI73=0,0,(AI73*2)/($E$73*$AU$10*3-$E$75))</f>
        <v>5.5555555555555552E-2</v>
      </c>
      <c r="AU73" s="173"/>
      <c r="AV73" s="173"/>
      <c r="AW73" s="173"/>
      <c r="AX73" s="173"/>
      <c r="AY73" s="174"/>
      <c r="AZ73" s="37"/>
    </row>
    <row r="74" spans="1:52" ht="10.5" customHeight="1" x14ac:dyDescent="0.15">
      <c r="A74" s="5"/>
      <c r="B74" s="190"/>
      <c r="C74" s="191"/>
      <c r="D74" s="189"/>
      <c r="E74" s="34"/>
      <c r="F74" s="35"/>
      <c r="G74" s="35"/>
      <c r="H74" s="36"/>
      <c r="I74" s="166" t="str">
        <f t="shared" si="12"/>
        <v>全日</v>
      </c>
      <c r="J74" s="167"/>
      <c r="K74" s="167"/>
      <c r="L74" s="168"/>
      <c r="M74" s="161">
        <v>32</v>
      </c>
      <c r="N74" s="162"/>
      <c r="O74" s="162"/>
      <c r="P74" s="162"/>
      <c r="Q74" s="163"/>
      <c r="R74" s="161">
        <v>8336</v>
      </c>
      <c r="S74" s="162"/>
      <c r="T74" s="162"/>
      <c r="U74" s="162"/>
      <c r="V74" s="162"/>
      <c r="W74" s="163"/>
      <c r="X74" s="161">
        <v>3</v>
      </c>
      <c r="Y74" s="162"/>
      <c r="Z74" s="162"/>
      <c r="AA74" s="162"/>
      <c r="AB74" s="163"/>
      <c r="AC74" s="161">
        <v>944</v>
      </c>
      <c r="AD74" s="162"/>
      <c r="AE74" s="162"/>
      <c r="AF74" s="162"/>
      <c r="AG74" s="162"/>
      <c r="AH74" s="163"/>
      <c r="AI74" s="161">
        <f t="shared" si="10"/>
        <v>35</v>
      </c>
      <c r="AJ74" s="162"/>
      <c r="AK74" s="162"/>
      <c r="AL74" s="162"/>
      <c r="AM74" s="163"/>
      <c r="AN74" s="161">
        <f t="shared" si="11"/>
        <v>9280</v>
      </c>
      <c r="AO74" s="164"/>
      <c r="AP74" s="164"/>
      <c r="AQ74" s="164"/>
      <c r="AR74" s="164"/>
      <c r="AS74" s="165"/>
      <c r="AT74" s="172">
        <f>IF(AI74=0,0,(AI74*3)/($E$73*$AU$10*3-$E$75))</f>
        <v>0.19444444444444445</v>
      </c>
      <c r="AU74" s="173"/>
      <c r="AV74" s="173"/>
      <c r="AW74" s="173"/>
      <c r="AX74" s="173"/>
      <c r="AY74" s="174"/>
      <c r="AZ74" s="37"/>
    </row>
    <row r="75" spans="1:52" ht="10.5" customHeight="1" x14ac:dyDescent="0.15">
      <c r="A75" s="5"/>
      <c r="B75" s="190"/>
      <c r="C75" s="191"/>
      <c r="D75" s="189"/>
      <c r="E75" s="169">
        <v>0</v>
      </c>
      <c r="F75" s="170"/>
      <c r="G75" s="170"/>
      <c r="H75" s="171"/>
      <c r="I75" s="166" t="s">
        <v>36</v>
      </c>
      <c r="J75" s="167"/>
      <c r="K75" s="167"/>
      <c r="L75" s="168"/>
      <c r="M75" s="161">
        <f>SUM(M69:Q74)</f>
        <v>134</v>
      </c>
      <c r="N75" s="162"/>
      <c r="O75" s="162"/>
      <c r="P75" s="162"/>
      <c r="Q75" s="163"/>
      <c r="R75" s="161">
        <f>SUM(R69:W74:W74)</f>
        <v>25209</v>
      </c>
      <c r="S75" s="162"/>
      <c r="T75" s="162"/>
      <c r="U75" s="162"/>
      <c r="V75" s="162"/>
      <c r="W75" s="163"/>
      <c r="X75" s="161">
        <f>SUM(X69:AB74:AB74)</f>
        <v>8</v>
      </c>
      <c r="Y75" s="162"/>
      <c r="Z75" s="162"/>
      <c r="AA75" s="162"/>
      <c r="AB75" s="163"/>
      <c r="AC75" s="161">
        <f>SUM(AC69:AH74)</f>
        <v>2106</v>
      </c>
      <c r="AD75" s="162"/>
      <c r="AE75" s="162"/>
      <c r="AF75" s="162"/>
      <c r="AG75" s="162"/>
      <c r="AH75" s="163"/>
      <c r="AI75" s="161">
        <f t="shared" si="10"/>
        <v>142</v>
      </c>
      <c r="AJ75" s="162"/>
      <c r="AK75" s="162"/>
      <c r="AL75" s="162"/>
      <c r="AM75" s="163"/>
      <c r="AN75" s="161">
        <f>SUM(AN69:AS74)</f>
        <v>27315</v>
      </c>
      <c r="AO75" s="164"/>
      <c r="AP75" s="164"/>
      <c r="AQ75" s="164"/>
      <c r="AR75" s="164"/>
      <c r="AS75" s="165"/>
      <c r="AT75" s="172">
        <f>IF(AI75=0,0,(AI75+AI72+AI73+(AI74*2))/(E73*$AU$10*3-E75))</f>
        <v>0.50185185185185188</v>
      </c>
      <c r="AU75" s="173"/>
      <c r="AV75" s="173"/>
      <c r="AW75" s="173"/>
      <c r="AX75" s="173"/>
      <c r="AY75" s="174"/>
      <c r="AZ75" s="37"/>
    </row>
    <row r="76" spans="1:52" ht="10.5" customHeight="1" x14ac:dyDescent="0.15">
      <c r="A76" s="5"/>
      <c r="B76" s="187" t="s">
        <v>35</v>
      </c>
      <c r="C76" s="191"/>
      <c r="D76" s="189"/>
      <c r="E76" s="175" t="s">
        <v>44</v>
      </c>
      <c r="F76" s="178"/>
      <c r="G76" s="178"/>
      <c r="H76" s="177"/>
      <c r="I76" s="158" t="str">
        <f t="shared" ref="I76:I81" si="13">I69</f>
        <v>午前</v>
      </c>
      <c r="J76" s="159"/>
      <c r="K76" s="159"/>
      <c r="L76" s="160"/>
      <c r="M76" s="179">
        <v>132</v>
      </c>
      <c r="N76" s="180"/>
      <c r="O76" s="180"/>
      <c r="P76" s="180"/>
      <c r="Q76" s="181"/>
      <c r="R76" s="179">
        <v>1279</v>
      </c>
      <c r="S76" s="180"/>
      <c r="T76" s="180"/>
      <c r="U76" s="180"/>
      <c r="V76" s="180"/>
      <c r="W76" s="181"/>
      <c r="X76" s="179">
        <v>1</v>
      </c>
      <c r="Y76" s="180"/>
      <c r="Z76" s="180"/>
      <c r="AA76" s="180"/>
      <c r="AB76" s="181"/>
      <c r="AC76" s="179">
        <v>8</v>
      </c>
      <c r="AD76" s="180"/>
      <c r="AE76" s="180"/>
      <c r="AF76" s="180"/>
      <c r="AG76" s="180"/>
      <c r="AH76" s="181"/>
      <c r="AI76" s="179">
        <f t="shared" si="10"/>
        <v>133</v>
      </c>
      <c r="AJ76" s="180"/>
      <c r="AK76" s="180"/>
      <c r="AL76" s="180"/>
      <c r="AM76" s="181"/>
      <c r="AN76" s="179">
        <f t="shared" ref="AN76:AN81" si="14">R76+AC76</f>
        <v>1287</v>
      </c>
      <c r="AO76" s="182"/>
      <c r="AP76" s="182"/>
      <c r="AQ76" s="182"/>
      <c r="AR76" s="182"/>
      <c r="AS76" s="183"/>
      <c r="AT76" s="184">
        <f>IF(AI76=0,0,(AI76*1)/($E$80*$AU$10*3-$E$82))</f>
        <v>0.16419753086419753</v>
      </c>
      <c r="AU76" s="185"/>
      <c r="AV76" s="185"/>
      <c r="AW76" s="185"/>
      <c r="AX76" s="185"/>
      <c r="AY76" s="186"/>
      <c r="AZ76" s="37"/>
    </row>
    <row r="77" spans="1:52" ht="10.5" customHeight="1" x14ac:dyDescent="0.15">
      <c r="A77" s="5"/>
      <c r="B77" s="190"/>
      <c r="C77" s="191"/>
      <c r="D77" s="189"/>
      <c r="E77" s="175"/>
      <c r="F77" s="178"/>
      <c r="G77" s="178"/>
      <c r="H77" s="177"/>
      <c r="I77" s="166" t="str">
        <f t="shared" si="13"/>
        <v>午後</v>
      </c>
      <c r="J77" s="167"/>
      <c r="K77" s="167"/>
      <c r="L77" s="168"/>
      <c r="M77" s="161">
        <v>143</v>
      </c>
      <c r="N77" s="162"/>
      <c r="O77" s="162"/>
      <c r="P77" s="162"/>
      <c r="Q77" s="163"/>
      <c r="R77" s="161">
        <v>1688</v>
      </c>
      <c r="S77" s="162"/>
      <c r="T77" s="162"/>
      <c r="U77" s="162"/>
      <c r="V77" s="162"/>
      <c r="W77" s="163"/>
      <c r="X77" s="161">
        <v>22</v>
      </c>
      <c r="Y77" s="162"/>
      <c r="Z77" s="162"/>
      <c r="AA77" s="162"/>
      <c r="AB77" s="163"/>
      <c r="AC77" s="161">
        <v>505</v>
      </c>
      <c r="AD77" s="162"/>
      <c r="AE77" s="162"/>
      <c r="AF77" s="162"/>
      <c r="AG77" s="162"/>
      <c r="AH77" s="163"/>
      <c r="AI77" s="161">
        <f t="shared" si="10"/>
        <v>165</v>
      </c>
      <c r="AJ77" s="162"/>
      <c r="AK77" s="162"/>
      <c r="AL77" s="162"/>
      <c r="AM77" s="163"/>
      <c r="AN77" s="161">
        <f t="shared" si="14"/>
        <v>2193</v>
      </c>
      <c r="AO77" s="164"/>
      <c r="AP77" s="164"/>
      <c r="AQ77" s="164"/>
      <c r="AR77" s="164"/>
      <c r="AS77" s="165"/>
      <c r="AT77" s="172">
        <f>IF(AI77=0,0,(AI77*1)/($E$80*$AU$10*3-$E$82))</f>
        <v>0.20370370370370369</v>
      </c>
      <c r="AU77" s="173"/>
      <c r="AV77" s="173"/>
      <c r="AW77" s="173"/>
      <c r="AX77" s="173"/>
      <c r="AY77" s="174"/>
      <c r="AZ77" s="37"/>
    </row>
    <row r="78" spans="1:52" ht="10.5" customHeight="1" x14ac:dyDescent="0.15">
      <c r="A78" s="5"/>
      <c r="B78" s="190"/>
      <c r="C78" s="191"/>
      <c r="D78" s="189"/>
      <c r="E78" s="175"/>
      <c r="F78" s="178"/>
      <c r="G78" s="178"/>
      <c r="H78" s="177"/>
      <c r="I78" s="166" t="str">
        <f t="shared" si="13"/>
        <v>夜間</v>
      </c>
      <c r="J78" s="167"/>
      <c r="K78" s="167"/>
      <c r="L78" s="168"/>
      <c r="M78" s="161">
        <v>118</v>
      </c>
      <c r="N78" s="162"/>
      <c r="O78" s="162"/>
      <c r="P78" s="162"/>
      <c r="Q78" s="163"/>
      <c r="R78" s="161">
        <v>1660</v>
      </c>
      <c r="S78" s="162"/>
      <c r="T78" s="162"/>
      <c r="U78" s="162"/>
      <c r="V78" s="162"/>
      <c r="W78" s="163"/>
      <c r="X78" s="161">
        <v>47</v>
      </c>
      <c r="Y78" s="162"/>
      <c r="Z78" s="162"/>
      <c r="AA78" s="162"/>
      <c r="AB78" s="163"/>
      <c r="AC78" s="161">
        <v>1290</v>
      </c>
      <c r="AD78" s="162"/>
      <c r="AE78" s="162"/>
      <c r="AF78" s="162"/>
      <c r="AG78" s="162"/>
      <c r="AH78" s="163"/>
      <c r="AI78" s="161">
        <f t="shared" si="10"/>
        <v>165</v>
      </c>
      <c r="AJ78" s="162"/>
      <c r="AK78" s="162"/>
      <c r="AL78" s="162"/>
      <c r="AM78" s="163"/>
      <c r="AN78" s="161">
        <f t="shared" si="14"/>
        <v>2950</v>
      </c>
      <c r="AO78" s="164"/>
      <c r="AP78" s="164"/>
      <c r="AQ78" s="164"/>
      <c r="AR78" s="164"/>
      <c r="AS78" s="165"/>
      <c r="AT78" s="172">
        <f>IF(AI78=0,0,(AI78*1)/($E$80*$AU$10*3-$E$82))</f>
        <v>0.20370370370370369</v>
      </c>
      <c r="AU78" s="173"/>
      <c r="AV78" s="173"/>
      <c r="AW78" s="173"/>
      <c r="AX78" s="173"/>
      <c r="AY78" s="174"/>
      <c r="AZ78" s="37"/>
    </row>
    <row r="79" spans="1:52" ht="10.5" customHeight="1" x14ac:dyDescent="0.15">
      <c r="A79" s="5"/>
      <c r="B79" s="190"/>
      <c r="C79" s="191"/>
      <c r="D79" s="189"/>
      <c r="E79" s="175"/>
      <c r="F79" s="178"/>
      <c r="G79" s="178"/>
      <c r="H79" s="177"/>
      <c r="I79" s="166" t="str">
        <f t="shared" si="13"/>
        <v>午前午後</v>
      </c>
      <c r="J79" s="167"/>
      <c r="K79" s="167"/>
      <c r="L79" s="168"/>
      <c r="M79" s="161">
        <v>55</v>
      </c>
      <c r="N79" s="162"/>
      <c r="O79" s="162"/>
      <c r="P79" s="162"/>
      <c r="Q79" s="163"/>
      <c r="R79" s="161">
        <v>749</v>
      </c>
      <c r="S79" s="162"/>
      <c r="T79" s="162"/>
      <c r="U79" s="162"/>
      <c r="V79" s="162"/>
      <c r="W79" s="163"/>
      <c r="X79" s="161">
        <v>13</v>
      </c>
      <c r="Y79" s="162"/>
      <c r="Z79" s="162"/>
      <c r="AA79" s="162"/>
      <c r="AB79" s="163"/>
      <c r="AC79" s="161">
        <v>275</v>
      </c>
      <c r="AD79" s="162"/>
      <c r="AE79" s="162"/>
      <c r="AF79" s="162"/>
      <c r="AG79" s="162"/>
      <c r="AH79" s="163"/>
      <c r="AI79" s="161">
        <f t="shared" si="10"/>
        <v>68</v>
      </c>
      <c r="AJ79" s="162"/>
      <c r="AK79" s="162"/>
      <c r="AL79" s="162"/>
      <c r="AM79" s="163"/>
      <c r="AN79" s="161">
        <f t="shared" si="14"/>
        <v>1024</v>
      </c>
      <c r="AO79" s="164"/>
      <c r="AP79" s="164"/>
      <c r="AQ79" s="164"/>
      <c r="AR79" s="164"/>
      <c r="AS79" s="165"/>
      <c r="AT79" s="172">
        <f>IF(AI79=0,0,(AI79*2)/($E$80*$AU$10*3-$E$82))</f>
        <v>0.16790123456790124</v>
      </c>
      <c r="AU79" s="173"/>
      <c r="AV79" s="173"/>
      <c r="AW79" s="173"/>
      <c r="AX79" s="173"/>
      <c r="AY79" s="174"/>
      <c r="AZ79" s="37"/>
    </row>
    <row r="80" spans="1:52" ht="10.5" customHeight="1" x14ac:dyDescent="0.15">
      <c r="A80" s="5"/>
      <c r="B80" s="190"/>
      <c r="C80" s="191"/>
      <c r="D80" s="189"/>
      <c r="E80" s="38">
        <v>3</v>
      </c>
      <c r="F80" s="35"/>
      <c r="G80" s="35"/>
      <c r="H80" s="36"/>
      <c r="I80" s="166" t="str">
        <f t="shared" si="13"/>
        <v>午後夜間</v>
      </c>
      <c r="J80" s="167"/>
      <c r="K80" s="167"/>
      <c r="L80" s="168"/>
      <c r="M80" s="161">
        <v>10</v>
      </c>
      <c r="N80" s="162"/>
      <c r="O80" s="162"/>
      <c r="P80" s="162"/>
      <c r="Q80" s="163"/>
      <c r="R80" s="161">
        <v>113</v>
      </c>
      <c r="S80" s="162"/>
      <c r="T80" s="162"/>
      <c r="U80" s="162"/>
      <c r="V80" s="162"/>
      <c r="W80" s="163"/>
      <c r="X80" s="161">
        <v>0</v>
      </c>
      <c r="Y80" s="162"/>
      <c r="Z80" s="162"/>
      <c r="AA80" s="162"/>
      <c r="AB80" s="163"/>
      <c r="AC80" s="161">
        <v>0</v>
      </c>
      <c r="AD80" s="162"/>
      <c r="AE80" s="162"/>
      <c r="AF80" s="162"/>
      <c r="AG80" s="162"/>
      <c r="AH80" s="163"/>
      <c r="AI80" s="161">
        <f t="shared" si="10"/>
        <v>10</v>
      </c>
      <c r="AJ80" s="162"/>
      <c r="AK80" s="162"/>
      <c r="AL80" s="162"/>
      <c r="AM80" s="163"/>
      <c r="AN80" s="161">
        <f t="shared" si="14"/>
        <v>113</v>
      </c>
      <c r="AO80" s="164"/>
      <c r="AP80" s="164"/>
      <c r="AQ80" s="164"/>
      <c r="AR80" s="164"/>
      <c r="AS80" s="165"/>
      <c r="AT80" s="172">
        <f>IF(AI80=0,0,(AI80*2)/($E$80*$AU$10*3-$E$82))</f>
        <v>2.4691358024691357E-2</v>
      </c>
      <c r="AU80" s="173"/>
      <c r="AV80" s="173"/>
      <c r="AW80" s="173"/>
      <c r="AX80" s="173"/>
      <c r="AY80" s="174"/>
      <c r="AZ80" s="37"/>
    </row>
    <row r="81" spans="1:52" ht="10.5" customHeight="1" x14ac:dyDescent="0.15">
      <c r="A81" s="5"/>
      <c r="B81" s="190"/>
      <c r="C81" s="191"/>
      <c r="D81" s="189"/>
      <c r="E81" s="34"/>
      <c r="F81" s="35"/>
      <c r="G81" s="35"/>
      <c r="H81" s="36"/>
      <c r="I81" s="166" t="str">
        <f t="shared" si="13"/>
        <v>全日</v>
      </c>
      <c r="J81" s="167"/>
      <c r="K81" s="167"/>
      <c r="L81" s="168"/>
      <c r="M81" s="161">
        <v>14</v>
      </c>
      <c r="N81" s="162"/>
      <c r="O81" s="162"/>
      <c r="P81" s="162"/>
      <c r="Q81" s="163"/>
      <c r="R81" s="161">
        <v>176</v>
      </c>
      <c r="S81" s="162"/>
      <c r="T81" s="162"/>
      <c r="U81" s="162"/>
      <c r="V81" s="162"/>
      <c r="W81" s="163"/>
      <c r="X81" s="161">
        <v>0</v>
      </c>
      <c r="Y81" s="162"/>
      <c r="Z81" s="162"/>
      <c r="AA81" s="162"/>
      <c r="AB81" s="163"/>
      <c r="AC81" s="161">
        <v>0</v>
      </c>
      <c r="AD81" s="162"/>
      <c r="AE81" s="162"/>
      <c r="AF81" s="162"/>
      <c r="AG81" s="162"/>
      <c r="AH81" s="163"/>
      <c r="AI81" s="161">
        <f t="shared" si="10"/>
        <v>14</v>
      </c>
      <c r="AJ81" s="162"/>
      <c r="AK81" s="162"/>
      <c r="AL81" s="162"/>
      <c r="AM81" s="163"/>
      <c r="AN81" s="161">
        <f t="shared" si="14"/>
        <v>176</v>
      </c>
      <c r="AO81" s="164"/>
      <c r="AP81" s="164"/>
      <c r="AQ81" s="164"/>
      <c r="AR81" s="164"/>
      <c r="AS81" s="165"/>
      <c r="AT81" s="172">
        <f>IF(AI81=0,0,(AI81*3)/($E$80*$AU$10*3-$E$82))</f>
        <v>5.185185185185185E-2</v>
      </c>
      <c r="AU81" s="173"/>
      <c r="AV81" s="173"/>
      <c r="AW81" s="173"/>
      <c r="AX81" s="173"/>
      <c r="AY81" s="174"/>
      <c r="AZ81" s="37"/>
    </row>
    <row r="82" spans="1:52" ht="10.5" customHeight="1" x14ac:dyDescent="0.15">
      <c r="A82" s="5"/>
      <c r="B82" s="190"/>
      <c r="C82" s="191"/>
      <c r="D82" s="189"/>
      <c r="E82" s="169">
        <v>0</v>
      </c>
      <c r="F82" s="170"/>
      <c r="G82" s="170"/>
      <c r="H82" s="171"/>
      <c r="I82" s="166" t="s">
        <v>36</v>
      </c>
      <c r="J82" s="167"/>
      <c r="K82" s="167"/>
      <c r="L82" s="168"/>
      <c r="M82" s="161">
        <f>SUM(M76:Q81)</f>
        <v>472</v>
      </c>
      <c r="N82" s="162"/>
      <c r="O82" s="162"/>
      <c r="P82" s="162"/>
      <c r="Q82" s="163"/>
      <c r="R82" s="161">
        <f>SUM(R76:W81:W81)</f>
        <v>5665</v>
      </c>
      <c r="S82" s="162"/>
      <c r="T82" s="162"/>
      <c r="U82" s="162"/>
      <c r="V82" s="162"/>
      <c r="W82" s="163"/>
      <c r="X82" s="161">
        <f>SUM(X76:AB81:AB81)</f>
        <v>83</v>
      </c>
      <c r="Y82" s="162"/>
      <c r="Z82" s="162"/>
      <c r="AA82" s="162"/>
      <c r="AB82" s="163"/>
      <c r="AC82" s="161">
        <f>SUM(AC76:AH81)</f>
        <v>2078</v>
      </c>
      <c r="AD82" s="162"/>
      <c r="AE82" s="162"/>
      <c r="AF82" s="162"/>
      <c r="AG82" s="162"/>
      <c r="AH82" s="163"/>
      <c r="AI82" s="161">
        <f t="shared" si="10"/>
        <v>555</v>
      </c>
      <c r="AJ82" s="162"/>
      <c r="AK82" s="162"/>
      <c r="AL82" s="162"/>
      <c r="AM82" s="163"/>
      <c r="AN82" s="161">
        <f>SUM(AN76:AS81)</f>
        <v>7743</v>
      </c>
      <c r="AO82" s="164"/>
      <c r="AP82" s="164"/>
      <c r="AQ82" s="164"/>
      <c r="AR82" s="164"/>
      <c r="AS82" s="165"/>
      <c r="AT82" s="172">
        <f>IF(AI82=0,0,(AI82+AI79+AI80+(AI81*2))/(E80*$AU$10*3-E82))</f>
        <v>0.81604938271604943</v>
      </c>
      <c r="AU82" s="173"/>
      <c r="AV82" s="173"/>
      <c r="AW82" s="173"/>
      <c r="AX82" s="173"/>
      <c r="AY82" s="174"/>
      <c r="AZ82" s="37"/>
    </row>
    <row r="83" spans="1:52" ht="10.5" customHeight="1" x14ac:dyDescent="0.15">
      <c r="A83" s="5"/>
      <c r="B83" s="187" t="s">
        <v>35</v>
      </c>
      <c r="C83" s="191"/>
      <c r="D83" s="189"/>
      <c r="E83" s="175" t="s">
        <v>45</v>
      </c>
      <c r="F83" s="178"/>
      <c r="G83" s="178"/>
      <c r="H83" s="177"/>
      <c r="I83" s="158" t="str">
        <f t="shared" ref="I83:I88" si="15">I76</f>
        <v>午前</v>
      </c>
      <c r="J83" s="159"/>
      <c r="K83" s="159"/>
      <c r="L83" s="160"/>
      <c r="M83" s="179">
        <v>23</v>
      </c>
      <c r="N83" s="180"/>
      <c r="O83" s="180"/>
      <c r="P83" s="180"/>
      <c r="Q83" s="181"/>
      <c r="R83" s="179">
        <v>139</v>
      </c>
      <c r="S83" s="180"/>
      <c r="T83" s="180"/>
      <c r="U83" s="180"/>
      <c r="V83" s="180"/>
      <c r="W83" s="181"/>
      <c r="X83" s="179">
        <v>0</v>
      </c>
      <c r="Y83" s="180"/>
      <c r="Z83" s="180"/>
      <c r="AA83" s="180"/>
      <c r="AB83" s="181"/>
      <c r="AC83" s="179">
        <v>0</v>
      </c>
      <c r="AD83" s="180"/>
      <c r="AE83" s="180"/>
      <c r="AF83" s="180"/>
      <c r="AG83" s="180"/>
      <c r="AH83" s="181"/>
      <c r="AI83" s="179">
        <f t="shared" si="10"/>
        <v>23</v>
      </c>
      <c r="AJ83" s="180"/>
      <c r="AK83" s="180"/>
      <c r="AL83" s="180"/>
      <c r="AM83" s="181"/>
      <c r="AN83" s="179">
        <f t="shared" ref="AN83:AN88" si="16">R83+AC83</f>
        <v>139</v>
      </c>
      <c r="AO83" s="182"/>
      <c r="AP83" s="182"/>
      <c r="AQ83" s="182"/>
      <c r="AR83" s="182"/>
      <c r="AS83" s="183"/>
      <c r="AT83" s="184">
        <f>IF(AI83=0,0,(AI83*1)/($E$87*$AU$10*3-$E$89))</f>
        <v>8.5185185185185183E-2</v>
      </c>
      <c r="AU83" s="185"/>
      <c r="AV83" s="185"/>
      <c r="AW83" s="185"/>
      <c r="AX83" s="185"/>
      <c r="AY83" s="186"/>
      <c r="AZ83" s="37"/>
    </row>
    <row r="84" spans="1:52" ht="10.5" customHeight="1" x14ac:dyDescent="0.15">
      <c r="A84" s="5"/>
      <c r="B84" s="190"/>
      <c r="C84" s="191"/>
      <c r="D84" s="189"/>
      <c r="E84" s="175"/>
      <c r="F84" s="178"/>
      <c r="G84" s="178"/>
      <c r="H84" s="177"/>
      <c r="I84" s="166" t="str">
        <f t="shared" si="15"/>
        <v>午後</v>
      </c>
      <c r="J84" s="167"/>
      <c r="K84" s="167"/>
      <c r="L84" s="168"/>
      <c r="M84" s="161">
        <v>19</v>
      </c>
      <c r="N84" s="162"/>
      <c r="O84" s="162"/>
      <c r="P84" s="162"/>
      <c r="Q84" s="163"/>
      <c r="R84" s="161">
        <v>154</v>
      </c>
      <c r="S84" s="162"/>
      <c r="T84" s="162"/>
      <c r="U84" s="162"/>
      <c r="V84" s="162"/>
      <c r="W84" s="163"/>
      <c r="X84" s="161">
        <v>0</v>
      </c>
      <c r="Y84" s="162"/>
      <c r="Z84" s="162"/>
      <c r="AA84" s="162"/>
      <c r="AB84" s="163"/>
      <c r="AC84" s="161">
        <v>0</v>
      </c>
      <c r="AD84" s="162"/>
      <c r="AE84" s="162"/>
      <c r="AF84" s="162"/>
      <c r="AG84" s="162"/>
      <c r="AH84" s="163"/>
      <c r="AI84" s="161">
        <f t="shared" si="10"/>
        <v>19</v>
      </c>
      <c r="AJ84" s="162"/>
      <c r="AK84" s="162"/>
      <c r="AL84" s="162"/>
      <c r="AM84" s="163"/>
      <c r="AN84" s="161">
        <f t="shared" si="16"/>
        <v>154</v>
      </c>
      <c r="AO84" s="164"/>
      <c r="AP84" s="164"/>
      <c r="AQ84" s="164"/>
      <c r="AR84" s="164"/>
      <c r="AS84" s="165"/>
      <c r="AT84" s="172">
        <f>IF(AI84=0,0,(AI84*1)/($E$87*$AU$10*3-$E$89))</f>
        <v>7.0370370370370375E-2</v>
      </c>
      <c r="AU84" s="173"/>
      <c r="AV84" s="173"/>
      <c r="AW84" s="173"/>
      <c r="AX84" s="173"/>
      <c r="AY84" s="174"/>
      <c r="AZ84" s="37"/>
    </row>
    <row r="85" spans="1:52" ht="10.5" customHeight="1" x14ac:dyDescent="0.15">
      <c r="A85" s="5"/>
      <c r="B85" s="190"/>
      <c r="C85" s="191"/>
      <c r="D85" s="189"/>
      <c r="E85" s="175"/>
      <c r="F85" s="178"/>
      <c r="G85" s="178"/>
      <c r="H85" s="177"/>
      <c r="I85" s="166" t="str">
        <f t="shared" si="15"/>
        <v>夜間</v>
      </c>
      <c r="J85" s="167"/>
      <c r="K85" s="167"/>
      <c r="L85" s="168"/>
      <c r="M85" s="161">
        <v>10</v>
      </c>
      <c r="N85" s="162"/>
      <c r="O85" s="162"/>
      <c r="P85" s="162"/>
      <c r="Q85" s="163"/>
      <c r="R85" s="161">
        <v>100</v>
      </c>
      <c r="S85" s="162"/>
      <c r="T85" s="162"/>
      <c r="U85" s="162"/>
      <c r="V85" s="162"/>
      <c r="W85" s="163"/>
      <c r="X85" s="161">
        <v>2</v>
      </c>
      <c r="Y85" s="162"/>
      <c r="Z85" s="162"/>
      <c r="AA85" s="162"/>
      <c r="AB85" s="163"/>
      <c r="AC85" s="161">
        <v>35</v>
      </c>
      <c r="AD85" s="162"/>
      <c r="AE85" s="162"/>
      <c r="AF85" s="162"/>
      <c r="AG85" s="162"/>
      <c r="AH85" s="163"/>
      <c r="AI85" s="161">
        <f t="shared" si="10"/>
        <v>12</v>
      </c>
      <c r="AJ85" s="162"/>
      <c r="AK85" s="162"/>
      <c r="AL85" s="162"/>
      <c r="AM85" s="163"/>
      <c r="AN85" s="161">
        <f t="shared" si="16"/>
        <v>135</v>
      </c>
      <c r="AO85" s="164"/>
      <c r="AP85" s="164"/>
      <c r="AQ85" s="164"/>
      <c r="AR85" s="164"/>
      <c r="AS85" s="165"/>
      <c r="AT85" s="172">
        <f>IF(AI85=0,0,(AI85*1)/($E$87*$AU$10*3-$E$89))</f>
        <v>4.4444444444444446E-2</v>
      </c>
      <c r="AU85" s="173"/>
      <c r="AV85" s="173"/>
      <c r="AW85" s="173"/>
      <c r="AX85" s="173"/>
      <c r="AY85" s="174"/>
      <c r="AZ85" s="37"/>
    </row>
    <row r="86" spans="1:52" ht="10.5" customHeight="1" x14ac:dyDescent="0.15">
      <c r="A86" s="5"/>
      <c r="B86" s="190"/>
      <c r="C86" s="191"/>
      <c r="D86" s="189"/>
      <c r="E86" s="175"/>
      <c r="F86" s="178"/>
      <c r="G86" s="178"/>
      <c r="H86" s="177"/>
      <c r="I86" s="166" t="str">
        <f t="shared" si="15"/>
        <v>午前午後</v>
      </c>
      <c r="J86" s="167"/>
      <c r="K86" s="167"/>
      <c r="L86" s="168"/>
      <c r="M86" s="161">
        <v>30</v>
      </c>
      <c r="N86" s="162"/>
      <c r="O86" s="162"/>
      <c r="P86" s="162"/>
      <c r="Q86" s="163"/>
      <c r="R86" s="161">
        <v>346</v>
      </c>
      <c r="S86" s="162"/>
      <c r="T86" s="162"/>
      <c r="U86" s="162"/>
      <c r="V86" s="162"/>
      <c r="W86" s="163"/>
      <c r="X86" s="161">
        <v>1</v>
      </c>
      <c r="Y86" s="162"/>
      <c r="Z86" s="162"/>
      <c r="AA86" s="162"/>
      <c r="AB86" s="163"/>
      <c r="AC86" s="161">
        <v>20</v>
      </c>
      <c r="AD86" s="162"/>
      <c r="AE86" s="162"/>
      <c r="AF86" s="162"/>
      <c r="AG86" s="162"/>
      <c r="AH86" s="163"/>
      <c r="AI86" s="161">
        <f t="shared" si="10"/>
        <v>31</v>
      </c>
      <c r="AJ86" s="162"/>
      <c r="AK86" s="162"/>
      <c r="AL86" s="162"/>
      <c r="AM86" s="163"/>
      <c r="AN86" s="161">
        <f t="shared" si="16"/>
        <v>366</v>
      </c>
      <c r="AO86" s="164"/>
      <c r="AP86" s="164"/>
      <c r="AQ86" s="164"/>
      <c r="AR86" s="164"/>
      <c r="AS86" s="165"/>
      <c r="AT86" s="172">
        <f>IF(AI86=0,0,(AI86*2)/($E$87*$AU$10*3-$E$89))</f>
        <v>0.22962962962962963</v>
      </c>
      <c r="AU86" s="173"/>
      <c r="AV86" s="173"/>
      <c r="AW86" s="173"/>
      <c r="AX86" s="173"/>
      <c r="AY86" s="174"/>
      <c r="AZ86" s="37"/>
    </row>
    <row r="87" spans="1:52" ht="10.5" customHeight="1" x14ac:dyDescent="0.15">
      <c r="A87" s="5"/>
      <c r="B87" s="190"/>
      <c r="C87" s="191"/>
      <c r="D87" s="189"/>
      <c r="E87" s="38">
        <v>1</v>
      </c>
      <c r="F87" s="35"/>
      <c r="G87" s="35"/>
      <c r="H87" s="36"/>
      <c r="I87" s="166" t="str">
        <f t="shared" si="15"/>
        <v>午後夜間</v>
      </c>
      <c r="J87" s="167"/>
      <c r="K87" s="167"/>
      <c r="L87" s="168"/>
      <c r="M87" s="161">
        <v>16</v>
      </c>
      <c r="N87" s="162"/>
      <c r="O87" s="162"/>
      <c r="P87" s="162"/>
      <c r="Q87" s="163"/>
      <c r="R87" s="161">
        <v>117</v>
      </c>
      <c r="S87" s="162"/>
      <c r="T87" s="162"/>
      <c r="U87" s="162"/>
      <c r="V87" s="162"/>
      <c r="W87" s="163"/>
      <c r="X87" s="161">
        <v>0</v>
      </c>
      <c r="Y87" s="162"/>
      <c r="Z87" s="162"/>
      <c r="AA87" s="162"/>
      <c r="AB87" s="163"/>
      <c r="AC87" s="161">
        <v>0</v>
      </c>
      <c r="AD87" s="162"/>
      <c r="AE87" s="162"/>
      <c r="AF87" s="162"/>
      <c r="AG87" s="162"/>
      <c r="AH87" s="163"/>
      <c r="AI87" s="161">
        <f t="shared" si="10"/>
        <v>16</v>
      </c>
      <c r="AJ87" s="162"/>
      <c r="AK87" s="162"/>
      <c r="AL87" s="162"/>
      <c r="AM87" s="163"/>
      <c r="AN87" s="161">
        <f t="shared" si="16"/>
        <v>117</v>
      </c>
      <c r="AO87" s="164"/>
      <c r="AP87" s="164"/>
      <c r="AQ87" s="164"/>
      <c r="AR87" s="164"/>
      <c r="AS87" s="165"/>
      <c r="AT87" s="172">
        <f>IF(AI87=0,0,(AI87*2)/($E$87*$AU$10*3-$E$89))</f>
        <v>0.11851851851851852</v>
      </c>
      <c r="AU87" s="173"/>
      <c r="AV87" s="173"/>
      <c r="AW87" s="173"/>
      <c r="AX87" s="173"/>
      <c r="AY87" s="174"/>
      <c r="AZ87" s="37"/>
    </row>
    <row r="88" spans="1:52" ht="10.5" customHeight="1" x14ac:dyDescent="0.15">
      <c r="A88" s="5"/>
      <c r="B88" s="190"/>
      <c r="C88" s="191"/>
      <c r="D88" s="189"/>
      <c r="E88" s="34"/>
      <c r="F88" s="35"/>
      <c r="G88" s="35"/>
      <c r="H88" s="36"/>
      <c r="I88" s="166" t="str">
        <f t="shared" si="15"/>
        <v>全日</v>
      </c>
      <c r="J88" s="167"/>
      <c r="K88" s="167"/>
      <c r="L88" s="168"/>
      <c r="M88" s="161">
        <v>10</v>
      </c>
      <c r="N88" s="162"/>
      <c r="O88" s="162"/>
      <c r="P88" s="162"/>
      <c r="Q88" s="163"/>
      <c r="R88" s="161">
        <v>155</v>
      </c>
      <c r="S88" s="162"/>
      <c r="T88" s="162"/>
      <c r="U88" s="162"/>
      <c r="V88" s="162"/>
      <c r="W88" s="163"/>
      <c r="X88" s="161">
        <v>0</v>
      </c>
      <c r="Y88" s="162"/>
      <c r="Z88" s="162"/>
      <c r="AA88" s="162"/>
      <c r="AB88" s="163"/>
      <c r="AC88" s="161">
        <v>0</v>
      </c>
      <c r="AD88" s="162"/>
      <c r="AE88" s="162"/>
      <c r="AF88" s="162"/>
      <c r="AG88" s="162"/>
      <c r="AH88" s="163"/>
      <c r="AI88" s="161">
        <f t="shared" si="10"/>
        <v>10</v>
      </c>
      <c r="AJ88" s="162"/>
      <c r="AK88" s="162"/>
      <c r="AL88" s="162"/>
      <c r="AM88" s="163"/>
      <c r="AN88" s="161">
        <f t="shared" si="16"/>
        <v>155</v>
      </c>
      <c r="AO88" s="164"/>
      <c r="AP88" s="164"/>
      <c r="AQ88" s="164"/>
      <c r="AR88" s="164"/>
      <c r="AS88" s="165"/>
      <c r="AT88" s="172">
        <f>IF(AI88=0,0,(AI88*3)/($E$87*$AU$10*3-$E$89))</f>
        <v>0.1111111111111111</v>
      </c>
      <c r="AU88" s="173"/>
      <c r="AV88" s="173"/>
      <c r="AW88" s="173"/>
      <c r="AX88" s="173"/>
      <c r="AY88" s="174"/>
      <c r="AZ88" s="37"/>
    </row>
    <row r="89" spans="1:52" ht="10.5" customHeight="1" x14ac:dyDescent="0.15">
      <c r="A89" s="5"/>
      <c r="B89" s="190"/>
      <c r="C89" s="191"/>
      <c r="D89" s="189"/>
      <c r="E89" s="169">
        <v>0</v>
      </c>
      <c r="F89" s="170"/>
      <c r="G89" s="170"/>
      <c r="H89" s="171"/>
      <c r="I89" s="166" t="s">
        <v>36</v>
      </c>
      <c r="J89" s="167"/>
      <c r="K89" s="167"/>
      <c r="L89" s="168"/>
      <c r="M89" s="161">
        <f>SUM(M83:Q88)</f>
        <v>108</v>
      </c>
      <c r="N89" s="162"/>
      <c r="O89" s="162"/>
      <c r="P89" s="162"/>
      <c r="Q89" s="163"/>
      <c r="R89" s="161">
        <f>SUM(R83:W88:W88)</f>
        <v>1011</v>
      </c>
      <c r="S89" s="162"/>
      <c r="T89" s="162"/>
      <c r="U89" s="162"/>
      <c r="V89" s="162"/>
      <c r="W89" s="163"/>
      <c r="X89" s="161">
        <f>SUM(X83:AB88:AB88)</f>
        <v>3</v>
      </c>
      <c r="Y89" s="162"/>
      <c r="Z89" s="162"/>
      <c r="AA89" s="162"/>
      <c r="AB89" s="163"/>
      <c r="AC89" s="161">
        <f>SUM(AC83:AH88)</f>
        <v>55</v>
      </c>
      <c r="AD89" s="162"/>
      <c r="AE89" s="162"/>
      <c r="AF89" s="162"/>
      <c r="AG89" s="162"/>
      <c r="AH89" s="163"/>
      <c r="AI89" s="161">
        <f t="shared" si="10"/>
        <v>111</v>
      </c>
      <c r="AJ89" s="162"/>
      <c r="AK89" s="162"/>
      <c r="AL89" s="162"/>
      <c r="AM89" s="163"/>
      <c r="AN89" s="161">
        <f>SUM(AN83:AS88)</f>
        <v>1066</v>
      </c>
      <c r="AO89" s="164"/>
      <c r="AP89" s="164"/>
      <c r="AQ89" s="164"/>
      <c r="AR89" s="164"/>
      <c r="AS89" s="165"/>
      <c r="AT89" s="172">
        <f>IF(AI89=0,0,(AI89+AI86+AI87+(AI88*2))/(E87*$AU$10*3-E89))</f>
        <v>0.65925925925925921</v>
      </c>
      <c r="AU89" s="173"/>
      <c r="AV89" s="173"/>
      <c r="AW89" s="173"/>
      <c r="AX89" s="173"/>
      <c r="AY89" s="174"/>
      <c r="AZ89" s="37"/>
    </row>
    <row r="90" spans="1:52" ht="10.5" customHeight="1" x14ac:dyDescent="0.15">
      <c r="A90" s="5"/>
      <c r="B90" s="187" t="s">
        <v>35</v>
      </c>
      <c r="C90" s="191"/>
      <c r="D90" s="189"/>
      <c r="E90" s="175" t="s">
        <v>46</v>
      </c>
      <c r="F90" s="178"/>
      <c r="G90" s="178"/>
      <c r="H90" s="177"/>
      <c r="I90" s="158" t="str">
        <f t="shared" ref="I90:I95" si="17">I83</f>
        <v>午前</v>
      </c>
      <c r="J90" s="159"/>
      <c r="K90" s="159"/>
      <c r="L90" s="160"/>
      <c r="M90" s="179">
        <v>104</v>
      </c>
      <c r="N90" s="180"/>
      <c r="O90" s="180"/>
      <c r="P90" s="180"/>
      <c r="Q90" s="181"/>
      <c r="R90" s="179">
        <v>289</v>
      </c>
      <c r="S90" s="180"/>
      <c r="T90" s="180"/>
      <c r="U90" s="180"/>
      <c r="V90" s="180"/>
      <c r="W90" s="181"/>
      <c r="X90" s="179">
        <v>0</v>
      </c>
      <c r="Y90" s="180"/>
      <c r="Z90" s="180"/>
      <c r="AA90" s="180"/>
      <c r="AB90" s="181"/>
      <c r="AC90" s="179">
        <v>0</v>
      </c>
      <c r="AD90" s="180"/>
      <c r="AE90" s="180"/>
      <c r="AF90" s="180"/>
      <c r="AG90" s="180"/>
      <c r="AH90" s="181"/>
      <c r="AI90" s="179">
        <f t="shared" si="10"/>
        <v>104</v>
      </c>
      <c r="AJ90" s="180"/>
      <c r="AK90" s="180"/>
      <c r="AL90" s="180"/>
      <c r="AM90" s="181"/>
      <c r="AN90" s="179">
        <f t="shared" ref="AN90:AN95" si="18">R90+AC90</f>
        <v>289</v>
      </c>
      <c r="AO90" s="182"/>
      <c r="AP90" s="182"/>
      <c r="AQ90" s="182"/>
      <c r="AR90" s="182"/>
      <c r="AS90" s="183"/>
      <c r="AT90" s="184">
        <f>IF(AI90=0,0,(AI90*1)/($E$94*$AU$10*3-$E$96))</f>
        <v>0.19259259259259259</v>
      </c>
      <c r="AU90" s="185"/>
      <c r="AV90" s="185"/>
      <c r="AW90" s="185"/>
      <c r="AX90" s="185"/>
      <c r="AY90" s="186"/>
      <c r="AZ90" s="37"/>
    </row>
    <row r="91" spans="1:52" ht="10.5" customHeight="1" x14ac:dyDescent="0.15">
      <c r="A91" s="5"/>
      <c r="B91" s="190"/>
      <c r="C91" s="191"/>
      <c r="D91" s="189"/>
      <c r="E91" s="175"/>
      <c r="F91" s="178"/>
      <c r="G91" s="178"/>
      <c r="H91" s="177"/>
      <c r="I91" s="166" t="str">
        <f t="shared" si="17"/>
        <v>午後</v>
      </c>
      <c r="J91" s="167"/>
      <c r="K91" s="167"/>
      <c r="L91" s="168"/>
      <c r="M91" s="161">
        <v>82</v>
      </c>
      <c r="N91" s="162"/>
      <c r="O91" s="162"/>
      <c r="P91" s="162"/>
      <c r="Q91" s="163"/>
      <c r="R91" s="161">
        <v>247</v>
      </c>
      <c r="S91" s="162"/>
      <c r="T91" s="162"/>
      <c r="U91" s="162"/>
      <c r="V91" s="162"/>
      <c r="W91" s="163"/>
      <c r="X91" s="161">
        <v>0</v>
      </c>
      <c r="Y91" s="162"/>
      <c r="Z91" s="162"/>
      <c r="AA91" s="162"/>
      <c r="AB91" s="163"/>
      <c r="AC91" s="161">
        <v>0</v>
      </c>
      <c r="AD91" s="162"/>
      <c r="AE91" s="162"/>
      <c r="AF91" s="162"/>
      <c r="AG91" s="162"/>
      <c r="AH91" s="163"/>
      <c r="AI91" s="161">
        <f t="shared" si="10"/>
        <v>82</v>
      </c>
      <c r="AJ91" s="162"/>
      <c r="AK91" s="162"/>
      <c r="AL91" s="162"/>
      <c r="AM91" s="163"/>
      <c r="AN91" s="161">
        <f t="shared" si="18"/>
        <v>247</v>
      </c>
      <c r="AO91" s="164"/>
      <c r="AP91" s="164"/>
      <c r="AQ91" s="164"/>
      <c r="AR91" s="164"/>
      <c r="AS91" s="165"/>
      <c r="AT91" s="172">
        <f>IF(AI91=0,0,(AI91*1)/($E$94*$AU$10*3-$E$96))</f>
        <v>0.15185185185185185</v>
      </c>
      <c r="AU91" s="173"/>
      <c r="AV91" s="173"/>
      <c r="AW91" s="173"/>
      <c r="AX91" s="173"/>
      <c r="AY91" s="174"/>
      <c r="AZ91" s="37"/>
    </row>
    <row r="92" spans="1:52" ht="10.5" customHeight="1" x14ac:dyDescent="0.15">
      <c r="A92" s="5"/>
      <c r="B92" s="190"/>
      <c r="C92" s="191"/>
      <c r="D92" s="189"/>
      <c r="E92" s="175"/>
      <c r="F92" s="178"/>
      <c r="G92" s="178"/>
      <c r="H92" s="177"/>
      <c r="I92" s="166" t="str">
        <f t="shared" si="17"/>
        <v>夜間</v>
      </c>
      <c r="J92" s="167"/>
      <c r="K92" s="167"/>
      <c r="L92" s="168"/>
      <c r="M92" s="161">
        <v>98</v>
      </c>
      <c r="N92" s="162"/>
      <c r="O92" s="162"/>
      <c r="P92" s="162"/>
      <c r="Q92" s="163"/>
      <c r="R92" s="161">
        <v>231</v>
      </c>
      <c r="S92" s="162"/>
      <c r="T92" s="162"/>
      <c r="U92" s="162"/>
      <c r="V92" s="162"/>
      <c r="W92" s="163"/>
      <c r="X92" s="161">
        <v>0</v>
      </c>
      <c r="Y92" s="162"/>
      <c r="Z92" s="162"/>
      <c r="AA92" s="162"/>
      <c r="AB92" s="163"/>
      <c r="AC92" s="161">
        <v>0</v>
      </c>
      <c r="AD92" s="162"/>
      <c r="AE92" s="162"/>
      <c r="AF92" s="162"/>
      <c r="AG92" s="162"/>
      <c r="AH92" s="163"/>
      <c r="AI92" s="161">
        <f t="shared" si="10"/>
        <v>98</v>
      </c>
      <c r="AJ92" s="162"/>
      <c r="AK92" s="162"/>
      <c r="AL92" s="162"/>
      <c r="AM92" s="163"/>
      <c r="AN92" s="161">
        <f t="shared" si="18"/>
        <v>231</v>
      </c>
      <c r="AO92" s="164"/>
      <c r="AP92" s="164"/>
      <c r="AQ92" s="164"/>
      <c r="AR92" s="164"/>
      <c r="AS92" s="165"/>
      <c r="AT92" s="172">
        <f>IF(AI92=0,0,(AI92*1)/($E$94*$AU$10*3-$E$96))</f>
        <v>0.18148148148148149</v>
      </c>
      <c r="AU92" s="173"/>
      <c r="AV92" s="173"/>
      <c r="AW92" s="173"/>
      <c r="AX92" s="173"/>
      <c r="AY92" s="174"/>
      <c r="AZ92" s="37"/>
    </row>
    <row r="93" spans="1:52" ht="10.5" customHeight="1" x14ac:dyDescent="0.15">
      <c r="A93" s="5"/>
      <c r="B93" s="190"/>
      <c r="C93" s="191"/>
      <c r="D93" s="189"/>
      <c r="E93" s="175"/>
      <c r="F93" s="178"/>
      <c r="G93" s="178"/>
      <c r="H93" s="177"/>
      <c r="I93" s="166" t="str">
        <f t="shared" si="17"/>
        <v>午前午後</v>
      </c>
      <c r="J93" s="167"/>
      <c r="K93" s="167"/>
      <c r="L93" s="168"/>
      <c r="M93" s="161">
        <v>18</v>
      </c>
      <c r="N93" s="162"/>
      <c r="O93" s="162"/>
      <c r="P93" s="162"/>
      <c r="Q93" s="163"/>
      <c r="R93" s="161">
        <v>53</v>
      </c>
      <c r="S93" s="162"/>
      <c r="T93" s="162"/>
      <c r="U93" s="162"/>
      <c r="V93" s="162"/>
      <c r="W93" s="163"/>
      <c r="X93" s="161">
        <v>2</v>
      </c>
      <c r="Y93" s="162"/>
      <c r="Z93" s="162"/>
      <c r="AA93" s="162"/>
      <c r="AB93" s="163"/>
      <c r="AC93" s="161">
        <v>10</v>
      </c>
      <c r="AD93" s="162"/>
      <c r="AE93" s="162"/>
      <c r="AF93" s="162"/>
      <c r="AG93" s="162"/>
      <c r="AH93" s="163"/>
      <c r="AI93" s="161">
        <f t="shared" si="10"/>
        <v>20</v>
      </c>
      <c r="AJ93" s="162"/>
      <c r="AK93" s="162"/>
      <c r="AL93" s="162"/>
      <c r="AM93" s="163"/>
      <c r="AN93" s="161">
        <f t="shared" si="18"/>
        <v>63</v>
      </c>
      <c r="AO93" s="164"/>
      <c r="AP93" s="164"/>
      <c r="AQ93" s="164"/>
      <c r="AR93" s="164"/>
      <c r="AS93" s="165"/>
      <c r="AT93" s="172">
        <f>IF(AI93=0,0,(AI93*2)/($E$94*$AU$10*3-$E$96))</f>
        <v>7.407407407407407E-2</v>
      </c>
      <c r="AU93" s="173"/>
      <c r="AV93" s="173"/>
      <c r="AW93" s="173"/>
      <c r="AX93" s="173"/>
      <c r="AY93" s="174"/>
      <c r="AZ93" s="37"/>
    </row>
    <row r="94" spans="1:52" ht="10.5" customHeight="1" x14ac:dyDescent="0.15">
      <c r="A94" s="5"/>
      <c r="B94" s="190"/>
      <c r="C94" s="191"/>
      <c r="D94" s="189"/>
      <c r="E94" s="38">
        <v>2</v>
      </c>
      <c r="F94" s="35"/>
      <c r="G94" s="35"/>
      <c r="H94" s="36"/>
      <c r="I94" s="166" t="str">
        <f t="shared" si="17"/>
        <v>午後夜間</v>
      </c>
      <c r="J94" s="167"/>
      <c r="K94" s="167"/>
      <c r="L94" s="168"/>
      <c r="M94" s="161">
        <v>10</v>
      </c>
      <c r="N94" s="162"/>
      <c r="O94" s="162"/>
      <c r="P94" s="162"/>
      <c r="Q94" s="163"/>
      <c r="R94" s="161">
        <v>40</v>
      </c>
      <c r="S94" s="162"/>
      <c r="T94" s="162"/>
      <c r="U94" s="162"/>
      <c r="V94" s="162"/>
      <c r="W94" s="163"/>
      <c r="X94" s="161">
        <v>0</v>
      </c>
      <c r="Y94" s="162"/>
      <c r="Z94" s="162"/>
      <c r="AA94" s="162"/>
      <c r="AB94" s="163"/>
      <c r="AC94" s="161">
        <v>0</v>
      </c>
      <c r="AD94" s="162"/>
      <c r="AE94" s="162"/>
      <c r="AF94" s="162"/>
      <c r="AG94" s="162"/>
      <c r="AH94" s="163"/>
      <c r="AI94" s="161">
        <f t="shared" si="10"/>
        <v>10</v>
      </c>
      <c r="AJ94" s="162"/>
      <c r="AK94" s="162"/>
      <c r="AL94" s="162"/>
      <c r="AM94" s="163"/>
      <c r="AN94" s="161">
        <f t="shared" si="18"/>
        <v>40</v>
      </c>
      <c r="AO94" s="164"/>
      <c r="AP94" s="164"/>
      <c r="AQ94" s="164"/>
      <c r="AR94" s="164"/>
      <c r="AS94" s="165"/>
      <c r="AT94" s="172">
        <f>IF(AI94=0,0,(AI94*2)/($E$94*$AU$10*3-$E$96))</f>
        <v>3.7037037037037035E-2</v>
      </c>
      <c r="AU94" s="173"/>
      <c r="AV94" s="173"/>
      <c r="AW94" s="173"/>
      <c r="AX94" s="173"/>
      <c r="AY94" s="174"/>
      <c r="AZ94" s="37"/>
    </row>
    <row r="95" spans="1:52" ht="10.5" customHeight="1" x14ac:dyDescent="0.15">
      <c r="A95" s="5"/>
      <c r="B95" s="190"/>
      <c r="C95" s="191"/>
      <c r="D95" s="189"/>
      <c r="E95" s="34"/>
      <c r="F95" s="35"/>
      <c r="G95" s="35"/>
      <c r="H95" s="36"/>
      <c r="I95" s="166" t="str">
        <f t="shared" si="17"/>
        <v>全日</v>
      </c>
      <c r="J95" s="167"/>
      <c r="K95" s="167"/>
      <c r="L95" s="168"/>
      <c r="M95" s="161">
        <v>3</v>
      </c>
      <c r="N95" s="162"/>
      <c r="O95" s="162"/>
      <c r="P95" s="162"/>
      <c r="Q95" s="163"/>
      <c r="R95" s="161">
        <v>14</v>
      </c>
      <c r="S95" s="162"/>
      <c r="T95" s="162"/>
      <c r="U95" s="162"/>
      <c r="V95" s="162"/>
      <c r="W95" s="163"/>
      <c r="X95" s="161">
        <v>0</v>
      </c>
      <c r="Y95" s="162"/>
      <c r="Z95" s="162"/>
      <c r="AA95" s="162"/>
      <c r="AB95" s="163"/>
      <c r="AC95" s="161">
        <v>0</v>
      </c>
      <c r="AD95" s="162"/>
      <c r="AE95" s="162"/>
      <c r="AF95" s="162"/>
      <c r="AG95" s="162"/>
      <c r="AH95" s="163"/>
      <c r="AI95" s="161">
        <f t="shared" si="10"/>
        <v>3</v>
      </c>
      <c r="AJ95" s="162"/>
      <c r="AK95" s="162"/>
      <c r="AL95" s="162"/>
      <c r="AM95" s="163"/>
      <c r="AN95" s="161">
        <f t="shared" si="18"/>
        <v>14</v>
      </c>
      <c r="AO95" s="164"/>
      <c r="AP95" s="164"/>
      <c r="AQ95" s="164"/>
      <c r="AR95" s="164"/>
      <c r="AS95" s="165"/>
      <c r="AT95" s="172">
        <f>IF(AI95=0,0,(AI95*3)/($E$94*$AU$10*3-$E$96))</f>
        <v>1.6666666666666666E-2</v>
      </c>
      <c r="AU95" s="173"/>
      <c r="AV95" s="173"/>
      <c r="AW95" s="173"/>
      <c r="AX95" s="173"/>
      <c r="AY95" s="174"/>
      <c r="AZ95" s="37"/>
    </row>
    <row r="96" spans="1:52" ht="10.5" customHeight="1" x14ac:dyDescent="0.15">
      <c r="A96" s="5"/>
      <c r="B96" s="190"/>
      <c r="C96" s="191"/>
      <c r="D96" s="189"/>
      <c r="E96" s="169">
        <v>0</v>
      </c>
      <c r="F96" s="170"/>
      <c r="G96" s="170"/>
      <c r="H96" s="171"/>
      <c r="I96" s="166" t="s">
        <v>36</v>
      </c>
      <c r="J96" s="167"/>
      <c r="K96" s="167"/>
      <c r="L96" s="168"/>
      <c r="M96" s="161">
        <f>SUM(M90:Q95)</f>
        <v>315</v>
      </c>
      <c r="N96" s="162"/>
      <c r="O96" s="162"/>
      <c r="P96" s="162"/>
      <c r="Q96" s="163"/>
      <c r="R96" s="161">
        <f>SUM(R90:W95:W95)</f>
        <v>874</v>
      </c>
      <c r="S96" s="162"/>
      <c r="T96" s="162"/>
      <c r="U96" s="162"/>
      <c r="V96" s="162"/>
      <c r="W96" s="163"/>
      <c r="X96" s="161">
        <f>SUM(X90:AB95:AB95)</f>
        <v>2</v>
      </c>
      <c r="Y96" s="162"/>
      <c r="Z96" s="162"/>
      <c r="AA96" s="162"/>
      <c r="AB96" s="163"/>
      <c r="AC96" s="161">
        <f>SUM(AC90:AH95)</f>
        <v>10</v>
      </c>
      <c r="AD96" s="162"/>
      <c r="AE96" s="162"/>
      <c r="AF96" s="162"/>
      <c r="AG96" s="162"/>
      <c r="AH96" s="163"/>
      <c r="AI96" s="161">
        <f t="shared" si="10"/>
        <v>317</v>
      </c>
      <c r="AJ96" s="162"/>
      <c r="AK96" s="162"/>
      <c r="AL96" s="162"/>
      <c r="AM96" s="163"/>
      <c r="AN96" s="161">
        <f>SUM(AN90:AS95)</f>
        <v>884</v>
      </c>
      <c r="AO96" s="164"/>
      <c r="AP96" s="164"/>
      <c r="AQ96" s="164"/>
      <c r="AR96" s="164"/>
      <c r="AS96" s="165"/>
      <c r="AT96" s="172">
        <f>IF(AI96=0,0,(AI96+AI93+AI94+(AI95*2))/(E94*$AU$10*3-E96))</f>
        <v>0.65370370370370368</v>
      </c>
      <c r="AU96" s="173"/>
      <c r="AV96" s="173"/>
      <c r="AW96" s="173"/>
      <c r="AX96" s="173"/>
      <c r="AY96" s="174"/>
      <c r="AZ96" s="37"/>
    </row>
    <row r="97" spans="1:52" ht="10.5" customHeight="1" x14ac:dyDescent="0.15">
      <c r="A97" s="5"/>
      <c r="B97" s="187" t="s">
        <v>35</v>
      </c>
      <c r="C97" s="191"/>
      <c r="D97" s="189"/>
      <c r="E97" s="175" t="s">
        <v>47</v>
      </c>
      <c r="F97" s="178"/>
      <c r="G97" s="178"/>
      <c r="H97" s="177"/>
      <c r="I97" s="158" t="str">
        <f t="shared" ref="I97:I102" si="19">I90</f>
        <v>午前</v>
      </c>
      <c r="J97" s="159"/>
      <c r="K97" s="159"/>
      <c r="L97" s="160"/>
      <c r="M97" s="179">
        <v>16</v>
      </c>
      <c r="N97" s="180"/>
      <c r="O97" s="180"/>
      <c r="P97" s="180"/>
      <c r="Q97" s="181"/>
      <c r="R97" s="179">
        <v>186</v>
      </c>
      <c r="S97" s="180"/>
      <c r="T97" s="180"/>
      <c r="U97" s="180"/>
      <c r="V97" s="180"/>
      <c r="W97" s="181"/>
      <c r="X97" s="179">
        <v>1</v>
      </c>
      <c r="Y97" s="180"/>
      <c r="Z97" s="180"/>
      <c r="AA97" s="180"/>
      <c r="AB97" s="181"/>
      <c r="AC97" s="179">
        <v>5</v>
      </c>
      <c r="AD97" s="180"/>
      <c r="AE97" s="180"/>
      <c r="AF97" s="180"/>
      <c r="AG97" s="180"/>
      <c r="AH97" s="181"/>
      <c r="AI97" s="179">
        <f t="shared" si="10"/>
        <v>17</v>
      </c>
      <c r="AJ97" s="180"/>
      <c r="AK97" s="180"/>
      <c r="AL97" s="180"/>
      <c r="AM97" s="181"/>
      <c r="AN97" s="179">
        <f t="shared" ref="AN97:AN102" si="20">R97+AC97</f>
        <v>191</v>
      </c>
      <c r="AO97" s="182"/>
      <c r="AP97" s="182"/>
      <c r="AQ97" s="182"/>
      <c r="AR97" s="182"/>
      <c r="AS97" s="183"/>
      <c r="AT97" s="184">
        <f>IF(AI97=0,0,(AI97*1)/($E$101*$AU$10*3-$E$103))</f>
        <v>6.2962962962962957E-2</v>
      </c>
      <c r="AU97" s="185"/>
      <c r="AV97" s="185"/>
      <c r="AW97" s="185"/>
      <c r="AX97" s="185"/>
      <c r="AY97" s="186"/>
      <c r="AZ97" s="37"/>
    </row>
    <row r="98" spans="1:52" ht="10.5" customHeight="1" x14ac:dyDescent="0.15">
      <c r="A98" s="5"/>
      <c r="B98" s="190"/>
      <c r="C98" s="191"/>
      <c r="D98" s="189"/>
      <c r="E98" s="175"/>
      <c r="F98" s="178"/>
      <c r="G98" s="178"/>
      <c r="H98" s="177"/>
      <c r="I98" s="166" t="str">
        <f t="shared" si="19"/>
        <v>午後</v>
      </c>
      <c r="J98" s="167"/>
      <c r="K98" s="167"/>
      <c r="L98" s="168"/>
      <c r="M98" s="161">
        <v>11</v>
      </c>
      <c r="N98" s="162"/>
      <c r="O98" s="162"/>
      <c r="P98" s="162"/>
      <c r="Q98" s="163"/>
      <c r="R98" s="161">
        <v>112</v>
      </c>
      <c r="S98" s="162"/>
      <c r="T98" s="162"/>
      <c r="U98" s="162"/>
      <c r="V98" s="162"/>
      <c r="W98" s="163"/>
      <c r="X98" s="161">
        <v>3</v>
      </c>
      <c r="Y98" s="162"/>
      <c r="Z98" s="162"/>
      <c r="AA98" s="162"/>
      <c r="AB98" s="163"/>
      <c r="AC98" s="161">
        <v>30</v>
      </c>
      <c r="AD98" s="162"/>
      <c r="AE98" s="162"/>
      <c r="AF98" s="162"/>
      <c r="AG98" s="162"/>
      <c r="AH98" s="163"/>
      <c r="AI98" s="161">
        <f t="shared" si="10"/>
        <v>14</v>
      </c>
      <c r="AJ98" s="162"/>
      <c r="AK98" s="162"/>
      <c r="AL98" s="162"/>
      <c r="AM98" s="163"/>
      <c r="AN98" s="161">
        <f t="shared" si="20"/>
        <v>142</v>
      </c>
      <c r="AO98" s="164"/>
      <c r="AP98" s="164"/>
      <c r="AQ98" s="164"/>
      <c r="AR98" s="164"/>
      <c r="AS98" s="165"/>
      <c r="AT98" s="172">
        <f>IF(AI98=0,0,(AI98*1)/($E$101*$AU$10*3-$E$103))</f>
        <v>5.185185185185185E-2</v>
      </c>
      <c r="AU98" s="173"/>
      <c r="AV98" s="173"/>
      <c r="AW98" s="173"/>
      <c r="AX98" s="173"/>
      <c r="AY98" s="174"/>
      <c r="AZ98" s="37"/>
    </row>
    <row r="99" spans="1:52" ht="10.5" customHeight="1" x14ac:dyDescent="0.15">
      <c r="A99" s="5"/>
      <c r="B99" s="190"/>
      <c r="C99" s="191"/>
      <c r="D99" s="189"/>
      <c r="E99" s="175"/>
      <c r="F99" s="178"/>
      <c r="G99" s="178"/>
      <c r="H99" s="177"/>
      <c r="I99" s="166" t="str">
        <f t="shared" si="19"/>
        <v>夜間</v>
      </c>
      <c r="J99" s="167"/>
      <c r="K99" s="167"/>
      <c r="L99" s="168"/>
      <c r="M99" s="161">
        <v>3</v>
      </c>
      <c r="N99" s="162"/>
      <c r="O99" s="162"/>
      <c r="P99" s="162"/>
      <c r="Q99" s="163"/>
      <c r="R99" s="161">
        <v>35</v>
      </c>
      <c r="S99" s="162"/>
      <c r="T99" s="162"/>
      <c r="U99" s="162"/>
      <c r="V99" s="162"/>
      <c r="W99" s="163"/>
      <c r="X99" s="161">
        <v>2</v>
      </c>
      <c r="Y99" s="162"/>
      <c r="Z99" s="162"/>
      <c r="AA99" s="162"/>
      <c r="AB99" s="163"/>
      <c r="AC99" s="161">
        <v>17</v>
      </c>
      <c r="AD99" s="162"/>
      <c r="AE99" s="162"/>
      <c r="AF99" s="162"/>
      <c r="AG99" s="162"/>
      <c r="AH99" s="163"/>
      <c r="AI99" s="161">
        <f t="shared" si="10"/>
        <v>5</v>
      </c>
      <c r="AJ99" s="162"/>
      <c r="AK99" s="162"/>
      <c r="AL99" s="162"/>
      <c r="AM99" s="163"/>
      <c r="AN99" s="161">
        <f t="shared" si="20"/>
        <v>52</v>
      </c>
      <c r="AO99" s="164"/>
      <c r="AP99" s="164"/>
      <c r="AQ99" s="164"/>
      <c r="AR99" s="164"/>
      <c r="AS99" s="165"/>
      <c r="AT99" s="172">
        <f>IF(AI99=0,0,(AI99*1)/($E$101*$AU$10*3-$E$103))</f>
        <v>1.8518518518518517E-2</v>
      </c>
      <c r="AU99" s="173"/>
      <c r="AV99" s="173"/>
      <c r="AW99" s="173"/>
      <c r="AX99" s="173"/>
      <c r="AY99" s="174"/>
      <c r="AZ99" s="37"/>
    </row>
    <row r="100" spans="1:52" ht="10.5" customHeight="1" x14ac:dyDescent="0.15">
      <c r="A100" s="5"/>
      <c r="B100" s="190"/>
      <c r="C100" s="191"/>
      <c r="D100" s="189"/>
      <c r="E100" s="175"/>
      <c r="F100" s="178"/>
      <c r="G100" s="178"/>
      <c r="H100" s="177"/>
      <c r="I100" s="166" t="str">
        <f t="shared" si="19"/>
        <v>午前午後</v>
      </c>
      <c r="J100" s="167"/>
      <c r="K100" s="167"/>
      <c r="L100" s="168"/>
      <c r="M100" s="161">
        <v>9</v>
      </c>
      <c r="N100" s="162"/>
      <c r="O100" s="162"/>
      <c r="P100" s="162"/>
      <c r="Q100" s="163"/>
      <c r="R100" s="161">
        <v>124</v>
      </c>
      <c r="S100" s="162"/>
      <c r="T100" s="162"/>
      <c r="U100" s="162"/>
      <c r="V100" s="162"/>
      <c r="W100" s="163"/>
      <c r="X100" s="161">
        <v>1</v>
      </c>
      <c r="Y100" s="162"/>
      <c r="Z100" s="162"/>
      <c r="AA100" s="162"/>
      <c r="AB100" s="163"/>
      <c r="AC100" s="161">
        <v>15</v>
      </c>
      <c r="AD100" s="162"/>
      <c r="AE100" s="162"/>
      <c r="AF100" s="162"/>
      <c r="AG100" s="162"/>
      <c r="AH100" s="163"/>
      <c r="AI100" s="161">
        <f t="shared" ref="AI100:AI117" si="21">M100+X100</f>
        <v>10</v>
      </c>
      <c r="AJ100" s="162"/>
      <c r="AK100" s="162"/>
      <c r="AL100" s="162"/>
      <c r="AM100" s="163"/>
      <c r="AN100" s="161">
        <f t="shared" si="20"/>
        <v>139</v>
      </c>
      <c r="AO100" s="164"/>
      <c r="AP100" s="164"/>
      <c r="AQ100" s="164"/>
      <c r="AR100" s="164"/>
      <c r="AS100" s="165"/>
      <c r="AT100" s="172">
        <f>IF(AI100=0,0,(AI100*2)/($E$101*$AU$10*3-$E$103))</f>
        <v>7.407407407407407E-2</v>
      </c>
      <c r="AU100" s="173"/>
      <c r="AV100" s="173"/>
      <c r="AW100" s="173"/>
      <c r="AX100" s="173"/>
      <c r="AY100" s="174"/>
      <c r="AZ100" s="37"/>
    </row>
    <row r="101" spans="1:52" ht="10.5" customHeight="1" x14ac:dyDescent="0.15">
      <c r="A101" s="5"/>
      <c r="B101" s="190"/>
      <c r="C101" s="191"/>
      <c r="D101" s="189"/>
      <c r="E101" s="38">
        <v>1</v>
      </c>
      <c r="F101" s="35"/>
      <c r="G101" s="35"/>
      <c r="H101" s="36"/>
      <c r="I101" s="166" t="str">
        <f t="shared" si="19"/>
        <v>午後夜間</v>
      </c>
      <c r="J101" s="167"/>
      <c r="K101" s="167"/>
      <c r="L101" s="168"/>
      <c r="M101" s="161">
        <v>0</v>
      </c>
      <c r="N101" s="162"/>
      <c r="O101" s="162"/>
      <c r="P101" s="162"/>
      <c r="Q101" s="163"/>
      <c r="R101" s="161">
        <v>0</v>
      </c>
      <c r="S101" s="162"/>
      <c r="T101" s="162"/>
      <c r="U101" s="162"/>
      <c r="V101" s="162"/>
      <c r="W101" s="163"/>
      <c r="X101" s="161">
        <v>0</v>
      </c>
      <c r="Y101" s="162"/>
      <c r="Z101" s="162"/>
      <c r="AA101" s="162"/>
      <c r="AB101" s="163"/>
      <c r="AC101" s="161">
        <v>0</v>
      </c>
      <c r="AD101" s="162"/>
      <c r="AE101" s="162"/>
      <c r="AF101" s="162"/>
      <c r="AG101" s="162"/>
      <c r="AH101" s="163"/>
      <c r="AI101" s="161">
        <f t="shared" si="21"/>
        <v>0</v>
      </c>
      <c r="AJ101" s="162"/>
      <c r="AK101" s="162"/>
      <c r="AL101" s="162"/>
      <c r="AM101" s="163"/>
      <c r="AN101" s="161">
        <f t="shared" si="20"/>
        <v>0</v>
      </c>
      <c r="AO101" s="164"/>
      <c r="AP101" s="164"/>
      <c r="AQ101" s="164"/>
      <c r="AR101" s="164"/>
      <c r="AS101" s="165"/>
      <c r="AT101" s="172">
        <f>IF(AI101=0,0,(AI101*2)/($E$101*$AU$10*3-$E$103))</f>
        <v>0</v>
      </c>
      <c r="AU101" s="173"/>
      <c r="AV101" s="173"/>
      <c r="AW101" s="173"/>
      <c r="AX101" s="173"/>
      <c r="AY101" s="174"/>
      <c r="AZ101" s="37"/>
    </row>
    <row r="102" spans="1:52" ht="10.5" customHeight="1" x14ac:dyDescent="0.15">
      <c r="A102" s="5"/>
      <c r="B102" s="190"/>
      <c r="C102" s="191"/>
      <c r="D102" s="189"/>
      <c r="E102" s="34"/>
      <c r="F102" s="35"/>
      <c r="G102" s="35"/>
      <c r="H102" s="36"/>
      <c r="I102" s="166" t="str">
        <f t="shared" si="19"/>
        <v>全日</v>
      </c>
      <c r="J102" s="167"/>
      <c r="K102" s="167"/>
      <c r="L102" s="168"/>
      <c r="M102" s="161">
        <v>4</v>
      </c>
      <c r="N102" s="162"/>
      <c r="O102" s="162"/>
      <c r="P102" s="162"/>
      <c r="Q102" s="163"/>
      <c r="R102" s="161">
        <v>50</v>
      </c>
      <c r="S102" s="162"/>
      <c r="T102" s="162"/>
      <c r="U102" s="162"/>
      <c r="V102" s="162"/>
      <c r="W102" s="163"/>
      <c r="X102" s="161">
        <v>0</v>
      </c>
      <c r="Y102" s="162"/>
      <c r="Z102" s="162"/>
      <c r="AA102" s="162"/>
      <c r="AB102" s="163"/>
      <c r="AC102" s="161">
        <v>0</v>
      </c>
      <c r="AD102" s="162"/>
      <c r="AE102" s="162"/>
      <c r="AF102" s="162"/>
      <c r="AG102" s="162"/>
      <c r="AH102" s="163"/>
      <c r="AI102" s="161">
        <f t="shared" si="21"/>
        <v>4</v>
      </c>
      <c r="AJ102" s="162"/>
      <c r="AK102" s="162"/>
      <c r="AL102" s="162"/>
      <c r="AM102" s="163"/>
      <c r="AN102" s="161">
        <f t="shared" si="20"/>
        <v>50</v>
      </c>
      <c r="AO102" s="164"/>
      <c r="AP102" s="164"/>
      <c r="AQ102" s="164"/>
      <c r="AR102" s="164"/>
      <c r="AS102" s="165"/>
      <c r="AT102" s="172">
        <f>IF(AI102=0,0,(AI102*3)/($E$101*$AU$10*3-$E$103))</f>
        <v>4.4444444444444446E-2</v>
      </c>
      <c r="AU102" s="173"/>
      <c r="AV102" s="173"/>
      <c r="AW102" s="173"/>
      <c r="AX102" s="173"/>
      <c r="AY102" s="174"/>
      <c r="AZ102" s="37"/>
    </row>
    <row r="103" spans="1:52" ht="10.5" customHeight="1" x14ac:dyDescent="0.15">
      <c r="A103" s="5"/>
      <c r="B103" s="190"/>
      <c r="C103" s="191"/>
      <c r="D103" s="189"/>
      <c r="E103" s="169">
        <v>0</v>
      </c>
      <c r="F103" s="170"/>
      <c r="G103" s="170"/>
      <c r="H103" s="171"/>
      <c r="I103" s="166" t="s">
        <v>36</v>
      </c>
      <c r="J103" s="167"/>
      <c r="K103" s="167"/>
      <c r="L103" s="168"/>
      <c r="M103" s="161">
        <f>SUM(M97:Q102)</f>
        <v>43</v>
      </c>
      <c r="N103" s="162"/>
      <c r="O103" s="162"/>
      <c r="P103" s="162"/>
      <c r="Q103" s="163"/>
      <c r="R103" s="161">
        <f>SUM(R97:W102:W102)</f>
        <v>507</v>
      </c>
      <c r="S103" s="162"/>
      <c r="T103" s="162"/>
      <c r="U103" s="162"/>
      <c r="V103" s="162"/>
      <c r="W103" s="163"/>
      <c r="X103" s="161">
        <f>SUM(X97:AB102:AB102)</f>
        <v>7</v>
      </c>
      <c r="Y103" s="162"/>
      <c r="Z103" s="162"/>
      <c r="AA103" s="162"/>
      <c r="AB103" s="163"/>
      <c r="AC103" s="161">
        <f>SUM(AC97:AH102)</f>
        <v>67</v>
      </c>
      <c r="AD103" s="162"/>
      <c r="AE103" s="162"/>
      <c r="AF103" s="162"/>
      <c r="AG103" s="162"/>
      <c r="AH103" s="163"/>
      <c r="AI103" s="161">
        <f t="shared" si="21"/>
        <v>50</v>
      </c>
      <c r="AJ103" s="162"/>
      <c r="AK103" s="162"/>
      <c r="AL103" s="162"/>
      <c r="AM103" s="163"/>
      <c r="AN103" s="161">
        <f>SUM(AN97:AS102)</f>
        <v>574</v>
      </c>
      <c r="AO103" s="164"/>
      <c r="AP103" s="164"/>
      <c r="AQ103" s="164"/>
      <c r="AR103" s="164"/>
      <c r="AS103" s="165"/>
      <c r="AT103" s="172">
        <f>IF(AI103=0,0,(AI103+AI100+AI101+(AI102*2))/(E101*$AU$10*3-E103))</f>
        <v>0.25185185185185183</v>
      </c>
      <c r="AU103" s="173"/>
      <c r="AV103" s="173"/>
      <c r="AW103" s="173"/>
      <c r="AX103" s="173"/>
      <c r="AY103" s="174"/>
      <c r="AZ103" s="37"/>
    </row>
    <row r="104" spans="1:52" ht="10.5" customHeight="1" x14ac:dyDescent="0.15">
      <c r="A104" s="5"/>
      <c r="B104" s="187" t="s">
        <v>35</v>
      </c>
      <c r="C104" s="191"/>
      <c r="D104" s="189"/>
      <c r="E104" s="175" t="s">
        <v>48</v>
      </c>
      <c r="F104" s="178"/>
      <c r="G104" s="178"/>
      <c r="H104" s="177"/>
      <c r="I104" s="158" t="str">
        <f t="shared" ref="I104:I109" si="22">I97</f>
        <v>午前</v>
      </c>
      <c r="J104" s="159"/>
      <c r="K104" s="159"/>
      <c r="L104" s="160"/>
      <c r="M104" s="179">
        <v>6</v>
      </c>
      <c r="N104" s="180"/>
      <c r="O104" s="180"/>
      <c r="P104" s="180"/>
      <c r="Q104" s="181"/>
      <c r="R104" s="179">
        <v>66</v>
      </c>
      <c r="S104" s="180"/>
      <c r="T104" s="180"/>
      <c r="U104" s="180"/>
      <c r="V104" s="180"/>
      <c r="W104" s="181"/>
      <c r="X104" s="179">
        <v>3</v>
      </c>
      <c r="Y104" s="180"/>
      <c r="Z104" s="180"/>
      <c r="AA104" s="180"/>
      <c r="AB104" s="181"/>
      <c r="AC104" s="179">
        <v>52</v>
      </c>
      <c r="AD104" s="180"/>
      <c r="AE104" s="180"/>
      <c r="AF104" s="180"/>
      <c r="AG104" s="180"/>
      <c r="AH104" s="181"/>
      <c r="AI104" s="179">
        <f t="shared" si="21"/>
        <v>9</v>
      </c>
      <c r="AJ104" s="180"/>
      <c r="AK104" s="180"/>
      <c r="AL104" s="180"/>
      <c r="AM104" s="181"/>
      <c r="AN104" s="179">
        <f t="shared" ref="AN104:AN109" si="23">R104+AC104</f>
        <v>118</v>
      </c>
      <c r="AO104" s="182"/>
      <c r="AP104" s="182"/>
      <c r="AQ104" s="182"/>
      <c r="AR104" s="182"/>
      <c r="AS104" s="183"/>
      <c r="AT104" s="184">
        <f>IF(AI104=0,0,(AI104*1)/($E$108*$AU$10*3-$E$110))</f>
        <v>3.3333333333333333E-2</v>
      </c>
      <c r="AU104" s="185"/>
      <c r="AV104" s="185"/>
      <c r="AW104" s="185"/>
      <c r="AX104" s="185"/>
      <c r="AY104" s="186"/>
      <c r="AZ104" s="37"/>
    </row>
    <row r="105" spans="1:52" ht="10.5" customHeight="1" x14ac:dyDescent="0.15">
      <c r="A105" s="5"/>
      <c r="B105" s="190"/>
      <c r="C105" s="191"/>
      <c r="D105" s="189"/>
      <c r="E105" s="175"/>
      <c r="F105" s="178"/>
      <c r="G105" s="178"/>
      <c r="H105" s="177"/>
      <c r="I105" s="166" t="str">
        <f t="shared" si="22"/>
        <v>午後</v>
      </c>
      <c r="J105" s="167"/>
      <c r="K105" s="167"/>
      <c r="L105" s="168"/>
      <c r="M105" s="161">
        <v>37</v>
      </c>
      <c r="N105" s="162"/>
      <c r="O105" s="162"/>
      <c r="P105" s="162"/>
      <c r="Q105" s="163"/>
      <c r="R105" s="161">
        <v>363</v>
      </c>
      <c r="S105" s="162"/>
      <c r="T105" s="162"/>
      <c r="U105" s="162"/>
      <c r="V105" s="162"/>
      <c r="W105" s="163"/>
      <c r="X105" s="161">
        <v>1</v>
      </c>
      <c r="Y105" s="162"/>
      <c r="Z105" s="162"/>
      <c r="AA105" s="162"/>
      <c r="AB105" s="163"/>
      <c r="AC105" s="161">
        <v>20</v>
      </c>
      <c r="AD105" s="162"/>
      <c r="AE105" s="162"/>
      <c r="AF105" s="162"/>
      <c r="AG105" s="162"/>
      <c r="AH105" s="163"/>
      <c r="AI105" s="161">
        <f t="shared" si="21"/>
        <v>38</v>
      </c>
      <c r="AJ105" s="162"/>
      <c r="AK105" s="162"/>
      <c r="AL105" s="162"/>
      <c r="AM105" s="163"/>
      <c r="AN105" s="161">
        <f t="shared" si="23"/>
        <v>383</v>
      </c>
      <c r="AO105" s="164"/>
      <c r="AP105" s="164"/>
      <c r="AQ105" s="164"/>
      <c r="AR105" s="164"/>
      <c r="AS105" s="165"/>
      <c r="AT105" s="172">
        <f>IF(AI105=0,0,(AI105*1)/($E$108*$AU$10*3-$E$110))</f>
        <v>0.14074074074074075</v>
      </c>
      <c r="AU105" s="173"/>
      <c r="AV105" s="173"/>
      <c r="AW105" s="173"/>
      <c r="AX105" s="173"/>
      <c r="AY105" s="174"/>
      <c r="AZ105" s="37"/>
    </row>
    <row r="106" spans="1:52" ht="10.5" customHeight="1" x14ac:dyDescent="0.15">
      <c r="A106" s="5"/>
      <c r="B106" s="190"/>
      <c r="C106" s="191"/>
      <c r="D106" s="189"/>
      <c r="E106" s="175"/>
      <c r="F106" s="178"/>
      <c r="G106" s="178"/>
      <c r="H106" s="177"/>
      <c r="I106" s="166" t="str">
        <f t="shared" si="22"/>
        <v>夜間</v>
      </c>
      <c r="J106" s="167"/>
      <c r="K106" s="167"/>
      <c r="L106" s="168"/>
      <c r="M106" s="161">
        <v>11</v>
      </c>
      <c r="N106" s="162"/>
      <c r="O106" s="162"/>
      <c r="P106" s="162"/>
      <c r="Q106" s="163"/>
      <c r="R106" s="161">
        <v>141</v>
      </c>
      <c r="S106" s="162"/>
      <c r="T106" s="162"/>
      <c r="U106" s="162"/>
      <c r="V106" s="162"/>
      <c r="W106" s="163"/>
      <c r="X106" s="161">
        <v>17</v>
      </c>
      <c r="Y106" s="162"/>
      <c r="Z106" s="162"/>
      <c r="AA106" s="162"/>
      <c r="AB106" s="163"/>
      <c r="AC106" s="161">
        <v>240</v>
      </c>
      <c r="AD106" s="162"/>
      <c r="AE106" s="162"/>
      <c r="AF106" s="162"/>
      <c r="AG106" s="162"/>
      <c r="AH106" s="163"/>
      <c r="AI106" s="161">
        <f t="shared" si="21"/>
        <v>28</v>
      </c>
      <c r="AJ106" s="162"/>
      <c r="AK106" s="162"/>
      <c r="AL106" s="162"/>
      <c r="AM106" s="163"/>
      <c r="AN106" s="161">
        <f t="shared" si="23"/>
        <v>381</v>
      </c>
      <c r="AO106" s="164"/>
      <c r="AP106" s="164"/>
      <c r="AQ106" s="164"/>
      <c r="AR106" s="164"/>
      <c r="AS106" s="165"/>
      <c r="AT106" s="172">
        <f>IF(AI106=0,0,(AI106*1)/($E$108*$AU$10*3-$E$110))</f>
        <v>0.1037037037037037</v>
      </c>
      <c r="AU106" s="173"/>
      <c r="AV106" s="173"/>
      <c r="AW106" s="173"/>
      <c r="AX106" s="173"/>
      <c r="AY106" s="174"/>
      <c r="AZ106" s="37"/>
    </row>
    <row r="107" spans="1:52" ht="10.5" customHeight="1" x14ac:dyDescent="0.15">
      <c r="A107" s="5"/>
      <c r="B107" s="190"/>
      <c r="C107" s="191"/>
      <c r="D107" s="189"/>
      <c r="E107" s="175"/>
      <c r="F107" s="178"/>
      <c r="G107" s="178"/>
      <c r="H107" s="177"/>
      <c r="I107" s="166" t="str">
        <f t="shared" si="22"/>
        <v>午前午後</v>
      </c>
      <c r="J107" s="167"/>
      <c r="K107" s="167"/>
      <c r="L107" s="168"/>
      <c r="M107" s="161">
        <v>16</v>
      </c>
      <c r="N107" s="162"/>
      <c r="O107" s="162"/>
      <c r="P107" s="162"/>
      <c r="Q107" s="163"/>
      <c r="R107" s="161">
        <v>238</v>
      </c>
      <c r="S107" s="162"/>
      <c r="T107" s="162"/>
      <c r="U107" s="162"/>
      <c r="V107" s="162"/>
      <c r="W107" s="163"/>
      <c r="X107" s="161">
        <v>2</v>
      </c>
      <c r="Y107" s="162"/>
      <c r="Z107" s="162"/>
      <c r="AA107" s="162"/>
      <c r="AB107" s="163"/>
      <c r="AC107" s="161">
        <v>25</v>
      </c>
      <c r="AD107" s="162"/>
      <c r="AE107" s="162"/>
      <c r="AF107" s="162"/>
      <c r="AG107" s="162"/>
      <c r="AH107" s="163"/>
      <c r="AI107" s="161">
        <f t="shared" si="21"/>
        <v>18</v>
      </c>
      <c r="AJ107" s="162"/>
      <c r="AK107" s="162"/>
      <c r="AL107" s="162"/>
      <c r="AM107" s="163"/>
      <c r="AN107" s="161">
        <f t="shared" si="23"/>
        <v>263</v>
      </c>
      <c r="AO107" s="164"/>
      <c r="AP107" s="164"/>
      <c r="AQ107" s="164"/>
      <c r="AR107" s="164"/>
      <c r="AS107" s="165"/>
      <c r="AT107" s="172">
        <f>IF(AI107=0,0,(AI107*2)/($E$108*$AU$10*3-$E$110))</f>
        <v>0.13333333333333333</v>
      </c>
      <c r="AU107" s="173"/>
      <c r="AV107" s="173"/>
      <c r="AW107" s="173"/>
      <c r="AX107" s="173"/>
      <c r="AY107" s="174"/>
      <c r="AZ107" s="37"/>
    </row>
    <row r="108" spans="1:52" ht="10.5" customHeight="1" x14ac:dyDescent="0.15">
      <c r="A108" s="5"/>
      <c r="B108" s="190"/>
      <c r="C108" s="191"/>
      <c r="D108" s="189"/>
      <c r="E108" s="38">
        <v>1</v>
      </c>
      <c r="F108" s="35"/>
      <c r="G108" s="35"/>
      <c r="H108" s="36"/>
      <c r="I108" s="166" t="str">
        <f t="shared" si="22"/>
        <v>午後夜間</v>
      </c>
      <c r="J108" s="167"/>
      <c r="K108" s="167"/>
      <c r="L108" s="168"/>
      <c r="M108" s="161">
        <v>3</v>
      </c>
      <c r="N108" s="162"/>
      <c r="O108" s="162"/>
      <c r="P108" s="162"/>
      <c r="Q108" s="163"/>
      <c r="R108" s="161">
        <v>34</v>
      </c>
      <c r="S108" s="162"/>
      <c r="T108" s="162"/>
      <c r="U108" s="162"/>
      <c r="V108" s="162"/>
      <c r="W108" s="163"/>
      <c r="X108" s="161">
        <v>0</v>
      </c>
      <c r="Y108" s="162"/>
      <c r="Z108" s="162"/>
      <c r="AA108" s="162"/>
      <c r="AB108" s="163"/>
      <c r="AC108" s="161">
        <v>0</v>
      </c>
      <c r="AD108" s="162"/>
      <c r="AE108" s="162"/>
      <c r="AF108" s="162"/>
      <c r="AG108" s="162"/>
      <c r="AH108" s="163"/>
      <c r="AI108" s="161">
        <f t="shared" si="21"/>
        <v>3</v>
      </c>
      <c r="AJ108" s="162"/>
      <c r="AK108" s="162"/>
      <c r="AL108" s="162"/>
      <c r="AM108" s="163"/>
      <c r="AN108" s="161">
        <f t="shared" si="23"/>
        <v>34</v>
      </c>
      <c r="AO108" s="164"/>
      <c r="AP108" s="164"/>
      <c r="AQ108" s="164"/>
      <c r="AR108" s="164"/>
      <c r="AS108" s="165"/>
      <c r="AT108" s="172">
        <f>IF(AI108=0,0,(AI108*2)/($E$108*$AU$10*3-$E$110))</f>
        <v>2.2222222222222223E-2</v>
      </c>
      <c r="AU108" s="173"/>
      <c r="AV108" s="173"/>
      <c r="AW108" s="173"/>
      <c r="AX108" s="173"/>
      <c r="AY108" s="174"/>
      <c r="AZ108" s="37"/>
    </row>
    <row r="109" spans="1:52" ht="10.5" customHeight="1" x14ac:dyDescent="0.15">
      <c r="A109" s="5"/>
      <c r="B109" s="190"/>
      <c r="C109" s="191"/>
      <c r="D109" s="189"/>
      <c r="E109" s="34"/>
      <c r="F109" s="35"/>
      <c r="G109" s="35"/>
      <c r="H109" s="36"/>
      <c r="I109" s="166" t="str">
        <f t="shared" si="22"/>
        <v>全日</v>
      </c>
      <c r="J109" s="167"/>
      <c r="K109" s="167"/>
      <c r="L109" s="168"/>
      <c r="M109" s="161">
        <v>5</v>
      </c>
      <c r="N109" s="162"/>
      <c r="O109" s="162"/>
      <c r="P109" s="162"/>
      <c r="Q109" s="163"/>
      <c r="R109" s="161">
        <v>78</v>
      </c>
      <c r="S109" s="162"/>
      <c r="T109" s="162"/>
      <c r="U109" s="162"/>
      <c r="V109" s="162"/>
      <c r="W109" s="163"/>
      <c r="X109" s="161">
        <v>0</v>
      </c>
      <c r="Y109" s="162"/>
      <c r="Z109" s="162"/>
      <c r="AA109" s="162"/>
      <c r="AB109" s="163"/>
      <c r="AC109" s="161">
        <v>0</v>
      </c>
      <c r="AD109" s="162"/>
      <c r="AE109" s="162"/>
      <c r="AF109" s="162"/>
      <c r="AG109" s="162"/>
      <c r="AH109" s="163"/>
      <c r="AI109" s="161">
        <f t="shared" si="21"/>
        <v>5</v>
      </c>
      <c r="AJ109" s="162"/>
      <c r="AK109" s="162"/>
      <c r="AL109" s="162"/>
      <c r="AM109" s="163"/>
      <c r="AN109" s="161">
        <f t="shared" si="23"/>
        <v>78</v>
      </c>
      <c r="AO109" s="164"/>
      <c r="AP109" s="164"/>
      <c r="AQ109" s="164"/>
      <c r="AR109" s="164"/>
      <c r="AS109" s="165"/>
      <c r="AT109" s="172">
        <f>IF(AI109=0,0,(AI109*3)/($E$108*$AU$10*3-$E$110))</f>
        <v>5.5555555555555552E-2</v>
      </c>
      <c r="AU109" s="173"/>
      <c r="AV109" s="173"/>
      <c r="AW109" s="173"/>
      <c r="AX109" s="173"/>
      <c r="AY109" s="174"/>
      <c r="AZ109" s="37"/>
    </row>
    <row r="110" spans="1:52" ht="10.5" customHeight="1" x14ac:dyDescent="0.15">
      <c r="A110" s="5"/>
      <c r="B110" s="190"/>
      <c r="C110" s="191"/>
      <c r="D110" s="189"/>
      <c r="E110" s="169">
        <v>0</v>
      </c>
      <c r="F110" s="170"/>
      <c r="G110" s="170"/>
      <c r="H110" s="171"/>
      <c r="I110" s="166" t="s">
        <v>36</v>
      </c>
      <c r="J110" s="167"/>
      <c r="K110" s="167"/>
      <c r="L110" s="168"/>
      <c r="M110" s="161">
        <f>SUM(M104:Q109)</f>
        <v>78</v>
      </c>
      <c r="N110" s="162"/>
      <c r="O110" s="162"/>
      <c r="P110" s="162"/>
      <c r="Q110" s="163"/>
      <c r="R110" s="161">
        <f>SUM(R104:W109:W109)</f>
        <v>920</v>
      </c>
      <c r="S110" s="162"/>
      <c r="T110" s="162"/>
      <c r="U110" s="162"/>
      <c r="V110" s="162"/>
      <c r="W110" s="163"/>
      <c r="X110" s="161">
        <f>SUM(X104:AB109:AB109)</f>
        <v>23</v>
      </c>
      <c r="Y110" s="162"/>
      <c r="Z110" s="162"/>
      <c r="AA110" s="162"/>
      <c r="AB110" s="163"/>
      <c r="AC110" s="161">
        <f>SUM(AC104:AH109)</f>
        <v>337</v>
      </c>
      <c r="AD110" s="162"/>
      <c r="AE110" s="162"/>
      <c r="AF110" s="162"/>
      <c r="AG110" s="162"/>
      <c r="AH110" s="163"/>
      <c r="AI110" s="161">
        <f t="shared" si="21"/>
        <v>101</v>
      </c>
      <c r="AJ110" s="162"/>
      <c r="AK110" s="162"/>
      <c r="AL110" s="162"/>
      <c r="AM110" s="163"/>
      <c r="AN110" s="161">
        <f>SUM(AN104:AS109)</f>
        <v>1257</v>
      </c>
      <c r="AO110" s="164"/>
      <c r="AP110" s="164"/>
      <c r="AQ110" s="164"/>
      <c r="AR110" s="164"/>
      <c r="AS110" s="165"/>
      <c r="AT110" s="172">
        <f>IF(AI110=0,0,(AI110+AI107+AI108+(AI109*2))/(E108*$AU$10*3-E110))</f>
        <v>0.48888888888888887</v>
      </c>
      <c r="AU110" s="173"/>
      <c r="AV110" s="173"/>
      <c r="AW110" s="173"/>
      <c r="AX110" s="173"/>
      <c r="AY110" s="174"/>
      <c r="AZ110" s="37"/>
    </row>
    <row r="111" spans="1:52" ht="10.5" customHeight="1" x14ac:dyDescent="0.15">
      <c r="A111" s="5"/>
      <c r="B111" s="187" t="s">
        <v>35</v>
      </c>
      <c r="C111" s="191"/>
      <c r="D111" s="189"/>
      <c r="E111" s="175" t="s">
        <v>49</v>
      </c>
      <c r="F111" s="178"/>
      <c r="G111" s="178"/>
      <c r="H111" s="177"/>
      <c r="I111" s="158" t="str">
        <f t="shared" ref="I111:I116" si="24">I104</f>
        <v>午前</v>
      </c>
      <c r="J111" s="159"/>
      <c r="K111" s="159"/>
      <c r="L111" s="160"/>
      <c r="M111" s="179">
        <v>4</v>
      </c>
      <c r="N111" s="180"/>
      <c r="O111" s="180"/>
      <c r="P111" s="180"/>
      <c r="Q111" s="181"/>
      <c r="R111" s="179">
        <v>27</v>
      </c>
      <c r="S111" s="180"/>
      <c r="T111" s="180"/>
      <c r="U111" s="180"/>
      <c r="V111" s="180"/>
      <c r="W111" s="181"/>
      <c r="X111" s="179">
        <v>0</v>
      </c>
      <c r="Y111" s="180"/>
      <c r="Z111" s="180"/>
      <c r="AA111" s="180"/>
      <c r="AB111" s="181"/>
      <c r="AC111" s="179">
        <v>0</v>
      </c>
      <c r="AD111" s="180"/>
      <c r="AE111" s="180"/>
      <c r="AF111" s="180"/>
      <c r="AG111" s="180"/>
      <c r="AH111" s="181"/>
      <c r="AI111" s="179">
        <f t="shared" si="21"/>
        <v>4</v>
      </c>
      <c r="AJ111" s="180"/>
      <c r="AK111" s="180"/>
      <c r="AL111" s="180"/>
      <c r="AM111" s="181"/>
      <c r="AN111" s="179">
        <f t="shared" ref="AN111:AN116" si="25">R111+AC111</f>
        <v>27</v>
      </c>
      <c r="AO111" s="182"/>
      <c r="AP111" s="182"/>
      <c r="AQ111" s="182"/>
      <c r="AR111" s="182"/>
      <c r="AS111" s="183"/>
      <c r="AT111" s="184">
        <f>IF(AI111=0,0,(AI111*1)/($E$115*$AU$10*3-$E$117))</f>
        <v>2.9629629629629628E-3</v>
      </c>
      <c r="AU111" s="185"/>
      <c r="AV111" s="185"/>
      <c r="AW111" s="185"/>
      <c r="AX111" s="185"/>
      <c r="AY111" s="186"/>
      <c r="AZ111" s="37"/>
    </row>
    <row r="112" spans="1:52" ht="10.5" customHeight="1" x14ac:dyDescent="0.15">
      <c r="A112" s="5"/>
      <c r="B112" s="190"/>
      <c r="C112" s="191"/>
      <c r="D112" s="189"/>
      <c r="E112" s="175"/>
      <c r="F112" s="178"/>
      <c r="G112" s="178"/>
      <c r="H112" s="177"/>
      <c r="I112" s="166" t="str">
        <f t="shared" si="24"/>
        <v>午後</v>
      </c>
      <c r="J112" s="167"/>
      <c r="K112" s="167"/>
      <c r="L112" s="168"/>
      <c r="M112" s="161">
        <v>12</v>
      </c>
      <c r="N112" s="162"/>
      <c r="O112" s="162"/>
      <c r="P112" s="162"/>
      <c r="Q112" s="163"/>
      <c r="R112" s="161">
        <v>72</v>
      </c>
      <c r="S112" s="162"/>
      <c r="T112" s="162"/>
      <c r="U112" s="162"/>
      <c r="V112" s="162"/>
      <c r="W112" s="163"/>
      <c r="X112" s="161">
        <v>0</v>
      </c>
      <c r="Y112" s="162"/>
      <c r="Z112" s="162"/>
      <c r="AA112" s="162"/>
      <c r="AB112" s="163"/>
      <c r="AC112" s="161">
        <v>0</v>
      </c>
      <c r="AD112" s="162"/>
      <c r="AE112" s="162"/>
      <c r="AF112" s="162"/>
      <c r="AG112" s="162"/>
      <c r="AH112" s="163"/>
      <c r="AI112" s="161">
        <f t="shared" si="21"/>
        <v>12</v>
      </c>
      <c r="AJ112" s="162"/>
      <c r="AK112" s="162"/>
      <c r="AL112" s="162"/>
      <c r="AM112" s="163"/>
      <c r="AN112" s="161">
        <f t="shared" si="25"/>
        <v>72</v>
      </c>
      <c r="AO112" s="164"/>
      <c r="AP112" s="164"/>
      <c r="AQ112" s="164"/>
      <c r="AR112" s="164"/>
      <c r="AS112" s="165"/>
      <c r="AT112" s="172">
        <f>IF(AI112=0,0,(AI112*1)/($E$115*$AU$10*3-$E$117))</f>
        <v>8.8888888888888889E-3</v>
      </c>
      <c r="AU112" s="173"/>
      <c r="AV112" s="173"/>
      <c r="AW112" s="173"/>
      <c r="AX112" s="173"/>
      <c r="AY112" s="174"/>
      <c r="AZ112" s="37"/>
    </row>
    <row r="113" spans="1:52" ht="10.5" customHeight="1" x14ac:dyDescent="0.15">
      <c r="A113" s="5"/>
      <c r="B113" s="190"/>
      <c r="C113" s="191"/>
      <c r="D113" s="189"/>
      <c r="E113" s="175"/>
      <c r="F113" s="178"/>
      <c r="G113" s="178"/>
      <c r="H113" s="177"/>
      <c r="I113" s="166" t="str">
        <f t="shared" si="24"/>
        <v>夜間</v>
      </c>
      <c r="J113" s="167"/>
      <c r="K113" s="167"/>
      <c r="L113" s="168"/>
      <c r="M113" s="161">
        <v>5</v>
      </c>
      <c r="N113" s="162"/>
      <c r="O113" s="162"/>
      <c r="P113" s="162"/>
      <c r="Q113" s="163"/>
      <c r="R113" s="161">
        <v>24</v>
      </c>
      <c r="S113" s="162"/>
      <c r="T113" s="162"/>
      <c r="U113" s="162"/>
      <c r="V113" s="162"/>
      <c r="W113" s="163"/>
      <c r="X113" s="161">
        <v>0</v>
      </c>
      <c r="Y113" s="162"/>
      <c r="Z113" s="162"/>
      <c r="AA113" s="162"/>
      <c r="AB113" s="163"/>
      <c r="AC113" s="161">
        <v>0</v>
      </c>
      <c r="AD113" s="162"/>
      <c r="AE113" s="162"/>
      <c r="AF113" s="162"/>
      <c r="AG113" s="162"/>
      <c r="AH113" s="163"/>
      <c r="AI113" s="161">
        <f t="shared" si="21"/>
        <v>5</v>
      </c>
      <c r="AJ113" s="162"/>
      <c r="AK113" s="162"/>
      <c r="AL113" s="162"/>
      <c r="AM113" s="163"/>
      <c r="AN113" s="161">
        <f t="shared" si="25"/>
        <v>24</v>
      </c>
      <c r="AO113" s="164"/>
      <c r="AP113" s="164"/>
      <c r="AQ113" s="164"/>
      <c r="AR113" s="164"/>
      <c r="AS113" s="165"/>
      <c r="AT113" s="172">
        <f>IF(AI113=0,0,(AI113*1)/($E$115*$AU$10*3-$E$117))</f>
        <v>3.7037037037037038E-3</v>
      </c>
      <c r="AU113" s="173"/>
      <c r="AV113" s="173"/>
      <c r="AW113" s="173"/>
      <c r="AX113" s="173"/>
      <c r="AY113" s="174"/>
      <c r="AZ113" s="37"/>
    </row>
    <row r="114" spans="1:52" ht="10.5" customHeight="1" x14ac:dyDescent="0.15">
      <c r="A114" s="5"/>
      <c r="B114" s="190"/>
      <c r="C114" s="191"/>
      <c r="D114" s="189"/>
      <c r="E114" s="175"/>
      <c r="F114" s="178"/>
      <c r="G114" s="178"/>
      <c r="H114" s="177"/>
      <c r="I114" s="166" t="str">
        <f t="shared" si="24"/>
        <v>午前午後</v>
      </c>
      <c r="J114" s="167"/>
      <c r="K114" s="167"/>
      <c r="L114" s="168"/>
      <c r="M114" s="161">
        <v>87</v>
      </c>
      <c r="N114" s="162"/>
      <c r="O114" s="162"/>
      <c r="P114" s="162"/>
      <c r="Q114" s="163"/>
      <c r="R114" s="161">
        <v>666</v>
      </c>
      <c r="S114" s="162"/>
      <c r="T114" s="162"/>
      <c r="U114" s="162"/>
      <c r="V114" s="162"/>
      <c r="W114" s="163"/>
      <c r="X114" s="161">
        <v>5</v>
      </c>
      <c r="Y114" s="162"/>
      <c r="Z114" s="162"/>
      <c r="AA114" s="162"/>
      <c r="AB114" s="163"/>
      <c r="AC114" s="161">
        <v>38</v>
      </c>
      <c r="AD114" s="162"/>
      <c r="AE114" s="162"/>
      <c r="AF114" s="162"/>
      <c r="AG114" s="162"/>
      <c r="AH114" s="163"/>
      <c r="AI114" s="161">
        <f t="shared" si="21"/>
        <v>92</v>
      </c>
      <c r="AJ114" s="162"/>
      <c r="AK114" s="162"/>
      <c r="AL114" s="162"/>
      <c r="AM114" s="163"/>
      <c r="AN114" s="161">
        <f t="shared" si="25"/>
        <v>704</v>
      </c>
      <c r="AO114" s="164"/>
      <c r="AP114" s="164"/>
      <c r="AQ114" s="164"/>
      <c r="AR114" s="164"/>
      <c r="AS114" s="165"/>
      <c r="AT114" s="172">
        <f>IF(AI114=0,0,(AI114*2)/($E$115*$AU$10*3-$E$117))</f>
        <v>0.1362962962962963</v>
      </c>
      <c r="AU114" s="173"/>
      <c r="AV114" s="173"/>
      <c r="AW114" s="173"/>
      <c r="AX114" s="173"/>
      <c r="AY114" s="174"/>
      <c r="AZ114" s="37"/>
    </row>
    <row r="115" spans="1:52" ht="10.5" customHeight="1" x14ac:dyDescent="0.15">
      <c r="A115" s="5"/>
      <c r="B115" s="190"/>
      <c r="C115" s="191"/>
      <c r="D115" s="189"/>
      <c r="E115" s="38">
        <v>5</v>
      </c>
      <c r="F115" s="35"/>
      <c r="G115" s="35"/>
      <c r="H115" s="36"/>
      <c r="I115" s="166" t="str">
        <f t="shared" si="24"/>
        <v>午後夜間</v>
      </c>
      <c r="J115" s="167"/>
      <c r="K115" s="167"/>
      <c r="L115" s="168"/>
      <c r="M115" s="161">
        <v>18</v>
      </c>
      <c r="N115" s="162"/>
      <c r="O115" s="162"/>
      <c r="P115" s="162"/>
      <c r="Q115" s="163"/>
      <c r="R115" s="161">
        <v>109</v>
      </c>
      <c r="S115" s="162"/>
      <c r="T115" s="162"/>
      <c r="U115" s="162"/>
      <c r="V115" s="162"/>
      <c r="W115" s="163"/>
      <c r="X115" s="161">
        <v>3</v>
      </c>
      <c r="Y115" s="162"/>
      <c r="Z115" s="162"/>
      <c r="AA115" s="162"/>
      <c r="AB115" s="163"/>
      <c r="AC115" s="161">
        <v>18</v>
      </c>
      <c r="AD115" s="162"/>
      <c r="AE115" s="162"/>
      <c r="AF115" s="162"/>
      <c r="AG115" s="162"/>
      <c r="AH115" s="163"/>
      <c r="AI115" s="161">
        <f t="shared" si="21"/>
        <v>21</v>
      </c>
      <c r="AJ115" s="162"/>
      <c r="AK115" s="162"/>
      <c r="AL115" s="162"/>
      <c r="AM115" s="163"/>
      <c r="AN115" s="161">
        <f t="shared" si="25"/>
        <v>127</v>
      </c>
      <c r="AO115" s="164"/>
      <c r="AP115" s="164"/>
      <c r="AQ115" s="164"/>
      <c r="AR115" s="164"/>
      <c r="AS115" s="165"/>
      <c r="AT115" s="172">
        <f>IF(AI115=0,0,(AI115*2)/($E$115*$AU$10*3-$E$117))</f>
        <v>3.111111111111111E-2</v>
      </c>
      <c r="AU115" s="173"/>
      <c r="AV115" s="173"/>
      <c r="AW115" s="173"/>
      <c r="AX115" s="173"/>
      <c r="AY115" s="174"/>
      <c r="AZ115" s="37"/>
    </row>
    <row r="116" spans="1:52" ht="10.5" customHeight="1" x14ac:dyDescent="0.15">
      <c r="A116" s="5"/>
      <c r="B116" s="190"/>
      <c r="C116" s="191"/>
      <c r="D116" s="189"/>
      <c r="E116" s="34"/>
      <c r="F116" s="35"/>
      <c r="G116" s="35"/>
      <c r="H116" s="36"/>
      <c r="I116" s="166" t="str">
        <f t="shared" si="24"/>
        <v>全日</v>
      </c>
      <c r="J116" s="167"/>
      <c r="K116" s="167"/>
      <c r="L116" s="168"/>
      <c r="M116" s="161">
        <v>64</v>
      </c>
      <c r="N116" s="162"/>
      <c r="O116" s="162"/>
      <c r="P116" s="162"/>
      <c r="Q116" s="163"/>
      <c r="R116" s="161">
        <v>493</v>
      </c>
      <c r="S116" s="162"/>
      <c r="T116" s="162"/>
      <c r="U116" s="162"/>
      <c r="V116" s="162"/>
      <c r="W116" s="163"/>
      <c r="X116" s="161">
        <v>6</v>
      </c>
      <c r="Y116" s="162"/>
      <c r="Z116" s="162"/>
      <c r="AA116" s="162"/>
      <c r="AB116" s="163"/>
      <c r="AC116" s="161">
        <v>36</v>
      </c>
      <c r="AD116" s="162"/>
      <c r="AE116" s="162"/>
      <c r="AF116" s="162"/>
      <c r="AG116" s="162"/>
      <c r="AH116" s="163"/>
      <c r="AI116" s="161">
        <f t="shared" si="21"/>
        <v>70</v>
      </c>
      <c r="AJ116" s="162"/>
      <c r="AK116" s="162"/>
      <c r="AL116" s="162"/>
      <c r="AM116" s="163"/>
      <c r="AN116" s="161">
        <f t="shared" si="25"/>
        <v>529</v>
      </c>
      <c r="AO116" s="164"/>
      <c r="AP116" s="164"/>
      <c r="AQ116" s="164"/>
      <c r="AR116" s="164"/>
      <c r="AS116" s="165"/>
      <c r="AT116" s="172">
        <f>IF(AI116=0,0,(AI116*3)/($E$115*$AU$10*3-$E$117))</f>
        <v>0.15555555555555556</v>
      </c>
      <c r="AU116" s="173"/>
      <c r="AV116" s="173"/>
      <c r="AW116" s="173"/>
      <c r="AX116" s="173"/>
      <c r="AY116" s="174"/>
      <c r="AZ116" s="37"/>
    </row>
    <row r="117" spans="1:52" ht="10.5" customHeight="1" x14ac:dyDescent="0.15">
      <c r="A117" s="5"/>
      <c r="B117" s="190"/>
      <c r="C117" s="191"/>
      <c r="D117" s="189"/>
      <c r="E117" s="169">
        <v>0</v>
      </c>
      <c r="F117" s="170"/>
      <c r="G117" s="170"/>
      <c r="H117" s="171"/>
      <c r="I117" s="166" t="s">
        <v>36</v>
      </c>
      <c r="J117" s="167"/>
      <c r="K117" s="167"/>
      <c r="L117" s="168"/>
      <c r="M117" s="161">
        <f>SUM(M111:Q116)</f>
        <v>190</v>
      </c>
      <c r="N117" s="162"/>
      <c r="O117" s="162"/>
      <c r="P117" s="162"/>
      <c r="Q117" s="163"/>
      <c r="R117" s="161">
        <f>SUM(R111:W116:W116)</f>
        <v>1391</v>
      </c>
      <c r="S117" s="162"/>
      <c r="T117" s="162"/>
      <c r="U117" s="162"/>
      <c r="V117" s="162"/>
      <c r="W117" s="163"/>
      <c r="X117" s="161">
        <f>SUM(X111:AB116:AB116)</f>
        <v>14</v>
      </c>
      <c r="Y117" s="162"/>
      <c r="Z117" s="162"/>
      <c r="AA117" s="162"/>
      <c r="AB117" s="163"/>
      <c r="AC117" s="161">
        <f>SUM(AC111:AH116)</f>
        <v>92</v>
      </c>
      <c r="AD117" s="162"/>
      <c r="AE117" s="162"/>
      <c r="AF117" s="162"/>
      <c r="AG117" s="162"/>
      <c r="AH117" s="163"/>
      <c r="AI117" s="161">
        <f t="shared" si="21"/>
        <v>204</v>
      </c>
      <c r="AJ117" s="162"/>
      <c r="AK117" s="162"/>
      <c r="AL117" s="162"/>
      <c r="AM117" s="163"/>
      <c r="AN117" s="161">
        <f>SUM(AN111:AS116)</f>
        <v>1483</v>
      </c>
      <c r="AO117" s="164"/>
      <c r="AP117" s="164"/>
      <c r="AQ117" s="164"/>
      <c r="AR117" s="164"/>
      <c r="AS117" s="165"/>
      <c r="AT117" s="172">
        <f>IF(AI117=0,0,(AI117+AI114+AI115+(AI116*2))/(E115*$AU$10*3-E117))</f>
        <v>0.3385185185185185</v>
      </c>
      <c r="AU117" s="173"/>
      <c r="AV117" s="173"/>
      <c r="AW117" s="173"/>
      <c r="AX117" s="173"/>
      <c r="AY117" s="174"/>
      <c r="AZ117" s="37"/>
    </row>
    <row r="118" spans="1:52" ht="10.5" customHeight="1" x14ac:dyDescent="0.15">
      <c r="A118" s="5"/>
      <c r="B118" s="192"/>
      <c r="C118" s="193"/>
      <c r="D118" s="194"/>
      <c r="E118" s="152" t="s">
        <v>34</v>
      </c>
      <c r="F118" s="153"/>
      <c r="G118" s="153"/>
      <c r="H118" s="154"/>
      <c r="I118" s="158" t="str">
        <f t="shared" ref="I118:I123" si="26">I111</f>
        <v>午前</v>
      </c>
      <c r="J118" s="159"/>
      <c r="K118" s="159"/>
      <c r="L118" s="160"/>
      <c r="M118" s="161">
        <f t="shared" ref="M118:M123" si="27">M69+M76+M83+M90+M97+M104+M111</f>
        <v>294</v>
      </c>
      <c r="N118" s="162"/>
      <c r="O118" s="162"/>
      <c r="P118" s="162"/>
      <c r="Q118" s="163"/>
      <c r="R118" s="161">
        <f t="shared" ref="R118:R123" si="28">R69+R76+R83+R90+R97+R104+R111</f>
        <v>2860</v>
      </c>
      <c r="S118" s="162"/>
      <c r="T118" s="162"/>
      <c r="U118" s="162"/>
      <c r="V118" s="162"/>
      <c r="W118" s="163"/>
      <c r="X118" s="161">
        <f t="shared" ref="X118:X123" si="29">X69+X76+X83+X90+X97+X104+X111</f>
        <v>5</v>
      </c>
      <c r="Y118" s="162"/>
      <c r="Z118" s="162"/>
      <c r="AA118" s="162"/>
      <c r="AB118" s="163"/>
      <c r="AC118" s="161">
        <f t="shared" ref="AC118:AC123" si="30">AC69+AC76+AC83+AC90+AC97+AC104+AC111</f>
        <v>65</v>
      </c>
      <c r="AD118" s="162"/>
      <c r="AE118" s="162"/>
      <c r="AF118" s="162"/>
      <c r="AG118" s="162"/>
      <c r="AH118" s="163"/>
      <c r="AI118" s="161">
        <f t="shared" ref="AI118:AI123" si="31">AI69+AI76+AI83+AI90+AI97+AI104+AI111</f>
        <v>299</v>
      </c>
      <c r="AJ118" s="162"/>
      <c r="AK118" s="162"/>
      <c r="AL118" s="162"/>
      <c r="AM118" s="163"/>
      <c r="AN118" s="161">
        <f t="shared" ref="AN118:AN123" si="32">AN69+AN76+AN83+AN90+AN97+AN104+AN111</f>
        <v>2925</v>
      </c>
      <c r="AO118" s="164"/>
      <c r="AP118" s="164"/>
      <c r="AQ118" s="164"/>
      <c r="AR118" s="164"/>
      <c r="AS118" s="165"/>
      <c r="AT118" s="172">
        <f>IF(AI118=0,0,(AI118*1)/($E$122*$AU$10*3-$E$124))</f>
        <v>7.3827160493827163E-2</v>
      </c>
      <c r="AU118" s="173"/>
      <c r="AV118" s="173"/>
      <c r="AW118" s="173"/>
      <c r="AX118" s="173"/>
      <c r="AY118" s="174"/>
      <c r="AZ118" s="37"/>
    </row>
    <row r="119" spans="1:52" ht="10.5" customHeight="1" x14ac:dyDescent="0.15">
      <c r="A119" s="5"/>
      <c r="B119" s="192"/>
      <c r="C119" s="193"/>
      <c r="D119" s="194"/>
      <c r="E119" s="155"/>
      <c r="F119" s="156"/>
      <c r="G119" s="156"/>
      <c r="H119" s="157"/>
      <c r="I119" s="166" t="str">
        <f t="shared" si="26"/>
        <v>午後</v>
      </c>
      <c r="J119" s="167"/>
      <c r="K119" s="167"/>
      <c r="L119" s="168"/>
      <c r="M119" s="161">
        <f t="shared" si="27"/>
        <v>324</v>
      </c>
      <c r="N119" s="162"/>
      <c r="O119" s="162"/>
      <c r="P119" s="162"/>
      <c r="Q119" s="163"/>
      <c r="R119" s="161">
        <f t="shared" si="28"/>
        <v>5645</v>
      </c>
      <c r="S119" s="162"/>
      <c r="T119" s="162"/>
      <c r="U119" s="162"/>
      <c r="V119" s="162"/>
      <c r="W119" s="163"/>
      <c r="X119" s="161">
        <f t="shared" si="29"/>
        <v>26</v>
      </c>
      <c r="Y119" s="162"/>
      <c r="Z119" s="162"/>
      <c r="AA119" s="162"/>
      <c r="AB119" s="163"/>
      <c r="AC119" s="161">
        <f t="shared" si="30"/>
        <v>555</v>
      </c>
      <c r="AD119" s="162"/>
      <c r="AE119" s="162"/>
      <c r="AF119" s="162"/>
      <c r="AG119" s="162"/>
      <c r="AH119" s="163"/>
      <c r="AI119" s="161">
        <f t="shared" si="31"/>
        <v>350</v>
      </c>
      <c r="AJ119" s="162"/>
      <c r="AK119" s="162"/>
      <c r="AL119" s="162"/>
      <c r="AM119" s="163"/>
      <c r="AN119" s="161">
        <f t="shared" si="32"/>
        <v>6200</v>
      </c>
      <c r="AO119" s="164"/>
      <c r="AP119" s="164"/>
      <c r="AQ119" s="164"/>
      <c r="AR119" s="164"/>
      <c r="AS119" s="165"/>
      <c r="AT119" s="172">
        <f>IF(AI119=0,0,(AI119*1)/($E$122*$AU$10*3-$E$124))</f>
        <v>8.6419753086419748E-2</v>
      </c>
      <c r="AU119" s="173"/>
      <c r="AV119" s="173"/>
      <c r="AW119" s="173"/>
      <c r="AX119" s="173"/>
      <c r="AY119" s="174"/>
      <c r="AZ119" s="37"/>
    </row>
    <row r="120" spans="1:52" ht="10.5" customHeight="1" x14ac:dyDescent="0.15">
      <c r="A120" s="5"/>
      <c r="B120" s="192"/>
      <c r="C120" s="193"/>
      <c r="D120" s="194"/>
      <c r="E120" s="155"/>
      <c r="F120" s="156"/>
      <c r="G120" s="156"/>
      <c r="H120" s="157"/>
      <c r="I120" s="166" t="str">
        <f t="shared" si="26"/>
        <v>夜間</v>
      </c>
      <c r="J120" s="167"/>
      <c r="K120" s="167"/>
      <c r="L120" s="168"/>
      <c r="M120" s="161">
        <f t="shared" si="27"/>
        <v>262</v>
      </c>
      <c r="N120" s="162"/>
      <c r="O120" s="162"/>
      <c r="P120" s="162"/>
      <c r="Q120" s="163"/>
      <c r="R120" s="161">
        <f t="shared" si="28"/>
        <v>3000</v>
      </c>
      <c r="S120" s="162"/>
      <c r="T120" s="162"/>
      <c r="U120" s="162"/>
      <c r="V120" s="162"/>
      <c r="W120" s="163"/>
      <c r="X120" s="161">
        <f t="shared" si="29"/>
        <v>70</v>
      </c>
      <c r="Y120" s="162"/>
      <c r="Z120" s="162"/>
      <c r="AA120" s="162"/>
      <c r="AB120" s="163"/>
      <c r="AC120" s="161">
        <f t="shared" si="30"/>
        <v>1642</v>
      </c>
      <c r="AD120" s="162"/>
      <c r="AE120" s="162"/>
      <c r="AF120" s="162"/>
      <c r="AG120" s="162"/>
      <c r="AH120" s="163"/>
      <c r="AI120" s="161">
        <f t="shared" si="31"/>
        <v>332</v>
      </c>
      <c r="AJ120" s="162"/>
      <c r="AK120" s="162"/>
      <c r="AL120" s="162"/>
      <c r="AM120" s="163"/>
      <c r="AN120" s="161">
        <f t="shared" si="32"/>
        <v>4642</v>
      </c>
      <c r="AO120" s="164"/>
      <c r="AP120" s="164"/>
      <c r="AQ120" s="164"/>
      <c r="AR120" s="164"/>
      <c r="AS120" s="165"/>
      <c r="AT120" s="172">
        <f>IF(AI120=0,0,(AI120*1)/($E$122*$AU$10*3-$E$124))</f>
        <v>8.1975308641975303E-2</v>
      </c>
      <c r="AU120" s="173"/>
      <c r="AV120" s="173"/>
      <c r="AW120" s="173"/>
      <c r="AX120" s="173"/>
      <c r="AY120" s="174"/>
      <c r="AZ120" s="37"/>
    </row>
    <row r="121" spans="1:52" ht="10.5" customHeight="1" x14ac:dyDescent="0.15">
      <c r="A121" s="5"/>
      <c r="B121" s="192"/>
      <c r="C121" s="193"/>
      <c r="D121" s="194"/>
      <c r="E121" s="155"/>
      <c r="F121" s="156"/>
      <c r="G121" s="156"/>
      <c r="H121" s="157"/>
      <c r="I121" s="166" t="str">
        <f t="shared" si="26"/>
        <v>午前午後</v>
      </c>
      <c r="J121" s="167"/>
      <c r="K121" s="167"/>
      <c r="L121" s="168"/>
      <c r="M121" s="161">
        <f t="shared" si="27"/>
        <v>257</v>
      </c>
      <c r="N121" s="162"/>
      <c r="O121" s="162"/>
      <c r="P121" s="162"/>
      <c r="Q121" s="163"/>
      <c r="R121" s="161">
        <f t="shared" si="28"/>
        <v>12297</v>
      </c>
      <c r="S121" s="162"/>
      <c r="T121" s="162"/>
      <c r="U121" s="162"/>
      <c r="V121" s="162"/>
      <c r="W121" s="163"/>
      <c r="X121" s="161">
        <f t="shared" si="29"/>
        <v>26</v>
      </c>
      <c r="Y121" s="162"/>
      <c r="Z121" s="162"/>
      <c r="AA121" s="162"/>
      <c r="AB121" s="163"/>
      <c r="AC121" s="161">
        <f t="shared" si="30"/>
        <v>1335</v>
      </c>
      <c r="AD121" s="162"/>
      <c r="AE121" s="162"/>
      <c r="AF121" s="162"/>
      <c r="AG121" s="162"/>
      <c r="AH121" s="163"/>
      <c r="AI121" s="161">
        <f t="shared" si="31"/>
        <v>283</v>
      </c>
      <c r="AJ121" s="162"/>
      <c r="AK121" s="162"/>
      <c r="AL121" s="162"/>
      <c r="AM121" s="163"/>
      <c r="AN121" s="161">
        <f t="shared" si="32"/>
        <v>13632</v>
      </c>
      <c r="AO121" s="164"/>
      <c r="AP121" s="164"/>
      <c r="AQ121" s="164"/>
      <c r="AR121" s="164"/>
      <c r="AS121" s="165"/>
      <c r="AT121" s="172">
        <f>IF(AI121=0,0,(AI121*2)/($E$122*$AU$10*3-$E$124))</f>
        <v>0.13975308641975309</v>
      </c>
      <c r="AU121" s="173"/>
      <c r="AV121" s="173"/>
      <c r="AW121" s="173"/>
      <c r="AX121" s="173"/>
      <c r="AY121" s="174"/>
      <c r="AZ121" s="37"/>
    </row>
    <row r="122" spans="1:52" ht="10.5" customHeight="1" x14ac:dyDescent="0.15">
      <c r="A122" s="5"/>
      <c r="B122" s="192"/>
      <c r="C122" s="193"/>
      <c r="D122" s="194"/>
      <c r="E122" s="38">
        <f>E73+E80+E87+E94+E101+E108+E115</f>
        <v>15</v>
      </c>
      <c r="F122" s="35"/>
      <c r="G122" s="35"/>
      <c r="H122" s="36"/>
      <c r="I122" s="166" t="str">
        <f t="shared" si="26"/>
        <v>午後夜間</v>
      </c>
      <c r="J122" s="167"/>
      <c r="K122" s="167"/>
      <c r="L122" s="168"/>
      <c r="M122" s="161">
        <f t="shared" si="27"/>
        <v>71</v>
      </c>
      <c r="N122" s="162"/>
      <c r="O122" s="162"/>
      <c r="P122" s="162"/>
      <c r="Q122" s="163"/>
      <c r="R122" s="161">
        <f t="shared" si="28"/>
        <v>2473</v>
      </c>
      <c r="S122" s="162"/>
      <c r="T122" s="162"/>
      <c r="U122" s="162"/>
      <c r="V122" s="162"/>
      <c r="W122" s="163"/>
      <c r="X122" s="161">
        <f t="shared" si="29"/>
        <v>4</v>
      </c>
      <c r="Y122" s="162"/>
      <c r="Z122" s="162"/>
      <c r="AA122" s="162"/>
      <c r="AB122" s="163"/>
      <c r="AC122" s="161">
        <f t="shared" si="30"/>
        <v>168</v>
      </c>
      <c r="AD122" s="162"/>
      <c r="AE122" s="162"/>
      <c r="AF122" s="162"/>
      <c r="AG122" s="162"/>
      <c r="AH122" s="163"/>
      <c r="AI122" s="161">
        <f t="shared" si="31"/>
        <v>75</v>
      </c>
      <c r="AJ122" s="162"/>
      <c r="AK122" s="162"/>
      <c r="AL122" s="162"/>
      <c r="AM122" s="163"/>
      <c r="AN122" s="161">
        <f t="shared" si="32"/>
        <v>2641</v>
      </c>
      <c r="AO122" s="164"/>
      <c r="AP122" s="164"/>
      <c r="AQ122" s="164"/>
      <c r="AR122" s="164"/>
      <c r="AS122" s="165"/>
      <c r="AT122" s="172">
        <f>IF(AI122=0,0,(AI122*2)/($E$122*$AU$10*3-$E$124))</f>
        <v>3.7037037037037035E-2</v>
      </c>
      <c r="AU122" s="173"/>
      <c r="AV122" s="173"/>
      <c r="AW122" s="173"/>
      <c r="AX122" s="173"/>
      <c r="AY122" s="174"/>
      <c r="AZ122" s="37"/>
    </row>
    <row r="123" spans="1:52" ht="10.5" customHeight="1" x14ac:dyDescent="0.15">
      <c r="A123" s="5"/>
      <c r="B123" s="192"/>
      <c r="C123" s="193"/>
      <c r="D123" s="194"/>
      <c r="E123" s="34"/>
      <c r="F123" s="35"/>
      <c r="G123" s="35"/>
      <c r="H123" s="36"/>
      <c r="I123" s="166" t="str">
        <f t="shared" si="26"/>
        <v>全日</v>
      </c>
      <c r="J123" s="167"/>
      <c r="K123" s="167"/>
      <c r="L123" s="168"/>
      <c r="M123" s="161">
        <f t="shared" si="27"/>
        <v>132</v>
      </c>
      <c r="N123" s="162"/>
      <c r="O123" s="162"/>
      <c r="P123" s="162"/>
      <c r="Q123" s="163"/>
      <c r="R123" s="161">
        <f t="shared" si="28"/>
        <v>9302</v>
      </c>
      <c r="S123" s="162"/>
      <c r="T123" s="162"/>
      <c r="U123" s="162"/>
      <c r="V123" s="162"/>
      <c r="W123" s="163"/>
      <c r="X123" s="161">
        <f t="shared" si="29"/>
        <v>9</v>
      </c>
      <c r="Y123" s="162"/>
      <c r="Z123" s="162"/>
      <c r="AA123" s="162"/>
      <c r="AB123" s="163"/>
      <c r="AC123" s="161">
        <f t="shared" si="30"/>
        <v>980</v>
      </c>
      <c r="AD123" s="162"/>
      <c r="AE123" s="162"/>
      <c r="AF123" s="162"/>
      <c r="AG123" s="162"/>
      <c r="AH123" s="163"/>
      <c r="AI123" s="161">
        <f t="shared" si="31"/>
        <v>141</v>
      </c>
      <c r="AJ123" s="162"/>
      <c r="AK123" s="162"/>
      <c r="AL123" s="162"/>
      <c r="AM123" s="163"/>
      <c r="AN123" s="161">
        <f t="shared" si="32"/>
        <v>10282</v>
      </c>
      <c r="AO123" s="164"/>
      <c r="AP123" s="164"/>
      <c r="AQ123" s="164"/>
      <c r="AR123" s="164"/>
      <c r="AS123" s="165"/>
      <c r="AT123" s="172">
        <f>IF(AI123=0,0,(AI123*3)/($E$122*$AU$10*3-$E$124))</f>
        <v>0.10444444444444445</v>
      </c>
      <c r="AU123" s="173"/>
      <c r="AV123" s="173"/>
      <c r="AW123" s="173"/>
      <c r="AX123" s="173"/>
      <c r="AY123" s="174"/>
      <c r="AZ123" s="37"/>
    </row>
    <row r="124" spans="1:52" ht="10.5" customHeight="1" x14ac:dyDescent="0.15">
      <c r="A124" s="5"/>
      <c r="B124" s="195"/>
      <c r="C124" s="196"/>
      <c r="D124" s="197"/>
      <c r="E124" s="169">
        <f>E75+E82+E89+E96+E103+E110+E117</f>
        <v>0</v>
      </c>
      <c r="F124" s="170"/>
      <c r="G124" s="170"/>
      <c r="H124" s="171"/>
      <c r="I124" s="166" t="s">
        <v>36</v>
      </c>
      <c r="J124" s="167"/>
      <c r="K124" s="167"/>
      <c r="L124" s="168"/>
      <c r="M124" s="161">
        <f>SUM(M118:M123)</f>
        <v>1340</v>
      </c>
      <c r="N124" s="162"/>
      <c r="O124" s="162"/>
      <c r="P124" s="162"/>
      <c r="Q124" s="163"/>
      <c r="R124" s="161">
        <f>SUM(R118:R123)</f>
        <v>35577</v>
      </c>
      <c r="S124" s="162"/>
      <c r="T124" s="162"/>
      <c r="U124" s="162"/>
      <c r="V124" s="162"/>
      <c r="W124" s="163"/>
      <c r="X124" s="161">
        <f>SUM(X118:X123)</f>
        <v>140</v>
      </c>
      <c r="Y124" s="162"/>
      <c r="Z124" s="162"/>
      <c r="AA124" s="162"/>
      <c r="AB124" s="163"/>
      <c r="AC124" s="161">
        <f>SUM(AC118:AC123)</f>
        <v>4745</v>
      </c>
      <c r="AD124" s="162"/>
      <c r="AE124" s="162"/>
      <c r="AF124" s="162"/>
      <c r="AG124" s="162"/>
      <c r="AH124" s="163"/>
      <c r="AI124" s="86">
        <f>M124+X124</f>
        <v>1480</v>
      </c>
      <c r="AJ124" s="87"/>
      <c r="AK124" s="87"/>
      <c r="AL124" s="87"/>
      <c r="AM124" s="88"/>
      <c r="AN124" s="86">
        <f>R124+AC124</f>
        <v>40322</v>
      </c>
      <c r="AO124" s="87"/>
      <c r="AP124" s="87"/>
      <c r="AQ124" s="87"/>
      <c r="AR124" s="87"/>
      <c r="AS124" s="88"/>
      <c r="AT124" s="172">
        <f>IF(AI124=0,0,(AI124+AI121+AI122+(AI123*2))/(E122*$AU$10*3-E124))</f>
        <v>0.52345679012345681</v>
      </c>
      <c r="AU124" s="173"/>
      <c r="AV124" s="173"/>
      <c r="AW124" s="173"/>
      <c r="AX124" s="173"/>
      <c r="AY124" s="174"/>
      <c r="AZ124" s="37"/>
    </row>
    <row r="126" spans="1:52" ht="11.25" customHeight="1" x14ac:dyDescent="0.15">
      <c r="A126" s="5"/>
      <c r="B126" s="140" t="s">
        <v>27</v>
      </c>
      <c r="C126" s="141"/>
      <c r="D126" s="142"/>
      <c r="E126" s="70"/>
      <c r="F126" s="71"/>
      <c r="G126" s="71"/>
      <c r="H126" s="72"/>
      <c r="I126" s="110" t="s">
        <v>28</v>
      </c>
      <c r="J126" s="111"/>
      <c r="K126" s="111"/>
      <c r="L126" s="111"/>
      <c r="M126" s="111"/>
      <c r="N126" s="111"/>
      <c r="O126" s="111"/>
      <c r="P126" s="111"/>
      <c r="Q126" s="111"/>
      <c r="R126" s="111"/>
      <c r="S126" s="112"/>
      <c r="T126" s="110" t="s">
        <v>29</v>
      </c>
      <c r="U126" s="111"/>
      <c r="V126" s="111"/>
      <c r="W126" s="111"/>
      <c r="X126" s="111"/>
      <c r="Y126" s="111"/>
      <c r="Z126" s="111"/>
      <c r="AA126" s="111"/>
      <c r="AB126" s="111"/>
      <c r="AC126" s="111"/>
      <c r="AD126" s="112"/>
      <c r="AE126" s="135" t="s">
        <v>30</v>
      </c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 t="s">
        <v>31</v>
      </c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48"/>
    </row>
    <row r="127" spans="1:52" ht="11.25" customHeight="1" x14ac:dyDescent="0.15">
      <c r="A127" s="5"/>
      <c r="B127" s="143"/>
      <c r="C127" s="236"/>
      <c r="D127" s="145"/>
      <c r="E127" s="73"/>
      <c r="F127" s="74"/>
      <c r="G127" s="74"/>
      <c r="H127" s="75"/>
      <c r="I127" s="110" t="s">
        <v>32</v>
      </c>
      <c r="J127" s="111"/>
      <c r="K127" s="111"/>
      <c r="L127" s="112"/>
      <c r="M127" s="110" t="s">
        <v>33</v>
      </c>
      <c r="N127" s="111"/>
      <c r="O127" s="111"/>
      <c r="P127" s="111"/>
      <c r="Q127" s="111"/>
      <c r="R127" s="111"/>
      <c r="S127" s="112"/>
      <c r="T127" s="110" t="s">
        <v>32</v>
      </c>
      <c r="U127" s="111"/>
      <c r="V127" s="111"/>
      <c r="W127" s="112"/>
      <c r="X127" s="110" t="s">
        <v>33</v>
      </c>
      <c r="Y127" s="111"/>
      <c r="Z127" s="111"/>
      <c r="AA127" s="111"/>
      <c r="AB127" s="111"/>
      <c r="AC127" s="111"/>
      <c r="AD127" s="112"/>
      <c r="AE127" s="135" t="s">
        <v>32</v>
      </c>
      <c r="AF127" s="135"/>
      <c r="AG127" s="135"/>
      <c r="AH127" s="135"/>
      <c r="AI127" s="135" t="s">
        <v>33</v>
      </c>
      <c r="AJ127" s="135"/>
      <c r="AK127" s="135"/>
      <c r="AL127" s="135"/>
      <c r="AM127" s="135"/>
      <c r="AN127" s="135"/>
      <c r="AO127" s="135"/>
      <c r="AP127" s="135" t="s">
        <v>32</v>
      </c>
      <c r="AQ127" s="135"/>
      <c r="AR127" s="135"/>
      <c r="AS127" s="135"/>
      <c r="AT127" s="135" t="s">
        <v>33</v>
      </c>
      <c r="AU127" s="135"/>
      <c r="AV127" s="135"/>
      <c r="AW127" s="135"/>
      <c r="AX127" s="135"/>
      <c r="AY127" s="135"/>
      <c r="AZ127" s="48"/>
    </row>
    <row r="128" spans="1:52" ht="24" customHeight="1" x14ac:dyDescent="0.15">
      <c r="A128" s="5"/>
      <c r="B128" s="143"/>
      <c r="C128" s="236"/>
      <c r="D128" s="145"/>
      <c r="E128" s="127" t="s">
        <v>25</v>
      </c>
      <c r="F128" s="128"/>
      <c r="G128" s="128"/>
      <c r="H128" s="129"/>
      <c r="I128" s="86">
        <v>69</v>
      </c>
      <c r="J128" s="87"/>
      <c r="K128" s="87"/>
      <c r="L128" s="88"/>
      <c r="M128" s="130">
        <v>1766000</v>
      </c>
      <c r="N128" s="131"/>
      <c r="O128" s="131"/>
      <c r="P128" s="131"/>
      <c r="Q128" s="131"/>
      <c r="R128" s="131"/>
      <c r="S128" s="132"/>
      <c r="T128" s="86">
        <v>2138</v>
      </c>
      <c r="U128" s="87"/>
      <c r="V128" s="87"/>
      <c r="W128" s="88"/>
      <c r="X128" s="130">
        <v>905820</v>
      </c>
      <c r="Y128" s="131"/>
      <c r="Z128" s="131"/>
      <c r="AA128" s="131"/>
      <c r="AB128" s="131"/>
      <c r="AC128" s="131"/>
      <c r="AD128" s="132"/>
      <c r="AE128" s="133">
        <f t="shared" ref="AE128:AE135" si="33">I128+T128</f>
        <v>2207</v>
      </c>
      <c r="AF128" s="133"/>
      <c r="AG128" s="133"/>
      <c r="AH128" s="133"/>
      <c r="AI128" s="134">
        <f t="shared" ref="AI128:AI135" si="34">M128+X128</f>
        <v>2671820</v>
      </c>
      <c r="AJ128" s="134"/>
      <c r="AK128" s="134"/>
      <c r="AL128" s="134"/>
      <c r="AM128" s="134"/>
      <c r="AN128" s="134"/>
      <c r="AO128" s="134"/>
      <c r="AP128" s="133">
        <v>7</v>
      </c>
      <c r="AQ128" s="133"/>
      <c r="AR128" s="133"/>
      <c r="AS128" s="133"/>
      <c r="AT128" s="134">
        <v>213510</v>
      </c>
      <c r="AU128" s="134"/>
      <c r="AV128" s="134"/>
      <c r="AW128" s="134"/>
      <c r="AX128" s="134"/>
      <c r="AY128" s="134"/>
      <c r="AZ128" s="48"/>
    </row>
    <row r="129" spans="1:52" ht="24" customHeight="1" x14ac:dyDescent="0.15">
      <c r="A129" s="5"/>
      <c r="B129" s="143"/>
      <c r="C129" s="236"/>
      <c r="D129" s="145"/>
      <c r="E129" s="127" t="s">
        <v>44</v>
      </c>
      <c r="F129" s="128"/>
      <c r="G129" s="128"/>
      <c r="H129" s="129"/>
      <c r="I129" s="86">
        <v>146</v>
      </c>
      <c r="J129" s="87"/>
      <c r="K129" s="87"/>
      <c r="L129" s="88"/>
      <c r="M129" s="130">
        <v>302540</v>
      </c>
      <c r="N129" s="131"/>
      <c r="O129" s="131"/>
      <c r="P129" s="131"/>
      <c r="Q129" s="131"/>
      <c r="R129" s="131"/>
      <c r="S129" s="132"/>
      <c r="T129" s="86">
        <v>28</v>
      </c>
      <c r="U129" s="87"/>
      <c r="V129" s="87"/>
      <c r="W129" s="88"/>
      <c r="X129" s="130">
        <v>11350</v>
      </c>
      <c r="Y129" s="131"/>
      <c r="Z129" s="131"/>
      <c r="AA129" s="131"/>
      <c r="AB129" s="131"/>
      <c r="AC129" s="131"/>
      <c r="AD129" s="132"/>
      <c r="AE129" s="133">
        <f t="shared" si="33"/>
        <v>174</v>
      </c>
      <c r="AF129" s="133"/>
      <c r="AG129" s="133"/>
      <c r="AH129" s="133"/>
      <c r="AI129" s="134">
        <f t="shared" si="34"/>
        <v>313890</v>
      </c>
      <c r="AJ129" s="134"/>
      <c r="AK129" s="134"/>
      <c r="AL129" s="134"/>
      <c r="AM129" s="134"/>
      <c r="AN129" s="134"/>
      <c r="AO129" s="134"/>
      <c r="AP129" s="133">
        <v>19</v>
      </c>
      <c r="AQ129" s="133"/>
      <c r="AR129" s="133"/>
      <c r="AS129" s="133"/>
      <c r="AT129" s="134">
        <v>27660</v>
      </c>
      <c r="AU129" s="134"/>
      <c r="AV129" s="134"/>
      <c r="AW129" s="134"/>
      <c r="AX129" s="134"/>
      <c r="AY129" s="134"/>
      <c r="AZ129" s="48"/>
    </row>
    <row r="130" spans="1:52" ht="24" customHeight="1" x14ac:dyDescent="0.15">
      <c r="A130" s="5"/>
      <c r="B130" s="143"/>
      <c r="C130" s="236"/>
      <c r="D130" s="145"/>
      <c r="E130" s="127" t="s">
        <v>45</v>
      </c>
      <c r="F130" s="128"/>
      <c r="G130" s="128"/>
      <c r="H130" s="129"/>
      <c r="I130" s="86">
        <v>48</v>
      </c>
      <c r="J130" s="87"/>
      <c r="K130" s="87"/>
      <c r="L130" s="88"/>
      <c r="M130" s="130">
        <v>210020</v>
      </c>
      <c r="N130" s="131"/>
      <c r="O130" s="131"/>
      <c r="P130" s="131"/>
      <c r="Q130" s="131"/>
      <c r="R130" s="131"/>
      <c r="S130" s="132"/>
      <c r="T130" s="86">
        <v>1</v>
      </c>
      <c r="U130" s="87"/>
      <c r="V130" s="87"/>
      <c r="W130" s="88"/>
      <c r="X130" s="130">
        <v>550</v>
      </c>
      <c r="Y130" s="131"/>
      <c r="Z130" s="131"/>
      <c r="AA130" s="131"/>
      <c r="AB130" s="131"/>
      <c r="AC130" s="131"/>
      <c r="AD130" s="132"/>
      <c r="AE130" s="133">
        <f t="shared" si="33"/>
        <v>49</v>
      </c>
      <c r="AF130" s="133"/>
      <c r="AG130" s="133"/>
      <c r="AH130" s="133"/>
      <c r="AI130" s="134">
        <f t="shared" si="34"/>
        <v>210570</v>
      </c>
      <c r="AJ130" s="134"/>
      <c r="AK130" s="134"/>
      <c r="AL130" s="134"/>
      <c r="AM130" s="134"/>
      <c r="AN130" s="134"/>
      <c r="AO130" s="134"/>
      <c r="AP130" s="133">
        <v>0</v>
      </c>
      <c r="AQ130" s="133"/>
      <c r="AR130" s="133"/>
      <c r="AS130" s="133"/>
      <c r="AT130" s="134">
        <v>0</v>
      </c>
      <c r="AU130" s="134"/>
      <c r="AV130" s="134"/>
      <c r="AW130" s="134"/>
      <c r="AX130" s="134"/>
      <c r="AY130" s="134"/>
      <c r="AZ130" s="48"/>
    </row>
    <row r="131" spans="1:52" ht="24" customHeight="1" x14ac:dyDescent="0.15">
      <c r="A131" s="5"/>
      <c r="B131" s="143"/>
      <c r="C131" s="236"/>
      <c r="D131" s="145"/>
      <c r="E131" s="127" t="s">
        <v>46</v>
      </c>
      <c r="F131" s="128"/>
      <c r="G131" s="128"/>
      <c r="H131" s="129"/>
      <c r="I131" s="86">
        <v>98</v>
      </c>
      <c r="J131" s="87"/>
      <c r="K131" s="87"/>
      <c r="L131" s="88"/>
      <c r="M131" s="130">
        <v>204820</v>
      </c>
      <c r="N131" s="131"/>
      <c r="O131" s="131"/>
      <c r="P131" s="131"/>
      <c r="Q131" s="131"/>
      <c r="R131" s="131"/>
      <c r="S131" s="132"/>
      <c r="T131" s="86">
        <v>20</v>
      </c>
      <c r="U131" s="87"/>
      <c r="V131" s="87"/>
      <c r="W131" s="88"/>
      <c r="X131" s="130">
        <v>2000</v>
      </c>
      <c r="Y131" s="131"/>
      <c r="Z131" s="131"/>
      <c r="AA131" s="131"/>
      <c r="AB131" s="131"/>
      <c r="AC131" s="131"/>
      <c r="AD131" s="132"/>
      <c r="AE131" s="133">
        <f t="shared" si="33"/>
        <v>118</v>
      </c>
      <c r="AF131" s="133"/>
      <c r="AG131" s="133"/>
      <c r="AH131" s="133"/>
      <c r="AI131" s="134">
        <f t="shared" si="34"/>
        <v>206820</v>
      </c>
      <c r="AJ131" s="134"/>
      <c r="AK131" s="134"/>
      <c r="AL131" s="134"/>
      <c r="AM131" s="134"/>
      <c r="AN131" s="134"/>
      <c r="AO131" s="134"/>
      <c r="AP131" s="133">
        <v>1</v>
      </c>
      <c r="AQ131" s="133"/>
      <c r="AR131" s="133"/>
      <c r="AS131" s="133"/>
      <c r="AT131" s="134">
        <v>3400</v>
      </c>
      <c r="AU131" s="134"/>
      <c r="AV131" s="134"/>
      <c r="AW131" s="134"/>
      <c r="AX131" s="134"/>
      <c r="AY131" s="134"/>
      <c r="AZ131" s="48"/>
    </row>
    <row r="132" spans="1:52" ht="24" customHeight="1" x14ac:dyDescent="0.15">
      <c r="A132" s="5"/>
      <c r="B132" s="143"/>
      <c r="C132" s="236"/>
      <c r="D132" s="145"/>
      <c r="E132" s="127" t="s">
        <v>47</v>
      </c>
      <c r="F132" s="128"/>
      <c r="G132" s="128"/>
      <c r="H132" s="129"/>
      <c r="I132" s="86">
        <v>19</v>
      </c>
      <c r="J132" s="87"/>
      <c r="K132" s="87"/>
      <c r="L132" s="88"/>
      <c r="M132" s="130">
        <v>100760</v>
      </c>
      <c r="N132" s="131"/>
      <c r="O132" s="131"/>
      <c r="P132" s="131"/>
      <c r="Q132" s="131"/>
      <c r="R132" s="131"/>
      <c r="S132" s="132"/>
      <c r="T132" s="86">
        <v>0</v>
      </c>
      <c r="U132" s="87"/>
      <c r="V132" s="87"/>
      <c r="W132" s="88"/>
      <c r="X132" s="130">
        <v>0</v>
      </c>
      <c r="Y132" s="131"/>
      <c r="Z132" s="131"/>
      <c r="AA132" s="131"/>
      <c r="AB132" s="131"/>
      <c r="AC132" s="131"/>
      <c r="AD132" s="132"/>
      <c r="AE132" s="133">
        <f t="shared" si="33"/>
        <v>19</v>
      </c>
      <c r="AF132" s="133"/>
      <c r="AG132" s="133"/>
      <c r="AH132" s="133"/>
      <c r="AI132" s="134">
        <f t="shared" si="34"/>
        <v>100760</v>
      </c>
      <c r="AJ132" s="134"/>
      <c r="AK132" s="134"/>
      <c r="AL132" s="134"/>
      <c r="AM132" s="134"/>
      <c r="AN132" s="134"/>
      <c r="AO132" s="134"/>
      <c r="AP132" s="133">
        <v>4</v>
      </c>
      <c r="AQ132" s="133"/>
      <c r="AR132" s="133"/>
      <c r="AS132" s="133"/>
      <c r="AT132" s="134">
        <v>22800</v>
      </c>
      <c r="AU132" s="134"/>
      <c r="AV132" s="134"/>
      <c r="AW132" s="134"/>
      <c r="AX132" s="134"/>
      <c r="AY132" s="134"/>
      <c r="AZ132" s="48"/>
    </row>
    <row r="133" spans="1:52" ht="24" customHeight="1" x14ac:dyDescent="0.15">
      <c r="A133" s="5"/>
      <c r="B133" s="143"/>
      <c r="C133" s="236"/>
      <c r="D133" s="145"/>
      <c r="E133" s="127" t="s">
        <v>48</v>
      </c>
      <c r="F133" s="128"/>
      <c r="G133" s="128"/>
      <c r="H133" s="129"/>
      <c r="I133" s="86">
        <v>23</v>
      </c>
      <c r="J133" s="87"/>
      <c r="K133" s="87"/>
      <c r="L133" s="88"/>
      <c r="M133" s="130">
        <v>90000</v>
      </c>
      <c r="N133" s="131"/>
      <c r="O133" s="131"/>
      <c r="P133" s="131"/>
      <c r="Q133" s="131"/>
      <c r="R133" s="131"/>
      <c r="S133" s="132"/>
      <c r="T133" s="86">
        <v>3</v>
      </c>
      <c r="U133" s="87"/>
      <c r="V133" s="87"/>
      <c r="W133" s="88"/>
      <c r="X133" s="130">
        <v>1550</v>
      </c>
      <c r="Y133" s="131"/>
      <c r="Z133" s="131"/>
      <c r="AA133" s="131"/>
      <c r="AB133" s="131"/>
      <c r="AC133" s="131"/>
      <c r="AD133" s="132"/>
      <c r="AE133" s="133">
        <f t="shared" si="33"/>
        <v>26</v>
      </c>
      <c r="AF133" s="133"/>
      <c r="AG133" s="133"/>
      <c r="AH133" s="133"/>
      <c r="AI133" s="134">
        <f t="shared" si="34"/>
        <v>91550</v>
      </c>
      <c r="AJ133" s="134"/>
      <c r="AK133" s="134"/>
      <c r="AL133" s="134"/>
      <c r="AM133" s="134"/>
      <c r="AN133" s="134"/>
      <c r="AO133" s="134"/>
      <c r="AP133" s="133">
        <v>1</v>
      </c>
      <c r="AQ133" s="133"/>
      <c r="AR133" s="133"/>
      <c r="AS133" s="133"/>
      <c r="AT133" s="134">
        <v>3360</v>
      </c>
      <c r="AU133" s="134"/>
      <c r="AV133" s="134"/>
      <c r="AW133" s="134"/>
      <c r="AX133" s="134"/>
      <c r="AY133" s="134"/>
      <c r="AZ133" s="48"/>
    </row>
    <row r="134" spans="1:52" ht="24" customHeight="1" x14ac:dyDescent="0.15">
      <c r="A134" s="5"/>
      <c r="B134" s="143"/>
      <c r="C134" s="236"/>
      <c r="D134" s="145"/>
      <c r="E134" s="127" t="s">
        <v>49</v>
      </c>
      <c r="F134" s="128"/>
      <c r="G134" s="128"/>
      <c r="H134" s="129"/>
      <c r="I134" s="86">
        <v>83</v>
      </c>
      <c r="J134" s="87"/>
      <c r="K134" s="87"/>
      <c r="L134" s="88"/>
      <c r="M134" s="130">
        <v>166940</v>
      </c>
      <c r="N134" s="131"/>
      <c r="O134" s="131"/>
      <c r="P134" s="131"/>
      <c r="Q134" s="131"/>
      <c r="R134" s="131"/>
      <c r="S134" s="132"/>
      <c r="T134" s="86">
        <v>0</v>
      </c>
      <c r="U134" s="87"/>
      <c r="V134" s="87"/>
      <c r="W134" s="88"/>
      <c r="X134" s="130">
        <v>0</v>
      </c>
      <c r="Y134" s="131"/>
      <c r="Z134" s="131"/>
      <c r="AA134" s="131"/>
      <c r="AB134" s="131"/>
      <c r="AC134" s="131"/>
      <c r="AD134" s="132"/>
      <c r="AE134" s="133">
        <f t="shared" si="33"/>
        <v>83</v>
      </c>
      <c r="AF134" s="133"/>
      <c r="AG134" s="133"/>
      <c r="AH134" s="133"/>
      <c r="AI134" s="134">
        <f t="shared" si="34"/>
        <v>166940</v>
      </c>
      <c r="AJ134" s="134"/>
      <c r="AK134" s="134"/>
      <c r="AL134" s="134"/>
      <c r="AM134" s="134"/>
      <c r="AN134" s="134"/>
      <c r="AO134" s="134"/>
      <c r="AP134" s="133">
        <v>6</v>
      </c>
      <c r="AQ134" s="133"/>
      <c r="AR134" s="133"/>
      <c r="AS134" s="133"/>
      <c r="AT134" s="134">
        <v>7860</v>
      </c>
      <c r="AU134" s="134"/>
      <c r="AV134" s="134"/>
      <c r="AW134" s="134"/>
      <c r="AX134" s="134"/>
      <c r="AY134" s="134"/>
      <c r="AZ134" s="48"/>
    </row>
    <row r="135" spans="1:52" ht="24" customHeight="1" x14ac:dyDescent="0.15">
      <c r="A135" s="5"/>
      <c r="B135" s="143"/>
      <c r="C135" s="236"/>
      <c r="D135" s="145"/>
      <c r="E135" s="110" t="s">
        <v>34</v>
      </c>
      <c r="F135" s="111"/>
      <c r="G135" s="111"/>
      <c r="H135" s="112"/>
      <c r="I135" s="86">
        <f>SUM(I128:I134)</f>
        <v>486</v>
      </c>
      <c r="J135" s="87"/>
      <c r="K135" s="87"/>
      <c r="L135" s="88"/>
      <c r="M135" s="130">
        <f>SUM(M128:M134)</f>
        <v>2841080</v>
      </c>
      <c r="N135" s="131"/>
      <c r="O135" s="131"/>
      <c r="P135" s="131"/>
      <c r="Q135" s="131"/>
      <c r="R135" s="131"/>
      <c r="S135" s="132"/>
      <c r="T135" s="86">
        <f>SUM(T128:T134)</f>
        <v>2190</v>
      </c>
      <c r="U135" s="87"/>
      <c r="V135" s="87"/>
      <c r="W135" s="88"/>
      <c r="X135" s="130">
        <f>SUM(X128:X134)</f>
        <v>921270</v>
      </c>
      <c r="Y135" s="131"/>
      <c r="Z135" s="131"/>
      <c r="AA135" s="131"/>
      <c r="AB135" s="131"/>
      <c r="AC135" s="131"/>
      <c r="AD135" s="132"/>
      <c r="AE135" s="133">
        <f t="shared" si="33"/>
        <v>2676</v>
      </c>
      <c r="AF135" s="133"/>
      <c r="AG135" s="133"/>
      <c r="AH135" s="133"/>
      <c r="AI135" s="134">
        <f t="shared" si="34"/>
        <v>3762350</v>
      </c>
      <c r="AJ135" s="134"/>
      <c r="AK135" s="134"/>
      <c r="AL135" s="134"/>
      <c r="AM135" s="134"/>
      <c r="AN135" s="134"/>
      <c r="AO135" s="134"/>
      <c r="AP135" s="86">
        <f>SUM(AP128:AP134)</f>
        <v>38</v>
      </c>
      <c r="AQ135" s="87"/>
      <c r="AR135" s="87"/>
      <c r="AS135" s="88"/>
      <c r="AT135" s="130">
        <f>SUM(AT128:AT134)</f>
        <v>278590</v>
      </c>
      <c r="AU135" s="131"/>
      <c r="AV135" s="131"/>
      <c r="AW135" s="131"/>
      <c r="AX135" s="131"/>
      <c r="AY135" s="132"/>
      <c r="AZ135" s="48"/>
    </row>
    <row r="136" spans="1:52" ht="3" customHeight="1" x14ac:dyDescent="0.15">
      <c r="A136" s="5"/>
      <c r="B136" s="146"/>
      <c r="C136" s="237"/>
      <c r="D136" s="148"/>
      <c r="E136" s="110"/>
      <c r="F136" s="111"/>
      <c r="G136" s="111"/>
      <c r="H136" s="112"/>
      <c r="I136" s="136"/>
      <c r="J136" s="137"/>
      <c r="K136" s="137"/>
      <c r="L136" s="138"/>
      <c r="M136" s="130"/>
      <c r="N136" s="131"/>
      <c r="O136" s="131"/>
      <c r="P136" s="131"/>
      <c r="Q136" s="131"/>
      <c r="R136" s="131"/>
      <c r="S136" s="132"/>
      <c r="T136" s="136"/>
      <c r="U136" s="137"/>
      <c r="V136" s="137"/>
      <c r="W136" s="138"/>
      <c r="X136" s="130"/>
      <c r="Y136" s="131"/>
      <c r="Z136" s="131"/>
      <c r="AA136" s="131"/>
      <c r="AB136" s="131"/>
      <c r="AC136" s="131"/>
      <c r="AD136" s="132"/>
      <c r="AE136" s="139"/>
      <c r="AF136" s="139"/>
      <c r="AG136" s="139"/>
      <c r="AH136" s="139"/>
      <c r="AI136" s="134"/>
      <c r="AJ136" s="134"/>
      <c r="AK136" s="134"/>
      <c r="AL136" s="134"/>
      <c r="AM136" s="134"/>
      <c r="AN136" s="134"/>
      <c r="AO136" s="134"/>
      <c r="AP136" s="136"/>
      <c r="AQ136" s="137"/>
      <c r="AR136" s="137"/>
      <c r="AS136" s="138"/>
      <c r="AT136" s="130"/>
      <c r="AU136" s="131"/>
      <c r="AV136" s="131"/>
      <c r="AW136" s="131"/>
      <c r="AX136" s="131"/>
      <c r="AY136" s="132"/>
      <c r="AZ136" s="48"/>
    </row>
    <row r="137" spans="1:52" ht="24" customHeight="1" x14ac:dyDescent="0.15">
      <c r="A137" s="5"/>
      <c r="B137" s="149"/>
      <c r="C137" s="150"/>
      <c r="D137" s="151"/>
      <c r="E137" s="110" t="s">
        <v>35</v>
      </c>
      <c r="F137" s="111"/>
      <c r="G137" s="111"/>
      <c r="H137" s="112"/>
      <c r="I137" s="86">
        <v>1435</v>
      </c>
      <c r="J137" s="87"/>
      <c r="K137" s="87"/>
      <c r="L137" s="88"/>
      <c r="M137" s="130">
        <v>8011600</v>
      </c>
      <c r="N137" s="131"/>
      <c r="O137" s="131"/>
      <c r="P137" s="131"/>
      <c r="Q137" s="131"/>
      <c r="R137" s="131"/>
      <c r="S137" s="132"/>
      <c r="T137" s="86">
        <v>5549</v>
      </c>
      <c r="U137" s="87"/>
      <c r="V137" s="87"/>
      <c r="W137" s="88"/>
      <c r="X137" s="130">
        <v>2372160</v>
      </c>
      <c r="Y137" s="131"/>
      <c r="Z137" s="131"/>
      <c r="AA137" s="131"/>
      <c r="AB137" s="131"/>
      <c r="AC137" s="131"/>
      <c r="AD137" s="132"/>
      <c r="AE137" s="133">
        <f>I137+T137</f>
        <v>6984</v>
      </c>
      <c r="AF137" s="133"/>
      <c r="AG137" s="133"/>
      <c r="AH137" s="133"/>
      <c r="AI137" s="134">
        <f>M137+X137</f>
        <v>10383760</v>
      </c>
      <c r="AJ137" s="134"/>
      <c r="AK137" s="134"/>
      <c r="AL137" s="134"/>
      <c r="AM137" s="134"/>
      <c r="AN137" s="134"/>
      <c r="AO137" s="134"/>
      <c r="AP137" s="86">
        <v>73</v>
      </c>
      <c r="AQ137" s="87"/>
      <c r="AR137" s="87"/>
      <c r="AS137" s="88"/>
      <c r="AT137" s="130">
        <v>361570</v>
      </c>
      <c r="AU137" s="131"/>
      <c r="AV137" s="131"/>
      <c r="AW137" s="131"/>
      <c r="AX137" s="131"/>
      <c r="AY137" s="132"/>
      <c r="AZ137" s="48"/>
    </row>
  </sheetData>
  <mergeCells count="1073">
    <mergeCell ref="B55:H58"/>
    <mergeCell ref="I57:L57"/>
    <mergeCell ref="M57:Q57"/>
    <mergeCell ref="R57:W57"/>
    <mergeCell ref="X57:AB57"/>
    <mergeCell ref="AC57:AH57"/>
    <mergeCell ref="I58:L58"/>
    <mergeCell ref="AN59:AS59"/>
    <mergeCell ref="I60:L60"/>
    <mergeCell ref="M60:Q60"/>
    <mergeCell ref="I55:L55"/>
    <mergeCell ref="M55:Q55"/>
    <mergeCell ref="R55:W55"/>
    <mergeCell ref="X55:AB55"/>
    <mergeCell ref="AC55:AH55"/>
    <mergeCell ref="AI55:AM55"/>
    <mergeCell ref="AI57:AM57"/>
    <mergeCell ref="M58:Q58"/>
    <mergeCell ref="R58:W58"/>
    <mergeCell ref="X58:AB58"/>
    <mergeCell ref="AC58:AH58"/>
    <mergeCell ref="AI58:AM58"/>
    <mergeCell ref="AN58:AS58"/>
    <mergeCell ref="X59:AB59"/>
    <mergeCell ref="AC59:AH59"/>
    <mergeCell ref="AI59:AM59"/>
    <mergeCell ref="AT61:AY61"/>
    <mergeCell ref="AT55:AY55"/>
    <mergeCell ref="AN55:AS55"/>
    <mergeCell ref="R60:W60"/>
    <mergeCell ref="X60:AB60"/>
    <mergeCell ref="AC60:AH60"/>
    <mergeCell ref="AI56:AM56"/>
    <mergeCell ref="AN56:AS56"/>
    <mergeCell ref="AN57:AS57"/>
    <mergeCell ref="AT56:AY56"/>
    <mergeCell ref="AT59:AY59"/>
    <mergeCell ref="AT60:AY60"/>
    <mergeCell ref="AT57:AY57"/>
    <mergeCell ref="AT58:AY58"/>
    <mergeCell ref="I59:L59"/>
    <mergeCell ref="M59:Q59"/>
    <mergeCell ref="R59:W59"/>
    <mergeCell ref="AI60:AM60"/>
    <mergeCell ref="AN60:AS60"/>
    <mergeCell ref="I56:L56"/>
    <mergeCell ref="M56:Q56"/>
    <mergeCell ref="R56:W56"/>
    <mergeCell ref="X56:AB56"/>
    <mergeCell ref="AC56:AH56"/>
    <mergeCell ref="AN61:AS61"/>
    <mergeCell ref="I61:L61"/>
    <mergeCell ref="M61:Q61"/>
    <mergeCell ref="R61:W61"/>
    <mergeCell ref="X61:AB61"/>
    <mergeCell ref="AC61:AH61"/>
    <mergeCell ref="AI61:AM61"/>
    <mergeCell ref="B48:H51"/>
    <mergeCell ref="I50:L50"/>
    <mergeCell ref="M50:Q50"/>
    <mergeCell ref="R50:W50"/>
    <mergeCell ref="X50:AB50"/>
    <mergeCell ref="AC50:AH50"/>
    <mergeCell ref="I51:L51"/>
    <mergeCell ref="AN52:AS52"/>
    <mergeCell ref="I53:L53"/>
    <mergeCell ref="M53:Q53"/>
    <mergeCell ref="I48:L48"/>
    <mergeCell ref="M48:Q48"/>
    <mergeCell ref="R48:W48"/>
    <mergeCell ref="X48:AB48"/>
    <mergeCell ref="AC48:AH48"/>
    <mergeCell ref="AI48:AM48"/>
    <mergeCell ref="AI50:AM50"/>
    <mergeCell ref="M51:Q51"/>
    <mergeCell ref="R51:W51"/>
    <mergeCell ref="X51:AB51"/>
    <mergeCell ref="AC51:AH51"/>
    <mergeCell ref="AI51:AM51"/>
    <mergeCell ref="AN51:AS51"/>
    <mergeCell ref="X52:AB52"/>
    <mergeCell ref="AC52:AH52"/>
    <mergeCell ref="AI52:AM52"/>
    <mergeCell ref="AT54:AY54"/>
    <mergeCell ref="AT48:AY48"/>
    <mergeCell ref="AN48:AS48"/>
    <mergeCell ref="R53:W53"/>
    <mergeCell ref="X53:AB53"/>
    <mergeCell ref="AC53:AH53"/>
    <mergeCell ref="AI49:AM49"/>
    <mergeCell ref="AN49:AS49"/>
    <mergeCell ref="AN50:AS50"/>
    <mergeCell ref="AT49:AY49"/>
    <mergeCell ref="AT52:AY52"/>
    <mergeCell ref="AT53:AY53"/>
    <mergeCell ref="AT50:AY50"/>
    <mergeCell ref="AT51:AY51"/>
    <mergeCell ref="I52:L52"/>
    <mergeCell ref="M52:Q52"/>
    <mergeCell ref="R52:W52"/>
    <mergeCell ref="AI53:AM53"/>
    <mergeCell ref="AN53:AS53"/>
    <mergeCell ref="I49:L49"/>
    <mergeCell ref="M49:Q49"/>
    <mergeCell ref="R49:W49"/>
    <mergeCell ref="X49:AB49"/>
    <mergeCell ref="AC49:AH49"/>
    <mergeCell ref="AN54:AS54"/>
    <mergeCell ref="I54:L54"/>
    <mergeCell ref="M54:Q54"/>
    <mergeCell ref="R54:W54"/>
    <mergeCell ref="X54:AB54"/>
    <mergeCell ref="AC54:AH54"/>
    <mergeCell ref="AI54:AM54"/>
    <mergeCell ref="B41:H44"/>
    <mergeCell ref="I43:L43"/>
    <mergeCell ref="M43:Q43"/>
    <mergeCell ref="R43:W43"/>
    <mergeCell ref="X43:AB43"/>
    <mergeCell ref="AC43:AH43"/>
    <mergeCell ref="I44:L44"/>
    <mergeCell ref="AN45:AS45"/>
    <mergeCell ref="I46:L46"/>
    <mergeCell ref="M46:Q46"/>
    <mergeCell ref="I41:L41"/>
    <mergeCell ref="M41:Q41"/>
    <mergeCell ref="R41:W41"/>
    <mergeCell ref="X41:AB41"/>
    <mergeCell ref="AC41:AH41"/>
    <mergeCell ref="AI41:AM41"/>
    <mergeCell ref="AI43:AM43"/>
    <mergeCell ref="M44:Q44"/>
    <mergeCell ref="R44:W44"/>
    <mergeCell ref="X44:AB44"/>
    <mergeCell ref="AC44:AH44"/>
    <mergeCell ref="AI44:AM44"/>
    <mergeCell ref="AN44:AS44"/>
    <mergeCell ref="X45:AB45"/>
    <mergeCell ref="AC45:AH45"/>
    <mergeCell ref="AI45:AM45"/>
    <mergeCell ref="AT47:AY47"/>
    <mergeCell ref="AT41:AY41"/>
    <mergeCell ref="AN41:AS41"/>
    <mergeCell ref="R46:W46"/>
    <mergeCell ref="X46:AB46"/>
    <mergeCell ref="AC46:AH46"/>
    <mergeCell ref="AI42:AM42"/>
    <mergeCell ref="AN42:AS42"/>
    <mergeCell ref="AN43:AS43"/>
    <mergeCell ref="AT42:AY42"/>
    <mergeCell ref="AT45:AY45"/>
    <mergeCell ref="AT46:AY46"/>
    <mergeCell ref="AT43:AY43"/>
    <mergeCell ref="AT44:AY44"/>
    <mergeCell ref="I45:L45"/>
    <mergeCell ref="M45:Q45"/>
    <mergeCell ref="R45:W45"/>
    <mergeCell ref="AI46:AM46"/>
    <mergeCell ref="AN46:AS46"/>
    <mergeCell ref="I42:L42"/>
    <mergeCell ref="M42:Q42"/>
    <mergeCell ref="R42:W42"/>
    <mergeCell ref="X42:AB42"/>
    <mergeCell ref="AC42:AH42"/>
    <mergeCell ref="AN47:AS47"/>
    <mergeCell ref="I47:L47"/>
    <mergeCell ref="M47:Q47"/>
    <mergeCell ref="R47:W47"/>
    <mergeCell ref="X47:AB47"/>
    <mergeCell ref="AC47:AH47"/>
    <mergeCell ref="AI47:AM47"/>
    <mergeCell ref="B34:H37"/>
    <mergeCell ref="I36:L36"/>
    <mergeCell ref="M36:Q36"/>
    <mergeCell ref="R36:W36"/>
    <mergeCell ref="X36:AB36"/>
    <mergeCell ref="AC36:AH36"/>
    <mergeCell ref="I37:L37"/>
    <mergeCell ref="AN38:AS38"/>
    <mergeCell ref="I39:L39"/>
    <mergeCell ref="M39:Q39"/>
    <mergeCell ref="I34:L34"/>
    <mergeCell ref="M34:Q34"/>
    <mergeCell ref="R34:W34"/>
    <mergeCell ref="X34:AB34"/>
    <mergeCell ref="AC34:AH34"/>
    <mergeCell ref="AI34:AM34"/>
    <mergeCell ref="AI36:AM36"/>
    <mergeCell ref="M37:Q37"/>
    <mergeCell ref="R37:W37"/>
    <mergeCell ref="X37:AB37"/>
    <mergeCell ref="AC37:AH37"/>
    <mergeCell ref="AI37:AM37"/>
    <mergeCell ref="AN37:AS37"/>
    <mergeCell ref="X38:AB38"/>
    <mergeCell ref="AC38:AH38"/>
    <mergeCell ref="AI38:AM38"/>
    <mergeCell ref="AT40:AY40"/>
    <mergeCell ref="AT34:AY34"/>
    <mergeCell ref="AN34:AS34"/>
    <mergeCell ref="R39:W39"/>
    <mergeCell ref="X39:AB39"/>
    <mergeCell ref="AC39:AH39"/>
    <mergeCell ref="AI35:AM35"/>
    <mergeCell ref="AN35:AS35"/>
    <mergeCell ref="AN36:AS36"/>
    <mergeCell ref="AT35:AY35"/>
    <mergeCell ref="AT38:AY38"/>
    <mergeCell ref="AT39:AY39"/>
    <mergeCell ref="AT36:AY36"/>
    <mergeCell ref="AT37:AY37"/>
    <mergeCell ref="I38:L38"/>
    <mergeCell ref="M38:Q38"/>
    <mergeCell ref="R38:W38"/>
    <mergeCell ref="AI39:AM39"/>
    <mergeCell ref="AN39:AS39"/>
    <mergeCell ref="I35:L35"/>
    <mergeCell ref="M35:Q35"/>
    <mergeCell ref="R35:W35"/>
    <mergeCell ref="X35:AB35"/>
    <mergeCell ref="AC35:AH35"/>
    <mergeCell ref="AN40:AS40"/>
    <mergeCell ref="I40:L40"/>
    <mergeCell ref="M40:Q40"/>
    <mergeCell ref="R40:W40"/>
    <mergeCell ref="X40:AB40"/>
    <mergeCell ref="AC40:AH40"/>
    <mergeCell ref="AI40:AM40"/>
    <mergeCell ref="B27:H30"/>
    <mergeCell ref="I29:L29"/>
    <mergeCell ref="M29:Q29"/>
    <mergeCell ref="R29:W29"/>
    <mergeCell ref="X29:AB29"/>
    <mergeCell ref="AC29:AH29"/>
    <mergeCell ref="I30:L30"/>
    <mergeCell ref="AN31:AS31"/>
    <mergeCell ref="I32:L32"/>
    <mergeCell ref="M32:Q32"/>
    <mergeCell ref="I27:L27"/>
    <mergeCell ref="M27:Q27"/>
    <mergeCell ref="R27:W27"/>
    <mergeCell ref="X27:AB27"/>
    <mergeCell ref="AC27:AH27"/>
    <mergeCell ref="AI27:AM27"/>
    <mergeCell ref="AI29:AM29"/>
    <mergeCell ref="M30:Q30"/>
    <mergeCell ref="R30:W30"/>
    <mergeCell ref="X30:AB30"/>
    <mergeCell ref="AC30:AH30"/>
    <mergeCell ref="AI30:AM30"/>
    <mergeCell ref="AN30:AS30"/>
    <mergeCell ref="X31:AB31"/>
    <mergeCell ref="AC31:AH31"/>
    <mergeCell ref="AI31:AM31"/>
    <mergeCell ref="AT33:AY33"/>
    <mergeCell ref="AT27:AY27"/>
    <mergeCell ref="AN27:AS27"/>
    <mergeCell ref="R32:W32"/>
    <mergeCell ref="X32:AB32"/>
    <mergeCell ref="AC32:AH32"/>
    <mergeCell ref="AI28:AM28"/>
    <mergeCell ref="AN28:AS28"/>
    <mergeCell ref="AN29:AS29"/>
    <mergeCell ref="AT28:AY28"/>
    <mergeCell ref="AT31:AY31"/>
    <mergeCell ref="AT32:AY32"/>
    <mergeCell ref="AT29:AY29"/>
    <mergeCell ref="AT30:AY30"/>
    <mergeCell ref="I31:L31"/>
    <mergeCell ref="M31:Q31"/>
    <mergeCell ref="R31:W31"/>
    <mergeCell ref="AI32:AM32"/>
    <mergeCell ref="AN32:AS32"/>
    <mergeCell ref="I28:L28"/>
    <mergeCell ref="M28:Q28"/>
    <mergeCell ref="R28:W28"/>
    <mergeCell ref="X28:AB28"/>
    <mergeCell ref="AC28:AH28"/>
    <mergeCell ref="AN33:AS33"/>
    <mergeCell ref="I33:L33"/>
    <mergeCell ref="M33:Q33"/>
    <mergeCell ref="R33:W33"/>
    <mergeCell ref="X33:AB33"/>
    <mergeCell ref="AC33:AH33"/>
    <mergeCell ref="AI33:AM33"/>
    <mergeCell ref="B20:H23"/>
    <mergeCell ref="I22:L22"/>
    <mergeCell ref="M22:Q22"/>
    <mergeCell ref="R22:W22"/>
    <mergeCell ref="X22:AB22"/>
    <mergeCell ref="AC22:AH22"/>
    <mergeCell ref="I23:L23"/>
    <mergeCell ref="AN24:AS24"/>
    <mergeCell ref="I25:L25"/>
    <mergeCell ref="M25:Q25"/>
    <mergeCell ref="I20:L20"/>
    <mergeCell ref="M20:Q20"/>
    <mergeCell ref="R20:W20"/>
    <mergeCell ref="X20:AB20"/>
    <mergeCell ref="AC20:AH20"/>
    <mergeCell ref="AI20:AM20"/>
    <mergeCell ref="AI22:AM22"/>
    <mergeCell ref="M23:Q23"/>
    <mergeCell ref="R23:W23"/>
    <mergeCell ref="X23:AB23"/>
    <mergeCell ref="AC23:AH23"/>
    <mergeCell ref="AI23:AM23"/>
    <mergeCell ref="AN23:AS23"/>
    <mergeCell ref="X24:AB24"/>
    <mergeCell ref="AC24:AH24"/>
    <mergeCell ref="AI24:AM24"/>
    <mergeCell ref="AT26:AY26"/>
    <mergeCell ref="AT20:AY20"/>
    <mergeCell ref="AN20:AS20"/>
    <mergeCell ref="R25:W25"/>
    <mergeCell ref="X25:AB25"/>
    <mergeCell ref="AC25:AH25"/>
    <mergeCell ref="AI21:AM21"/>
    <mergeCell ref="AN21:AS21"/>
    <mergeCell ref="AN22:AS22"/>
    <mergeCell ref="AT21:AY21"/>
    <mergeCell ref="AT24:AY24"/>
    <mergeCell ref="AT25:AY25"/>
    <mergeCell ref="AT22:AY22"/>
    <mergeCell ref="AT23:AY23"/>
    <mergeCell ref="I24:L24"/>
    <mergeCell ref="M24:Q24"/>
    <mergeCell ref="R24:W24"/>
    <mergeCell ref="AI25:AM25"/>
    <mergeCell ref="AN25:AS25"/>
    <mergeCell ref="I21:L21"/>
    <mergeCell ref="M21:Q21"/>
    <mergeCell ref="R21:W21"/>
    <mergeCell ref="X21:AB21"/>
    <mergeCell ref="AC21:AH21"/>
    <mergeCell ref="AN26:AS26"/>
    <mergeCell ref="I26:L26"/>
    <mergeCell ref="M26:Q26"/>
    <mergeCell ref="R26:W26"/>
    <mergeCell ref="X26:AB26"/>
    <mergeCell ref="AC26:AH26"/>
    <mergeCell ref="AI26:AM26"/>
    <mergeCell ref="B69:D124"/>
    <mergeCell ref="AT62:AY62"/>
    <mergeCell ref="I63:L63"/>
    <mergeCell ref="M63:Q63"/>
    <mergeCell ref="R63:W63"/>
    <mergeCell ref="X63:AB63"/>
    <mergeCell ref="AC63:AH63"/>
    <mergeCell ref="AI63:AM63"/>
    <mergeCell ref="AN63:AS63"/>
    <mergeCell ref="AT63:AY63"/>
    <mergeCell ref="AI65:AM65"/>
    <mergeCell ref="AN65:AS65"/>
    <mergeCell ref="I64:L64"/>
    <mergeCell ref="M64:Q64"/>
    <mergeCell ref="R64:W64"/>
    <mergeCell ref="X64:AB64"/>
    <mergeCell ref="AC64:AH64"/>
    <mergeCell ref="AI64:AM64"/>
    <mergeCell ref="AI67:AM67"/>
    <mergeCell ref="AN67:AS67"/>
    <mergeCell ref="I66:L66"/>
    <mergeCell ref="M66:Q66"/>
    <mergeCell ref="R66:W66"/>
    <mergeCell ref="X66:AB66"/>
    <mergeCell ref="AC66:AH66"/>
    <mergeCell ref="AI66:AM66"/>
    <mergeCell ref="AN66:AS66"/>
    <mergeCell ref="B62:H65"/>
    <mergeCell ref="AT65:AY65"/>
    <mergeCell ref="AT66:AY66"/>
    <mergeCell ref="AT67:AY67"/>
    <mergeCell ref="AT68:AY68"/>
    <mergeCell ref="E117:H117"/>
    <mergeCell ref="I117:L117"/>
    <mergeCell ref="M117:Q117"/>
    <mergeCell ref="R117:W117"/>
    <mergeCell ref="X117:AB117"/>
    <mergeCell ref="AC117:AH117"/>
    <mergeCell ref="AN62:AS62"/>
    <mergeCell ref="AN64:AS64"/>
    <mergeCell ref="AT64:AY64"/>
    <mergeCell ref="I65:L65"/>
    <mergeCell ref="M65:Q65"/>
    <mergeCell ref="R65:W65"/>
    <mergeCell ref="X65:AB65"/>
    <mergeCell ref="AC65:AH65"/>
    <mergeCell ref="I62:L62"/>
    <mergeCell ref="M62:Q62"/>
    <mergeCell ref="R62:W62"/>
    <mergeCell ref="X62:AB62"/>
    <mergeCell ref="AC62:AH62"/>
    <mergeCell ref="AI62:AM62"/>
    <mergeCell ref="I67:L67"/>
    <mergeCell ref="M67:Q67"/>
    <mergeCell ref="R67:W67"/>
    <mergeCell ref="X67:AB67"/>
    <mergeCell ref="AC67:AH67"/>
    <mergeCell ref="AN68:AS68"/>
    <mergeCell ref="I68:L68"/>
    <mergeCell ref="M68:Q68"/>
    <mergeCell ref="R68:W68"/>
    <mergeCell ref="X68:AB68"/>
    <mergeCell ref="AC68:AH68"/>
    <mergeCell ref="AI68:AM68"/>
    <mergeCell ref="M114:Q114"/>
    <mergeCell ref="R114:W114"/>
    <mergeCell ref="X114:AB114"/>
    <mergeCell ref="AC114:AH114"/>
    <mergeCell ref="AI114:AM114"/>
    <mergeCell ref="AN114:AS114"/>
    <mergeCell ref="AT114:AY114"/>
    <mergeCell ref="AT115:AY115"/>
    <mergeCell ref="I116:L116"/>
    <mergeCell ref="M116:Q116"/>
    <mergeCell ref="R116:W116"/>
    <mergeCell ref="X116:AB116"/>
    <mergeCell ref="AC116:AH116"/>
    <mergeCell ref="AI116:AM116"/>
    <mergeCell ref="AN116:AS116"/>
    <mergeCell ref="AT116:AY116"/>
    <mergeCell ref="AI117:AM117"/>
    <mergeCell ref="AN117:AS117"/>
    <mergeCell ref="AT117:AY117"/>
    <mergeCell ref="I115:L115"/>
    <mergeCell ref="M115:Q115"/>
    <mergeCell ref="R115:W115"/>
    <mergeCell ref="X115:AB115"/>
    <mergeCell ref="AC115:AH115"/>
    <mergeCell ref="AI115:AM115"/>
    <mergeCell ref="AN115:AS115"/>
    <mergeCell ref="E110:H110"/>
    <mergeCell ref="I110:L110"/>
    <mergeCell ref="M110:Q110"/>
    <mergeCell ref="R110:W110"/>
    <mergeCell ref="X110:AB110"/>
    <mergeCell ref="AC110:AH110"/>
    <mergeCell ref="AT112:AY112"/>
    <mergeCell ref="I113:L113"/>
    <mergeCell ref="M113:Q113"/>
    <mergeCell ref="R113:W113"/>
    <mergeCell ref="X113:AB113"/>
    <mergeCell ref="AC113:AH113"/>
    <mergeCell ref="AI113:AM113"/>
    <mergeCell ref="AN113:AS113"/>
    <mergeCell ref="AI111:AM111"/>
    <mergeCell ref="AN111:AS111"/>
    <mergeCell ref="AT111:AY111"/>
    <mergeCell ref="I112:L112"/>
    <mergeCell ref="M112:Q112"/>
    <mergeCell ref="R112:W112"/>
    <mergeCell ref="X112:AB112"/>
    <mergeCell ref="AC112:AH112"/>
    <mergeCell ref="AI112:AM112"/>
    <mergeCell ref="AN112:AS112"/>
    <mergeCell ref="E111:H114"/>
    <mergeCell ref="I111:L111"/>
    <mergeCell ref="M111:Q111"/>
    <mergeCell ref="R111:W111"/>
    <mergeCell ref="X111:AB111"/>
    <mergeCell ref="AC111:AH111"/>
    <mergeCell ref="AT113:AY113"/>
    <mergeCell ref="I114:L114"/>
    <mergeCell ref="M107:Q107"/>
    <mergeCell ref="R107:W107"/>
    <mergeCell ref="X107:AB107"/>
    <mergeCell ref="AC107:AH107"/>
    <mergeCell ref="AI107:AM107"/>
    <mergeCell ref="AN107:AS107"/>
    <mergeCell ref="AT107:AY107"/>
    <mergeCell ref="AT108:AY108"/>
    <mergeCell ref="I109:L109"/>
    <mergeCell ref="M109:Q109"/>
    <mergeCell ref="R109:W109"/>
    <mergeCell ref="X109:AB109"/>
    <mergeCell ref="AC109:AH109"/>
    <mergeCell ref="AI109:AM109"/>
    <mergeCell ref="AN109:AS109"/>
    <mergeCell ref="AT109:AY109"/>
    <mergeCell ref="AI110:AM110"/>
    <mergeCell ref="AN110:AS110"/>
    <mergeCell ref="AT110:AY110"/>
    <mergeCell ref="I108:L108"/>
    <mergeCell ref="M108:Q108"/>
    <mergeCell ref="R108:W108"/>
    <mergeCell ref="X108:AB108"/>
    <mergeCell ref="AC108:AH108"/>
    <mergeCell ref="AI108:AM108"/>
    <mergeCell ref="AN108:AS108"/>
    <mergeCell ref="E103:H103"/>
    <mergeCell ref="I103:L103"/>
    <mergeCell ref="M103:Q103"/>
    <mergeCell ref="R103:W103"/>
    <mergeCell ref="X103:AB103"/>
    <mergeCell ref="AC103:AH103"/>
    <mergeCell ref="AT105:AY105"/>
    <mergeCell ref="I106:L106"/>
    <mergeCell ref="M106:Q106"/>
    <mergeCell ref="R106:W106"/>
    <mergeCell ref="X106:AB106"/>
    <mergeCell ref="AC106:AH106"/>
    <mergeCell ref="AI106:AM106"/>
    <mergeCell ref="AN106:AS106"/>
    <mergeCell ref="AI104:AM104"/>
    <mergeCell ref="AN104:AS104"/>
    <mergeCell ref="AT104:AY104"/>
    <mergeCell ref="I105:L105"/>
    <mergeCell ref="M105:Q105"/>
    <mergeCell ref="R105:W105"/>
    <mergeCell ref="X105:AB105"/>
    <mergeCell ref="AC105:AH105"/>
    <mergeCell ref="AI105:AM105"/>
    <mergeCell ref="AN105:AS105"/>
    <mergeCell ref="E104:H107"/>
    <mergeCell ref="I104:L104"/>
    <mergeCell ref="M104:Q104"/>
    <mergeCell ref="R104:W104"/>
    <mergeCell ref="X104:AB104"/>
    <mergeCell ref="AC104:AH104"/>
    <mergeCell ref="AT106:AY106"/>
    <mergeCell ref="I107:L107"/>
    <mergeCell ref="M100:Q100"/>
    <mergeCell ref="R100:W100"/>
    <mergeCell ref="X100:AB100"/>
    <mergeCell ref="AC100:AH100"/>
    <mergeCell ref="AI100:AM100"/>
    <mergeCell ref="AN100:AS100"/>
    <mergeCell ref="AT100:AY100"/>
    <mergeCell ref="AT101:AY101"/>
    <mergeCell ref="I102:L102"/>
    <mergeCell ref="M102:Q102"/>
    <mergeCell ref="R102:W102"/>
    <mergeCell ref="X102:AB102"/>
    <mergeCell ref="AC102:AH102"/>
    <mergeCell ref="AI102:AM102"/>
    <mergeCell ref="AN102:AS102"/>
    <mergeCell ref="AT102:AY102"/>
    <mergeCell ref="AI103:AM103"/>
    <mergeCell ref="AN103:AS103"/>
    <mergeCell ref="AT103:AY103"/>
    <mergeCell ref="I101:L101"/>
    <mergeCell ref="M101:Q101"/>
    <mergeCell ref="R101:W101"/>
    <mergeCell ref="X101:AB101"/>
    <mergeCell ref="AC101:AH101"/>
    <mergeCell ref="AI101:AM101"/>
    <mergeCell ref="AN101:AS101"/>
    <mergeCell ref="E96:H96"/>
    <mergeCell ref="I96:L96"/>
    <mergeCell ref="M96:Q96"/>
    <mergeCell ref="R96:W96"/>
    <mergeCell ref="X96:AB96"/>
    <mergeCell ref="AC96:AH96"/>
    <mergeCell ref="AT98:AY98"/>
    <mergeCell ref="I99:L99"/>
    <mergeCell ref="M99:Q99"/>
    <mergeCell ref="R99:W99"/>
    <mergeCell ref="X99:AB99"/>
    <mergeCell ref="AC99:AH99"/>
    <mergeCell ref="AI99:AM99"/>
    <mergeCell ref="AN99:AS99"/>
    <mergeCell ref="AI97:AM97"/>
    <mergeCell ref="AN97:AS97"/>
    <mergeCell ref="AT97:AY97"/>
    <mergeCell ref="I98:L98"/>
    <mergeCell ref="M98:Q98"/>
    <mergeCell ref="R98:W98"/>
    <mergeCell ref="X98:AB98"/>
    <mergeCell ref="AC98:AH98"/>
    <mergeCell ref="AI98:AM98"/>
    <mergeCell ref="AN98:AS98"/>
    <mergeCell ref="E97:H100"/>
    <mergeCell ref="I97:L97"/>
    <mergeCell ref="M97:Q97"/>
    <mergeCell ref="R97:W97"/>
    <mergeCell ref="X97:AB97"/>
    <mergeCell ref="AC97:AH97"/>
    <mergeCell ref="AT99:AY99"/>
    <mergeCell ref="I100:L100"/>
    <mergeCell ref="M93:Q93"/>
    <mergeCell ref="R93:W93"/>
    <mergeCell ref="X93:AB93"/>
    <mergeCell ref="AC93:AH93"/>
    <mergeCell ref="AI93:AM93"/>
    <mergeCell ref="AN93:AS93"/>
    <mergeCell ref="AT93:AY93"/>
    <mergeCell ref="AT94:AY94"/>
    <mergeCell ref="I95:L95"/>
    <mergeCell ref="M95:Q95"/>
    <mergeCell ref="R95:W95"/>
    <mergeCell ref="X95:AB95"/>
    <mergeCell ref="AC95:AH95"/>
    <mergeCell ref="AI95:AM95"/>
    <mergeCell ref="AN95:AS95"/>
    <mergeCell ref="AT95:AY95"/>
    <mergeCell ref="AI96:AM96"/>
    <mergeCell ref="AN96:AS96"/>
    <mergeCell ref="AT96:AY96"/>
    <mergeCell ref="I94:L94"/>
    <mergeCell ref="M94:Q94"/>
    <mergeCell ref="R94:W94"/>
    <mergeCell ref="X94:AB94"/>
    <mergeCell ref="AC94:AH94"/>
    <mergeCell ref="AI94:AM94"/>
    <mergeCell ref="AN94:AS94"/>
    <mergeCell ref="E89:H89"/>
    <mergeCell ref="I89:L89"/>
    <mergeCell ref="M89:Q89"/>
    <mergeCell ref="R89:W89"/>
    <mergeCell ref="X89:AB89"/>
    <mergeCell ref="AC89:AH89"/>
    <mergeCell ref="AT91:AY91"/>
    <mergeCell ref="I92:L92"/>
    <mergeCell ref="M92:Q92"/>
    <mergeCell ref="R92:W92"/>
    <mergeCell ref="X92:AB92"/>
    <mergeCell ref="AC92:AH92"/>
    <mergeCell ref="AI92:AM92"/>
    <mergeCell ref="AN92:AS92"/>
    <mergeCell ref="AI90:AM90"/>
    <mergeCell ref="AN90:AS90"/>
    <mergeCell ref="AT90:AY90"/>
    <mergeCell ref="I91:L91"/>
    <mergeCell ref="M91:Q91"/>
    <mergeCell ref="R91:W91"/>
    <mergeCell ref="X91:AB91"/>
    <mergeCell ref="AC91:AH91"/>
    <mergeCell ref="AI91:AM91"/>
    <mergeCell ref="AN91:AS91"/>
    <mergeCell ref="E90:H93"/>
    <mergeCell ref="I90:L90"/>
    <mergeCell ref="M90:Q90"/>
    <mergeCell ref="R90:W90"/>
    <mergeCell ref="X90:AB90"/>
    <mergeCell ref="AC90:AH90"/>
    <mergeCell ref="AT92:AY92"/>
    <mergeCell ref="I93:L93"/>
    <mergeCell ref="X86:AB86"/>
    <mergeCell ref="AC86:AH86"/>
    <mergeCell ref="AI86:AM86"/>
    <mergeCell ref="AN86:AS86"/>
    <mergeCell ref="AT86:AY86"/>
    <mergeCell ref="AT87:AY87"/>
    <mergeCell ref="I88:L88"/>
    <mergeCell ref="M88:Q88"/>
    <mergeCell ref="R88:W88"/>
    <mergeCell ref="X88:AB88"/>
    <mergeCell ref="AC88:AH88"/>
    <mergeCell ref="AI88:AM88"/>
    <mergeCell ref="AN88:AS88"/>
    <mergeCell ref="AT88:AY88"/>
    <mergeCell ref="AI89:AM89"/>
    <mergeCell ref="AN89:AS89"/>
    <mergeCell ref="AT89:AY89"/>
    <mergeCell ref="I87:L87"/>
    <mergeCell ref="M87:Q87"/>
    <mergeCell ref="R87:W87"/>
    <mergeCell ref="X87:AB87"/>
    <mergeCell ref="AC87:AH87"/>
    <mergeCell ref="AI87:AM87"/>
    <mergeCell ref="AN87:AS87"/>
    <mergeCell ref="E82:H82"/>
    <mergeCell ref="I82:L82"/>
    <mergeCell ref="M82:Q82"/>
    <mergeCell ref="R82:W82"/>
    <mergeCell ref="X82:AB82"/>
    <mergeCell ref="AC82:AH82"/>
    <mergeCell ref="AT84:AY84"/>
    <mergeCell ref="I85:L85"/>
    <mergeCell ref="M85:Q85"/>
    <mergeCell ref="R85:W85"/>
    <mergeCell ref="X85:AB85"/>
    <mergeCell ref="AC85:AH85"/>
    <mergeCell ref="AI85:AM85"/>
    <mergeCell ref="AN85:AS85"/>
    <mergeCell ref="AI83:AM83"/>
    <mergeCell ref="AN83:AS83"/>
    <mergeCell ref="AT83:AY83"/>
    <mergeCell ref="I84:L84"/>
    <mergeCell ref="M84:Q84"/>
    <mergeCell ref="R84:W84"/>
    <mergeCell ref="X84:AB84"/>
    <mergeCell ref="AC84:AH84"/>
    <mergeCell ref="AI84:AM84"/>
    <mergeCell ref="AN84:AS84"/>
    <mergeCell ref="E83:H86"/>
    <mergeCell ref="I83:L83"/>
    <mergeCell ref="M83:Q83"/>
    <mergeCell ref="R83:W83"/>
    <mergeCell ref="X83:AB83"/>
    <mergeCell ref="AC83:AH83"/>
    <mergeCell ref="AT85:AY85"/>
    <mergeCell ref="I86:L86"/>
    <mergeCell ref="E76:H79"/>
    <mergeCell ref="I76:L76"/>
    <mergeCell ref="M76:Q76"/>
    <mergeCell ref="R76:W76"/>
    <mergeCell ref="X76:AB76"/>
    <mergeCell ref="AC76:AH76"/>
    <mergeCell ref="AT78:AY78"/>
    <mergeCell ref="I79:L79"/>
    <mergeCell ref="M79:Q79"/>
    <mergeCell ref="R79:W79"/>
    <mergeCell ref="X79:AB79"/>
    <mergeCell ref="AC79:AH79"/>
    <mergeCell ref="AI79:AM79"/>
    <mergeCell ref="AN79:AS79"/>
    <mergeCell ref="AT79:AY79"/>
    <mergeCell ref="AT80:AY80"/>
    <mergeCell ref="I81:L81"/>
    <mergeCell ref="M81:Q81"/>
    <mergeCell ref="R81:W81"/>
    <mergeCell ref="X81:AB81"/>
    <mergeCell ref="AC81:AH81"/>
    <mergeCell ref="AI81:AM81"/>
    <mergeCell ref="AN81:AS81"/>
    <mergeCell ref="AT81:AY81"/>
    <mergeCell ref="I80:L80"/>
    <mergeCell ref="M80:Q80"/>
    <mergeCell ref="R80:W80"/>
    <mergeCell ref="X80:AB80"/>
    <mergeCell ref="AC80:AH80"/>
    <mergeCell ref="AI80:AM80"/>
    <mergeCell ref="AN80:AS80"/>
    <mergeCell ref="E75:H75"/>
    <mergeCell ref="I75:L75"/>
    <mergeCell ref="M75:Q75"/>
    <mergeCell ref="R75:W75"/>
    <mergeCell ref="X75:AB75"/>
    <mergeCell ref="AC75:AH75"/>
    <mergeCell ref="AI75:AM75"/>
    <mergeCell ref="AN75:AS75"/>
    <mergeCell ref="I74:L74"/>
    <mergeCell ref="M74:Q74"/>
    <mergeCell ref="R74:W74"/>
    <mergeCell ref="X74:AB74"/>
    <mergeCell ref="AC74:AH74"/>
    <mergeCell ref="AI74:AM74"/>
    <mergeCell ref="AT77:AY77"/>
    <mergeCell ref="I78:L78"/>
    <mergeCell ref="M78:Q78"/>
    <mergeCell ref="R78:W78"/>
    <mergeCell ref="X78:AB78"/>
    <mergeCell ref="AC78:AH78"/>
    <mergeCell ref="AI78:AM78"/>
    <mergeCell ref="AN78:AS78"/>
    <mergeCell ref="AI76:AM76"/>
    <mergeCell ref="AN76:AS76"/>
    <mergeCell ref="AT76:AY76"/>
    <mergeCell ref="I77:L77"/>
    <mergeCell ref="M77:Q77"/>
    <mergeCell ref="R77:W77"/>
    <mergeCell ref="X77:AB77"/>
    <mergeCell ref="AC77:AH77"/>
    <mergeCell ref="AI77:AM77"/>
    <mergeCell ref="AN77:AS77"/>
    <mergeCell ref="E69:H72"/>
    <mergeCell ref="I69:L69"/>
    <mergeCell ref="M69:Q69"/>
    <mergeCell ref="R69:W69"/>
    <mergeCell ref="X69:AB69"/>
    <mergeCell ref="AC69:AH69"/>
    <mergeCell ref="AI69:AM69"/>
    <mergeCell ref="AN69:AS69"/>
    <mergeCell ref="I124:L124"/>
    <mergeCell ref="M124:Q124"/>
    <mergeCell ref="R124:W124"/>
    <mergeCell ref="X124:AB124"/>
    <mergeCell ref="AC124:AH124"/>
    <mergeCell ref="AI124:AM124"/>
    <mergeCell ref="AT73:AY73"/>
    <mergeCell ref="AT70:AY70"/>
    <mergeCell ref="I71:L71"/>
    <mergeCell ref="M71:Q71"/>
    <mergeCell ref="R71:W71"/>
    <mergeCell ref="X71:AB71"/>
    <mergeCell ref="AC71:AH71"/>
    <mergeCell ref="AI71:AM71"/>
    <mergeCell ref="AN71:AS71"/>
    <mergeCell ref="AT71:AY71"/>
    <mergeCell ref="M73:Q73"/>
    <mergeCell ref="R73:W73"/>
    <mergeCell ref="X73:AB73"/>
    <mergeCell ref="AC73:AH73"/>
    <mergeCell ref="AI73:AM73"/>
    <mergeCell ref="AN73:AS73"/>
    <mergeCell ref="AT75:AY75"/>
    <mergeCell ref="I72:L72"/>
    <mergeCell ref="R123:W123"/>
    <mergeCell ref="X123:AB123"/>
    <mergeCell ref="AC123:AH123"/>
    <mergeCell ref="AI123:AM123"/>
    <mergeCell ref="AN123:AS123"/>
    <mergeCell ref="AT123:AY123"/>
    <mergeCell ref="AC122:AH122"/>
    <mergeCell ref="AT69:AY69"/>
    <mergeCell ref="I70:L70"/>
    <mergeCell ref="M70:Q70"/>
    <mergeCell ref="R70:W70"/>
    <mergeCell ref="X70:AB70"/>
    <mergeCell ref="AC70:AH70"/>
    <mergeCell ref="AI70:AM70"/>
    <mergeCell ref="AN70:AS70"/>
    <mergeCell ref="AN124:AS124"/>
    <mergeCell ref="AT124:AY124"/>
    <mergeCell ref="M72:Q72"/>
    <mergeCell ref="R72:W72"/>
    <mergeCell ref="X72:AB72"/>
    <mergeCell ref="AC72:AH72"/>
    <mergeCell ref="AI72:AM72"/>
    <mergeCell ref="AN72:AS72"/>
    <mergeCell ref="AT72:AY72"/>
    <mergeCell ref="I73:L73"/>
    <mergeCell ref="AN74:AS74"/>
    <mergeCell ref="AT74:AY74"/>
    <mergeCell ref="AI82:AM82"/>
    <mergeCell ref="AN82:AS82"/>
    <mergeCell ref="AT82:AY82"/>
    <mergeCell ref="M86:Q86"/>
    <mergeCell ref="R86:W86"/>
    <mergeCell ref="B126:D137"/>
    <mergeCell ref="E118:H121"/>
    <mergeCell ref="I118:L118"/>
    <mergeCell ref="M118:Q118"/>
    <mergeCell ref="R118:W118"/>
    <mergeCell ref="X118:AB118"/>
    <mergeCell ref="I122:L122"/>
    <mergeCell ref="M122:Q122"/>
    <mergeCell ref="R122:W122"/>
    <mergeCell ref="X122:AB122"/>
    <mergeCell ref="AT118:AY118"/>
    <mergeCell ref="I119:L119"/>
    <mergeCell ref="M119:Q119"/>
    <mergeCell ref="R119:W119"/>
    <mergeCell ref="X119:AB119"/>
    <mergeCell ref="AC119:AH119"/>
    <mergeCell ref="AI119:AM119"/>
    <mergeCell ref="AN119:AS119"/>
    <mergeCell ref="AT119:AY119"/>
    <mergeCell ref="AC118:AH118"/>
    <mergeCell ref="AT120:AY120"/>
    <mergeCell ref="I121:L121"/>
    <mergeCell ref="M121:Q121"/>
    <mergeCell ref="R121:W121"/>
    <mergeCell ref="X121:AB121"/>
    <mergeCell ref="AC121:AH121"/>
    <mergeCell ref="AI121:AM121"/>
    <mergeCell ref="AN121:AS121"/>
    <mergeCell ref="AT121:AY121"/>
    <mergeCell ref="AT122:AY122"/>
    <mergeCell ref="I123:L123"/>
    <mergeCell ref="M123:Q123"/>
    <mergeCell ref="I132:L132"/>
    <mergeCell ref="M132:S132"/>
    <mergeCell ref="T132:W132"/>
    <mergeCell ref="X132:AD132"/>
    <mergeCell ref="AE132:AH132"/>
    <mergeCell ref="AI132:AO132"/>
    <mergeCell ref="AP132:AS132"/>
    <mergeCell ref="AT132:AY132"/>
    <mergeCell ref="AP134:AS134"/>
    <mergeCell ref="AT134:AY134"/>
    <mergeCell ref="E133:H133"/>
    <mergeCell ref="I133:L133"/>
    <mergeCell ref="M133:S133"/>
    <mergeCell ref="T133:W133"/>
    <mergeCell ref="X133:AD133"/>
    <mergeCell ref="AE133:AH133"/>
    <mergeCell ref="AI133:AO133"/>
    <mergeCell ref="AP133:AS133"/>
    <mergeCell ref="E134:H134"/>
    <mergeCell ref="I134:L134"/>
    <mergeCell ref="M134:S134"/>
    <mergeCell ref="T134:W134"/>
    <mergeCell ref="X134:AD134"/>
    <mergeCell ref="AE134:AH134"/>
    <mergeCell ref="AI134:AO134"/>
    <mergeCell ref="AE135:AH135"/>
    <mergeCell ref="AI135:AO135"/>
    <mergeCell ref="AP135:AS135"/>
    <mergeCell ref="AT135:AY135"/>
    <mergeCell ref="AP130:AS130"/>
    <mergeCell ref="AT130:AY130"/>
    <mergeCell ref="E129:H129"/>
    <mergeCell ref="I129:L129"/>
    <mergeCell ref="M129:S129"/>
    <mergeCell ref="T129:W129"/>
    <mergeCell ref="X129:AD129"/>
    <mergeCell ref="AE129:AH129"/>
    <mergeCell ref="AI129:AO129"/>
    <mergeCell ref="AP129:AS129"/>
    <mergeCell ref="AI131:AO131"/>
    <mergeCell ref="AP131:AS131"/>
    <mergeCell ref="AT131:AY131"/>
    <mergeCell ref="E130:H130"/>
    <mergeCell ref="I130:L130"/>
    <mergeCell ref="M130:S130"/>
    <mergeCell ref="T130:W130"/>
    <mergeCell ref="X130:AD130"/>
    <mergeCell ref="AE130:AH130"/>
    <mergeCell ref="AI130:AO130"/>
    <mergeCell ref="E131:H131"/>
    <mergeCell ref="I131:L131"/>
    <mergeCell ref="M131:S131"/>
    <mergeCell ref="T131:W131"/>
    <mergeCell ref="X131:AD131"/>
    <mergeCell ref="AE131:AH131"/>
    <mergeCell ref="AT133:AY133"/>
    <mergeCell ref="E132:H132"/>
    <mergeCell ref="AP137:AS137"/>
    <mergeCell ref="AT137:AY137"/>
    <mergeCell ref="E128:H128"/>
    <mergeCell ref="I128:L128"/>
    <mergeCell ref="M128:S128"/>
    <mergeCell ref="T128:W128"/>
    <mergeCell ref="X128:AD128"/>
    <mergeCell ref="AE128:AH128"/>
    <mergeCell ref="AI128:AO128"/>
    <mergeCell ref="AP128:AS128"/>
    <mergeCell ref="AI136:AO136"/>
    <mergeCell ref="AP136:AS136"/>
    <mergeCell ref="AT136:AY136"/>
    <mergeCell ref="E137:H137"/>
    <mergeCell ref="I137:L137"/>
    <mergeCell ref="M137:S137"/>
    <mergeCell ref="T137:W137"/>
    <mergeCell ref="X137:AD137"/>
    <mergeCell ref="AE137:AH137"/>
    <mergeCell ref="AI137:AO137"/>
    <mergeCell ref="E136:H136"/>
    <mergeCell ref="I136:L136"/>
    <mergeCell ref="M136:S136"/>
    <mergeCell ref="T136:W136"/>
    <mergeCell ref="X136:AD136"/>
    <mergeCell ref="AE136:AH136"/>
    <mergeCell ref="AT129:AY129"/>
    <mergeCell ref="T135:W135"/>
    <mergeCell ref="X135:AD135"/>
    <mergeCell ref="E135:H135"/>
    <mergeCell ref="I135:L135"/>
    <mergeCell ref="M135:S135"/>
    <mergeCell ref="AE127:AH127"/>
    <mergeCell ref="AI127:AO127"/>
    <mergeCell ref="AP127:AS127"/>
    <mergeCell ref="AT127:AY127"/>
    <mergeCell ref="I19:L19"/>
    <mergeCell ref="M19:Q19"/>
    <mergeCell ref="R19:W19"/>
    <mergeCell ref="X19:AB19"/>
    <mergeCell ref="AC19:AH19"/>
    <mergeCell ref="AI19:AM19"/>
    <mergeCell ref="AT128:AY128"/>
    <mergeCell ref="E126:H127"/>
    <mergeCell ref="I126:S126"/>
    <mergeCell ref="T126:AD126"/>
    <mergeCell ref="AE126:AO126"/>
    <mergeCell ref="AP126:AY126"/>
    <mergeCell ref="I127:L127"/>
    <mergeCell ref="M127:S127"/>
    <mergeCell ref="T127:W127"/>
    <mergeCell ref="X127:AD127"/>
    <mergeCell ref="AI122:AM122"/>
    <mergeCell ref="AN122:AS122"/>
    <mergeCell ref="E124:H124"/>
    <mergeCell ref="AI118:AM118"/>
    <mergeCell ref="AN118:AS118"/>
    <mergeCell ref="I120:L120"/>
    <mergeCell ref="M120:Q120"/>
    <mergeCell ref="R120:W120"/>
    <mergeCell ref="X120:AB120"/>
    <mergeCell ref="AC120:AH120"/>
    <mergeCell ref="AI120:AM120"/>
    <mergeCell ref="AN120:AS120"/>
    <mergeCell ref="M18:Q18"/>
    <mergeCell ref="R13:W13"/>
    <mergeCell ref="X13:AB13"/>
    <mergeCell ref="AC13:AH13"/>
    <mergeCell ref="AI13:AM13"/>
    <mergeCell ref="AI15:AM15"/>
    <mergeCell ref="AN15:AS15"/>
    <mergeCell ref="I16:L16"/>
    <mergeCell ref="AN19:AS19"/>
    <mergeCell ref="M16:Q16"/>
    <mergeCell ref="R16:W16"/>
    <mergeCell ref="X16:AB16"/>
    <mergeCell ref="AC16:AH16"/>
    <mergeCell ref="AI16:AM16"/>
    <mergeCell ref="AN16:AS16"/>
    <mergeCell ref="X17:AB17"/>
    <mergeCell ref="AC17:AH17"/>
    <mergeCell ref="AI17:AM17"/>
    <mergeCell ref="AI18:AM18"/>
    <mergeCell ref="AN18:AS18"/>
    <mergeCell ref="M12:Q12"/>
    <mergeCell ref="R12:W12"/>
    <mergeCell ref="X12:AB12"/>
    <mergeCell ref="AC12:AH12"/>
    <mergeCell ref="M14:Q14"/>
    <mergeCell ref="R14:W14"/>
    <mergeCell ref="X14:AB14"/>
    <mergeCell ref="AC14:AH14"/>
    <mergeCell ref="B2:F3"/>
    <mergeCell ref="R18:W18"/>
    <mergeCell ref="X18:AB18"/>
    <mergeCell ref="AC18:AH18"/>
    <mergeCell ref="I17:L17"/>
    <mergeCell ref="M17:Q17"/>
    <mergeCell ref="R17:W17"/>
    <mergeCell ref="I14:L14"/>
    <mergeCell ref="AF4:AJ6"/>
    <mergeCell ref="AF2:AJ3"/>
    <mergeCell ref="B11:L12"/>
    <mergeCell ref="M11:W11"/>
    <mergeCell ref="X11:AH11"/>
    <mergeCell ref="AI11:AS11"/>
    <mergeCell ref="B13:H16"/>
    <mergeCell ref="I15:L15"/>
    <mergeCell ref="M15:Q15"/>
    <mergeCell ref="R15:W15"/>
    <mergeCell ref="X15:AB15"/>
    <mergeCell ref="AC15:AH15"/>
    <mergeCell ref="AN17:AS17"/>
    <mergeCell ref="I18:L18"/>
    <mergeCell ref="AA2:AE3"/>
    <mergeCell ref="AN5:AP5"/>
    <mergeCell ref="AN2:AP4"/>
    <mergeCell ref="AK5:AM5"/>
    <mergeCell ref="AR5:AT5"/>
    <mergeCell ref="AK6:AM6"/>
    <mergeCell ref="AN6:AP6"/>
    <mergeCell ref="AR6:AT6"/>
    <mergeCell ref="AR2:AT4"/>
    <mergeCell ref="AK2:AM4"/>
    <mergeCell ref="AQ2:AQ4"/>
    <mergeCell ref="AI14:AM14"/>
    <mergeCell ref="AN14:AS14"/>
    <mergeCell ref="AI12:AM12"/>
    <mergeCell ref="AN12:AS12"/>
    <mergeCell ref="I13:L13"/>
    <mergeCell ref="M13:Q13"/>
    <mergeCell ref="AV5:AX5"/>
    <mergeCell ref="AV6:AX6"/>
    <mergeCell ref="AV2:AX4"/>
    <mergeCell ref="AY2:AY4"/>
    <mergeCell ref="AU2:AU4"/>
    <mergeCell ref="AT11:AY12"/>
    <mergeCell ref="AT14:AY14"/>
    <mergeCell ref="AT17:AY17"/>
    <mergeCell ref="AT18:AY18"/>
    <mergeCell ref="AT15:AY15"/>
    <mergeCell ref="AT16:AY16"/>
    <mergeCell ref="AT19:AY19"/>
    <mergeCell ref="B4:F6"/>
    <mergeCell ref="G4:K6"/>
    <mergeCell ref="L4:P6"/>
    <mergeCell ref="Q4:U6"/>
    <mergeCell ref="V4:Z6"/>
    <mergeCell ref="AA4:AE6"/>
    <mergeCell ref="AT13:AY13"/>
    <mergeCell ref="AN13:AS13"/>
    <mergeCell ref="B8:AG9"/>
    <mergeCell ref="AH8:AK8"/>
    <mergeCell ref="AL8:AY8"/>
    <mergeCell ref="AI9:AJ9"/>
    <mergeCell ref="AK9:AT9"/>
    <mergeCell ref="AU9:AW9"/>
    <mergeCell ref="AX9:AY9"/>
    <mergeCell ref="AU10:AW10"/>
    <mergeCell ref="G2:K3"/>
    <mergeCell ref="L2:P3"/>
    <mergeCell ref="Q2:U3"/>
    <mergeCell ref="V2:Z3"/>
  </mergeCells>
  <phoneticPr fontId="2"/>
  <pageMargins left="0.6692913385826772" right="0.6692913385826772" top="0.59055118110236227" bottom="0.59055118110236227" header="0.51181102362204722" footer="0.51181102362204722"/>
  <pageSetup paperSize="9" scale="93" fitToHeight="2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9E450-5DDD-4645-BC01-5DBCAEAEDBE5}">
  <dimension ref="A1:CB137"/>
  <sheetViews>
    <sheetView view="pageBreakPreview" zoomScaleNormal="100" zoomScaleSheetLayoutView="100" workbookViewId="0">
      <selection activeCell="BI23" sqref="BI23"/>
    </sheetView>
  </sheetViews>
  <sheetFormatPr defaultColWidth="1.625" defaultRowHeight="14.1" customHeight="1" x14ac:dyDescent="0.15"/>
  <cols>
    <col min="1" max="4" width="1.75" style="52" customWidth="1" collapsed="1"/>
    <col min="5" max="5" width="2.75" style="52" customWidth="1" collapsed="1"/>
    <col min="6" max="6" width="2.625" style="52" customWidth="1" collapsed="1"/>
    <col min="7" max="50" width="1.75" style="52" customWidth="1" collapsed="1"/>
    <col min="51" max="51" width="3.125" style="52" customWidth="1" collapsed="1"/>
    <col min="52" max="52" width="1.75" style="52" customWidth="1" collapsed="1"/>
    <col min="53" max="74" width="1.625" style="52" collapsed="1"/>
    <col min="75" max="80" width="1.625" style="52"/>
    <col min="81" max="16384" width="1.625" style="52" collapsed="1"/>
  </cols>
  <sheetData>
    <row r="1" spans="1:52" ht="3.95" customHeight="1" x14ac:dyDescent="0.15">
      <c r="A1" s="1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7"/>
    </row>
    <row r="2" spans="1:52" ht="6.75" customHeight="1" x14ac:dyDescent="0.15">
      <c r="A2" s="5"/>
      <c r="B2" s="228"/>
      <c r="C2" s="228"/>
      <c r="D2" s="228"/>
      <c r="E2" s="228"/>
      <c r="F2" s="228"/>
      <c r="G2" s="227"/>
      <c r="H2" s="227"/>
      <c r="I2" s="227"/>
      <c r="J2" s="227"/>
      <c r="K2" s="227"/>
      <c r="L2" s="78"/>
      <c r="M2" s="79"/>
      <c r="N2" s="79"/>
      <c r="O2" s="79"/>
      <c r="P2" s="80"/>
      <c r="Q2" s="84"/>
      <c r="R2" s="84"/>
      <c r="S2" s="84"/>
      <c r="T2" s="84"/>
      <c r="U2" s="84"/>
      <c r="V2" s="80"/>
      <c r="W2" s="84"/>
      <c r="X2" s="84"/>
      <c r="Y2" s="84"/>
      <c r="Z2" s="84"/>
      <c r="AA2" s="84"/>
      <c r="AB2" s="84"/>
      <c r="AC2" s="84"/>
      <c r="AD2" s="84"/>
      <c r="AE2" s="84"/>
      <c r="AF2" s="228"/>
      <c r="AG2" s="228"/>
      <c r="AH2" s="228"/>
      <c r="AI2" s="228"/>
      <c r="AJ2" s="114"/>
      <c r="AK2" s="76" t="s">
        <v>0</v>
      </c>
      <c r="AL2" s="63"/>
      <c r="AM2" s="63"/>
      <c r="AN2" s="63"/>
      <c r="AO2" s="63"/>
      <c r="AP2" s="63"/>
      <c r="AQ2" s="69" t="s">
        <v>1</v>
      </c>
      <c r="AR2" s="63"/>
      <c r="AS2" s="63"/>
      <c r="AT2" s="63"/>
      <c r="AU2" s="69" t="s">
        <v>1</v>
      </c>
      <c r="AV2" s="63"/>
      <c r="AW2" s="63"/>
      <c r="AX2" s="63"/>
      <c r="AY2" s="66"/>
      <c r="AZ2" s="48"/>
    </row>
    <row r="3" spans="1:52" ht="6" customHeight="1" x14ac:dyDescent="0.15">
      <c r="A3" s="5"/>
      <c r="B3" s="229"/>
      <c r="C3" s="229"/>
      <c r="D3" s="229"/>
      <c r="E3" s="229"/>
      <c r="F3" s="229"/>
      <c r="G3" s="227"/>
      <c r="H3" s="227"/>
      <c r="I3" s="227"/>
      <c r="J3" s="227"/>
      <c r="K3" s="227"/>
      <c r="L3" s="81"/>
      <c r="M3" s="82"/>
      <c r="N3" s="82"/>
      <c r="O3" s="82"/>
      <c r="P3" s="83"/>
      <c r="Q3" s="85"/>
      <c r="R3" s="85"/>
      <c r="S3" s="85"/>
      <c r="T3" s="85"/>
      <c r="U3" s="85"/>
      <c r="V3" s="83"/>
      <c r="W3" s="85"/>
      <c r="X3" s="85"/>
      <c r="Y3" s="85"/>
      <c r="Z3" s="85"/>
      <c r="AA3" s="85"/>
      <c r="AB3" s="85"/>
      <c r="AC3" s="85"/>
      <c r="AD3" s="85"/>
      <c r="AE3" s="85"/>
      <c r="AF3" s="229"/>
      <c r="AG3" s="229"/>
      <c r="AH3" s="229"/>
      <c r="AI3" s="229"/>
      <c r="AJ3" s="115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67"/>
      <c r="AZ3" s="48"/>
    </row>
    <row r="4" spans="1:52" s="54" customFormat="1" ht="6" customHeight="1" x14ac:dyDescent="0.15">
      <c r="A4" s="7"/>
      <c r="B4" s="219"/>
      <c r="C4" s="220"/>
      <c r="D4" s="220"/>
      <c r="E4" s="220"/>
      <c r="F4" s="220"/>
      <c r="G4" s="219"/>
      <c r="H4" s="220"/>
      <c r="I4" s="220"/>
      <c r="J4" s="220"/>
      <c r="K4" s="220"/>
      <c r="L4" s="98"/>
      <c r="M4" s="221"/>
      <c r="N4" s="221"/>
      <c r="O4" s="221"/>
      <c r="P4" s="222"/>
      <c r="Q4" s="102"/>
      <c r="R4" s="224"/>
      <c r="S4" s="224"/>
      <c r="T4" s="224"/>
      <c r="U4" s="224"/>
      <c r="V4" s="104"/>
      <c r="W4" s="224"/>
      <c r="X4" s="224"/>
      <c r="Y4" s="224"/>
      <c r="Z4" s="224"/>
      <c r="AA4" s="102"/>
      <c r="AB4" s="224"/>
      <c r="AC4" s="224"/>
      <c r="AD4" s="224"/>
      <c r="AE4" s="224"/>
      <c r="AF4" s="219"/>
      <c r="AG4" s="220"/>
      <c r="AH4" s="220"/>
      <c r="AI4" s="220"/>
      <c r="AJ4" s="230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8"/>
      <c r="AZ4" s="8"/>
    </row>
    <row r="5" spans="1:52" s="54" customFormat="1" ht="18.95" customHeight="1" x14ac:dyDescent="0.15">
      <c r="A5" s="7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3"/>
      <c r="M5" s="221"/>
      <c r="N5" s="221"/>
      <c r="O5" s="221"/>
      <c r="P5" s="222"/>
      <c r="Q5" s="224"/>
      <c r="R5" s="224"/>
      <c r="S5" s="224"/>
      <c r="T5" s="224"/>
      <c r="U5" s="224"/>
      <c r="V5" s="222"/>
      <c r="W5" s="224"/>
      <c r="X5" s="224"/>
      <c r="Y5" s="224"/>
      <c r="Z5" s="224"/>
      <c r="AA5" s="224"/>
      <c r="AB5" s="224"/>
      <c r="AC5" s="224"/>
      <c r="AD5" s="224"/>
      <c r="AE5" s="224"/>
      <c r="AF5" s="220"/>
      <c r="AG5" s="220"/>
      <c r="AH5" s="220"/>
      <c r="AI5" s="220"/>
      <c r="AJ5" s="230"/>
      <c r="AK5" s="108" t="s">
        <v>2</v>
      </c>
      <c r="AL5" s="108"/>
      <c r="AM5" s="108"/>
      <c r="AN5" s="62"/>
      <c r="AO5" s="62"/>
      <c r="AP5" s="62"/>
      <c r="AQ5" s="10" t="s">
        <v>1</v>
      </c>
      <c r="AR5" s="62"/>
      <c r="AS5" s="62"/>
      <c r="AT5" s="62"/>
      <c r="AU5" s="10" t="s">
        <v>1</v>
      </c>
      <c r="AV5" s="62"/>
      <c r="AW5" s="62"/>
      <c r="AX5" s="62"/>
      <c r="AY5" s="51"/>
      <c r="AZ5" s="8"/>
    </row>
    <row r="6" spans="1:52" s="54" customFormat="1" ht="18.95" customHeight="1" x14ac:dyDescent="0.15">
      <c r="A6" s="7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3"/>
      <c r="M6" s="221"/>
      <c r="N6" s="221"/>
      <c r="O6" s="221"/>
      <c r="P6" s="222"/>
      <c r="Q6" s="224"/>
      <c r="R6" s="224"/>
      <c r="S6" s="224"/>
      <c r="T6" s="224"/>
      <c r="U6" s="224"/>
      <c r="V6" s="222"/>
      <c r="W6" s="224"/>
      <c r="X6" s="224"/>
      <c r="Y6" s="224"/>
      <c r="Z6" s="224"/>
      <c r="AA6" s="224"/>
      <c r="AB6" s="224"/>
      <c r="AC6" s="224"/>
      <c r="AD6" s="224"/>
      <c r="AE6" s="224"/>
      <c r="AF6" s="220"/>
      <c r="AG6" s="220"/>
      <c r="AH6" s="220"/>
      <c r="AI6" s="220"/>
      <c r="AJ6" s="220"/>
      <c r="AK6" s="76"/>
      <c r="AL6" s="76"/>
      <c r="AM6" s="76"/>
      <c r="AN6" s="63"/>
      <c r="AO6" s="63"/>
      <c r="AP6" s="63"/>
      <c r="AQ6" s="49"/>
      <c r="AR6" s="63"/>
      <c r="AS6" s="63"/>
      <c r="AT6" s="63"/>
      <c r="AU6" s="49"/>
      <c r="AV6" s="63"/>
      <c r="AW6" s="63"/>
      <c r="AX6" s="63"/>
      <c r="AY6" s="30"/>
      <c r="AZ6" s="8"/>
    </row>
    <row r="7" spans="1:52" s="54" customFormat="1" ht="10.5" customHeight="1" x14ac:dyDescent="0.15">
      <c r="A7" s="7"/>
      <c r="B7" s="58"/>
      <c r="C7" s="58"/>
      <c r="D7" s="58"/>
      <c r="E7" s="58"/>
      <c r="F7" s="58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6"/>
      <c r="AL7" s="56"/>
      <c r="AM7" s="56"/>
      <c r="AN7" s="52"/>
      <c r="AO7" s="52"/>
      <c r="AP7" s="52"/>
      <c r="AQ7" s="55"/>
      <c r="AR7" s="52"/>
      <c r="AS7" s="52"/>
      <c r="AT7" s="52"/>
      <c r="AU7" s="55"/>
      <c r="AV7" s="52"/>
      <c r="AW7" s="52"/>
      <c r="AX7" s="52"/>
      <c r="AZ7" s="8"/>
    </row>
    <row r="8" spans="1:52" ht="13.5" customHeight="1" x14ac:dyDescent="0.15">
      <c r="A8" s="5"/>
      <c r="B8" s="225" t="s">
        <v>4</v>
      </c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91" t="s">
        <v>5</v>
      </c>
      <c r="AI8" s="91"/>
      <c r="AJ8" s="91"/>
      <c r="AK8" s="91"/>
      <c r="AL8" s="91" t="s">
        <v>26</v>
      </c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48"/>
    </row>
    <row r="9" spans="1:52" ht="13.5" customHeight="1" x14ac:dyDescent="0.15">
      <c r="A9" s="5"/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  <c r="AA9" s="226"/>
      <c r="AB9" s="226"/>
      <c r="AC9" s="226"/>
      <c r="AD9" s="226"/>
      <c r="AE9" s="226"/>
      <c r="AF9" s="226"/>
      <c r="AG9" s="226"/>
      <c r="AH9" s="50" t="s">
        <v>6</v>
      </c>
      <c r="AI9" s="92">
        <v>7</v>
      </c>
      <c r="AJ9" s="92"/>
      <c r="AK9" s="93" t="s">
        <v>7</v>
      </c>
      <c r="AL9" s="93"/>
      <c r="AM9" s="93"/>
      <c r="AN9" s="93"/>
      <c r="AO9" s="93"/>
      <c r="AP9" s="93"/>
      <c r="AQ9" s="93"/>
      <c r="AR9" s="93"/>
      <c r="AS9" s="93"/>
      <c r="AT9" s="93"/>
      <c r="AU9" s="94">
        <v>30</v>
      </c>
      <c r="AV9" s="94"/>
      <c r="AW9" s="94"/>
      <c r="AX9" s="93" t="s">
        <v>8</v>
      </c>
      <c r="AY9" s="93"/>
      <c r="AZ9" s="48"/>
    </row>
    <row r="10" spans="1:52" ht="10.5" customHeight="1" x14ac:dyDescent="0.15">
      <c r="A10" s="5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95">
        <v>120</v>
      </c>
      <c r="AV10" s="95"/>
      <c r="AW10" s="95"/>
      <c r="AX10" s="53"/>
      <c r="AY10" s="53"/>
      <c r="AZ10" s="48"/>
    </row>
    <row r="11" spans="1:52" ht="10.5" customHeight="1" x14ac:dyDescent="0.15">
      <c r="A11" s="5"/>
      <c r="B11" s="116" t="s">
        <v>9</v>
      </c>
      <c r="C11" s="76"/>
      <c r="D11" s="76"/>
      <c r="E11" s="76"/>
      <c r="F11" s="76"/>
      <c r="G11" s="76"/>
      <c r="H11" s="76"/>
      <c r="I11" s="76"/>
      <c r="J11" s="76"/>
      <c r="K11" s="76"/>
      <c r="L11" s="117"/>
      <c r="M11" s="110" t="s">
        <v>10</v>
      </c>
      <c r="N11" s="111"/>
      <c r="O11" s="111"/>
      <c r="P11" s="111"/>
      <c r="Q11" s="111"/>
      <c r="R11" s="111"/>
      <c r="S11" s="111"/>
      <c r="T11" s="111"/>
      <c r="U11" s="111"/>
      <c r="V11" s="111"/>
      <c r="W11" s="112"/>
      <c r="X11" s="110" t="s">
        <v>11</v>
      </c>
      <c r="Y11" s="111"/>
      <c r="Z11" s="111"/>
      <c r="AA11" s="111"/>
      <c r="AB11" s="111"/>
      <c r="AC11" s="111"/>
      <c r="AD11" s="111"/>
      <c r="AE11" s="111"/>
      <c r="AF11" s="111"/>
      <c r="AG11" s="111"/>
      <c r="AH11" s="112"/>
      <c r="AI11" s="110" t="s">
        <v>12</v>
      </c>
      <c r="AJ11" s="111"/>
      <c r="AK11" s="111"/>
      <c r="AL11" s="111"/>
      <c r="AM11" s="111"/>
      <c r="AN11" s="111"/>
      <c r="AO11" s="111"/>
      <c r="AP11" s="111"/>
      <c r="AQ11" s="111"/>
      <c r="AR11" s="111"/>
      <c r="AS11" s="112"/>
      <c r="AT11" s="70" t="s">
        <v>13</v>
      </c>
      <c r="AU11" s="71"/>
      <c r="AV11" s="71"/>
      <c r="AW11" s="71"/>
      <c r="AX11" s="71"/>
      <c r="AY11" s="72"/>
      <c r="AZ11" s="48"/>
    </row>
    <row r="12" spans="1:52" ht="10.5" customHeight="1" x14ac:dyDescent="0.15">
      <c r="A12" s="5"/>
      <c r="B12" s="118"/>
      <c r="C12" s="119"/>
      <c r="D12" s="119"/>
      <c r="E12" s="119"/>
      <c r="F12" s="119"/>
      <c r="G12" s="119"/>
      <c r="H12" s="119"/>
      <c r="I12" s="119"/>
      <c r="J12" s="119"/>
      <c r="K12" s="119"/>
      <c r="L12" s="120"/>
      <c r="M12" s="110" t="s">
        <v>14</v>
      </c>
      <c r="N12" s="111"/>
      <c r="O12" s="111"/>
      <c r="P12" s="111"/>
      <c r="Q12" s="112"/>
      <c r="R12" s="110" t="s">
        <v>15</v>
      </c>
      <c r="S12" s="111"/>
      <c r="T12" s="111"/>
      <c r="U12" s="111"/>
      <c r="V12" s="111"/>
      <c r="W12" s="112"/>
      <c r="X12" s="110" t="s">
        <v>14</v>
      </c>
      <c r="Y12" s="111"/>
      <c r="Z12" s="111"/>
      <c r="AA12" s="111"/>
      <c r="AB12" s="112"/>
      <c r="AC12" s="110" t="s">
        <v>15</v>
      </c>
      <c r="AD12" s="111"/>
      <c r="AE12" s="111"/>
      <c r="AF12" s="111"/>
      <c r="AG12" s="111"/>
      <c r="AH12" s="112"/>
      <c r="AI12" s="110" t="s">
        <v>14</v>
      </c>
      <c r="AJ12" s="111"/>
      <c r="AK12" s="111"/>
      <c r="AL12" s="111"/>
      <c r="AM12" s="112"/>
      <c r="AN12" s="110" t="s">
        <v>15</v>
      </c>
      <c r="AO12" s="111"/>
      <c r="AP12" s="111"/>
      <c r="AQ12" s="111"/>
      <c r="AR12" s="111"/>
      <c r="AS12" s="112"/>
      <c r="AT12" s="73"/>
      <c r="AU12" s="74"/>
      <c r="AV12" s="74"/>
      <c r="AW12" s="74"/>
      <c r="AX12" s="74"/>
      <c r="AY12" s="75"/>
      <c r="AZ12" s="48"/>
    </row>
    <row r="13" spans="1:52" ht="10.5" customHeight="1" x14ac:dyDescent="0.15">
      <c r="A13" s="5"/>
      <c r="B13" s="121" t="s">
        <v>25</v>
      </c>
      <c r="C13" s="231"/>
      <c r="D13" s="231"/>
      <c r="E13" s="231"/>
      <c r="F13" s="231"/>
      <c r="G13" s="231"/>
      <c r="H13" s="232"/>
      <c r="I13" s="107" t="s">
        <v>16</v>
      </c>
      <c r="J13" s="108"/>
      <c r="K13" s="108"/>
      <c r="L13" s="109"/>
      <c r="M13" s="86">
        <v>6</v>
      </c>
      <c r="N13" s="87"/>
      <c r="O13" s="87"/>
      <c r="P13" s="87"/>
      <c r="Q13" s="88"/>
      <c r="R13" s="86">
        <v>233</v>
      </c>
      <c r="S13" s="87"/>
      <c r="T13" s="87"/>
      <c r="U13" s="87"/>
      <c r="V13" s="87"/>
      <c r="W13" s="88"/>
      <c r="X13" s="86">
        <v>0</v>
      </c>
      <c r="Y13" s="87"/>
      <c r="Z13" s="87"/>
      <c r="AA13" s="87"/>
      <c r="AB13" s="88"/>
      <c r="AC13" s="86">
        <v>0</v>
      </c>
      <c r="AD13" s="87"/>
      <c r="AE13" s="87"/>
      <c r="AF13" s="87"/>
      <c r="AG13" s="87"/>
      <c r="AH13" s="88"/>
      <c r="AI13" s="86">
        <f t="shared" ref="AI13:AI44" si="0">M13+X13</f>
        <v>6</v>
      </c>
      <c r="AJ13" s="87"/>
      <c r="AK13" s="87"/>
      <c r="AL13" s="87"/>
      <c r="AM13" s="88"/>
      <c r="AN13" s="86">
        <f t="shared" ref="AN13:AN44" si="1">R13+AC13</f>
        <v>233</v>
      </c>
      <c r="AO13" s="87"/>
      <c r="AP13" s="87"/>
      <c r="AQ13" s="87"/>
      <c r="AR13" s="87"/>
      <c r="AS13" s="88"/>
      <c r="AT13" s="59">
        <f>IF(AI13=0,0,(AI13*1)/($E$17*$AU$9*3-$B$19))</f>
        <v>3.3333333333333333E-2</v>
      </c>
      <c r="AU13" s="60"/>
      <c r="AV13" s="60"/>
      <c r="AW13" s="60"/>
      <c r="AX13" s="60"/>
      <c r="AY13" s="61"/>
      <c r="AZ13" s="48"/>
    </row>
    <row r="14" spans="1:52" ht="10.5" customHeight="1" x14ac:dyDescent="0.15">
      <c r="A14" s="5"/>
      <c r="B14" s="233"/>
      <c r="C14" s="234"/>
      <c r="D14" s="234"/>
      <c r="E14" s="234"/>
      <c r="F14" s="234"/>
      <c r="G14" s="234"/>
      <c r="H14" s="235"/>
      <c r="I14" s="107" t="s">
        <v>17</v>
      </c>
      <c r="J14" s="108"/>
      <c r="K14" s="108"/>
      <c r="L14" s="109"/>
      <c r="M14" s="86">
        <v>3</v>
      </c>
      <c r="N14" s="87"/>
      <c r="O14" s="87"/>
      <c r="P14" s="87"/>
      <c r="Q14" s="88"/>
      <c r="R14" s="86">
        <v>413</v>
      </c>
      <c r="S14" s="87"/>
      <c r="T14" s="87"/>
      <c r="U14" s="87"/>
      <c r="V14" s="87"/>
      <c r="W14" s="88"/>
      <c r="X14" s="86">
        <v>0</v>
      </c>
      <c r="Y14" s="87"/>
      <c r="Z14" s="87"/>
      <c r="AA14" s="87"/>
      <c r="AB14" s="88"/>
      <c r="AC14" s="86">
        <v>0</v>
      </c>
      <c r="AD14" s="87"/>
      <c r="AE14" s="87"/>
      <c r="AF14" s="87"/>
      <c r="AG14" s="87"/>
      <c r="AH14" s="88"/>
      <c r="AI14" s="86">
        <f t="shared" si="0"/>
        <v>3</v>
      </c>
      <c r="AJ14" s="87"/>
      <c r="AK14" s="87"/>
      <c r="AL14" s="87"/>
      <c r="AM14" s="88"/>
      <c r="AN14" s="86">
        <f t="shared" si="1"/>
        <v>413</v>
      </c>
      <c r="AO14" s="87"/>
      <c r="AP14" s="87"/>
      <c r="AQ14" s="87"/>
      <c r="AR14" s="87"/>
      <c r="AS14" s="88"/>
      <c r="AT14" s="59">
        <f>IF(AI14=0,0,(AI14*1)/($E$17*$AU$9*3-$B$19))</f>
        <v>1.6666666666666666E-2</v>
      </c>
      <c r="AU14" s="60"/>
      <c r="AV14" s="60"/>
      <c r="AW14" s="60"/>
      <c r="AX14" s="60"/>
      <c r="AY14" s="61"/>
      <c r="AZ14" s="48"/>
    </row>
    <row r="15" spans="1:52" ht="10.5" customHeight="1" x14ac:dyDescent="0.15">
      <c r="A15" s="5"/>
      <c r="B15" s="233"/>
      <c r="C15" s="234"/>
      <c r="D15" s="234"/>
      <c r="E15" s="234"/>
      <c r="F15" s="234"/>
      <c r="G15" s="234"/>
      <c r="H15" s="235"/>
      <c r="I15" s="107" t="s">
        <v>18</v>
      </c>
      <c r="J15" s="108"/>
      <c r="K15" s="108"/>
      <c r="L15" s="109"/>
      <c r="M15" s="86">
        <v>11</v>
      </c>
      <c r="N15" s="87"/>
      <c r="O15" s="87"/>
      <c r="P15" s="87"/>
      <c r="Q15" s="88"/>
      <c r="R15" s="86">
        <v>908</v>
      </c>
      <c r="S15" s="87"/>
      <c r="T15" s="87"/>
      <c r="U15" s="87"/>
      <c r="V15" s="87"/>
      <c r="W15" s="88"/>
      <c r="X15" s="86">
        <v>1</v>
      </c>
      <c r="Y15" s="87"/>
      <c r="Z15" s="87"/>
      <c r="AA15" s="87"/>
      <c r="AB15" s="88"/>
      <c r="AC15" s="86">
        <v>60</v>
      </c>
      <c r="AD15" s="87"/>
      <c r="AE15" s="87"/>
      <c r="AF15" s="87"/>
      <c r="AG15" s="87"/>
      <c r="AH15" s="88"/>
      <c r="AI15" s="86">
        <f t="shared" si="0"/>
        <v>12</v>
      </c>
      <c r="AJ15" s="87"/>
      <c r="AK15" s="87"/>
      <c r="AL15" s="87"/>
      <c r="AM15" s="88"/>
      <c r="AN15" s="86">
        <f t="shared" si="1"/>
        <v>968</v>
      </c>
      <c r="AO15" s="87"/>
      <c r="AP15" s="87"/>
      <c r="AQ15" s="87"/>
      <c r="AR15" s="87"/>
      <c r="AS15" s="88"/>
      <c r="AT15" s="59">
        <f>IF(AI15=0,0,(AI15*1)/($E$17*$AU$9*3-$B$19))</f>
        <v>6.6666666666666666E-2</v>
      </c>
      <c r="AU15" s="60"/>
      <c r="AV15" s="60"/>
      <c r="AW15" s="60"/>
      <c r="AX15" s="60"/>
      <c r="AY15" s="61"/>
      <c r="AZ15" s="48"/>
    </row>
    <row r="16" spans="1:52" ht="10.5" customHeight="1" x14ac:dyDescent="0.15">
      <c r="A16" s="5"/>
      <c r="B16" s="233"/>
      <c r="C16" s="234"/>
      <c r="D16" s="234"/>
      <c r="E16" s="234"/>
      <c r="F16" s="234"/>
      <c r="G16" s="234"/>
      <c r="H16" s="235"/>
      <c r="I16" s="107" t="s">
        <v>19</v>
      </c>
      <c r="J16" s="108"/>
      <c r="K16" s="108"/>
      <c r="L16" s="109"/>
      <c r="M16" s="86">
        <v>17</v>
      </c>
      <c r="N16" s="87"/>
      <c r="O16" s="87"/>
      <c r="P16" s="87"/>
      <c r="Q16" s="88"/>
      <c r="R16" s="86">
        <v>3844</v>
      </c>
      <c r="S16" s="87"/>
      <c r="T16" s="87"/>
      <c r="U16" s="87"/>
      <c r="V16" s="87"/>
      <c r="W16" s="88"/>
      <c r="X16" s="86">
        <v>0</v>
      </c>
      <c r="Y16" s="87"/>
      <c r="Z16" s="87"/>
      <c r="AA16" s="87"/>
      <c r="AB16" s="88"/>
      <c r="AC16" s="86">
        <v>0</v>
      </c>
      <c r="AD16" s="87"/>
      <c r="AE16" s="87"/>
      <c r="AF16" s="87"/>
      <c r="AG16" s="87"/>
      <c r="AH16" s="88"/>
      <c r="AI16" s="86">
        <f t="shared" si="0"/>
        <v>17</v>
      </c>
      <c r="AJ16" s="87"/>
      <c r="AK16" s="87"/>
      <c r="AL16" s="87"/>
      <c r="AM16" s="88"/>
      <c r="AN16" s="86">
        <f t="shared" si="1"/>
        <v>3844</v>
      </c>
      <c r="AO16" s="87"/>
      <c r="AP16" s="87"/>
      <c r="AQ16" s="87"/>
      <c r="AR16" s="87"/>
      <c r="AS16" s="88"/>
      <c r="AT16" s="59">
        <f>IF(AI16=0,0,(AI16*2)/($E$17*$AU$9*3-$B$19))</f>
        <v>0.18888888888888888</v>
      </c>
      <c r="AU16" s="60"/>
      <c r="AV16" s="60"/>
      <c r="AW16" s="60"/>
      <c r="AX16" s="60"/>
      <c r="AY16" s="61"/>
      <c r="AZ16" s="48"/>
    </row>
    <row r="17" spans="1:52" ht="10.5" customHeight="1" x14ac:dyDescent="0.15">
      <c r="A17" s="5"/>
      <c r="B17" s="20"/>
      <c r="C17" s="22"/>
      <c r="D17" s="18" t="s">
        <v>24</v>
      </c>
      <c r="E17" s="18">
        <v>2</v>
      </c>
      <c r="F17" s="18" t="s">
        <v>20</v>
      </c>
      <c r="G17" s="18"/>
      <c r="H17" s="19"/>
      <c r="I17" s="107" t="s">
        <v>21</v>
      </c>
      <c r="J17" s="108"/>
      <c r="K17" s="108"/>
      <c r="L17" s="109"/>
      <c r="M17" s="86">
        <v>3</v>
      </c>
      <c r="N17" s="87"/>
      <c r="O17" s="87"/>
      <c r="P17" s="87"/>
      <c r="Q17" s="88"/>
      <c r="R17" s="86">
        <v>530</v>
      </c>
      <c r="S17" s="87"/>
      <c r="T17" s="87"/>
      <c r="U17" s="87"/>
      <c r="V17" s="87"/>
      <c r="W17" s="88"/>
      <c r="X17" s="86">
        <v>2</v>
      </c>
      <c r="Y17" s="87"/>
      <c r="Z17" s="87"/>
      <c r="AA17" s="87"/>
      <c r="AB17" s="88"/>
      <c r="AC17" s="86">
        <v>400</v>
      </c>
      <c r="AD17" s="87"/>
      <c r="AE17" s="87"/>
      <c r="AF17" s="87"/>
      <c r="AG17" s="87"/>
      <c r="AH17" s="88"/>
      <c r="AI17" s="86">
        <f t="shared" si="0"/>
        <v>5</v>
      </c>
      <c r="AJ17" s="87"/>
      <c r="AK17" s="87"/>
      <c r="AL17" s="87"/>
      <c r="AM17" s="88"/>
      <c r="AN17" s="86">
        <f t="shared" si="1"/>
        <v>930</v>
      </c>
      <c r="AO17" s="87"/>
      <c r="AP17" s="87"/>
      <c r="AQ17" s="87"/>
      <c r="AR17" s="87"/>
      <c r="AS17" s="88"/>
      <c r="AT17" s="59">
        <f>IF(AI17=0,0,(AI17*2)/($E$17*$AU$9*3-$B$19))</f>
        <v>5.5555555555555552E-2</v>
      </c>
      <c r="AU17" s="60"/>
      <c r="AV17" s="60"/>
      <c r="AW17" s="60"/>
      <c r="AX17" s="60"/>
      <c r="AY17" s="61"/>
      <c r="AZ17" s="48"/>
    </row>
    <row r="18" spans="1:52" ht="10.5" customHeight="1" x14ac:dyDescent="0.15">
      <c r="A18" s="5"/>
      <c r="B18" s="20"/>
      <c r="C18" s="22"/>
      <c r="D18" s="22"/>
      <c r="E18" s="18"/>
      <c r="F18" s="18"/>
      <c r="G18" s="18"/>
      <c r="H18" s="19"/>
      <c r="I18" s="107" t="s">
        <v>22</v>
      </c>
      <c r="J18" s="108"/>
      <c r="K18" s="108"/>
      <c r="L18" s="109"/>
      <c r="M18" s="86">
        <v>15</v>
      </c>
      <c r="N18" s="87"/>
      <c r="O18" s="87"/>
      <c r="P18" s="87"/>
      <c r="Q18" s="88"/>
      <c r="R18" s="86">
        <v>5292</v>
      </c>
      <c r="S18" s="87"/>
      <c r="T18" s="87"/>
      <c r="U18" s="87"/>
      <c r="V18" s="87"/>
      <c r="W18" s="88"/>
      <c r="X18" s="86">
        <v>2</v>
      </c>
      <c r="Y18" s="87"/>
      <c r="Z18" s="87"/>
      <c r="AA18" s="87"/>
      <c r="AB18" s="88"/>
      <c r="AC18" s="86">
        <v>800</v>
      </c>
      <c r="AD18" s="87"/>
      <c r="AE18" s="87"/>
      <c r="AF18" s="87"/>
      <c r="AG18" s="87"/>
      <c r="AH18" s="88"/>
      <c r="AI18" s="86">
        <f t="shared" si="0"/>
        <v>17</v>
      </c>
      <c r="AJ18" s="87"/>
      <c r="AK18" s="87"/>
      <c r="AL18" s="87"/>
      <c r="AM18" s="88"/>
      <c r="AN18" s="86">
        <f t="shared" si="1"/>
        <v>6092</v>
      </c>
      <c r="AO18" s="87"/>
      <c r="AP18" s="87"/>
      <c r="AQ18" s="87"/>
      <c r="AR18" s="87"/>
      <c r="AS18" s="88"/>
      <c r="AT18" s="59">
        <f>IF(AI18=0,0,(AI18*3)/($E$17*$AU$9*3-$B$19))</f>
        <v>0.28333333333333333</v>
      </c>
      <c r="AU18" s="60"/>
      <c r="AV18" s="60"/>
      <c r="AW18" s="60"/>
      <c r="AX18" s="60"/>
      <c r="AY18" s="61"/>
      <c r="AZ18" s="48"/>
    </row>
    <row r="19" spans="1:52" ht="10.5" customHeight="1" x14ac:dyDescent="0.15">
      <c r="A19" s="5"/>
      <c r="B19" s="32">
        <v>0</v>
      </c>
      <c r="C19" s="27"/>
      <c r="D19" s="27"/>
      <c r="E19" s="24">
        <v>2</v>
      </c>
      <c r="F19" s="24"/>
      <c r="G19" s="24"/>
      <c r="H19" s="25"/>
      <c r="I19" s="107" t="s">
        <v>23</v>
      </c>
      <c r="J19" s="108"/>
      <c r="K19" s="108"/>
      <c r="L19" s="109"/>
      <c r="M19" s="86">
        <f>SUM(M13:M18)</f>
        <v>55</v>
      </c>
      <c r="N19" s="87"/>
      <c r="O19" s="87"/>
      <c r="P19" s="87"/>
      <c r="Q19" s="88"/>
      <c r="R19" s="86">
        <f>SUM(R13:R18)</f>
        <v>11220</v>
      </c>
      <c r="S19" s="87"/>
      <c r="T19" s="87"/>
      <c r="U19" s="87"/>
      <c r="V19" s="87"/>
      <c r="W19" s="88"/>
      <c r="X19" s="86">
        <f>SUM(X13:X18)</f>
        <v>5</v>
      </c>
      <c r="Y19" s="87"/>
      <c r="Z19" s="87"/>
      <c r="AA19" s="87"/>
      <c r="AB19" s="88"/>
      <c r="AC19" s="86">
        <f>SUM(AC13:AC18)</f>
        <v>1260</v>
      </c>
      <c r="AD19" s="87"/>
      <c r="AE19" s="87"/>
      <c r="AF19" s="87"/>
      <c r="AG19" s="87"/>
      <c r="AH19" s="88"/>
      <c r="AI19" s="86">
        <f t="shared" si="0"/>
        <v>60</v>
      </c>
      <c r="AJ19" s="87"/>
      <c r="AK19" s="87"/>
      <c r="AL19" s="87"/>
      <c r="AM19" s="88"/>
      <c r="AN19" s="86">
        <f t="shared" si="1"/>
        <v>12480</v>
      </c>
      <c r="AO19" s="87"/>
      <c r="AP19" s="87"/>
      <c r="AQ19" s="87"/>
      <c r="AR19" s="87"/>
      <c r="AS19" s="88"/>
      <c r="AT19" s="59">
        <f>IF(AI19=0,0,(AI19+AI16+AI17+(AI18*2))/(E17*$AU$9*3-B19))</f>
        <v>0.64444444444444449</v>
      </c>
      <c r="AU19" s="60"/>
      <c r="AV19" s="60"/>
      <c r="AW19" s="60"/>
      <c r="AX19" s="60"/>
      <c r="AY19" s="61"/>
      <c r="AZ19" s="48"/>
    </row>
    <row r="20" spans="1:52" ht="10.5" customHeight="1" x14ac:dyDescent="0.15">
      <c r="A20" s="5"/>
      <c r="B20" s="121" t="s">
        <v>44</v>
      </c>
      <c r="C20" s="231"/>
      <c r="D20" s="231"/>
      <c r="E20" s="231"/>
      <c r="F20" s="231"/>
      <c r="G20" s="231"/>
      <c r="H20" s="232"/>
      <c r="I20" s="107" t="s">
        <v>37</v>
      </c>
      <c r="J20" s="108"/>
      <c r="K20" s="108"/>
      <c r="L20" s="109"/>
      <c r="M20" s="86">
        <v>43</v>
      </c>
      <c r="N20" s="87"/>
      <c r="O20" s="87"/>
      <c r="P20" s="87"/>
      <c r="Q20" s="88"/>
      <c r="R20" s="86">
        <v>345</v>
      </c>
      <c r="S20" s="87"/>
      <c r="T20" s="87"/>
      <c r="U20" s="87"/>
      <c r="V20" s="87"/>
      <c r="W20" s="88"/>
      <c r="X20" s="86">
        <v>0</v>
      </c>
      <c r="Y20" s="87"/>
      <c r="Z20" s="87"/>
      <c r="AA20" s="87"/>
      <c r="AB20" s="88"/>
      <c r="AC20" s="86">
        <v>0</v>
      </c>
      <c r="AD20" s="87"/>
      <c r="AE20" s="87"/>
      <c r="AF20" s="87"/>
      <c r="AG20" s="87"/>
      <c r="AH20" s="88"/>
      <c r="AI20" s="86">
        <f t="shared" si="0"/>
        <v>43</v>
      </c>
      <c r="AJ20" s="87"/>
      <c r="AK20" s="87"/>
      <c r="AL20" s="87"/>
      <c r="AM20" s="88"/>
      <c r="AN20" s="86">
        <f t="shared" si="1"/>
        <v>345</v>
      </c>
      <c r="AO20" s="87"/>
      <c r="AP20" s="87"/>
      <c r="AQ20" s="87"/>
      <c r="AR20" s="87"/>
      <c r="AS20" s="88"/>
      <c r="AT20" s="59">
        <f>IF(AI20=0,0,(AI20*1)/($E$24*$AU$9*3-$B$26))</f>
        <v>0.15925925925925927</v>
      </c>
      <c r="AU20" s="60"/>
      <c r="AV20" s="60"/>
      <c r="AW20" s="60"/>
      <c r="AX20" s="60"/>
      <c r="AY20" s="61"/>
      <c r="AZ20" s="48"/>
    </row>
    <row r="21" spans="1:52" ht="10.5" customHeight="1" x14ac:dyDescent="0.15">
      <c r="A21" s="5"/>
      <c r="B21" s="233"/>
      <c r="C21" s="234"/>
      <c r="D21" s="234"/>
      <c r="E21" s="234"/>
      <c r="F21" s="234"/>
      <c r="G21" s="234"/>
      <c r="H21" s="235"/>
      <c r="I21" s="107" t="s">
        <v>38</v>
      </c>
      <c r="J21" s="108"/>
      <c r="K21" s="108"/>
      <c r="L21" s="109"/>
      <c r="M21" s="86">
        <v>42</v>
      </c>
      <c r="N21" s="87"/>
      <c r="O21" s="87"/>
      <c r="P21" s="87"/>
      <c r="Q21" s="88"/>
      <c r="R21" s="86">
        <v>484</v>
      </c>
      <c r="S21" s="87"/>
      <c r="T21" s="87"/>
      <c r="U21" s="87"/>
      <c r="V21" s="87"/>
      <c r="W21" s="88"/>
      <c r="X21" s="86">
        <v>7</v>
      </c>
      <c r="Y21" s="87"/>
      <c r="Z21" s="87"/>
      <c r="AA21" s="87"/>
      <c r="AB21" s="88"/>
      <c r="AC21" s="86">
        <v>170</v>
      </c>
      <c r="AD21" s="87"/>
      <c r="AE21" s="87"/>
      <c r="AF21" s="87"/>
      <c r="AG21" s="87"/>
      <c r="AH21" s="88"/>
      <c r="AI21" s="86">
        <f t="shared" si="0"/>
        <v>49</v>
      </c>
      <c r="AJ21" s="87"/>
      <c r="AK21" s="87"/>
      <c r="AL21" s="87"/>
      <c r="AM21" s="88"/>
      <c r="AN21" s="86">
        <f t="shared" si="1"/>
        <v>654</v>
      </c>
      <c r="AO21" s="87"/>
      <c r="AP21" s="87"/>
      <c r="AQ21" s="87"/>
      <c r="AR21" s="87"/>
      <c r="AS21" s="88"/>
      <c r="AT21" s="59">
        <f>IF(AI21=0,0,(AI21*1)/($E$24*$AU$9*3-$B$26))</f>
        <v>0.18148148148148149</v>
      </c>
      <c r="AU21" s="60"/>
      <c r="AV21" s="60"/>
      <c r="AW21" s="60"/>
      <c r="AX21" s="60"/>
      <c r="AY21" s="61"/>
      <c r="AZ21" s="48"/>
    </row>
    <row r="22" spans="1:52" ht="10.5" customHeight="1" x14ac:dyDescent="0.15">
      <c r="A22" s="5"/>
      <c r="B22" s="233"/>
      <c r="C22" s="234"/>
      <c r="D22" s="234"/>
      <c r="E22" s="234"/>
      <c r="F22" s="234"/>
      <c r="G22" s="234"/>
      <c r="H22" s="235"/>
      <c r="I22" s="107" t="s">
        <v>39</v>
      </c>
      <c r="J22" s="108"/>
      <c r="K22" s="108"/>
      <c r="L22" s="109"/>
      <c r="M22" s="86">
        <v>39</v>
      </c>
      <c r="N22" s="87"/>
      <c r="O22" s="87"/>
      <c r="P22" s="87"/>
      <c r="Q22" s="88"/>
      <c r="R22" s="86">
        <v>531</v>
      </c>
      <c r="S22" s="87"/>
      <c r="T22" s="87"/>
      <c r="U22" s="87"/>
      <c r="V22" s="87"/>
      <c r="W22" s="88"/>
      <c r="X22" s="86">
        <v>15</v>
      </c>
      <c r="Y22" s="87"/>
      <c r="Z22" s="87"/>
      <c r="AA22" s="87"/>
      <c r="AB22" s="88"/>
      <c r="AC22" s="86">
        <v>440</v>
      </c>
      <c r="AD22" s="87"/>
      <c r="AE22" s="87"/>
      <c r="AF22" s="87"/>
      <c r="AG22" s="87"/>
      <c r="AH22" s="88"/>
      <c r="AI22" s="86">
        <f t="shared" si="0"/>
        <v>54</v>
      </c>
      <c r="AJ22" s="87"/>
      <c r="AK22" s="87"/>
      <c r="AL22" s="87"/>
      <c r="AM22" s="88"/>
      <c r="AN22" s="86">
        <f t="shared" si="1"/>
        <v>971</v>
      </c>
      <c r="AO22" s="87"/>
      <c r="AP22" s="87"/>
      <c r="AQ22" s="87"/>
      <c r="AR22" s="87"/>
      <c r="AS22" s="88"/>
      <c r="AT22" s="59">
        <f>IF(AI22=0,0,(AI22*1)/($E$24*$AU$9*3-$B$26))</f>
        <v>0.2</v>
      </c>
      <c r="AU22" s="60"/>
      <c r="AV22" s="60"/>
      <c r="AW22" s="60"/>
      <c r="AX22" s="60"/>
      <c r="AY22" s="61"/>
      <c r="AZ22" s="48"/>
    </row>
    <row r="23" spans="1:52" ht="10.5" customHeight="1" x14ac:dyDescent="0.15">
      <c r="A23" s="5"/>
      <c r="B23" s="233"/>
      <c r="C23" s="234"/>
      <c r="D23" s="234"/>
      <c r="E23" s="234"/>
      <c r="F23" s="234"/>
      <c r="G23" s="234"/>
      <c r="H23" s="235"/>
      <c r="I23" s="107" t="s">
        <v>40</v>
      </c>
      <c r="J23" s="108"/>
      <c r="K23" s="108"/>
      <c r="L23" s="109"/>
      <c r="M23" s="86">
        <v>15</v>
      </c>
      <c r="N23" s="87"/>
      <c r="O23" s="87"/>
      <c r="P23" s="87"/>
      <c r="Q23" s="88"/>
      <c r="R23" s="86">
        <v>234</v>
      </c>
      <c r="S23" s="87"/>
      <c r="T23" s="87"/>
      <c r="U23" s="87"/>
      <c r="V23" s="87"/>
      <c r="W23" s="88"/>
      <c r="X23" s="86">
        <v>3</v>
      </c>
      <c r="Y23" s="87"/>
      <c r="Z23" s="87"/>
      <c r="AA23" s="87"/>
      <c r="AB23" s="88"/>
      <c r="AC23" s="86">
        <v>60</v>
      </c>
      <c r="AD23" s="87"/>
      <c r="AE23" s="87"/>
      <c r="AF23" s="87"/>
      <c r="AG23" s="87"/>
      <c r="AH23" s="88"/>
      <c r="AI23" s="86">
        <f t="shared" si="0"/>
        <v>18</v>
      </c>
      <c r="AJ23" s="87"/>
      <c r="AK23" s="87"/>
      <c r="AL23" s="87"/>
      <c r="AM23" s="88"/>
      <c r="AN23" s="86">
        <f t="shared" si="1"/>
        <v>294</v>
      </c>
      <c r="AO23" s="87"/>
      <c r="AP23" s="87"/>
      <c r="AQ23" s="87"/>
      <c r="AR23" s="87"/>
      <c r="AS23" s="88"/>
      <c r="AT23" s="59">
        <f>IF(AI23=0,0,(AI23*2)/($E$24*$AU$9*3-$B$26))</f>
        <v>0.13333333333333333</v>
      </c>
      <c r="AU23" s="60"/>
      <c r="AV23" s="60"/>
      <c r="AW23" s="60"/>
      <c r="AX23" s="60"/>
      <c r="AY23" s="61"/>
      <c r="AZ23" s="48"/>
    </row>
    <row r="24" spans="1:52" ht="10.5" customHeight="1" x14ac:dyDescent="0.15">
      <c r="A24" s="5"/>
      <c r="B24" s="20"/>
      <c r="C24" s="22"/>
      <c r="D24" s="18" t="s">
        <v>24</v>
      </c>
      <c r="E24" s="18">
        <v>3</v>
      </c>
      <c r="F24" s="18" t="s">
        <v>41</v>
      </c>
      <c r="G24" s="18"/>
      <c r="H24" s="19"/>
      <c r="I24" s="107" t="s">
        <v>42</v>
      </c>
      <c r="J24" s="108"/>
      <c r="K24" s="108"/>
      <c r="L24" s="109"/>
      <c r="M24" s="86">
        <v>5</v>
      </c>
      <c r="N24" s="87"/>
      <c r="O24" s="87"/>
      <c r="P24" s="87"/>
      <c r="Q24" s="88"/>
      <c r="R24" s="86">
        <v>145</v>
      </c>
      <c r="S24" s="87"/>
      <c r="T24" s="87"/>
      <c r="U24" s="87"/>
      <c r="V24" s="87"/>
      <c r="W24" s="88"/>
      <c r="X24" s="86">
        <v>2</v>
      </c>
      <c r="Y24" s="87"/>
      <c r="Z24" s="87"/>
      <c r="AA24" s="87"/>
      <c r="AB24" s="88"/>
      <c r="AC24" s="86">
        <v>30</v>
      </c>
      <c r="AD24" s="87"/>
      <c r="AE24" s="87"/>
      <c r="AF24" s="87"/>
      <c r="AG24" s="87"/>
      <c r="AH24" s="88"/>
      <c r="AI24" s="86">
        <f t="shared" si="0"/>
        <v>7</v>
      </c>
      <c r="AJ24" s="87"/>
      <c r="AK24" s="87"/>
      <c r="AL24" s="87"/>
      <c r="AM24" s="88"/>
      <c r="AN24" s="86">
        <f t="shared" si="1"/>
        <v>175</v>
      </c>
      <c r="AO24" s="87"/>
      <c r="AP24" s="87"/>
      <c r="AQ24" s="87"/>
      <c r="AR24" s="87"/>
      <c r="AS24" s="88"/>
      <c r="AT24" s="59">
        <f>IF(AI24=0,0,(AI24*2)/($E$24*$AU$9*3-$B$26))</f>
        <v>5.185185185185185E-2</v>
      </c>
      <c r="AU24" s="60"/>
      <c r="AV24" s="60"/>
      <c r="AW24" s="60"/>
      <c r="AX24" s="60"/>
      <c r="AY24" s="61"/>
      <c r="AZ24" s="48"/>
    </row>
    <row r="25" spans="1:52" ht="10.5" customHeight="1" x14ac:dyDescent="0.15">
      <c r="A25" s="5"/>
      <c r="B25" s="20"/>
      <c r="C25" s="22"/>
      <c r="D25" s="22"/>
      <c r="E25" s="18"/>
      <c r="F25" s="18"/>
      <c r="G25" s="18"/>
      <c r="H25" s="19"/>
      <c r="I25" s="107" t="s">
        <v>43</v>
      </c>
      <c r="J25" s="108"/>
      <c r="K25" s="108"/>
      <c r="L25" s="109"/>
      <c r="M25" s="86">
        <v>9</v>
      </c>
      <c r="N25" s="87"/>
      <c r="O25" s="87"/>
      <c r="P25" s="87"/>
      <c r="Q25" s="88"/>
      <c r="R25" s="86">
        <v>170</v>
      </c>
      <c r="S25" s="87"/>
      <c r="T25" s="87"/>
      <c r="U25" s="87"/>
      <c r="V25" s="87"/>
      <c r="W25" s="88"/>
      <c r="X25" s="86">
        <v>3</v>
      </c>
      <c r="Y25" s="87"/>
      <c r="Z25" s="87"/>
      <c r="AA25" s="87"/>
      <c r="AB25" s="88"/>
      <c r="AC25" s="86">
        <v>80</v>
      </c>
      <c r="AD25" s="87"/>
      <c r="AE25" s="87"/>
      <c r="AF25" s="87"/>
      <c r="AG25" s="87"/>
      <c r="AH25" s="88"/>
      <c r="AI25" s="86">
        <f t="shared" si="0"/>
        <v>12</v>
      </c>
      <c r="AJ25" s="87"/>
      <c r="AK25" s="87"/>
      <c r="AL25" s="87"/>
      <c r="AM25" s="88"/>
      <c r="AN25" s="86">
        <f t="shared" si="1"/>
        <v>250</v>
      </c>
      <c r="AO25" s="87"/>
      <c r="AP25" s="87"/>
      <c r="AQ25" s="87"/>
      <c r="AR25" s="87"/>
      <c r="AS25" s="88"/>
      <c r="AT25" s="59">
        <f>IF(AI25=0,0,(AI25*3)/($E$24*$AU$9*3-$B$26))</f>
        <v>0.13333333333333333</v>
      </c>
      <c r="AU25" s="60"/>
      <c r="AV25" s="60"/>
      <c r="AW25" s="60"/>
      <c r="AX25" s="60"/>
      <c r="AY25" s="61"/>
      <c r="AZ25" s="48"/>
    </row>
    <row r="26" spans="1:52" ht="10.5" customHeight="1" x14ac:dyDescent="0.15">
      <c r="A26" s="5"/>
      <c r="B26" s="32">
        <v>0</v>
      </c>
      <c r="C26" s="27"/>
      <c r="D26" s="27"/>
      <c r="E26" s="24">
        <v>2</v>
      </c>
      <c r="F26" s="24"/>
      <c r="G26" s="24"/>
      <c r="H26" s="25"/>
      <c r="I26" s="107" t="s">
        <v>36</v>
      </c>
      <c r="J26" s="108"/>
      <c r="K26" s="108"/>
      <c r="L26" s="109"/>
      <c r="M26" s="86">
        <f>SUM(M20:M25)</f>
        <v>153</v>
      </c>
      <c r="N26" s="87"/>
      <c r="O26" s="87"/>
      <c r="P26" s="87"/>
      <c r="Q26" s="88"/>
      <c r="R26" s="86">
        <f>SUM(R20:R25)</f>
        <v>1909</v>
      </c>
      <c r="S26" s="87"/>
      <c r="T26" s="87"/>
      <c r="U26" s="87"/>
      <c r="V26" s="87"/>
      <c r="W26" s="88"/>
      <c r="X26" s="86">
        <f>SUM(X20:X25)</f>
        <v>30</v>
      </c>
      <c r="Y26" s="87"/>
      <c r="Z26" s="87"/>
      <c r="AA26" s="87"/>
      <c r="AB26" s="88"/>
      <c r="AC26" s="86">
        <f>SUM(AC20:AC25)</f>
        <v>780</v>
      </c>
      <c r="AD26" s="87"/>
      <c r="AE26" s="87"/>
      <c r="AF26" s="87"/>
      <c r="AG26" s="87"/>
      <c r="AH26" s="88"/>
      <c r="AI26" s="86">
        <f t="shared" si="0"/>
        <v>183</v>
      </c>
      <c r="AJ26" s="87"/>
      <c r="AK26" s="87"/>
      <c r="AL26" s="87"/>
      <c r="AM26" s="88"/>
      <c r="AN26" s="86">
        <f t="shared" si="1"/>
        <v>2689</v>
      </c>
      <c r="AO26" s="87"/>
      <c r="AP26" s="87"/>
      <c r="AQ26" s="87"/>
      <c r="AR26" s="87"/>
      <c r="AS26" s="88"/>
      <c r="AT26" s="59">
        <f>IF(AI26=0,0,(AI26+AI23+AI24+(AI25*2))/(E24*$AU$9*3-B26))</f>
        <v>0.85925925925925928</v>
      </c>
      <c r="AU26" s="60"/>
      <c r="AV26" s="60"/>
      <c r="AW26" s="60"/>
      <c r="AX26" s="60"/>
      <c r="AY26" s="61"/>
      <c r="AZ26" s="48"/>
    </row>
    <row r="27" spans="1:52" ht="10.5" customHeight="1" x14ac:dyDescent="0.15">
      <c r="A27" s="5"/>
      <c r="B27" s="121" t="s">
        <v>45</v>
      </c>
      <c r="C27" s="231"/>
      <c r="D27" s="231"/>
      <c r="E27" s="231"/>
      <c r="F27" s="231"/>
      <c r="G27" s="231"/>
      <c r="H27" s="232"/>
      <c r="I27" s="107" t="s">
        <v>37</v>
      </c>
      <c r="J27" s="108"/>
      <c r="K27" s="108"/>
      <c r="L27" s="109"/>
      <c r="M27" s="86">
        <v>9</v>
      </c>
      <c r="N27" s="87"/>
      <c r="O27" s="87"/>
      <c r="P27" s="87"/>
      <c r="Q27" s="88"/>
      <c r="R27" s="86">
        <v>106</v>
      </c>
      <c r="S27" s="87"/>
      <c r="T27" s="87"/>
      <c r="U27" s="87"/>
      <c r="V27" s="87"/>
      <c r="W27" s="88"/>
      <c r="X27" s="86">
        <v>0</v>
      </c>
      <c r="Y27" s="87"/>
      <c r="Z27" s="87"/>
      <c r="AA27" s="87"/>
      <c r="AB27" s="88"/>
      <c r="AC27" s="86">
        <v>0</v>
      </c>
      <c r="AD27" s="87"/>
      <c r="AE27" s="87"/>
      <c r="AF27" s="87"/>
      <c r="AG27" s="87"/>
      <c r="AH27" s="88"/>
      <c r="AI27" s="86">
        <f t="shared" si="0"/>
        <v>9</v>
      </c>
      <c r="AJ27" s="87"/>
      <c r="AK27" s="87"/>
      <c r="AL27" s="87"/>
      <c r="AM27" s="88"/>
      <c r="AN27" s="86">
        <f t="shared" si="1"/>
        <v>106</v>
      </c>
      <c r="AO27" s="87"/>
      <c r="AP27" s="87"/>
      <c r="AQ27" s="87"/>
      <c r="AR27" s="87"/>
      <c r="AS27" s="88"/>
      <c r="AT27" s="59">
        <f>IF(AI27=0,0,(AI27*1)/($E$31*$AU$9*3-$B$33))</f>
        <v>0.1</v>
      </c>
      <c r="AU27" s="60"/>
      <c r="AV27" s="60"/>
      <c r="AW27" s="60"/>
      <c r="AX27" s="60"/>
      <c r="AY27" s="61"/>
      <c r="AZ27" s="48"/>
    </row>
    <row r="28" spans="1:52" ht="10.5" customHeight="1" x14ac:dyDescent="0.15">
      <c r="A28" s="5"/>
      <c r="B28" s="233"/>
      <c r="C28" s="234"/>
      <c r="D28" s="234"/>
      <c r="E28" s="234"/>
      <c r="F28" s="234"/>
      <c r="G28" s="234"/>
      <c r="H28" s="235"/>
      <c r="I28" s="107" t="s">
        <v>38</v>
      </c>
      <c r="J28" s="108"/>
      <c r="K28" s="108"/>
      <c r="L28" s="109"/>
      <c r="M28" s="86">
        <v>7</v>
      </c>
      <c r="N28" s="87"/>
      <c r="O28" s="87"/>
      <c r="P28" s="87"/>
      <c r="Q28" s="88"/>
      <c r="R28" s="86">
        <v>46</v>
      </c>
      <c r="S28" s="87"/>
      <c r="T28" s="87"/>
      <c r="U28" s="87"/>
      <c r="V28" s="87"/>
      <c r="W28" s="88"/>
      <c r="X28" s="86">
        <v>0</v>
      </c>
      <c r="Y28" s="87"/>
      <c r="Z28" s="87"/>
      <c r="AA28" s="87"/>
      <c r="AB28" s="88"/>
      <c r="AC28" s="86">
        <v>0</v>
      </c>
      <c r="AD28" s="87"/>
      <c r="AE28" s="87"/>
      <c r="AF28" s="87"/>
      <c r="AG28" s="87"/>
      <c r="AH28" s="88"/>
      <c r="AI28" s="86">
        <f t="shared" si="0"/>
        <v>7</v>
      </c>
      <c r="AJ28" s="87"/>
      <c r="AK28" s="87"/>
      <c r="AL28" s="87"/>
      <c r="AM28" s="88"/>
      <c r="AN28" s="86">
        <f t="shared" si="1"/>
        <v>46</v>
      </c>
      <c r="AO28" s="87"/>
      <c r="AP28" s="87"/>
      <c r="AQ28" s="87"/>
      <c r="AR28" s="87"/>
      <c r="AS28" s="88"/>
      <c r="AT28" s="59">
        <f>IF(AI28=0,0,(AI28*1)/($E$31*$AU$9*3-$B$33))</f>
        <v>7.7777777777777779E-2</v>
      </c>
      <c r="AU28" s="60"/>
      <c r="AV28" s="60"/>
      <c r="AW28" s="60"/>
      <c r="AX28" s="60"/>
      <c r="AY28" s="61"/>
      <c r="AZ28" s="48"/>
    </row>
    <row r="29" spans="1:52" ht="10.5" customHeight="1" x14ac:dyDescent="0.15">
      <c r="A29" s="5"/>
      <c r="B29" s="233"/>
      <c r="C29" s="234"/>
      <c r="D29" s="234"/>
      <c r="E29" s="234"/>
      <c r="F29" s="234"/>
      <c r="G29" s="234"/>
      <c r="H29" s="235"/>
      <c r="I29" s="107" t="s">
        <v>39</v>
      </c>
      <c r="J29" s="108"/>
      <c r="K29" s="108"/>
      <c r="L29" s="109"/>
      <c r="M29" s="86">
        <v>6</v>
      </c>
      <c r="N29" s="87"/>
      <c r="O29" s="87"/>
      <c r="P29" s="87"/>
      <c r="Q29" s="88"/>
      <c r="R29" s="86">
        <v>91</v>
      </c>
      <c r="S29" s="87"/>
      <c r="T29" s="87"/>
      <c r="U29" s="87"/>
      <c r="V29" s="87"/>
      <c r="W29" s="88"/>
      <c r="X29" s="86">
        <v>1</v>
      </c>
      <c r="Y29" s="87"/>
      <c r="Z29" s="87"/>
      <c r="AA29" s="87"/>
      <c r="AB29" s="88"/>
      <c r="AC29" s="86">
        <v>15</v>
      </c>
      <c r="AD29" s="87"/>
      <c r="AE29" s="87"/>
      <c r="AF29" s="87"/>
      <c r="AG29" s="87"/>
      <c r="AH29" s="88"/>
      <c r="AI29" s="86">
        <f t="shared" si="0"/>
        <v>7</v>
      </c>
      <c r="AJ29" s="87"/>
      <c r="AK29" s="87"/>
      <c r="AL29" s="87"/>
      <c r="AM29" s="88"/>
      <c r="AN29" s="86">
        <f t="shared" si="1"/>
        <v>106</v>
      </c>
      <c r="AO29" s="87"/>
      <c r="AP29" s="87"/>
      <c r="AQ29" s="87"/>
      <c r="AR29" s="87"/>
      <c r="AS29" s="88"/>
      <c r="AT29" s="59">
        <f>IF(AI29=0,0,(AI29*1)/($E$31*$AU$9*3-$B$33))</f>
        <v>7.7777777777777779E-2</v>
      </c>
      <c r="AU29" s="60"/>
      <c r="AV29" s="60"/>
      <c r="AW29" s="60"/>
      <c r="AX29" s="60"/>
      <c r="AY29" s="61"/>
      <c r="AZ29" s="48"/>
    </row>
    <row r="30" spans="1:52" ht="10.5" customHeight="1" x14ac:dyDescent="0.15">
      <c r="A30" s="5"/>
      <c r="B30" s="233"/>
      <c r="C30" s="234"/>
      <c r="D30" s="234"/>
      <c r="E30" s="234"/>
      <c r="F30" s="234"/>
      <c r="G30" s="234"/>
      <c r="H30" s="235"/>
      <c r="I30" s="107" t="s">
        <v>40</v>
      </c>
      <c r="J30" s="108"/>
      <c r="K30" s="108"/>
      <c r="L30" s="109"/>
      <c r="M30" s="86">
        <v>6</v>
      </c>
      <c r="N30" s="87"/>
      <c r="O30" s="87"/>
      <c r="P30" s="87"/>
      <c r="Q30" s="88"/>
      <c r="R30" s="86">
        <v>35</v>
      </c>
      <c r="S30" s="87"/>
      <c r="T30" s="87"/>
      <c r="U30" s="87"/>
      <c r="V30" s="87"/>
      <c r="W30" s="88"/>
      <c r="X30" s="86">
        <v>0</v>
      </c>
      <c r="Y30" s="87"/>
      <c r="Z30" s="87"/>
      <c r="AA30" s="87"/>
      <c r="AB30" s="88"/>
      <c r="AC30" s="86">
        <v>0</v>
      </c>
      <c r="AD30" s="87"/>
      <c r="AE30" s="87"/>
      <c r="AF30" s="87"/>
      <c r="AG30" s="87"/>
      <c r="AH30" s="88"/>
      <c r="AI30" s="86">
        <f t="shared" si="0"/>
        <v>6</v>
      </c>
      <c r="AJ30" s="87"/>
      <c r="AK30" s="87"/>
      <c r="AL30" s="87"/>
      <c r="AM30" s="88"/>
      <c r="AN30" s="86">
        <f t="shared" si="1"/>
        <v>35</v>
      </c>
      <c r="AO30" s="87"/>
      <c r="AP30" s="87"/>
      <c r="AQ30" s="87"/>
      <c r="AR30" s="87"/>
      <c r="AS30" s="88"/>
      <c r="AT30" s="59">
        <f>IF(AI30=0,0,(AI30*2)/($E$31*$AU$9*3-$B$33))</f>
        <v>0.13333333333333333</v>
      </c>
      <c r="AU30" s="60"/>
      <c r="AV30" s="60"/>
      <c r="AW30" s="60"/>
      <c r="AX30" s="60"/>
      <c r="AY30" s="61"/>
      <c r="AZ30" s="48"/>
    </row>
    <row r="31" spans="1:52" ht="10.5" customHeight="1" x14ac:dyDescent="0.15">
      <c r="A31" s="5"/>
      <c r="B31" s="20"/>
      <c r="C31" s="22"/>
      <c r="D31" s="18" t="s">
        <v>24</v>
      </c>
      <c r="E31" s="18">
        <v>1</v>
      </c>
      <c r="F31" s="18" t="s">
        <v>41</v>
      </c>
      <c r="G31" s="18"/>
      <c r="H31" s="19"/>
      <c r="I31" s="107" t="s">
        <v>42</v>
      </c>
      <c r="J31" s="108"/>
      <c r="K31" s="108"/>
      <c r="L31" s="109"/>
      <c r="M31" s="86">
        <v>6</v>
      </c>
      <c r="N31" s="87"/>
      <c r="O31" s="87"/>
      <c r="P31" s="87"/>
      <c r="Q31" s="88"/>
      <c r="R31" s="86">
        <v>52</v>
      </c>
      <c r="S31" s="87"/>
      <c r="T31" s="87"/>
      <c r="U31" s="87"/>
      <c r="V31" s="87"/>
      <c r="W31" s="88"/>
      <c r="X31" s="86">
        <v>1</v>
      </c>
      <c r="Y31" s="87"/>
      <c r="Z31" s="87"/>
      <c r="AA31" s="87"/>
      <c r="AB31" s="88"/>
      <c r="AC31" s="86">
        <v>20</v>
      </c>
      <c r="AD31" s="87"/>
      <c r="AE31" s="87"/>
      <c r="AF31" s="87"/>
      <c r="AG31" s="87"/>
      <c r="AH31" s="88"/>
      <c r="AI31" s="86">
        <f t="shared" si="0"/>
        <v>7</v>
      </c>
      <c r="AJ31" s="87"/>
      <c r="AK31" s="87"/>
      <c r="AL31" s="87"/>
      <c r="AM31" s="88"/>
      <c r="AN31" s="86">
        <f t="shared" si="1"/>
        <v>72</v>
      </c>
      <c r="AO31" s="87"/>
      <c r="AP31" s="87"/>
      <c r="AQ31" s="87"/>
      <c r="AR31" s="87"/>
      <c r="AS31" s="88"/>
      <c r="AT31" s="59">
        <f>IF(AI31=0,0,(AI31*2)/($E$31*$AU$9*3-$B$33))</f>
        <v>0.15555555555555556</v>
      </c>
      <c r="AU31" s="60"/>
      <c r="AV31" s="60"/>
      <c r="AW31" s="60"/>
      <c r="AX31" s="60"/>
      <c r="AY31" s="61"/>
      <c r="AZ31" s="48"/>
    </row>
    <row r="32" spans="1:52" ht="10.5" customHeight="1" x14ac:dyDescent="0.15">
      <c r="A32" s="5"/>
      <c r="B32" s="20"/>
      <c r="C32" s="22"/>
      <c r="D32" s="22"/>
      <c r="E32" s="18"/>
      <c r="F32" s="18"/>
      <c r="G32" s="18"/>
      <c r="H32" s="19"/>
      <c r="I32" s="107" t="s">
        <v>43</v>
      </c>
      <c r="J32" s="108"/>
      <c r="K32" s="108"/>
      <c r="L32" s="109"/>
      <c r="M32" s="86">
        <v>4</v>
      </c>
      <c r="N32" s="87"/>
      <c r="O32" s="87"/>
      <c r="P32" s="87"/>
      <c r="Q32" s="88"/>
      <c r="R32" s="86">
        <v>80</v>
      </c>
      <c r="S32" s="87"/>
      <c r="T32" s="87"/>
      <c r="U32" s="87"/>
      <c r="V32" s="87"/>
      <c r="W32" s="88"/>
      <c r="X32" s="86">
        <v>1</v>
      </c>
      <c r="Y32" s="87"/>
      <c r="Z32" s="87"/>
      <c r="AA32" s="87"/>
      <c r="AB32" s="88"/>
      <c r="AC32" s="86">
        <v>20</v>
      </c>
      <c r="AD32" s="87"/>
      <c r="AE32" s="87"/>
      <c r="AF32" s="87"/>
      <c r="AG32" s="87"/>
      <c r="AH32" s="88"/>
      <c r="AI32" s="86">
        <f t="shared" si="0"/>
        <v>5</v>
      </c>
      <c r="AJ32" s="87"/>
      <c r="AK32" s="87"/>
      <c r="AL32" s="87"/>
      <c r="AM32" s="88"/>
      <c r="AN32" s="86">
        <f t="shared" si="1"/>
        <v>100</v>
      </c>
      <c r="AO32" s="87"/>
      <c r="AP32" s="87"/>
      <c r="AQ32" s="87"/>
      <c r="AR32" s="87"/>
      <c r="AS32" s="88"/>
      <c r="AT32" s="59">
        <f>IF(AI32=0,0,(AI32*3)/($E$31*$AU$9*3-$B$33))</f>
        <v>0.16666666666666666</v>
      </c>
      <c r="AU32" s="60"/>
      <c r="AV32" s="60"/>
      <c r="AW32" s="60"/>
      <c r="AX32" s="60"/>
      <c r="AY32" s="61"/>
      <c r="AZ32" s="48"/>
    </row>
    <row r="33" spans="1:52" ht="10.5" customHeight="1" x14ac:dyDescent="0.15">
      <c r="A33" s="5"/>
      <c r="B33" s="32">
        <v>0</v>
      </c>
      <c r="C33" s="27"/>
      <c r="D33" s="27"/>
      <c r="E33" s="24">
        <v>2</v>
      </c>
      <c r="F33" s="24"/>
      <c r="G33" s="24"/>
      <c r="H33" s="25"/>
      <c r="I33" s="107" t="s">
        <v>36</v>
      </c>
      <c r="J33" s="108"/>
      <c r="K33" s="108"/>
      <c r="L33" s="109"/>
      <c r="M33" s="86">
        <f>SUM(M27:M32)</f>
        <v>38</v>
      </c>
      <c r="N33" s="87"/>
      <c r="O33" s="87"/>
      <c r="P33" s="87"/>
      <c r="Q33" s="88"/>
      <c r="R33" s="86">
        <f>SUM(R27:R32)</f>
        <v>410</v>
      </c>
      <c r="S33" s="87"/>
      <c r="T33" s="87"/>
      <c r="U33" s="87"/>
      <c r="V33" s="87"/>
      <c r="W33" s="88"/>
      <c r="X33" s="86">
        <f>SUM(X27:X32)</f>
        <v>3</v>
      </c>
      <c r="Y33" s="87"/>
      <c r="Z33" s="87"/>
      <c r="AA33" s="87"/>
      <c r="AB33" s="88"/>
      <c r="AC33" s="86">
        <f>SUM(AC27:AC32)</f>
        <v>55</v>
      </c>
      <c r="AD33" s="87"/>
      <c r="AE33" s="87"/>
      <c r="AF33" s="87"/>
      <c r="AG33" s="87"/>
      <c r="AH33" s="88"/>
      <c r="AI33" s="86">
        <f t="shared" si="0"/>
        <v>41</v>
      </c>
      <c r="AJ33" s="87"/>
      <c r="AK33" s="87"/>
      <c r="AL33" s="87"/>
      <c r="AM33" s="88"/>
      <c r="AN33" s="86">
        <f t="shared" si="1"/>
        <v>465</v>
      </c>
      <c r="AO33" s="87"/>
      <c r="AP33" s="87"/>
      <c r="AQ33" s="87"/>
      <c r="AR33" s="87"/>
      <c r="AS33" s="88"/>
      <c r="AT33" s="59">
        <f>IF(AI33=0,0,(AI33+AI30+AI31+(AI32*2))/(E31*$AU$9*3-B33))</f>
        <v>0.71111111111111114</v>
      </c>
      <c r="AU33" s="60"/>
      <c r="AV33" s="60"/>
      <c r="AW33" s="60"/>
      <c r="AX33" s="60"/>
      <c r="AY33" s="61"/>
      <c r="AZ33" s="48"/>
    </row>
    <row r="34" spans="1:52" ht="10.5" customHeight="1" x14ac:dyDescent="0.15">
      <c r="A34" s="5"/>
      <c r="B34" s="121" t="s">
        <v>46</v>
      </c>
      <c r="C34" s="231"/>
      <c r="D34" s="231"/>
      <c r="E34" s="231"/>
      <c r="F34" s="231"/>
      <c r="G34" s="231"/>
      <c r="H34" s="232"/>
      <c r="I34" s="107" t="s">
        <v>37</v>
      </c>
      <c r="J34" s="108"/>
      <c r="K34" s="108"/>
      <c r="L34" s="109"/>
      <c r="M34" s="86">
        <v>35</v>
      </c>
      <c r="N34" s="87"/>
      <c r="O34" s="87"/>
      <c r="P34" s="87"/>
      <c r="Q34" s="88"/>
      <c r="R34" s="86">
        <v>75</v>
      </c>
      <c r="S34" s="87"/>
      <c r="T34" s="87"/>
      <c r="U34" s="87"/>
      <c r="V34" s="87"/>
      <c r="W34" s="88"/>
      <c r="X34" s="86">
        <v>0</v>
      </c>
      <c r="Y34" s="87"/>
      <c r="Z34" s="87"/>
      <c r="AA34" s="87"/>
      <c r="AB34" s="88"/>
      <c r="AC34" s="86">
        <v>0</v>
      </c>
      <c r="AD34" s="87"/>
      <c r="AE34" s="87"/>
      <c r="AF34" s="87"/>
      <c r="AG34" s="87"/>
      <c r="AH34" s="88"/>
      <c r="AI34" s="86">
        <f t="shared" si="0"/>
        <v>35</v>
      </c>
      <c r="AJ34" s="87"/>
      <c r="AK34" s="87"/>
      <c r="AL34" s="87"/>
      <c r="AM34" s="88"/>
      <c r="AN34" s="86">
        <f t="shared" si="1"/>
        <v>75</v>
      </c>
      <c r="AO34" s="87"/>
      <c r="AP34" s="87"/>
      <c r="AQ34" s="87"/>
      <c r="AR34" s="87"/>
      <c r="AS34" s="88"/>
      <c r="AT34" s="59">
        <f>IF(AI34=0,0,(AI34*1)/($E$38*$AU$9*3-$B$40))</f>
        <v>0.19444444444444445</v>
      </c>
      <c r="AU34" s="60"/>
      <c r="AV34" s="60"/>
      <c r="AW34" s="60"/>
      <c r="AX34" s="60"/>
      <c r="AY34" s="61"/>
      <c r="AZ34" s="48"/>
    </row>
    <row r="35" spans="1:52" ht="10.5" customHeight="1" x14ac:dyDescent="0.15">
      <c r="A35" s="5"/>
      <c r="B35" s="233"/>
      <c r="C35" s="234"/>
      <c r="D35" s="234"/>
      <c r="E35" s="234"/>
      <c r="F35" s="234"/>
      <c r="G35" s="234"/>
      <c r="H35" s="235"/>
      <c r="I35" s="107" t="s">
        <v>38</v>
      </c>
      <c r="J35" s="108"/>
      <c r="K35" s="108"/>
      <c r="L35" s="109"/>
      <c r="M35" s="86">
        <v>35</v>
      </c>
      <c r="N35" s="87"/>
      <c r="O35" s="87"/>
      <c r="P35" s="87"/>
      <c r="Q35" s="88"/>
      <c r="R35" s="86">
        <v>86</v>
      </c>
      <c r="S35" s="87"/>
      <c r="T35" s="87"/>
      <c r="U35" s="87"/>
      <c r="V35" s="87"/>
      <c r="W35" s="88"/>
      <c r="X35" s="86">
        <v>0</v>
      </c>
      <c r="Y35" s="87"/>
      <c r="Z35" s="87"/>
      <c r="AA35" s="87"/>
      <c r="AB35" s="88"/>
      <c r="AC35" s="86">
        <v>0</v>
      </c>
      <c r="AD35" s="87"/>
      <c r="AE35" s="87"/>
      <c r="AF35" s="87"/>
      <c r="AG35" s="87"/>
      <c r="AH35" s="88"/>
      <c r="AI35" s="86">
        <f t="shared" si="0"/>
        <v>35</v>
      </c>
      <c r="AJ35" s="87"/>
      <c r="AK35" s="87"/>
      <c r="AL35" s="87"/>
      <c r="AM35" s="88"/>
      <c r="AN35" s="86">
        <f t="shared" si="1"/>
        <v>86</v>
      </c>
      <c r="AO35" s="87"/>
      <c r="AP35" s="87"/>
      <c r="AQ35" s="87"/>
      <c r="AR35" s="87"/>
      <c r="AS35" s="88"/>
      <c r="AT35" s="59">
        <f>IF(AI35=0,0,(AI35*1)/($E$38*$AU$9*3-$B$40))</f>
        <v>0.19444444444444445</v>
      </c>
      <c r="AU35" s="60"/>
      <c r="AV35" s="60"/>
      <c r="AW35" s="60"/>
      <c r="AX35" s="60"/>
      <c r="AY35" s="61"/>
      <c r="AZ35" s="48"/>
    </row>
    <row r="36" spans="1:52" ht="10.5" customHeight="1" x14ac:dyDescent="0.15">
      <c r="A36" s="5"/>
      <c r="B36" s="233"/>
      <c r="C36" s="234"/>
      <c r="D36" s="234"/>
      <c r="E36" s="234"/>
      <c r="F36" s="234"/>
      <c r="G36" s="234"/>
      <c r="H36" s="235"/>
      <c r="I36" s="107" t="s">
        <v>39</v>
      </c>
      <c r="J36" s="108"/>
      <c r="K36" s="108"/>
      <c r="L36" s="109"/>
      <c r="M36" s="86">
        <v>33</v>
      </c>
      <c r="N36" s="87"/>
      <c r="O36" s="87"/>
      <c r="P36" s="87"/>
      <c r="Q36" s="88"/>
      <c r="R36" s="86">
        <v>71</v>
      </c>
      <c r="S36" s="87"/>
      <c r="T36" s="87"/>
      <c r="U36" s="87"/>
      <c r="V36" s="87"/>
      <c r="W36" s="88"/>
      <c r="X36" s="86">
        <v>0</v>
      </c>
      <c r="Y36" s="87"/>
      <c r="Z36" s="87"/>
      <c r="AA36" s="87"/>
      <c r="AB36" s="88"/>
      <c r="AC36" s="86">
        <v>0</v>
      </c>
      <c r="AD36" s="87"/>
      <c r="AE36" s="87"/>
      <c r="AF36" s="87"/>
      <c r="AG36" s="87"/>
      <c r="AH36" s="88"/>
      <c r="AI36" s="86">
        <f t="shared" si="0"/>
        <v>33</v>
      </c>
      <c r="AJ36" s="87"/>
      <c r="AK36" s="87"/>
      <c r="AL36" s="87"/>
      <c r="AM36" s="88"/>
      <c r="AN36" s="86">
        <f t="shared" si="1"/>
        <v>71</v>
      </c>
      <c r="AO36" s="87"/>
      <c r="AP36" s="87"/>
      <c r="AQ36" s="87"/>
      <c r="AR36" s="87"/>
      <c r="AS36" s="88"/>
      <c r="AT36" s="59">
        <f>IF(AI36=0,0,(AI36*1)/($E$38*$AU$9*3-$B$40))</f>
        <v>0.18333333333333332</v>
      </c>
      <c r="AU36" s="60"/>
      <c r="AV36" s="60"/>
      <c r="AW36" s="60"/>
      <c r="AX36" s="60"/>
      <c r="AY36" s="61"/>
      <c r="AZ36" s="48"/>
    </row>
    <row r="37" spans="1:52" ht="10.5" customHeight="1" x14ac:dyDescent="0.15">
      <c r="A37" s="5"/>
      <c r="B37" s="233"/>
      <c r="C37" s="234"/>
      <c r="D37" s="234"/>
      <c r="E37" s="234"/>
      <c r="F37" s="234"/>
      <c r="G37" s="234"/>
      <c r="H37" s="235"/>
      <c r="I37" s="107" t="s">
        <v>40</v>
      </c>
      <c r="J37" s="108"/>
      <c r="K37" s="108"/>
      <c r="L37" s="109"/>
      <c r="M37" s="86">
        <v>7</v>
      </c>
      <c r="N37" s="87"/>
      <c r="O37" s="87"/>
      <c r="P37" s="87"/>
      <c r="Q37" s="88"/>
      <c r="R37" s="86">
        <v>18</v>
      </c>
      <c r="S37" s="87"/>
      <c r="T37" s="87"/>
      <c r="U37" s="87"/>
      <c r="V37" s="87"/>
      <c r="W37" s="88"/>
      <c r="X37" s="86">
        <v>0</v>
      </c>
      <c r="Y37" s="87"/>
      <c r="Z37" s="87"/>
      <c r="AA37" s="87"/>
      <c r="AB37" s="88"/>
      <c r="AC37" s="86">
        <v>0</v>
      </c>
      <c r="AD37" s="87"/>
      <c r="AE37" s="87"/>
      <c r="AF37" s="87"/>
      <c r="AG37" s="87"/>
      <c r="AH37" s="88"/>
      <c r="AI37" s="86">
        <f t="shared" si="0"/>
        <v>7</v>
      </c>
      <c r="AJ37" s="87"/>
      <c r="AK37" s="87"/>
      <c r="AL37" s="87"/>
      <c r="AM37" s="88"/>
      <c r="AN37" s="86">
        <f t="shared" si="1"/>
        <v>18</v>
      </c>
      <c r="AO37" s="87"/>
      <c r="AP37" s="87"/>
      <c r="AQ37" s="87"/>
      <c r="AR37" s="87"/>
      <c r="AS37" s="88"/>
      <c r="AT37" s="59">
        <f>IF(AI37=0,0,(AI37*2)/($E$38*$AU$9*3-$B$40))</f>
        <v>7.7777777777777779E-2</v>
      </c>
      <c r="AU37" s="60"/>
      <c r="AV37" s="60"/>
      <c r="AW37" s="60"/>
      <c r="AX37" s="60"/>
      <c r="AY37" s="61"/>
      <c r="AZ37" s="48"/>
    </row>
    <row r="38" spans="1:52" ht="10.5" customHeight="1" x14ac:dyDescent="0.15">
      <c r="A38" s="5"/>
      <c r="B38" s="20"/>
      <c r="C38" s="22"/>
      <c r="D38" s="18" t="s">
        <v>24</v>
      </c>
      <c r="E38" s="18">
        <v>2</v>
      </c>
      <c r="F38" s="18" t="s">
        <v>41</v>
      </c>
      <c r="G38" s="18"/>
      <c r="H38" s="19"/>
      <c r="I38" s="107" t="s">
        <v>42</v>
      </c>
      <c r="J38" s="108"/>
      <c r="K38" s="108"/>
      <c r="L38" s="109"/>
      <c r="M38" s="86">
        <v>4</v>
      </c>
      <c r="N38" s="87"/>
      <c r="O38" s="87"/>
      <c r="P38" s="87"/>
      <c r="Q38" s="88"/>
      <c r="R38" s="86">
        <v>11</v>
      </c>
      <c r="S38" s="87"/>
      <c r="T38" s="87"/>
      <c r="U38" s="87"/>
      <c r="V38" s="87"/>
      <c r="W38" s="88"/>
      <c r="X38" s="86">
        <v>2</v>
      </c>
      <c r="Y38" s="87"/>
      <c r="Z38" s="87"/>
      <c r="AA38" s="87"/>
      <c r="AB38" s="88"/>
      <c r="AC38" s="86">
        <v>10</v>
      </c>
      <c r="AD38" s="87"/>
      <c r="AE38" s="87"/>
      <c r="AF38" s="87"/>
      <c r="AG38" s="87"/>
      <c r="AH38" s="88"/>
      <c r="AI38" s="86">
        <f t="shared" si="0"/>
        <v>6</v>
      </c>
      <c r="AJ38" s="87"/>
      <c r="AK38" s="87"/>
      <c r="AL38" s="87"/>
      <c r="AM38" s="88"/>
      <c r="AN38" s="86">
        <f t="shared" si="1"/>
        <v>21</v>
      </c>
      <c r="AO38" s="87"/>
      <c r="AP38" s="87"/>
      <c r="AQ38" s="87"/>
      <c r="AR38" s="87"/>
      <c r="AS38" s="88"/>
      <c r="AT38" s="59">
        <f>IF(AI38=0,0,(AI38*2)/($E$38*$AU$9*3-$B$40))</f>
        <v>6.6666666666666666E-2</v>
      </c>
      <c r="AU38" s="60"/>
      <c r="AV38" s="60"/>
      <c r="AW38" s="60"/>
      <c r="AX38" s="60"/>
      <c r="AY38" s="61"/>
      <c r="AZ38" s="48"/>
    </row>
    <row r="39" spans="1:52" ht="10.5" customHeight="1" x14ac:dyDescent="0.15">
      <c r="A39" s="5"/>
      <c r="B39" s="20"/>
      <c r="C39" s="22"/>
      <c r="D39" s="22"/>
      <c r="E39" s="18"/>
      <c r="F39" s="18"/>
      <c r="G39" s="18"/>
      <c r="H39" s="19"/>
      <c r="I39" s="107" t="s">
        <v>43</v>
      </c>
      <c r="J39" s="108"/>
      <c r="K39" s="108"/>
      <c r="L39" s="109"/>
      <c r="M39" s="86">
        <v>0</v>
      </c>
      <c r="N39" s="87"/>
      <c r="O39" s="87"/>
      <c r="P39" s="87"/>
      <c r="Q39" s="88"/>
      <c r="R39" s="86">
        <v>0</v>
      </c>
      <c r="S39" s="87"/>
      <c r="T39" s="87"/>
      <c r="U39" s="87"/>
      <c r="V39" s="87"/>
      <c r="W39" s="88"/>
      <c r="X39" s="86">
        <v>2</v>
      </c>
      <c r="Y39" s="87"/>
      <c r="Z39" s="87"/>
      <c r="AA39" s="87"/>
      <c r="AB39" s="88"/>
      <c r="AC39" s="86">
        <v>10</v>
      </c>
      <c r="AD39" s="87"/>
      <c r="AE39" s="87"/>
      <c r="AF39" s="87"/>
      <c r="AG39" s="87"/>
      <c r="AH39" s="88"/>
      <c r="AI39" s="86">
        <f t="shared" si="0"/>
        <v>2</v>
      </c>
      <c r="AJ39" s="87"/>
      <c r="AK39" s="87"/>
      <c r="AL39" s="87"/>
      <c r="AM39" s="88"/>
      <c r="AN39" s="86">
        <f t="shared" si="1"/>
        <v>10</v>
      </c>
      <c r="AO39" s="87"/>
      <c r="AP39" s="87"/>
      <c r="AQ39" s="87"/>
      <c r="AR39" s="87"/>
      <c r="AS39" s="88"/>
      <c r="AT39" s="59">
        <f>IF(AI39=0,0,(AI39*3)/($E$38*$AU$9*3-$B$40))</f>
        <v>3.3333333333333333E-2</v>
      </c>
      <c r="AU39" s="60"/>
      <c r="AV39" s="60"/>
      <c r="AW39" s="60"/>
      <c r="AX39" s="60"/>
      <c r="AY39" s="61"/>
      <c r="AZ39" s="48"/>
    </row>
    <row r="40" spans="1:52" ht="10.5" customHeight="1" x14ac:dyDescent="0.15">
      <c r="A40" s="5"/>
      <c r="B40" s="32">
        <v>0</v>
      </c>
      <c r="C40" s="27"/>
      <c r="D40" s="27"/>
      <c r="E40" s="24">
        <v>2</v>
      </c>
      <c r="F40" s="24"/>
      <c r="G40" s="24"/>
      <c r="H40" s="25"/>
      <c r="I40" s="107" t="s">
        <v>36</v>
      </c>
      <c r="J40" s="108"/>
      <c r="K40" s="108"/>
      <c r="L40" s="109"/>
      <c r="M40" s="86">
        <f>SUM(M34:M39)</f>
        <v>114</v>
      </c>
      <c r="N40" s="87"/>
      <c r="O40" s="87"/>
      <c r="P40" s="87"/>
      <c r="Q40" s="88"/>
      <c r="R40" s="86">
        <f>SUM(R34:R39)</f>
        <v>261</v>
      </c>
      <c r="S40" s="87"/>
      <c r="T40" s="87"/>
      <c r="U40" s="87"/>
      <c r="V40" s="87"/>
      <c r="W40" s="88"/>
      <c r="X40" s="86">
        <f>SUM(X34:X39)</f>
        <v>4</v>
      </c>
      <c r="Y40" s="87"/>
      <c r="Z40" s="87"/>
      <c r="AA40" s="87"/>
      <c r="AB40" s="88"/>
      <c r="AC40" s="86">
        <f>SUM(AC34:AC39)</f>
        <v>20</v>
      </c>
      <c r="AD40" s="87"/>
      <c r="AE40" s="87"/>
      <c r="AF40" s="87"/>
      <c r="AG40" s="87"/>
      <c r="AH40" s="88"/>
      <c r="AI40" s="86">
        <f t="shared" si="0"/>
        <v>118</v>
      </c>
      <c r="AJ40" s="87"/>
      <c r="AK40" s="87"/>
      <c r="AL40" s="87"/>
      <c r="AM40" s="88"/>
      <c r="AN40" s="86">
        <f t="shared" si="1"/>
        <v>281</v>
      </c>
      <c r="AO40" s="87"/>
      <c r="AP40" s="87"/>
      <c r="AQ40" s="87"/>
      <c r="AR40" s="87"/>
      <c r="AS40" s="88"/>
      <c r="AT40" s="59">
        <f>IF(AI40=0,0,(AI40+AI37+AI38+(AI39*2))/(E38*$AU$9*3-B40))</f>
        <v>0.75</v>
      </c>
      <c r="AU40" s="60"/>
      <c r="AV40" s="60"/>
      <c r="AW40" s="60"/>
      <c r="AX40" s="60"/>
      <c r="AY40" s="61"/>
      <c r="AZ40" s="48"/>
    </row>
    <row r="41" spans="1:52" ht="10.5" customHeight="1" x14ac:dyDescent="0.15">
      <c r="A41" s="5"/>
      <c r="B41" s="121" t="s">
        <v>47</v>
      </c>
      <c r="C41" s="231"/>
      <c r="D41" s="231"/>
      <c r="E41" s="231"/>
      <c r="F41" s="231"/>
      <c r="G41" s="231"/>
      <c r="H41" s="232"/>
      <c r="I41" s="107" t="s">
        <v>37</v>
      </c>
      <c r="J41" s="108"/>
      <c r="K41" s="108"/>
      <c r="L41" s="109"/>
      <c r="M41" s="86">
        <v>6</v>
      </c>
      <c r="N41" s="87"/>
      <c r="O41" s="87"/>
      <c r="P41" s="87"/>
      <c r="Q41" s="88"/>
      <c r="R41" s="86">
        <v>78</v>
      </c>
      <c r="S41" s="87"/>
      <c r="T41" s="87"/>
      <c r="U41" s="87"/>
      <c r="V41" s="87"/>
      <c r="W41" s="88"/>
      <c r="X41" s="86">
        <v>0</v>
      </c>
      <c r="Y41" s="87"/>
      <c r="Z41" s="87"/>
      <c r="AA41" s="87"/>
      <c r="AB41" s="88"/>
      <c r="AC41" s="86">
        <v>0</v>
      </c>
      <c r="AD41" s="87"/>
      <c r="AE41" s="87"/>
      <c r="AF41" s="87"/>
      <c r="AG41" s="87"/>
      <c r="AH41" s="88"/>
      <c r="AI41" s="86">
        <f t="shared" si="0"/>
        <v>6</v>
      </c>
      <c r="AJ41" s="87"/>
      <c r="AK41" s="87"/>
      <c r="AL41" s="87"/>
      <c r="AM41" s="88"/>
      <c r="AN41" s="86">
        <f t="shared" si="1"/>
        <v>78</v>
      </c>
      <c r="AO41" s="87"/>
      <c r="AP41" s="87"/>
      <c r="AQ41" s="87"/>
      <c r="AR41" s="87"/>
      <c r="AS41" s="88"/>
      <c r="AT41" s="59">
        <f>IF(AI41=0,0,(AI41*1)/($E$45*$AU$9*3-$B$47))</f>
        <v>6.6666666666666666E-2</v>
      </c>
      <c r="AU41" s="60"/>
      <c r="AV41" s="60"/>
      <c r="AW41" s="60"/>
      <c r="AX41" s="60"/>
      <c r="AY41" s="61"/>
      <c r="AZ41" s="48"/>
    </row>
    <row r="42" spans="1:52" ht="10.5" customHeight="1" x14ac:dyDescent="0.15">
      <c r="A42" s="5"/>
      <c r="B42" s="233"/>
      <c r="C42" s="234"/>
      <c r="D42" s="234"/>
      <c r="E42" s="234"/>
      <c r="F42" s="234"/>
      <c r="G42" s="234"/>
      <c r="H42" s="235"/>
      <c r="I42" s="107" t="s">
        <v>38</v>
      </c>
      <c r="J42" s="108"/>
      <c r="K42" s="108"/>
      <c r="L42" s="109"/>
      <c r="M42" s="86">
        <v>2</v>
      </c>
      <c r="N42" s="87"/>
      <c r="O42" s="87"/>
      <c r="P42" s="87"/>
      <c r="Q42" s="88"/>
      <c r="R42" s="86">
        <v>25</v>
      </c>
      <c r="S42" s="87"/>
      <c r="T42" s="87"/>
      <c r="U42" s="87"/>
      <c r="V42" s="87"/>
      <c r="W42" s="88"/>
      <c r="X42" s="86">
        <v>0</v>
      </c>
      <c r="Y42" s="87"/>
      <c r="Z42" s="87"/>
      <c r="AA42" s="87"/>
      <c r="AB42" s="88"/>
      <c r="AC42" s="86">
        <v>0</v>
      </c>
      <c r="AD42" s="87"/>
      <c r="AE42" s="87"/>
      <c r="AF42" s="87"/>
      <c r="AG42" s="87"/>
      <c r="AH42" s="88"/>
      <c r="AI42" s="86">
        <f t="shared" si="0"/>
        <v>2</v>
      </c>
      <c r="AJ42" s="87"/>
      <c r="AK42" s="87"/>
      <c r="AL42" s="87"/>
      <c r="AM42" s="88"/>
      <c r="AN42" s="86">
        <f t="shared" si="1"/>
        <v>25</v>
      </c>
      <c r="AO42" s="87"/>
      <c r="AP42" s="87"/>
      <c r="AQ42" s="87"/>
      <c r="AR42" s="87"/>
      <c r="AS42" s="88"/>
      <c r="AT42" s="59">
        <f>IF(AI42=0,0,(AI42*1)/($E$45*$AU$9*3-$B$47))</f>
        <v>2.2222222222222223E-2</v>
      </c>
      <c r="AU42" s="60"/>
      <c r="AV42" s="60"/>
      <c r="AW42" s="60"/>
      <c r="AX42" s="60"/>
      <c r="AY42" s="61"/>
      <c r="AZ42" s="48"/>
    </row>
    <row r="43" spans="1:52" ht="10.5" customHeight="1" x14ac:dyDescent="0.15">
      <c r="A43" s="5"/>
      <c r="B43" s="233"/>
      <c r="C43" s="234"/>
      <c r="D43" s="234"/>
      <c r="E43" s="234"/>
      <c r="F43" s="234"/>
      <c r="G43" s="234"/>
      <c r="H43" s="235"/>
      <c r="I43" s="107" t="s">
        <v>39</v>
      </c>
      <c r="J43" s="108"/>
      <c r="K43" s="108"/>
      <c r="L43" s="109"/>
      <c r="M43" s="86">
        <v>1</v>
      </c>
      <c r="N43" s="87"/>
      <c r="O43" s="87"/>
      <c r="P43" s="87"/>
      <c r="Q43" s="88"/>
      <c r="R43" s="86">
        <v>10</v>
      </c>
      <c r="S43" s="87"/>
      <c r="T43" s="87"/>
      <c r="U43" s="87"/>
      <c r="V43" s="87"/>
      <c r="W43" s="88"/>
      <c r="X43" s="86">
        <v>0</v>
      </c>
      <c r="Y43" s="87"/>
      <c r="Z43" s="87"/>
      <c r="AA43" s="87"/>
      <c r="AB43" s="88"/>
      <c r="AC43" s="86">
        <v>0</v>
      </c>
      <c r="AD43" s="87"/>
      <c r="AE43" s="87"/>
      <c r="AF43" s="87"/>
      <c r="AG43" s="87"/>
      <c r="AH43" s="88"/>
      <c r="AI43" s="86">
        <f t="shared" si="0"/>
        <v>1</v>
      </c>
      <c r="AJ43" s="87"/>
      <c r="AK43" s="87"/>
      <c r="AL43" s="87"/>
      <c r="AM43" s="88"/>
      <c r="AN43" s="86">
        <f t="shared" si="1"/>
        <v>10</v>
      </c>
      <c r="AO43" s="87"/>
      <c r="AP43" s="87"/>
      <c r="AQ43" s="87"/>
      <c r="AR43" s="87"/>
      <c r="AS43" s="88"/>
      <c r="AT43" s="59">
        <f>IF(AI43=0,0,(AI43*1)/($E$45*$AU$9*3-$B$47))</f>
        <v>1.1111111111111112E-2</v>
      </c>
      <c r="AU43" s="60"/>
      <c r="AV43" s="60"/>
      <c r="AW43" s="60"/>
      <c r="AX43" s="60"/>
      <c r="AY43" s="61"/>
      <c r="AZ43" s="48"/>
    </row>
    <row r="44" spans="1:52" ht="10.5" customHeight="1" x14ac:dyDescent="0.15">
      <c r="A44" s="5"/>
      <c r="B44" s="233"/>
      <c r="C44" s="234"/>
      <c r="D44" s="234"/>
      <c r="E44" s="234"/>
      <c r="F44" s="234"/>
      <c r="G44" s="234"/>
      <c r="H44" s="235"/>
      <c r="I44" s="107" t="s">
        <v>40</v>
      </c>
      <c r="J44" s="108"/>
      <c r="K44" s="108"/>
      <c r="L44" s="109"/>
      <c r="M44" s="86">
        <v>7</v>
      </c>
      <c r="N44" s="87"/>
      <c r="O44" s="87"/>
      <c r="P44" s="87"/>
      <c r="Q44" s="88"/>
      <c r="R44" s="86">
        <v>97</v>
      </c>
      <c r="S44" s="87"/>
      <c r="T44" s="87"/>
      <c r="U44" s="87"/>
      <c r="V44" s="87"/>
      <c r="W44" s="88"/>
      <c r="X44" s="86">
        <v>0</v>
      </c>
      <c r="Y44" s="87"/>
      <c r="Z44" s="87"/>
      <c r="AA44" s="87"/>
      <c r="AB44" s="88"/>
      <c r="AC44" s="86">
        <v>0</v>
      </c>
      <c r="AD44" s="87"/>
      <c r="AE44" s="87"/>
      <c r="AF44" s="87"/>
      <c r="AG44" s="87"/>
      <c r="AH44" s="88"/>
      <c r="AI44" s="86">
        <f t="shared" si="0"/>
        <v>7</v>
      </c>
      <c r="AJ44" s="87"/>
      <c r="AK44" s="87"/>
      <c r="AL44" s="87"/>
      <c r="AM44" s="88"/>
      <c r="AN44" s="86">
        <f t="shared" si="1"/>
        <v>97</v>
      </c>
      <c r="AO44" s="87"/>
      <c r="AP44" s="87"/>
      <c r="AQ44" s="87"/>
      <c r="AR44" s="87"/>
      <c r="AS44" s="88"/>
      <c r="AT44" s="59">
        <f>IF(AI44=0,0,(AI44*2)/($E$45*$AU$9*3-$B$47))</f>
        <v>0.15555555555555556</v>
      </c>
      <c r="AU44" s="60"/>
      <c r="AV44" s="60"/>
      <c r="AW44" s="60"/>
      <c r="AX44" s="60"/>
      <c r="AY44" s="61"/>
      <c r="AZ44" s="48"/>
    </row>
    <row r="45" spans="1:52" ht="10.5" customHeight="1" x14ac:dyDescent="0.15">
      <c r="A45" s="5"/>
      <c r="B45" s="20"/>
      <c r="C45" s="22"/>
      <c r="D45" s="18" t="s">
        <v>24</v>
      </c>
      <c r="E45" s="18">
        <v>1</v>
      </c>
      <c r="F45" s="18" t="s">
        <v>41</v>
      </c>
      <c r="G45" s="18"/>
      <c r="H45" s="19"/>
      <c r="I45" s="107" t="s">
        <v>42</v>
      </c>
      <c r="J45" s="108"/>
      <c r="K45" s="108"/>
      <c r="L45" s="109"/>
      <c r="M45" s="86">
        <v>2</v>
      </c>
      <c r="N45" s="87"/>
      <c r="O45" s="87"/>
      <c r="P45" s="87"/>
      <c r="Q45" s="88"/>
      <c r="R45" s="86">
        <v>27</v>
      </c>
      <c r="S45" s="87"/>
      <c r="T45" s="87"/>
      <c r="U45" s="87"/>
      <c r="V45" s="87"/>
      <c r="W45" s="88"/>
      <c r="X45" s="86">
        <v>1</v>
      </c>
      <c r="Y45" s="87"/>
      <c r="Z45" s="87"/>
      <c r="AA45" s="87"/>
      <c r="AB45" s="88"/>
      <c r="AC45" s="86">
        <v>15</v>
      </c>
      <c r="AD45" s="87"/>
      <c r="AE45" s="87"/>
      <c r="AF45" s="87"/>
      <c r="AG45" s="87"/>
      <c r="AH45" s="88"/>
      <c r="AI45" s="86">
        <f t="shared" ref="AI45:AI61" si="2">M45+X45</f>
        <v>3</v>
      </c>
      <c r="AJ45" s="87"/>
      <c r="AK45" s="87"/>
      <c r="AL45" s="87"/>
      <c r="AM45" s="88"/>
      <c r="AN45" s="86">
        <f t="shared" ref="AN45:AN61" si="3">R45+AC45</f>
        <v>42</v>
      </c>
      <c r="AO45" s="87"/>
      <c r="AP45" s="87"/>
      <c r="AQ45" s="87"/>
      <c r="AR45" s="87"/>
      <c r="AS45" s="88"/>
      <c r="AT45" s="59">
        <f>IF(AI45=0,0,(AI45*2)/($E$45*$AU$9*3-$B$47))</f>
        <v>6.6666666666666666E-2</v>
      </c>
      <c r="AU45" s="60"/>
      <c r="AV45" s="60"/>
      <c r="AW45" s="60"/>
      <c r="AX45" s="60"/>
      <c r="AY45" s="61"/>
      <c r="AZ45" s="48"/>
    </row>
    <row r="46" spans="1:52" ht="10.5" customHeight="1" x14ac:dyDescent="0.15">
      <c r="A46" s="5"/>
      <c r="B46" s="20"/>
      <c r="C46" s="22"/>
      <c r="D46" s="22"/>
      <c r="E46" s="18"/>
      <c r="F46" s="18"/>
      <c r="G46" s="18"/>
      <c r="H46" s="19"/>
      <c r="I46" s="107" t="s">
        <v>43</v>
      </c>
      <c r="J46" s="108"/>
      <c r="K46" s="108"/>
      <c r="L46" s="109"/>
      <c r="M46" s="86">
        <v>2</v>
      </c>
      <c r="N46" s="87"/>
      <c r="O46" s="87"/>
      <c r="P46" s="87"/>
      <c r="Q46" s="88"/>
      <c r="R46" s="86">
        <v>30</v>
      </c>
      <c r="S46" s="87"/>
      <c r="T46" s="87"/>
      <c r="U46" s="87"/>
      <c r="V46" s="87"/>
      <c r="W46" s="88"/>
      <c r="X46" s="86">
        <v>1</v>
      </c>
      <c r="Y46" s="87"/>
      <c r="Z46" s="87"/>
      <c r="AA46" s="87"/>
      <c r="AB46" s="88"/>
      <c r="AC46" s="86">
        <v>15</v>
      </c>
      <c r="AD46" s="87"/>
      <c r="AE46" s="87"/>
      <c r="AF46" s="87"/>
      <c r="AG46" s="87"/>
      <c r="AH46" s="88"/>
      <c r="AI46" s="86">
        <f t="shared" si="2"/>
        <v>3</v>
      </c>
      <c r="AJ46" s="87"/>
      <c r="AK46" s="87"/>
      <c r="AL46" s="87"/>
      <c r="AM46" s="88"/>
      <c r="AN46" s="86">
        <f t="shared" si="3"/>
        <v>45</v>
      </c>
      <c r="AO46" s="87"/>
      <c r="AP46" s="87"/>
      <c r="AQ46" s="87"/>
      <c r="AR46" s="87"/>
      <c r="AS46" s="88"/>
      <c r="AT46" s="59">
        <f>IF(AI46=0,0,(AI46*3)/($E$45*$AU$9*3-$B$47))</f>
        <v>0.1</v>
      </c>
      <c r="AU46" s="60"/>
      <c r="AV46" s="60"/>
      <c r="AW46" s="60"/>
      <c r="AX46" s="60"/>
      <c r="AY46" s="61"/>
      <c r="AZ46" s="48"/>
    </row>
    <row r="47" spans="1:52" ht="10.5" customHeight="1" x14ac:dyDescent="0.15">
      <c r="A47" s="5"/>
      <c r="B47" s="32">
        <v>0</v>
      </c>
      <c r="C47" s="27"/>
      <c r="D47" s="27"/>
      <c r="E47" s="24">
        <v>2</v>
      </c>
      <c r="F47" s="24"/>
      <c r="G47" s="24"/>
      <c r="H47" s="25"/>
      <c r="I47" s="107" t="s">
        <v>36</v>
      </c>
      <c r="J47" s="108"/>
      <c r="K47" s="108"/>
      <c r="L47" s="109"/>
      <c r="M47" s="86">
        <f>SUM(M41:M46)</f>
        <v>20</v>
      </c>
      <c r="N47" s="87"/>
      <c r="O47" s="87"/>
      <c r="P47" s="87"/>
      <c r="Q47" s="88"/>
      <c r="R47" s="86">
        <f>SUM(R41:R46)</f>
        <v>267</v>
      </c>
      <c r="S47" s="87"/>
      <c r="T47" s="87"/>
      <c r="U47" s="87"/>
      <c r="V47" s="87"/>
      <c r="W47" s="88"/>
      <c r="X47" s="86">
        <f>SUM(X41:X46)</f>
        <v>2</v>
      </c>
      <c r="Y47" s="87"/>
      <c r="Z47" s="87"/>
      <c r="AA47" s="87"/>
      <c r="AB47" s="88"/>
      <c r="AC47" s="86">
        <f>SUM(AC41:AC46)</f>
        <v>30</v>
      </c>
      <c r="AD47" s="87"/>
      <c r="AE47" s="87"/>
      <c r="AF47" s="87"/>
      <c r="AG47" s="87"/>
      <c r="AH47" s="88"/>
      <c r="AI47" s="86">
        <f t="shared" si="2"/>
        <v>22</v>
      </c>
      <c r="AJ47" s="87"/>
      <c r="AK47" s="87"/>
      <c r="AL47" s="87"/>
      <c r="AM47" s="88"/>
      <c r="AN47" s="86">
        <f t="shared" si="3"/>
        <v>297</v>
      </c>
      <c r="AO47" s="87"/>
      <c r="AP47" s="87"/>
      <c r="AQ47" s="87"/>
      <c r="AR47" s="87"/>
      <c r="AS47" s="88"/>
      <c r="AT47" s="59">
        <f>IF(AI47=0,0,(AI47+AI44+AI45+(AI46*2))/(E45*$AU$9*3-B47))</f>
        <v>0.42222222222222222</v>
      </c>
      <c r="AU47" s="60"/>
      <c r="AV47" s="60"/>
      <c r="AW47" s="60"/>
      <c r="AX47" s="60"/>
      <c r="AY47" s="61"/>
      <c r="AZ47" s="48"/>
    </row>
    <row r="48" spans="1:52" ht="10.5" customHeight="1" x14ac:dyDescent="0.15">
      <c r="A48" s="5"/>
      <c r="B48" s="121" t="s">
        <v>48</v>
      </c>
      <c r="C48" s="231"/>
      <c r="D48" s="231"/>
      <c r="E48" s="231"/>
      <c r="F48" s="231"/>
      <c r="G48" s="231"/>
      <c r="H48" s="232"/>
      <c r="I48" s="107" t="s">
        <v>37</v>
      </c>
      <c r="J48" s="108"/>
      <c r="K48" s="108"/>
      <c r="L48" s="109"/>
      <c r="M48" s="86">
        <v>4</v>
      </c>
      <c r="N48" s="87"/>
      <c r="O48" s="87"/>
      <c r="P48" s="87"/>
      <c r="Q48" s="88"/>
      <c r="R48" s="86">
        <v>37</v>
      </c>
      <c r="S48" s="87"/>
      <c r="T48" s="87"/>
      <c r="U48" s="87"/>
      <c r="V48" s="87"/>
      <c r="W48" s="88"/>
      <c r="X48" s="86">
        <v>0</v>
      </c>
      <c r="Y48" s="87"/>
      <c r="Z48" s="87"/>
      <c r="AA48" s="87"/>
      <c r="AB48" s="88"/>
      <c r="AC48" s="86">
        <v>0</v>
      </c>
      <c r="AD48" s="87"/>
      <c r="AE48" s="87"/>
      <c r="AF48" s="87"/>
      <c r="AG48" s="87"/>
      <c r="AH48" s="88"/>
      <c r="AI48" s="86">
        <f t="shared" si="2"/>
        <v>4</v>
      </c>
      <c r="AJ48" s="87"/>
      <c r="AK48" s="87"/>
      <c r="AL48" s="87"/>
      <c r="AM48" s="88"/>
      <c r="AN48" s="86">
        <f t="shared" si="3"/>
        <v>37</v>
      </c>
      <c r="AO48" s="87"/>
      <c r="AP48" s="87"/>
      <c r="AQ48" s="87"/>
      <c r="AR48" s="87"/>
      <c r="AS48" s="88"/>
      <c r="AT48" s="59">
        <f>IF(AI48=0,0,(AI48*1)/($E$52*$AU$9*3-$B$54))</f>
        <v>4.4444444444444446E-2</v>
      </c>
      <c r="AU48" s="60"/>
      <c r="AV48" s="60"/>
      <c r="AW48" s="60"/>
      <c r="AX48" s="60"/>
      <c r="AY48" s="61"/>
      <c r="AZ48" s="48"/>
    </row>
    <row r="49" spans="1:52" ht="10.5" customHeight="1" x14ac:dyDescent="0.15">
      <c r="A49" s="5"/>
      <c r="B49" s="233"/>
      <c r="C49" s="234"/>
      <c r="D49" s="234"/>
      <c r="E49" s="234"/>
      <c r="F49" s="234"/>
      <c r="G49" s="234"/>
      <c r="H49" s="235"/>
      <c r="I49" s="107" t="s">
        <v>38</v>
      </c>
      <c r="J49" s="108"/>
      <c r="K49" s="108"/>
      <c r="L49" s="109"/>
      <c r="M49" s="86">
        <v>13</v>
      </c>
      <c r="N49" s="87"/>
      <c r="O49" s="87"/>
      <c r="P49" s="87"/>
      <c r="Q49" s="88"/>
      <c r="R49" s="86">
        <v>128</v>
      </c>
      <c r="S49" s="87"/>
      <c r="T49" s="87"/>
      <c r="U49" s="87"/>
      <c r="V49" s="87"/>
      <c r="W49" s="88"/>
      <c r="X49" s="86">
        <v>0</v>
      </c>
      <c r="Y49" s="87"/>
      <c r="Z49" s="87"/>
      <c r="AA49" s="87"/>
      <c r="AB49" s="88"/>
      <c r="AC49" s="86">
        <v>0</v>
      </c>
      <c r="AD49" s="87"/>
      <c r="AE49" s="87"/>
      <c r="AF49" s="87"/>
      <c r="AG49" s="87"/>
      <c r="AH49" s="88"/>
      <c r="AI49" s="86">
        <f t="shared" si="2"/>
        <v>13</v>
      </c>
      <c r="AJ49" s="87"/>
      <c r="AK49" s="87"/>
      <c r="AL49" s="87"/>
      <c r="AM49" s="88"/>
      <c r="AN49" s="86">
        <f t="shared" si="3"/>
        <v>128</v>
      </c>
      <c r="AO49" s="87"/>
      <c r="AP49" s="87"/>
      <c r="AQ49" s="87"/>
      <c r="AR49" s="87"/>
      <c r="AS49" s="88"/>
      <c r="AT49" s="59">
        <f>IF(AI49=0,0,(AI49*1)/($E$52*$AU$9*3-$B$54))</f>
        <v>0.14444444444444443</v>
      </c>
      <c r="AU49" s="60"/>
      <c r="AV49" s="60"/>
      <c r="AW49" s="60"/>
      <c r="AX49" s="60"/>
      <c r="AY49" s="61"/>
      <c r="AZ49" s="48"/>
    </row>
    <row r="50" spans="1:52" ht="10.5" customHeight="1" x14ac:dyDescent="0.15">
      <c r="A50" s="5"/>
      <c r="B50" s="233"/>
      <c r="C50" s="234"/>
      <c r="D50" s="234"/>
      <c r="E50" s="234"/>
      <c r="F50" s="234"/>
      <c r="G50" s="234"/>
      <c r="H50" s="235"/>
      <c r="I50" s="107" t="s">
        <v>39</v>
      </c>
      <c r="J50" s="108"/>
      <c r="K50" s="108"/>
      <c r="L50" s="109"/>
      <c r="M50" s="86">
        <v>3</v>
      </c>
      <c r="N50" s="87"/>
      <c r="O50" s="87"/>
      <c r="P50" s="87"/>
      <c r="Q50" s="88"/>
      <c r="R50" s="86">
        <v>54</v>
      </c>
      <c r="S50" s="87"/>
      <c r="T50" s="87"/>
      <c r="U50" s="87"/>
      <c r="V50" s="87"/>
      <c r="W50" s="88"/>
      <c r="X50" s="86">
        <v>3</v>
      </c>
      <c r="Y50" s="87"/>
      <c r="Z50" s="87"/>
      <c r="AA50" s="87"/>
      <c r="AB50" s="88"/>
      <c r="AC50" s="86">
        <v>40</v>
      </c>
      <c r="AD50" s="87"/>
      <c r="AE50" s="87"/>
      <c r="AF50" s="87"/>
      <c r="AG50" s="87"/>
      <c r="AH50" s="88"/>
      <c r="AI50" s="86">
        <f t="shared" si="2"/>
        <v>6</v>
      </c>
      <c r="AJ50" s="87"/>
      <c r="AK50" s="87"/>
      <c r="AL50" s="87"/>
      <c r="AM50" s="88"/>
      <c r="AN50" s="86">
        <f t="shared" si="3"/>
        <v>94</v>
      </c>
      <c r="AO50" s="87"/>
      <c r="AP50" s="87"/>
      <c r="AQ50" s="87"/>
      <c r="AR50" s="87"/>
      <c r="AS50" s="88"/>
      <c r="AT50" s="59">
        <f>IF(AI50=0,0,(AI50*1)/($E$52*$AU$9*3-$B$54))</f>
        <v>6.6666666666666666E-2</v>
      </c>
      <c r="AU50" s="60"/>
      <c r="AV50" s="60"/>
      <c r="AW50" s="60"/>
      <c r="AX50" s="60"/>
      <c r="AY50" s="61"/>
      <c r="AZ50" s="48"/>
    </row>
    <row r="51" spans="1:52" ht="10.5" customHeight="1" x14ac:dyDescent="0.15">
      <c r="A51" s="5"/>
      <c r="B51" s="233"/>
      <c r="C51" s="234"/>
      <c r="D51" s="234"/>
      <c r="E51" s="234"/>
      <c r="F51" s="234"/>
      <c r="G51" s="234"/>
      <c r="H51" s="235"/>
      <c r="I51" s="107" t="s">
        <v>40</v>
      </c>
      <c r="J51" s="108"/>
      <c r="K51" s="108"/>
      <c r="L51" s="109"/>
      <c r="M51" s="86">
        <v>3</v>
      </c>
      <c r="N51" s="87"/>
      <c r="O51" s="87"/>
      <c r="P51" s="87"/>
      <c r="Q51" s="88"/>
      <c r="R51" s="86">
        <v>45</v>
      </c>
      <c r="S51" s="87"/>
      <c r="T51" s="87"/>
      <c r="U51" s="87"/>
      <c r="V51" s="87"/>
      <c r="W51" s="88"/>
      <c r="X51" s="86">
        <v>1</v>
      </c>
      <c r="Y51" s="87"/>
      <c r="Z51" s="87"/>
      <c r="AA51" s="87"/>
      <c r="AB51" s="88"/>
      <c r="AC51" s="86">
        <v>20</v>
      </c>
      <c r="AD51" s="87"/>
      <c r="AE51" s="87"/>
      <c r="AF51" s="87"/>
      <c r="AG51" s="87"/>
      <c r="AH51" s="88"/>
      <c r="AI51" s="86">
        <f t="shared" si="2"/>
        <v>4</v>
      </c>
      <c r="AJ51" s="87"/>
      <c r="AK51" s="87"/>
      <c r="AL51" s="87"/>
      <c r="AM51" s="88"/>
      <c r="AN51" s="86">
        <f t="shared" si="3"/>
        <v>65</v>
      </c>
      <c r="AO51" s="87"/>
      <c r="AP51" s="87"/>
      <c r="AQ51" s="87"/>
      <c r="AR51" s="87"/>
      <c r="AS51" s="88"/>
      <c r="AT51" s="59">
        <f>IF(AI51=0,0,(AI51*2)/($E$52*$AU$9*3-$B$54))</f>
        <v>8.8888888888888892E-2</v>
      </c>
      <c r="AU51" s="60"/>
      <c r="AV51" s="60"/>
      <c r="AW51" s="60"/>
      <c r="AX51" s="60"/>
      <c r="AY51" s="61"/>
      <c r="AZ51" s="48"/>
    </row>
    <row r="52" spans="1:52" ht="10.5" customHeight="1" x14ac:dyDescent="0.15">
      <c r="A52" s="5"/>
      <c r="B52" s="20"/>
      <c r="C52" s="22"/>
      <c r="D52" s="18" t="s">
        <v>24</v>
      </c>
      <c r="E52" s="18">
        <v>1</v>
      </c>
      <c r="F52" s="18" t="s">
        <v>41</v>
      </c>
      <c r="G52" s="18"/>
      <c r="H52" s="19"/>
      <c r="I52" s="107" t="s">
        <v>42</v>
      </c>
      <c r="J52" s="108"/>
      <c r="K52" s="108"/>
      <c r="L52" s="109"/>
      <c r="M52" s="86">
        <v>0</v>
      </c>
      <c r="N52" s="87"/>
      <c r="O52" s="87"/>
      <c r="P52" s="87"/>
      <c r="Q52" s="88"/>
      <c r="R52" s="86">
        <v>0</v>
      </c>
      <c r="S52" s="87"/>
      <c r="T52" s="87"/>
      <c r="U52" s="87"/>
      <c r="V52" s="87"/>
      <c r="W52" s="88"/>
      <c r="X52" s="86">
        <v>1</v>
      </c>
      <c r="Y52" s="87"/>
      <c r="Z52" s="87"/>
      <c r="AA52" s="87"/>
      <c r="AB52" s="88"/>
      <c r="AC52" s="86">
        <v>20</v>
      </c>
      <c r="AD52" s="87"/>
      <c r="AE52" s="87"/>
      <c r="AF52" s="87"/>
      <c r="AG52" s="87"/>
      <c r="AH52" s="88"/>
      <c r="AI52" s="86">
        <f t="shared" si="2"/>
        <v>1</v>
      </c>
      <c r="AJ52" s="87"/>
      <c r="AK52" s="87"/>
      <c r="AL52" s="87"/>
      <c r="AM52" s="88"/>
      <c r="AN52" s="86">
        <f t="shared" si="3"/>
        <v>20</v>
      </c>
      <c r="AO52" s="87"/>
      <c r="AP52" s="87"/>
      <c r="AQ52" s="87"/>
      <c r="AR52" s="87"/>
      <c r="AS52" s="88"/>
      <c r="AT52" s="59">
        <f>IF(AI52=0,0,(AI52*2)/($E$52*$AU$9*3-$B$54))</f>
        <v>2.2222222222222223E-2</v>
      </c>
      <c r="AU52" s="60"/>
      <c r="AV52" s="60"/>
      <c r="AW52" s="60"/>
      <c r="AX52" s="60"/>
      <c r="AY52" s="61"/>
      <c r="AZ52" s="48"/>
    </row>
    <row r="53" spans="1:52" ht="10.5" customHeight="1" x14ac:dyDescent="0.15">
      <c r="A53" s="5"/>
      <c r="B53" s="20"/>
      <c r="C53" s="22"/>
      <c r="D53" s="22"/>
      <c r="E53" s="18"/>
      <c r="F53" s="18"/>
      <c r="G53" s="18"/>
      <c r="H53" s="19"/>
      <c r="I53" s="107" t="s">
        <v>43</v>
      </c>
      <c r="J53" s="108"/>
      <c r="K53" s="108"/>
      <c r="L53" s="109"/>
      <c r="M53" s="86">
        <v>5</v>
      </c>
      <c r="N53" s="87"/>
      <c r="O53" s="87"/>
      <c r="P53" s="87"/>
      <c r="Q53" s="88"/>
      <c r="R53" s="86">
        <v>80</v>
      </c>
      <c r="S53" s="87"/>
      <c r="T53" s="87"/>
      <c r="U53" s="87"/>
      <c r="V53" s="87"/>
      <c r="W53" s="88"/>
      <c r="X53" s="86">
        <v>0</v>
      </c>
      <c r="Y53" s="87"/>
      <c r="Z53" s="87"/>
      <c r="AA53" s="87"/>
      <c r="AB53" s="88"/>
      <c r="AC53" s="86">
        <v>0</v>
      </c>
      <c r="AD53" s="87"/>
      <c r="AE53" s="87"/>
      <c r="AF53" s="87"/>
      <c r="AG53" s="87"/>
      <c r="AH53" s="88"/>
      <c r="AI53" s="86">
        <f t="shared" si="2"/>
        <v>5</v>
      </c>
      <c r="AJ53" s="87"/>
      <c r="AK53" s="87"/>
      <c r="AL53" s="87"/>
      <c r="AM53" s="88"/>
      <c r="AN53" s="86">
        <f t="shared" si="3"/>
        <v>80</v>
      </c>
      <c r="AO53" s="87"/>
      <c r="AP53" s="87"/>
      <c r="AQ53" s="87"/>
      <c r="AR53" s="87"/>
      <c r="AS53" s="88"/>
      <c r="AT53" s="59">
        <f>IF(AI53=0,0,(AI53*3)/($E$52*$AU$9*3-$B$54))</f>
        <v>0.16666666666666666</v>
      </c>
      <c r="AU53" s="60"/>
      <c r="AV53" s="60"/>
      <c r="AW53" s="60"/>
      <c r="AX53" s="60"/>
      <c r="AY53" s="61"/>
      <c r="AZ53" s="48"/>
    </row>
    <row r="54" spans="1:52" ht="10.5" customHeight="1" x14ac:dyDescent="0.15">
      <c r="A54" s="5"/>
      <c r="B54" s="32">
        <v>0</v>
      </c>
      <c r="C54" s="27"/>
      <c r="D54" s="27"/>
      <c r="E54" s="24">
        <v>2</v>
      </c>
      <c r="F54" s="24"/>
      <c r="G54" s="24"/>
      <c r="H54" s="25"/>
      <c r="I54" s="107" t="s">
        <v>36</v>
      </c>
      <c r="J54" s="108"/>
      <c r="K54" s="108"/>
      <c r="L54" s="109"/>
      <c r="M54" s="86">
        <f>SUM(M48:M53)</f>
        <v>28</v>
      </c>
      <c r="N54" s="87"/>
      <c r="O54" s="87"/>
      <c r="P54" s="87"/>
      <c r="Q54" s="88"/>
      <c r="R54" s="86">
        <f>SUM(R48:R53)</f>
        <v>344</v>
      </c>
      <c r="S54" s="87"/>
      <c r="T54" s="87"/>
      <c r="U54" s="87"/>
      <c r="V54" s="87"/>
      <c r="W54" s="88"/>
      <c r="X54" s="86">
        <f>SUM(X48:X53)</f>
        <v>5</v>
      </c>
      <c r="Y54" s="87"/>
      <c r="Z54" s="87"/>
      <c r="AA54" s="87"/>
      <c r="AB54" s="88"/>
      <c r="AC54" s="86">
        <f>SUM(AC48:AC53)</f>
        <v>80</v>
      </c>
      <c r="AD54" s="87"/>
      <c r="AE54" s="87"/>
      <c r="AF54" s="87"/>
      <c r="AG54" s="87"/>
      <c r="AH54" s="88"/>
      <c r="AI54" s="86">
        <f t="shared" si="2"/>
        <v>33</v>
      </c>
      <c r="AJ54" s="87"/>
      <c r="AK54" s="87"/>
      <c r="AL54" s="87"/>
      <c r="AM54" s="88"/>
      <c r="AN54" s="86">
        <f t="shared" si="3"/>
        <v>424</v>
      </c>
      <c r="AO54" s="87"/>
      <c r="AP54" s="87"/>
      <c r="AQ54" s="87"/>
      <c r="AR54" s="87"/>
      <c r="AS54" s="88"/>
      <c r="AT54" s="59">
        <f>IF(AI54=0,0,(AI54+AI51+AI52+(AI53*2))/(E52*$AU$9*3-B54))</f>
        <v>0.53333333333333333</v>
      </c>
      <c r="AU54" s="60"/>
      <c r="AV54" s="60"/>
      <c r="AW54" s="60"/>
      <c r="AX54" s="60"/>
      <c r="AY54" s="61"/>
      <c r="AZ54" s="48"/>
    </row>
    <row r="55" spans="1:52" ht="10.5" customHeight="1" x14ac:dyDescent="0.15">
      <c r="A55" s="5"/>
      <c r="B55" s="121" t="s">
        <v>49</v>
      </c>
      <c r="C55" s="231"/>
      <c r="D55" s="231"/>
      <c r="E55" s="231"/>
      <c r="F55" s="231"/>
      <c r="G55" s="231"/>
      <c r="H55" s="232"/>
      <c r="I55" s="107" t="s">
        <v>37</v>
      </c>
      <c r="J55" s="108"/>
      <c r="K55" s="108"/>
      <c r="L55" s="109"/>
      <c r="M55" s="86">
        <v>0</v>
      </c>
      <c r="N55" s="87"/>
      <c r="O55" s="87"/>
      <c r="P55" s="87"/>
      <c r="Q55" s="88"/>
      <c r="R55" s="86">
        <v>0</v>
      </c>
      <c r="S55" s="87"/>
      <c r="T55" s="87"/>
      <c r="U55" s="87"/>
      <c r="V55" s="87"/>
      <c r="W55" s="88"/>
      <c r="X55" s="86">
        <v>0</v>
      </c>
      <c r="Y55" s="87"/>
      <c r="Z55" s="87"/>
      <c r="AA55" s="87"/>
      <c r="AB55" s="88"/>
      <c r="AC55" s="86">
        <v>0</v>
      </c>
      <c r="AD55" s="87"/>
      <c r="AE55" s="87"/>
      <c r="AF55" s="87"/>
      <c r="AG55" s="87"/>
      <c r="AH55" s="88"/>
      <c r="AI55" s="86">
        <f t="shared" si="2"/>
        <v>0</v>
      </c>
      <c r="AJ55" s="87"/>
      <c r="AK55" s="87"/>
      <c r="AL55" s="87"/>
      <c r="AM55" s="88"/>
      <c r="AN55" s="86">
        <f t="shared" si="3"/>
        <v>0</v>
      </c>
      <c r="AO55" s="87"/>
      <c r="AP55" s="87"/>
      <c r="AQ55" s="87"/>
      <c r="AR55" s="87"/>
      <c r="AS55" s="88"/>
      <c r="AT55" s="59">
        <f>IF(AI55=0,0,(AI55*1)/($E$59*$AU$9*3-$B$61))</f>
        <v>0</v>
      </c>
      <c r="AU55" s="60"/>
      <c r="AV55" s="60"/>
      <c r="AW55" s="60"/>
      <c r="AX55" s="60"/>
      <c r="AY55" s="61"/>
      <c r="AZ55" s="48"/>
    </row>
    <row r="56" spans="1:52" ht="10.5" customHeight="1" x14ac:dyDescent="0.15">
      <c r="A56" s="5"/>
      <c r="B56" s="233"/>
      <c r="C56" s="234"/>
      <c r="D56" s="234"/>
      <c r="E56" s="234"/>
      <c r="F56" s="234"/>
      <c r="G56" s="234"/>
      <c r="H56" s="235"/>
      <c r="I56" s="107" t="s">
        <v>38</v>
      </c>
      <c r="J56" s="108"/>
      <c r="K56" s="108"/>
      <c r="L56" s="109"/>
      <c r="M56" s="86">
        <v>5</v>
      </c>
      <c r="N56" s="87"/>
      <c r="O56" s="87"/>
      <c r="P56" s="87"/>
      <c r="Q56" s="88"/>
      <c r="R56" s="86">
        <v>33</v>
      </c>
      <c r="S56" s="87"/>
      <c r="T56" s="87"/>
      <c r="U56" s="87"/>
      <c r="V56" s="87"/>
      <c r="W56" s="88"/>
      <c r="X56" s="86">
        <v>0</v>
      </c>
      <c r="Y56" s="87"/>
      <c r="Z56" s="87"/>
      <c r="AA56" s="87"/>
      <c r="AB56" s="88"/>
      <c r="AC56" s="86">
        <v>0</v>
      </c>
      <c r="AD56" s="87"/>
      <c r="AE56" s="87"/>
      <c r="AF56" s="87"/>
      <c r="AG56" s="87"/>
      <c r="AH56" s="88"/>
      <c r="AI56" s="86">
        <f t="shared" si="2"/>
        <v>5</v>
      </c>
      <c r="AJ56" s="87"/>
      <c r="AK56" s="87"/>
      <c r="AL56" s="87"/>
      <c r="AM56" s="88"/>
      <c r="AN56" s="86">
        <f t="shared" si="3"/>
        <v>33</v>
      </c>
      <c r="AO56" s="87"/>
      <c r="AP56" s="87"/>
      <c r="AQ56" s="87"/>
      <c r="AR56" s="87"/>
      <c r="AS56" s="88"/>
      <c r="AT56" s="59">
        <f>IF(AI56=0,0,(AI56*1)/($E$59*$AU$9*3-$B$61))</f>
        <v>1.1111111111111112E-2</v>
      </c>
      <c r="AU56" s="60"/>
      <c r="AV56" s="60"/>
      <c r="AW56" s="60"/>
      <c r="AX56" s="60"/>
      <c r="AY56" s="61"/>
      <c r="AZ56" s="48"/>
    </row>
    <row r="57" spans="1:52" ht="10.5" customHeight="1" x14ac:dyDescent="0.15">
      <c r="A57" s="5"/>
      <c r="B57" s="233"/>
      <c r="C57" s="234"/>
      <c r="D57" s="234"/>
      <c r="E57" s="234"/>
      <c r="F57" s="234"/>
      <c r="G57" s="234"/>
      <c r="H57" s="235"/>
      <c r="I57" s="107" t="s">
        <v>39</v>
      </c>
      <c r="J57" s="108"/>
      <c r="K57" s="108"/>
      <c r="L57" s="109"/>
      <c r="M57" s="86">
        <v>7</v>
      </c>
      <c r="N57" s="87"/>
      <c r="O57" s="87"/>
      <c r="P57" s="87"/>
      <c r="Q57" s="88"/>
      <c r="R57" s="86">
        <v>42</v>
      </c>
      <c r="S57" s="87"/>
      <c r="T57" s="87"/>
      <c r="U57" s="87"/>
      <c r="V57" s="87"/>
      <c r="W57" s="88"/>
      <c r="X57" s="86">
        <v>0</v>
      </c>
      <c r="Y57" s="87"/>
      <c r="Z57" s="87"/>
      <c r="AA57" s="87"/>
      <c r="AB57" s="88"/>
      <c r="AC57" s="86">
        <v>0</v>
      </c>
      <c r="AD57" s="87"/>
      <c r="AE57" s="87"/>
      <c r="AF57" s="87"/>
      <c r="AG57" s="87"/>
      <c r="AH57" s="88"/>
      <c r="AI57" s="86">
        <f t="shared" si="2"/>
        <v>7</v>
      </c>
      <c r="AJ57" s="87"/>
      <c r="AK57" s="87"/>
      <c r="AL57" s="87"/>
      <c r="AM57" s="88"/>
      <c r="AN57" s="86">
        <f t="shared" si="3"/>
        <v>42</v>
      </c>
      <c r="AO57" s="87"/>
      <c r="AP57" s="87"/>
      <c r="AQ57" s="87"/>
      <c r="AR57" s="87"/>
      <c r="AS57" s="88"/>
      <c r="AT57" s="59">
        <f>IF(AI57=0,0,(AI57*1)/($E$59*$AU$9*3-$B$61))</f>
        <v>1.5555555555555555E-2</v>
      </c>
      <c r="AU57" s="60"/>
      <c r="AV57" s="60"/>
      <c r="AW57" s="60"/>
      <c r="AX57" s="60"/>
      <c r="AY57" s="61"/>
      <c r="AZ57" s="48"/>
    </row>
    <row r="58" spans="1:52" ht="10.5" customHeight="1" x14ac:dyDescent="0.15">
      <c r="A58" s="5"/>
      <c r="B58" s="233"/>
      <c r="C58" s="234"/>
      <c r="D58" s="234"/>
      <c r="E58" s="234"/>
      <c r="F58" s="234"/>
      <c r="G58" s="234"/>
      <c r="H58" s="235"/>
      <c r="I58" s="107" t="s">
        <v>40</v>
      </c>
      <c r="J58" s="108"/>
      <c r="K58" s="108"/>
      <c r="L58" s="109"/>
      <c r="M58" s="86">
        <v>37</v>
      </c>
      <c r="N58" s="87"/>
      <c r="O58" s="87"/>
      <c r="P58" s="87"/>
      <c r="Q58" s="88"/>
      <c r="R58" s="86">
        <v>258</v>
      </c>
      <c r="S58" s="87"/>
      <c r="T58" s="87"/>
      <c r="U58" s="87"/>
      <c r="V58" s="87"/>
      <c r="W58" s="88"/>
      <c r="X58" s="86">
        <v>0</v>
      </c>
      <c r="Y58" s="87"/>
      <c r="Z58" s="87"/>
      <c r="AA58" s="87"/>
      <c r="AB58" s="88"/>
      <c r="AC58" s="86">
        <v>0</v>
      </c>
      <c r="AD58" s="87"/>
      <c r="AE58" s="87"/>
      <c r="AF58" s="87"/>
      <c r="AG58" s="87"/>
      <c r="AH58" s="88"/>
      <c r="AI58" s="86">
        <f t="shared" si="2"/>
        <v>37</v>
      </c>
      <c r="AJ58" s="87"/>
      <c r="AK58" s="87"/>
      <c r="AL58" s="87"/>
      <c r="AM58" s="88"/>
      <c r="AN58" s="86">
        <f t="shared" si="3"/>
        <v>258</v>
      </c>
      <c r="AO58" s="87"/>
      <c r="AP58" s="87"/>
      <c r="AQ58" s="87"/>
      <c r="AR58" s="87"/>
      <c r="AS58" s="88"/>
      <c r="AT58" s="59">
        <f>IF(AI58=0,0,(AI58*2)/($E$59*$AU$9*3-$B$61))</f>
        <v>0.16444444444444445</v>
      </c>
      <c r="AU58" s="60"/>
      <c r="AV58" s="60"/>
      <c r="AW58" s="60"/>
      <c r="AX58" s="60"/>
      <c r="AY58" s="61"/>
      <c r="AZ58" s="48"/>
    </row>
    <row r="59" spans="1:52" ht="10.5" customHeight="1" x14ac:dyDescent="0.15">
      <c r="A59" s="5"/>
      <c r="B59" s="20"/>
      <c r="C59" s="22"/>
      <c r="D59" s="18" t="s">
        <v>24</v>
      </c>
      <c r="E59" s="18">
        <v>5</v>
      </c>
      <c r="F59" s="18" t="s">
        <v>41</v>
      </c>
      <c r="G59" s="18"/>
      <c r="H59" s="19"/>
      <c r="I59" s="107" t="s">
        <v>42</v>
      </c>
      <c r="J59" s="108"/>
      <c r="K59" s="108"/>
      <c r="L59" s="109"/>
      <c r="M59" s="86">
        <v>8</v>
      </c>
      <c r="N59" s="87"/>
      <c r="O59" s="87"/>
      <c r="P59" s="87"/>
      <c r="Q59" s="88"/>
      <c r="R59" s="86">
        <v>39</v>
      </c>
      <c r="S59" s="87"/>
      <c r="T59" s="87"/>
      <c r="U59" s="87"/>
      <c r="V59" s="87"/>
      <c r="W59" s="88"/>
      <c r="X59" s="86">
        <v>5</v>
      </c>
      <c r="Y59" s="87"/>
      <c r="Z59" s="87"/>
      <c r="AA59" s="87"/>
      <c r="AB59" s="88"/>
      <c r="AC59" s="86">
        <v>38</v>
      </c>
      <c r="AD59" s="87"/>
      <c r="AE59" s="87"/>
      <c r="AF59" s="87"/>
      <c r="AG59" s="87"/>
      <c r="AH59" s="88"/>
      <c r="AI59" s="86">
        <f t="shared" si="2"/>
        <v>13</v>
      </c>
      <c r="AJ59" s="87"/>
      <c r="AK59" s="87"/>
      <c r="AL59" s="87"/>
      <c r="AM59" s="88"/>
      <c r="AN59" s="86">
        <f t="shared" si="3"/>
        <v>77</v>
      </c>
      <c r="AO59" s="87"/>
      <c r="AP59" s="87"/>
      <c r="AQ59" s="87"/>
      <c r="AR59" s="87"/>
      <c r="AS59" s="88"/>
      <c r="AT59" s="59">
        <f>IF(AI59=0,0,(AI59*2)/($E$59*$AU$9*3-$B$61))</f>
        <v>5.7777777777777775E-2</v>
      </c>
      <c r="AU59" s="60"/>
      <c r="AV59" s="60"/>
      <c r="AW59" s="60"/>
      <c r="AX59" s="60"/>
      <c r="AY59" s="61"/>
      <c r="AZ59" s="48"/>
    </row>
    <row r="60" spans="1:52" ht="10.5" customHeight="1" x14ac:dyDescent="0.15">
      <c r="A60" s="5"/>
      <c r="B60" s="20"/>
      <c r="C60" s="22"/>
      <c r="D60" s="22"/>
      <c r="E60" s="18"/>
      <c r="F60" s="18"/>
      <c r="G60" s="18"/>
      <c r="H60" s="19"/>
      <c r="I60" s="107" t="s">
        <v>43</v>
      </c>
      <c r="J60" s="108"/>
      <c r="K60" s="108"/>
      <c r="L60" s="109"/>
      <c r="M60" s="86">
        <v>25</v>
      </c>
      <c r="N60" s="87"/>
      <c r="O60" s="87"/>
      <c r="P60" s="87"/>
      <c r="Q60" s="88"/>
      <c r="R60" s="86">
        <v>200</v>
      </c>
      <c r="S60" s="87"/>
      <c r="T60" s="87"/>
      <c r="U60" s="87"/>
      <c r="V60" s="87"/>
      <c r="W60" s="88"/>
      <c r="X60" s="86">
        <v>5</v>
      </c>
      <c r="Y60" s="87"/>
      <c r="Z60" s="87"/>
      <c r="AA60" s="87"/>
      <c r="AB60" s="88"/>
      <c r="AC60" s="86">
        <v>38</v>
      </c>
      <c r="AD60" s="87"/>
      <c r="AE60" s="87"/>
      <c r="AF60" s="87"/>
      <c r="AG60" s="87"/>
      <c r="AH60" s="88"/>
      <c r="AI60" s="86">
        <f t="shared" si="2"/>
        <v>30</v>
      </c>
      <c r="AJ60" s="87"/>
      <c r="AK60" s="87"/>
      <c r="AL60" s="87"/>
      <c r="AM60" s="88"/>
      <c r="AN60" s="86">
        <f t="shared" si="3"/>
        <v>238</v>
      </c>
      <c r="AO60" s="87"/>
      <c r="AP60" s="87"/>
      <c r="AQ60" s="87"/>
      <c r="AR60" s="87"/>
      <c r="AS60" s="88"/>
      <c r="AT60" s="59">
        <f>IF(AI60=0,0,(AI60*3)/($E$59*$AU$9*3-$B$61))</f>
        <v>0.2</v>
      </c>
      <c r="AU60" s="60"/>
      <c r="AV60" s="60"/>
      <c r="AW60" s="60"/>
      <c r="AX60" s="60"/>
      <c r="AY60" s="61"/>
      <c r="AZ60" s="48"/>
    </row>
    <row r="61" spans="1:52" ht="10.5" customHeight="1" x14ac:dyDescent="0.15">
      <c r="A61" s="5"/>
      <c r="B61" s="32">
        <v>0</v>
      </c>
      <c r="C61" s="27"/>
      <c r="D61" s="27"/>
      <c r="E61" s="24">
        <v>2</v>
      </c>
      <c r="F61" s="24"/>
      <c r="G61" s="24"/>
      <c r="H61" s="25"/>
      <c r="I61" s="107" t="s">
        <v>36</v>
      </c>
      <c r="J61" s="108"/>
      <c r="K61" s="108"/>
      <c r="L61" s="109"/>
      <c r="M61" s="86">
        <f>SUM(M55:M60)</f>
        <v>82</v>
      </c>
      <c r="N61" s="87"/>
      <c r="O61" s="87"/>
      <c r="P61" s="87"/>
      <c r="Q61" s="88"/>
      <c r="R61" s="86">
        <f>SUM(R55:R60)</f>
        <v>572</v>
      </c>
      <c r="S61" s="87"/>
      <c r="T61" s="87"/>
      <c r="U61" s="87"/>
      <c r="V61" s="87"/>
      <c r="W61" s="88"/>
      <c r="X61" s="86">
        <f>SUM(X55:X60)</f>
        <v>10</v>
      </c>
      <c r="Y61" s="87"/>
      <c r="Z61" s="87"/>
      <c r="AA61" s="87"/>
      <c r="AB61" s="88"/>
      <c r="AC61" s="86">
        <f>SUM(AC55:AC60)</f>
        <v>76</v>
      </c>
      <c r="AD61" s="87"/>
      <c r="AE61" s="87"/>
      <c r="AF61" s="87"/>
      <c r="AG61" s="87"/>
      <c r="AH61" s="88"/>
      <c r="AI61" s="86">
        <f t="shared" si="2"/>
        <v>92</v>
      </c>
      <c r="AJ61" s="87"/>
      <c r="AK61" s="87"/>
      <c r="AL61" s="87"/>
      <c r="AM61" s="88"/>
      <c r="AN61" s="86">
        <f t="shared" si="3"/>
        <v>648</v>
      </c>
      <c r="AO61" s="87"/>
      <c r="AP61" s="87"/>
      <c r="AQ61" s="87"/>
      <c r="AR61" s="87"/>
      <c r="AS61" s="88"/>
      <c r="AT61" s="59">
        <f>IF(AI61=0,0,(AI61+AI58+AI59+(AI60*2))/(E59*$AU$9*3-B61))</f>
        <v>0.44888888888888889</v>
      </c>
      <c r="AU61" s="60"/>
      <c r="AV61" s="60"/>
      <c r="AW61" s="60"/>
      <c r="AX61" s="60"/>
      <c r="AY61" s="61"/>
      <c r="AZ61" s="48"/>
    </row>
    <row r="62" spans="1:52" ht="10.5" customHeight="1" x14ac:dyDescent="0.15">
      <c r="A62" s="5"/>
      <c r="B62" s="204" t="s">
        <v>34</v>
      </c>
      <c r="C62" s="208"/>
      <c r="D62" s="208"/>
      <c r="E62" s="208" t="s">
        <v>25</v>
      </c>
      <c r="F62" s="208"/>
      <c r="G62" s="208"/>
      <c r="H62" s="206"/>
      <c r="I62" s="118" t="s">
        <v>37</v>
      </c>
      <c r="J62" s="119"/>
      <c r="K62" s="119"/>
      <c r="L62" s="120"/>
      <c r="M62" s="201">
        <f t="shared" ref="M62:M67" si="4">M13+M20+M27+M34+M41+M48+M55</f>
        <v>103</v>
      </c>
      <c r="N62" s="202"/>
      <c r="O62" s="202"/>
      <c r="P62" s="202"/>
      <c r="Q62" s="203"/>
      <c r="R62" s="201">
        <f t="shared" ref="R62:R67" si="5">R13+R20+R27+R34+R41+R48+R55</f>
        <v>874</v>
      </c>
      <c r="S62" s="202"/>
      <c r="T62" s="202"/>
      <c r="U62" s="202"/>
      <c r="V62" s="202"/>
      <c r="W62" s="203"/>
      <c r="X62" s="201">
        <f t="shared" ref="X62:X67" si="6">X13+X20+X27+X34+X41+X48+X55</f>
        <v>0</v>
      </c>
      <c r="Y62" s="202"/>
      <c r="Z62" s="202"/>
      <c r="AA62" s="202"/>
      <c r="AB62" s="203"/>
      <c r="AC62" s="201">
        <f t="shared" ref="AC62:AC67" si="7">AC13+AC20+AC27+AC34+AC41+AC48+AC55</f>
        <v>0</v>
      </c>
      <c r="AD62" s="202"/>
      <c r="AE62" s="202"/>
      <c r="AF62" s="202"/>
      <c r="AG62" s="202"/>
      <c r="AH62" s="203"/>
      <c r="AI62" s="201">
        <f t="shared" ref="AI62:AI67" si="8">AI13+AI20+AI27+AI34+AI41+AI48+AI55</f>
        <v>103</v>
      </c>
      <c r="AJ62" s="202"/>
      <c r="AK62" s="202"/>
      <c r="AL62" s="202"/>
      <c r="AM62" s="203"/>
      <c r="AN62" s="201">
        <f t="shared" ref="AN62:AN67" si="9">AN13+AN20+AN27+AN34+AN41+AN48+AN55</f>
        <v>874</v>
      </c>
      <c r="AO62" s="202"/>
      <c r="AP62" s="202"/>
      <c r="AQ62" s="202"/>
      <c r="AR62" s="202"/>
      <c r="AS62" s="203"/>
      <c r="AT62" s="198">
        <f>IF(AI62=0,0,(AI62*1)/($E$66*$AU$9*3-$B$68))</f>
        <v>7.6296296296296293E-2</v>
      </c>
      <c r="AU62" s="199"/>
      <c r="AV62" s="199"/>
      <c r="AW62" s="199"/>
      <c r="AX62" s="199"/>
      <c r="AY62" s="200"/>
      <c r="AZ62" s="48"/>
    </row>
    <row r="63" spans="1:52" ht="10.5" customHeight="1" x14ac:dyDescent="0.15">
      <c r="A63" s="5"/>
      <c r="B63" s="207"/>
      <c r="C63" s="208"/>
      <c r="D63" s="208"/>
      <c r="E63" s="208"/>
      <c r="F63" s="208"/>
      <c r="G63" s="208"/>
      <c r="H63" s="206"/>
      <c r="I63" s="107" t="s">
        <v>38</v>
      </c>
      <c r="J63" s="108"/>
      <c r="K63" s="108"/>
      <c r="L63" s="109"/>
      <c r="M63" s="86">
        <f t="shared" si="4"/>
        <v>107</v>
      </c>
      <c r="N63" s="87"/>
      <c r="O63" s="87"/>
      <c r="P63" s="87"/>
      <c r="Q63" s="88"/>
      <c r="R63" s="86">
        <f t="shared" si="5"/>
        <v>1215</v>
      </c>
      <c r="S63" s="87"/>
      <c r="T63" s="87"/>
      <c r="U63" s="87"/>
      <c r="V63" s="87"/>
      <c r="W63" s="88"/>
      <c r="X63" s="86">
        <f t="shared" si="6"/>
        <v>7</v>
      </c>
      <c r="Y63" s="87"/>
      <c r="Z63" s="87"/>
      <c r="AA63" s="87"/>
      <c r="AB63" s="88"/>
      <c r="AC63" s="86">
        <f t="shared" si="7"/>
        <v>170</v>
      </c>
      <c r="AD63" s="87"/>
      <c r="AE63" s="87"/>
      <c r="AF63" s="87"/>
      <c r="AG63" s="87"/>
      <c r="AH63" s="88"/>
      <c r="AI63" s="86">
        <f t="shared" si="8"/>
        <v>114</v>
      </c>
      <c r="AJ63" s="87"/>
      <c r="AK63" s="87"/>
      <c r="AL63" s="87"/>
      <c r="AM63" s="88"/>
      <c r="AN63" s="86">
        <f t="shared" si="9"/>
        <v>1385</v>
      </c>
      <c r="AO63" s="87"/>
      <c r="AP63" s="87"/>
      <c r="AQ63" s="87"/>
      <c r="AR63" s="87"/>
      <c r="AS63" s="88"/>
      <c r="AT63" s="59">
        <f>IF(AI63=0,0,(AI63*1)/($E$66*$AU$9*3-$B$68))</f>
        <v>8.4444444444444447E-2</v>
      </c>
      <c r="AU63" s="60"/>
      <c r="AV63" s="60"/>
      <c r="AW63" s="60"/>
      <c r="AX63" s="60"/>
      <c r="AY63" s="61"/>
      <c r="AZ63" s="48"/>
    </row>
    <row r="64" spans="1:52" ht="10.5" customHeight="1" x14ac:dyDescent="0.15">
      <c r="A64" s="5"/>
      <c r="B64" s="207"/>
      <c r="C64" s="208"/>
      <c r="D64" s="208"/>
      <c r="E64" s="208"/>
      <c r="F64" s="208"/>
      <c r="G64" s="208"/>
      <c r="H64" s="206"/>
      <c r="I64" s="107" t="s">
        <v>39</v>
      </c>
      <c r="J64" s="108"/>
      <c r="K64" s="108"/>
      <c r="L64" s="109"/>
      <c r="M64" s="86">
        <f t="shared" si="4"/>
        <v>100</v>
      </c>
      <c r="N64" s="87"/>
      <c r="O64" s="87"/>
      <c r="P64" s="87"/>
      <c r="Q64" s="88"/>
      <c r="R64" s="86">
        <f t="shared" si="5"/>
        <v>1707</v>
      </c>
      <c r="S64" s="87"/>
      <c r="T64" s="87"/>
      <c r="U64" s="87"/>
      <c r="V64" s="87"/>
      <c r="W64" s="88"/>
      <c r="X64" s="86">
        <f t="shared" si="6"/>
        <v>20</v>
      </c>
      <c r="Y64" s="87"/>
      <c r="Z64" s="87"/>
      <c r="AA64" s="87"/>
      <c r="AB64" s="88"/>
      <c r="AC64" s="86">
        <f t="shared" si="7"/>
        <v>555</v>
      </c>
      <c r="AD64" s="87"/>
      <c r="AE64" s="87"/>
      <c r="AF64" s="87"/>
      <c r="AG64" s="87"/>
      <c r="AH64" s="88"/>
      <c r="AI64" s="86">
        <f t="shared" si="8"/>
        <v>120</v>
      </c>
      <c r="AJ64" s="87"/>
      <c r="AK64" s="87"/>
      <c r="AL64" s="87"/>
      <c r="AM64" s="88"/>
      <c r="AN64" s="86">
        <f t="shared" si="9"/>
        <v>2262</v>
      </c>
      <c r="AO64" s="87"/>
      <c r="AP64" s="87"/>
      <c r="AQ64" s="87"/>
      <c r="AR64" s="87"/>
      <c r="AS64" s="88"/>
      <c r="AT64" s="59">
        <f>IF(AI64=0,0,(AI64*1)/($E$66*$AU$9*3-$B$68))</f>
        <v>8.8888888888888892E-2</v>
      </c>
      <c r="AU64" s="60"/>
      <c r="AV64" s="60"/>
      <c r="AW64" s="60"/>
      <c r="AX64" s="60"/>
      <c r="AY64" s="61"/>
      <c r="AZ64" s="48"/>
    </row>
    <row r="65" spans="1:52" ht="10.5" customHeight="1" x14ac:dyDescent="0.15">
      <c r="A65" s="5"/>
      <c r="B65" s="207"/>
      <c r="C65" s="208"/>
      <c r="D65" s="208"/>
      <c r="E65" s="208"/>
      <c r="F65" s="208"/>
      <c r="G65" s="208"/>
      <c r="H65" s="206"/>
      <c r="I65" s="107" t="s">
        <v>40</v>
      </c>
      <c r="J65" s="108"/>
      <c r="K65" s="108"/>
      <c r="L65" s="109"/>
      <c r="M65" s="86">
        <f t="shared" si="4"/>
        <v>92</v>
      </c>
      <c r="N65" s="87"/>
      <c r="O65" s="87"/>
      <c r="P65" s="87"/>
      <c r="Q65" s="88"/>
      <c r="R65" s="86">
        <f t="shared" si="5"/>
        <v>4531</v>
      </c>
      <c r="S65" s="87"/>
      <c r="T65" s="87"/>
      <c r="U65" s="87"/>
      <c r="V65" s="87"/>
      <c r="W65" s="88"/>
      <c r="X65" s="86">
        <f t="shared" si="6"/>
        <v>4</v>
      </c>
      <c r="Y65" s="87"/>
      <c r="Z65" s="87"/>
      <c r="AA65" s="87"/>
      <c r="AB65" s="88"/>
      <c r="AC65" s="86">
        <f t="shared" si="7"/>
        <v>80</v>
      </c>
      <c r="AD65" s="87"/>
      <c r="AE65" s="87"/>
      <c r="AF65" s="87"/>
      <c r="AG65" s="87"/>
      <c r="AH65" s="88"/>
      <c r="AI65" s="86">
        <f t="shared" si="8"/>
        <v>96</v>
      </c>
      <c r="AJ65" s="87"/>
      <c r="AK65" s="87"/>
      <c r="AL65" s="87"/>
      <c r="AM65" s="88"/>
      <c r="AN65" s="86">
        <f t="shared" si="9"/>
        <v>4611</v>
      </c>
      <c r="AO65" s="87"/>
      <c r="AP65" s="87"/>
      <c r="AQ65" s="87"/>
      <c r="AR65" s="87"/>
      <c r="AS65" s="88"/>
      <c r="AT65" s="59">
        <f>IF(AI65=0,0,(AI65*2)/($E$66*$AU$9*3-$B$68))</f>
        <v>0.14222222222222222</v>
      </c>
      <c r="AU65" s="60"/>
      <c r="AV65" s="60"/>
      <c r="AW65" s="60"/>
      <c r="AX65" s="60"/>
      <c r="AY65" s="61"/>
      <c r="AZ65" s="48"/>
    </row>
    <row r="66" spans="1:52" ht="10.5" customHeight="1" x14ac:dyDescent="0.15">
      <c r="A66" s="5"/>
      <c r="B66" s="20"/>
      <c r="C66" s="22"/>
      <c r="D66" s="18" t="s">
        <v>24</v>
      </c>
      <c r="E66" s="18">
        <f>E17+E24+E31+E38+E45+E52+E59</f>
        <v>15</v>
      </c>
      <c r="F66" s="18" t="s">
        <v>41</v>
      </c>
      <c r="G66" s="18"/>
      <c r="H66" s="19"/>
      <c r="I66" s="107" t="s">
        <v>42</v>
      </c>
      <c r="J66" s="108"/>
      <c r="K66" s="108"/>
      <c r="L66" s="109"/>
      <c r="M66" s="86">
        <f t="shared" si="4"/>
        <v>28</v>
      </c>
      <c r="N66" s="87"/>
      <c r="O66" s="87"/>
      <c r="P66" s="87"/>
      <c r="Q66" s="88"/>
      <c r="R66" s="86">
        <f t="shared" si="5"/>
        <v>804</v>
      </c>
      <c r="S66" s="87"/>
      <c r="T66" s="87"/>
      <c r="U66" s="87"/>
      <c r="V66" s="87"/>
      <c r="W66" s="88"/>
      <c r="X66" s="86">
        <f t="shared" si="6"/>
        <v>14</v>
      </c>
      <c r="Y66" s="87"/>
      <c r="Z66" s="87"/>
      <c r="AA66" s="87"/>
      <c r="AB66" s="88"/>
      <c r="AC66" s="86">
        <f t="shared" si="7"/>
        <v>533</v>
      </c>
      <c r="AD66" s="87"/>
      <c r="AE66" s="87"/>
      <c r="AF66" s="87"/>
      <c r="AG66" s="87"/>
      <c r="AH66" s="88"/>
      <c r="AI66" s="86">
        <f t="shared" si="8"/>
        <v>42</v>
      </c>
      <c r="AJ66" s="87"/>
      <c r="AK66" s="87"/>
      <c r="AL66" s="87"/>
      <c r="AM66" s="88"/>
      <c r="AN66" s="86">
        <f t="shared" si="9"/>
        <v>1337</v>
      </c>
      <c r="AO66" s="87"/>
      <c r="AP66" s="87"/>
      <c r="AQ66" s="87"/>
      <c r="AR66" s="87"/>
      <c r="AS66" s="88"/>
      <c r="AT66" s="59">
        <f>IF(AI66=0,0,(AI66*2)/($E$66*$AU$9*3-$B$68))</f>
        <v>6.222222222222222E-2</v>
      </c>
      <c r="AU66" s="60"/>
      <c r="AV66" s="60"/>
      <c r="AW66" s="60"/>
      <c r="AX66" s="60"/>
      <c r="AY66" s="61"/>
      <c r="AZ66" s="48"/>
    </row>
    <row r="67" spans="1:52" ht="10.5" customHeight="1" x14ac:dyDescent="0.15">
      <c r="A67" s="5"/>
      <c r="B67" s="20"/>
      <c r="C67" s="22"/>
      <c r="D67" s="22"/>
      <c r="E67" s="18"/>
      <c r="F67" s="18"/>
      <c r="G67" s="18"/>
      <c r="H67" s="19"/>
      <c r="I67" s="107" t="s">
        <v>43</v>
      </c>
      <c r="J67" s="108"/>
      <c r="K67" s="108"/>
      <c r="L67" s="109"/>
      <c r="M67" s="86">
        <f t="shared" si="4"/>
        <v>60</v>
      </c>
      <c r="N67" s="87"/>
      <c r="O67" s="87"/>
      <c r="P67" s="87"/>
      <c r="Q67" s="88"/>
      <c r="R67" s="86">
        <f t="shared" si="5"/>
        <v>5852</v>
      </c>
      <c r="S67" s="87"/>
      <c r="T67" s="87"/>
      <c r="U67" s="87"/>
      <c r="V67" s="87"/>
      <c r="W67" s="88"/>
      <c r="X67" s="86">
        <f t="shared" si="6"/>
        <v>14</v>
      </c>
      <c r="Y67" s="87"/>
      <c r="Z67" s="87"/>
      <c r="AA67" s="87"/>
      <c r="AB67" s="88"/>
      <c r="AC67" s="86">
        <f t="shared" si="7"/>
        <v>963</v>
      </c>
      <c r="AD67" s="87"/>
      <c r="AE67" s="87"/>
      <c r="AF67" s="87"/>
      <c r="AG67" s="87"/>
      <c r="AH67" s="88"/>
      <c r="AI67" s="86">
        <f t="shared" si="8"/>
        <v>74</v>
      </c>
      <c r="AJ67" s="87"/>
      <c r="AK67" s="87"/>
      <c r="AL67" s="87"/>
      <c r="AM67" s="88"/>
      <c r="AN67" s="86">
        <f t="shared" si="9"/>
        <v>6815</v>
      </c>
      <c r="AO67" s="87"/>
      <c r="AP67" s="87"/>
      <c r="AQ67" s="87"/>
      <c r="AR67" s="87"/>
      <c r="AS67" s="88"/>
      <c r="AT67" s="59">
        <f>IF(AI67=0,0,(AI67*3)/($E$66*$AU$9*3-$B$68))</f>
        <v>0.16444444444444445</v>
      </c>
      <c r="AU67" s="60"/>
      <c r="AV67" s="60"/>
      <c r="AW67" s="60"/>
      <c r="AX67" s="60"/>
      <c r="AY67" s="61"/>
      <c r="AZ67" s="48"/>
    </row>
    <row r="68" spans="1:52" ht="10.5" customHeight="1" thickBot="1" x14ac:dyDescent="0.2">
      <c r="A68" s="5"/>
      <c r="B68" s="39">
        <f>B19+B26+B33+B40+B47+B54+B61</f>
        <v>0</v>
      </c>
      <c r="C68" s="41"/>
      <c r="D68" s="41"/>
      <c r="E68" s="44">
        <v>4</v>
      </c>
      <c r="F68" s="44"/>
      <c r="G68" s="44"/>
      <c r="H68" s="45"/>
      <c r="I68" s="215" t="s">
        <v>36</v>
      </c>
      <c r="J68" s="216"/>
      <c r="K68" s="216"/>
      <c r="L68" s="217"/>
      <c r="M68" s="212">
        <f>SUM(M62:M67)</f>
        <v>490</v>
      </c>
      <c r="N68" s="213"/>
      <c r="O68" s="213"/>
      <c r="P68" s="213"/>
      <c r="Q68" s="214"/>
      <c r="R68" s="212">
        <f>SUM(R62:R67)</f>
        <v>14983</v>
      </c>
      <c r="S68" s="213"/>
      <c r="T68" s="213"/>
      <c r="U68" s="213"/>
      <c r="V68" s="213"/>
      <c r="W68" s="214"/>
      <c r="X68" s="212">
        <f>SUM(X62:X67)</f>
        <v>59</v>
      </c>
      <c r="Y68" s="213"/>
      <c r="Z68" s="213"/>
      <c r="AA68" s="213"/>
      <c r="AB68" s="214"/>
      <c r="AC68" s="212">
        <f>SUM(AC62:AC67)</f>
        <v>2301</v>
      </c>
      <c r="AD68" s="213"/>
      <c r="AE68" s="213"/>
      <c r="AF68" s="213"/>
      <c r="AG68" s="213"/>
      <c r="AH68" s="214"/>
      <c r="AI68" s="212">
        <f t="shared" ref="AI68:AI99" si="10">M68+X68</f>
        <v>549</v>
      </c>
      <c r="AJ68" s="213"/>
      <c r="AK68" s="213"/>
      <c r="AL68" s="213"/>
      <c r="AM68" s="214"/>
      <c r="AN68" s="212">
        <f t="shared" ref="AN68:AN74" si="11">R68+AC68</f>
        <v>17284</v>
      </c>
      <c r="AO68" s="213"/>
      <c r="AP68" s="213"/>
      <c r="AQ68" s="213"/>
      <c r="AR68" s="213"/>
      <c r="AS68" s="214"/>
      <c r="AT68" s="209">
        <f>IF(AI68=0,0,(AI68+AI65+AI66+(AI67*2))/(E66*$AU$9*3-B68))</f>
        <v>0.61851851851851847</v>
      </c>
      <c r="AU68" s="210"/>
      <c r="AV68" s="210"/>
      <c r="AW68" s="210"/>
      <c r="AX68" s="210"/>
      <c r="AY68" s="211"/>
      <c r="AZ68" s="48"/>
    </row>
    <row r="69" spans="1:52" ht="10.5" customHeight="1" thickTop="1" x14ac:dyDescent="0.15">
      <c r="A69" s="5"/>
      <c r="B69" s="187" t="s">
        <v>35</v>
      </c>
      <c r="C69" s="191"/>
      <c r="D69" s="189"/>
      <c r="E69" s="175" t="s">
        <v>25</v>
      </c>
      <c r="F69" s="178"/>
      <c r="G69" s="178"/>
      <c r="H69" s="177"/>
      <c r="I69" s="158" t="str">
        <f t="shared" ref="I69:I74" si="12">I62</f>
        <v>午前</v>
      </c>
      <c r="J69" s="159"/>
      <c r="K69" s="159"/>
      <c r="L69" s="160"/>
      <c r="M69" s="179">
        <v>15</v>
      </c>
      <c r="N69" s="180"/>
      <c r="O69" s="180"/>
      <c r="P69" s="180"/>
      <c r="Q69" s="181"/>
      <c r="R69" s="179">
        <v>1107</v>
      </c>
      <c r="S69" s="180"/>
      <c r="T69" s="180"/>
      <c r="U69" s="180"/>
      <c r="V69" s="180"/>
      <c r="W69" s="181"/>
      <c r="X69" s="179">
        <v>0</v>
      </c>
      <c r="Y69" s="180"/>
      <c r="Z69" s="180"/>
      <c r="AA69" s="180"/>
      <c r="AB69" s="181"/>
      <c r="AC69" s="179">
        <v>0</v>
      </c>
      <c r="AD69" s="180"/>
      <c r="AE69" s="180"/>
      <c r="AF69" s="180"/>
      <c r="AG69" s="180"/>
      <c r="AH69" s="181"/>
      <c r="AI69" s="179">
        <f t="shared" si="10"/>
        <v>15</v>
      </c>
      <c r="AJ69" s="180"/>
      <c r="AK69" s="180"/>
      <c r="AL69" s="180"/>
      <c r="AM69" s="181"/>
      <c r="AN69" s="179">
        <f t="shared" si="11"/>
        <v>1107</v>
      </c>
      <c r="AO69" s="182"/>
      <c r="AP69" s="182"/>
      <c r="AQ69" s="182"/>
      <c r="AR69" s="182"/>
      <c r="AS69" s="183"/>
      <c r="AT69" s="184">
        <f>IF(AI69=0,0,(AI69*1)/($E$73*$AU$10*3-$E$75))</f>
        <v>2.0833333333333332E-2</v>
      </c>
      <c r="AU69" s="185"/>
      <c r="AV69" s="185"/>
      <c r="AW69" s="185"/>
      <c r="AX69" s="185"/>
      <c r="AY69" s="186"/>
      <c r="AZ69" s="37"/>
    </row>
    <row r="70" spans="1:52" ht="10.5" customHeight="1" x14ac:dyDescent="0.15">
      <c r="A70" s="5"/>
      <c r="B70" s="190"/>
      <c r="C70" s="191"/>
      <c r="D70" s="189"/>
      <c r="E70" s="175"/>
      <c r="F70" s="178"/>
      <c r="G70" s="178"/>
      <c r="H70" s="177"/>
      <c r="I70" s="166" t="str">
        <f t="shared" si="12"/>
        <v>午後</v>
      </c>
      <c r="J70" s="167"/>
      <c r="K70" s="167"/>
      <c r="L70" s="168"/>
      <c r="M70" s="161">
        <v>23</v>
      </c>
      <c r="N70" s="162"/>
      <c r="O70" s="162"/>
      <c r="P70" s="162"/>
      <c r="Q70" s="163"/>
      <c r="R70" s="161">
        <v>3422</v>
      </c>
      <c r="S70" s="162"/>
      <c r="T70" s="162"/>
      <c r="U70" s="162"/>
      <c r="V70" s="162"/>
      <c r="W70" s="163"/>
      <c r="X70" s="161">
        <v>0</v>
      </c>
      <c r="Y70" s="162"/>
      <c r="Z70" s="162"/>
      <c r="AA70" s="162"/>
      <c r="AB70" s="163"/>
      <c r="AC70" s="161">
        <v>0</v>
      </c>
      <c r="AD70" s="162"/>
      <c r="AE70" s="162"/>
      <c r="AF70" s="162"/>
      <c r="AG70" s="162"/>
      <c r="AH70" s="163"/>
      <c r="AI70" s="161">
        <f t="shared" si="10"/>
        <v>23</v>
      </c>
      <c r="AJ70" s="162"/>
      <c r="AK70" s="162"/>
      <c r="AL70" s="162"/>
      <c r="AM70" s="163"/>
      <c r="AN70" s="161">
        <f t="shared" si="11"/>
        <v>3422</v>
      </c>
      <c r="AO70" s="164"/>
      <c r="AP70" s="164"/>
      <c r="AQ70" s="164"/>
      <c r="AR70" s="164"/>
      <c r="AS70" s="165"/>
      <c r="AT70" s="172">
        <f>IF(AI70=0,0,(AI70*1)/($E$73*$AU$10*3-$E$75))</f>
        <v>3.1944444444444442E-2</v>
      </c>
      <c r="AU70" s="173"/>
      <c r="AV70" s="173"/>
      <c r="AW70" s="173"/>
      <c r="AX70" s="173"/>
      <c r="AY70" s="174"/>
      <c r="AZ70" s="37"/>
    </row>
    <row r="71" spans="1:52" ht="10.5" customHeight="1" x14ac:dyDescent="0.15">
      <c r="A71" s="5"/>
      <c r="B71" s="190"/>
      <c r="C71" s="191"/>
      <c r="D71" s="189"/>
      <c r="E71" s="175"/>
      <c r="F71" s="178"/>
      <c r="G71" s="178"/>
      <c r="H71" s="177"/>
      <c r="I71" s="166" t="str">
        <f t="shared" si="12"/>
        <v>夜間</v>
      </c>
      <c r="J71" s="167"/>
      <c r="K71" s="167"/>
      <c r="L71" s="168"/>
      <c r="M71" s="161">
        <v>28</v>
      </c>
      <c r="N71" s="162"/>
      <c r="O71" s="162"/>
      <c r="P71" s="162"/>
      <c r="Q71" s="163"/>
      <c r="R71" s="161">
        <v>1717</v>
      </c>
      <c r="S71" s="162"/>
      <c r="T71" s="162"/>
      <c r="U71" s="162"/>
      <c r="V71" s="162"/>
      <c r="W71" s="163"/>
      <c r="X71" s="161">
        <v>3</v>
      </c>
      <c r="Y71" s="162"/>
      <c r="Z71" s="162"/>
      <c r="AA71" s="162"/>
      <c r="AB71" s="163"/>
      <c r="AC71" s="161">
        <v>120</v>
      </c>
      <c r="AD71" s="162"/>
      <c r="AE71" s="162"/>
      <c r="AF71" s="162"/>
      <c r="AG71" s="162"/>
      <c r="AH71" s="163"/>
      <c r="AI71" s="161">
        <f t="shared" si="10"/>
        <v>31</v>
      </c>
      <c r="AJ71" s="162"/>
      <c r="AK71" s="162"/>
      <c r="AL71" s="162"/>
      <c r="AM71" s="163"/>
      <c r="AN71" s="161">
        <f t="shared" si="11"/>
        <v>1837</v>
      </c>
      <c r="AO71" s="164"/>
      <c r="AP71" s="164"/>
      <c r="AQ71" s="164"/>
      <c r="AR71" s="164"/>
      <c r="AS71" s="165"/>
      <c r="AT71" s="172">
        <f>IF(AI71=0,0,(AI71*1)/($E$73*$AU$10*3-$E$75))</f>
        <v>4.3055555555555555E-2</v>
      </c>
      <c r="AU71" s="173"/>
      <c r="AV71" s="173"/>
      <c r="AW71" s="173"/>
      <c r="AX71" s="173"/>
      <c r="AY71" s="174"/>
      <c r="AZ71" s="37"/>
    </row>
    <row r="72" spans="1:52" ht="10.5" customHeight="1" x14ac:dyDescent="0.15">
      <c r="A72" s="5"/>
      <c r="B72" s="190"/>
      <c r="C72" s="191"/>
      <c r="D72" s="189"/>
      <c r="E72" s="175"/>
      <c r="F72" s="178"/>
      <c r="G72" s="178"/>
      <c r="H72" s="177"/>
      <c r="I72" s="166" t="str">
        <f t="shared" si="12"/>
        <v>午前午後</v>
      </c>
      <c r="J72" s="167"/>
      <c r="K72" s="167"/>
      <c r="L72" s="168"/>
      <c r="M72" s="161">
        <v>59</v>
      </c>
      <c r="N72" s="162"/>
      <c r="O72" s="162"/>
      <c r="P72" s="162"/>
      <c r="Q72" s="163"/>
      <c r="R72" s="161">
        <v>13965</v>
      </c>
      <c r="S72" s="162"/>
      <c r="T72" s="162"/>
      <c r="U72" s="162"/>
      <c r="V72" s="162"/>
      <c r="W72" s="163"/>
      <c r="X72" s="161">
        <v>2</v>
      </c>
      <c r="Y72" s="162"/>
      <c r="Z72" s="162"/>
      <c r="AA72" s="162"/>
      <c r="AB72" s="163"/>
      <c r="AC72" s="161">
        <v>952</v>
      </c>
      <c r="AD72" s="162"/>
      <c r="AE72" s="162"/>
      <c r="AF72" s="162"/>
      <c r="AG72" s="162"/>
      <c r="AH72" s="163"/>
      <c r="AI72" s="161">
        <f t="shared" si="10"/>
        <v>61</v>
      </c>
      <c r="AJ72" s="162"/>
      <c r="AK72" s="162"/>
      <c r="AL72" s="162"/>
      <c r="AM72" s="163"/>
      <c r="AN72" s="161">
        <f t="shared" si="11"/>
        <v>14917</v>
      </c>
      <c r="AO72" s="164"/>
      <c r="AP72" s="164"/>
      <c r="AQ72" s="164"/>
      <c r="AR72" s="164"/>
      <c r="AS72" s="165"/>
      <c r="AT72" s="172">
        <f>IF(AI72=0,0,(AI72*2)/($E$73*$AU$10*3-$E$75))</f>
        <v>0.16944444444444445</v>
      </c>
      <c r="AU72" s="173"/>
      <c r="AV72" s="173"/>
      <c r="AW72" s="173"/>
      <c r="AX72" s="173"/>
      <c r="AY72" s="174"/>
      <c r="AZ72" s="37"/>
    </row>
    <row r="73" spans="1:52" ht="10.5" customHeight="1" x14ac:dyDescent="0.15">
      <c r="A73" s="5"/>
      <c r="B73" s="190"/>
      <c r="C73" s="191"/>
      <c r="D73" s="189"/>
      <c r="E73" s="38">
        <v>2</v>
      </c>
      <c r="F73" s="35"/>
      <c r="G73" s="35"/>
      <c r="H73" s="36"/>
      <c r="I73" s="166" t="str">
        <f t="shared" si="12"/>
        <v>午後夜間</v>
      </c>
      <c r="J73" s="167"/>
      <c r="K73" s="167"/>
      <c r="L73" s="168"/>
      <c r="M73" s="161">
        <v>17</v>
      </c>
      <c r="N73" s="162"/>
      <c r="O73" s="162"/>
      <c r="P73" s="162"/>
      <c r="Q73" s="163"/>
      <c r="R73" s="161">
        <v>2590</v>
      </c>
      <c r="S73" s="162"/>
      <c r="T73" s="162"/>
      <c r="U73" s="162"/>
      <c r="V73" s="162"/>
      <c r="W73" s="163"/>
      <c r="X73" s="161">
        <v>3</v>
      </c>
      <c r="Y73" s="162"/>
      <c r="Z73" s="162"/>
      <c r="AA73" s="162"/>
      <c r="AB73" s="163"/>
      <c r="AC73" s="161">
        <v>550</v>
      </c>
      <c r="AD73" s="162"/>
      <c r="AE73" s="162"/>
      <c r="AF73" s="162"/>
      <c r="AG73" s="162"/>
      <c r="AH73" s="163"/>
      <c r="AI73" s="161">
        <f t="shared" si="10"/>
        <v>20</v>
      </c>
      <c r="AJ73" s="162"/>
      <c r="AK73" s="162"/>
      <c r="AL73" s="162"/>
      <c r="AM73" s="163"/>
      <c r="AN73" s="161">
        <f t="shared" si="11"/>
        <v>3140</v>
      </c>
      <c r="AO73" s="164"/>
      <c r="AP73" s="164"/>
      <c r="AQ73" s="164"/>
      <c r="AR73" s="164"/>
      <c r="AS73" s="165"/>
      <c r="AT73" s="172">
        <f>IF(AI73=0,0,(AI73*2)/($E$73*$AU$10*3-$E$75))</f>
        <v>5.5555555555555552E-2</v>
      </c>
      <c r="AU73" s="173"/>
      <c r="AV73" s="173"/>
      <c r="AW73" s="173"/>
      <c r="AX73" s="173"/>
      <c r="AY73" s="174"/>
      <c r="AZ73" s="37"/>
    </row>
    <row r="74" spans="1:52" ht="10.5" customHeight="1" x14ac:dyDescent="0.15">
      <c r="A74" s="5"/>
      <c r="B74" s="190"/>
      <c r="C74" s="191"/>
      <c r="D74" s="189"/>
      <c r="E74" s="34"/>
      <c r="F74" s="35"/>
      <c r="G74" s="35"/>
      <c r="H74" s="36"/>
      <c r="I74" s="166" t="str">
        <f t="shared" si="12"/>
        <v>全日</v>
      </c>
      <c r="J74" s="167"/>
      <c r="K74" s="167"/>
      <c r="L74" s="168"/>
      <c r="M74" s="161">
        <v>47</v>
      </c>
      <c r="N74" s="162"/>
      <c r="O74" s="162"/>
      <c r="P74" s="162"/>
      <c r="Q74" s="163"/>
      <c r="R74" s="161">
        <v>13628</v>
      </c>
      <c r="S74" s="162"/>
      <c r="T74" s="162"/>
      <c r="U74" s="162"/>
      <c r="V74" s="162"/>
      <c r="W74" s="163"/>
      <c r="X74" s="161">
        <v>5</v>
      </c>
      <c r="Y74" s="162"/>
      <c r="Z74" s="162"/>
      <c r="AA74" s="162"/>
      <c r="AB74" s="163"/>
      <c r="AC74" s="161">
        <v>1744</v>
      </c>
      <c r="AD74" s="162"/>
      <c r="AE74" s="162"/>
      <c r="AF74" s="162"/>
      <c r="AG74" s="162"/>
      <c r="AH74" s="163"/>
      <c r="AI74" s="161">
        <f t="shared" si="10"/>
        <v>52</v>
      </c>
      <c r="AJ74" s="162"/>
      <c r="AK74" s="162"/>
      <c r="AL74" s="162"/>
      <c r="AM74" s="163"/>
      <c r="AN74" s="161">
        <f t="shared" si="11"/>
        <v>15372</v>
      </c>
      <c r="AO74" s="164"/>
      <c r="AP74" s="164"/>
      <c r="AQ74" s="164"/>
      <c r="AR74" s="164"/>
      <c r="AS74" s="165"/>
      <c r="AT74" s="172">
        <f>IF(AI74=0,0,(AI74*3)/($E$73*$AU$10*3-$E$75))</f>
        <v>0.21666666666666667</v>
      </c>
      <c r="AU74" s="173"/>
      <c r="AV74" s="173"/>
      <c r="AW74" s="173"/>
      <c r="AX74" s="173"/>
      <c r="AY74" s="174"/>
      <c r="AZ74" s="37"/>
    </row>
    <row r="75" spans="1:52" ht="10.5" customHeight="1" x14ac:dyDescent="0.15">
      <c r="A75" s="5"/>
      <c r="B75" s="190"/>
      <c r="C75" s="191"/>
      <c r="D75" s="189"/>
      <c r="E75" s="169">
        <v>0</v>
      </c>
      <c r="F75" s="170"/>
      <c r="G75" s="170"/>
      <c r="H75" s="171"/>
      <c r="I75" s="166" t="s">
        <v>36</v>
      </c>
      <c r="J75" s="167"/>
      <c r="K75" s="167"/>
      <c r="L75" s="168"/>
      <c r="M75" s="161">
        <f>SUM(M69:Q74)</f>
        <v>189</v>
      </c>
      <c r="N75" s="162"/>
      <c r="O75" s="162"/>
      <c r="P75" s="162"/>
      <c r="Q75" s="163"/>
      <c r="R75" s="161">
        <f>SUM(R69:W74:W74)</f>
        <v>36429</v>
      </c>
      <c r="S75" s="162"/>
      <c r="T75" s="162"/>
      <c r="U75" s="162"/>
      <c r="V75" s="162"/>
      <c r="W75" s="163"/>
      <c r="X75" s="161">
        <f>SUM(X69:AB74:AB74)</f>
        <v>13</v>
      </c>
      <c r="Y75" s="162"/>
      <c r="Z75" s="162"/>
      <c r="AA75" s="162"/>
      <c r="AB75" s="163"/>
      <c r="AC75" s="161">
        <f>SUM(AC69:AH74)</f>
        <v>3366</v>
      </c>
      <c r="AD75" s="162"/>
      <c r="AE75" s="162"/>
      <c r="AF75" s="162"/>
      <c r="AG75" s="162"/>
      <c r="AH75" s="163"/>
      <c r="AI75" s="161">
        <f t="shared" si="10"/>
        <v>202</v>
      </c>
      <c r="AJ75" s="162"/>
      <c r="AK75" s="162"/>
      <c r="AL75" s="162"/>
      <c r="AM75" s="163"/>
      <c r="AN75" s="161">
        <f>SUM(AN69:AS74)</f>
        <v>39795</v>
      </c>
      <c r="AO75" s="164"/>
      <c r="AP75" s="164"/>
      <c r="AQ75" s="164"/>
      <c r="AR75" s="164"/>
      <c r="AS75" s="165"/>
      <c r="AT75" s="172">
        <f>IF(AI75=0,0,(AI75+AI72+AI73+(AI74*2))/(E73*$AU$10*3-E75))</f>
        <v>0.53749999999999998</v>
      </c>
      <c r="AU75" s="173"/>
      <c r="AV75" s="173"/>
      <c r="AW75" s="173"/>
      <c r="AX75" s="173"/>
      <c r="AY75" s="174"/>
      <c r="AZ75" s="37"/>
    </row>
    <row r="76" spans="1:52" ht="10.5" customHeight="1" x14ac:dyDescent="0.15">
      <c r="A76" s="5"/>
      <c r="B76" s="187" t="s">
        <v>35</v>
      </c>
      <c r="C76" s="191"/>
      <c r="D76" s="189"/>
      <c r="E76" s="175" t="s">
        <v>44</v>
      </c>
      <c r="F76" s="178"/>
      <c r="G76" s="178"/>
      <c r="H76" s="177"/>
      <c r="I76" s="158" t="str">
        <f t="shared" ref="I76:I81" si="13">I69</f>
        <v>午前</v>
      </c>
      <c r="J76" s="159"/>
      <c r="K76" s="159"/>
      <c r="L76" s="160"/>
      <c r="M76" s="179">
        <v>175</v>
      </c>
      <c r="N76" s="180"/>
      <c r="O76" s="180"/>
      <c r="P76" s="180"/>
      <c r="Q76" s="181"/>
      <c r="R76" s="179">
        <v>1624</v>
      </c>
      <c r="S76" s="180"/>
      <c r="T76" s="180"/>
      <c r="U76" s="180"/>
      <c r="V76" s="180"/>
      <c r="W76" s="181"/>
      <c r="X76" s="179">
        <v>1</v>
      </c>
      <c r="Y76" s="180"/>
      <c r="Z76" s="180"/>
      <c r="AA76" s="180"/>
      <c r="AB76" s="181"/>
      <c r="AC76" s="179">
        <v>8</v>
      </c>
      <c r="AD76" s="180"/>
      <c r="AE76" s="180"/>
      <c r="AF76" s="180"/>
      <c r="AG76" s="180"/>
      <c r="AH76" s="181"/>
      <c r="AI76" s="179">
        <f t="shared" si="10"/>
        <v>176</v>
      </c>
      <c r="AJ76" s="180"/>
      <c r="AK76" s="180"/>
      <c r="AL76" s="180"/>
      <c r="AM76" s="181"/>
      <c r="AN76" s="179">
        <f t="shared" ref="AN76:AN81" si="14">R76+AC76</f>
        <v>1632</v>
      </c>
      <c r="AO76" s="182"/>
      <c r="AP76" s="182"/>
      <c r="AQ76" s="182"/>
      <c r="AR76" s="182"/>
      <c r="AS76" s="183"/>
      <c r="AT76" s="184">
        <f>IF(AI76=0,0,(AI76*1)/($E$80*$AU$10*3-$E$82))</f>
        <v>0.16296296296296298</v>
      </c>
      <c r="AU76" s="185"/>
      <c r="AV76" s="185"/>
      <c r="AW76" s="185"/>
      <c r="AX76" s="185"/>
      <c r="AY76" s="186"/>
      <c r="AZ76" s="37"/>
    </row>
    <row r="77" spans="1:52" ht="10.5" customHeight="1" x14ac:dyDescent="0.15">
      <c r="A77" s="5"/>
      <c r="B77" s="190"/>
      <c r="C77" s="191"/>
      <c r="D77" s="189"/>
      <c r="E77" s="175"/>
      <c r="F77" s="178"/>
      <c r="G77" s="178"/>
      <c r="H77" s="177"/>
      <c r="I77" s="166" t="str">
        <f t="shared" si="13"/>
        <v>午後</v>
      </c>
      <c r="J77" s="167"/>
      <c r="K77" s="167"/>
      <c r="L77" s="168"/>
      <c r="M77" s="161">
        <v>185</v>
      </c>
      <c r="N77" s="162"/>
      <c r="O77" s="162"/>
      <c r="P77" s="162"/>
      <c r="Q77" s="163"/>
      <c r="R77" s="161">
        <v>2172</v>
      </c>
      <c r="S77" s="162"/>
      <c r="T77" s="162"/>
      <c r="U77" s="162"/>
      <c r="V77" s="162"/>
      <c r="W77" s="163"/>
      <c r="X77" s="161">
        <v>29</v>
      </c>
      <c r="Y77" s="162"/>
      <c r="Z77" s="162"/>
      <c r="AA77" s="162"/>
      <c r="AB77" s="163"/>
      <c r="AC77" s="161">
        <v>675</v>
      </c>
      <c r="AD77" s="162"/>
      <c r="AE77" s="162"/>
      <c r="AF77" s="162"/>
      <c r="AG77" s="162"/>
      <c r="AH77" s="163"/>
      <c r="AI77" s="161">
        <f t="shared" si="10"/>
        <v>214</v>
      </c>
      <c r="AJ77" s="162"/>
      <c r="AK77" s="162"/>
      <c r="AL77" s="162"/>
      <c r="AM77" s="163"/>
      <c r="AN77" s="161">
        <f t="shared" si="14"/>
        <v>2847</v>
      </c>
      <c r="AO77" s="164"/>
      <c r="AP77" s="164"/>
      <c r="AQ77" s="164"/>
      <c r="AR77" s="164"/>
      <c r="AS77" s="165"/>
      <c r="AT77" s="172">
        <f>IF(AI77=0,0,(AI77*1)/($E$80*$AU$10*3-$E$82))</f>
        <v>0.19814814814814816</v>
      </c>
      <c r="AU77" s="173"/>
      <c r="AV77" s="173"/>
      <c r="AW77" s="173"/>
      <c r="AX77" s="173"/>
      <c r="AY77" s="174"/>
      <c r="AZ77" s="37"/>
    </row>
    <row r="78" spans="1:52" ht="10.5" customHeight="1" x14ac:dyDescent="0.15">
      <c r="A78" s="5"/>
      <c r="B78" s="190"/>
      <c r="C78" s="191"/>
      <c r="D78" s="189"/>
      <c r="E78" s="175"/>
      <c r="F78" s="178"/>
      <c r="G78" s="178"/>
      <c r="H78" s="177"/>
      <c r="I78" s="166" t="str">
        <f t="shared" si="13"/>
        <v>夜間</v>
      </c>
      <c r="J78" s="167"/>
      <c r="K78" s="167"/>
      <c r="L78" s="168"/>
      <c r="M78" s="161">
        <v>157</v>
      </c>
      <c r="N78" s="162"/>
      <c r="O78" s="162"/>
      <c r="P78" s="162"/>
      <c r="Q78" s="163"/>
      <c r="R78" s="161">
        <v>2191</v>
      </c>
      <c r="S78" s="162"/>
      <c r="T78" s="162"/>
      <c r="U78" s="162"/>
      <c r="V78" s="162"/>
      <c r="W78" s="163"/>
      <c r="X78" s="161">
        <v>62</v>
      </c>
      <c r="Y78" s="162"/>
      <c r="Z78" s="162"/>
      <c r="AA78" s="162"/>
      <c r="AB78" s="163"/>
      <c r="AC78" s="161">
        <v>1730</v>
      </c>
      <c r="AD78" s="162"/>
      <c r="AE78" s="162"/>
      <c r="AF78" s="162"/>
      <c r="AG78" s="162"/>
      <c r="AH78" s="163"/>
      <c r="AI78" s="161">
        <f t="shared" si="10"/>
        <v>219</v>
      </c>
      <c r="AJ78" s="162"/>
      <c r="AK78" s="162"/>
      <c r="AL78" s="162"/>
      <c r="AM78" s="163"/>
      <c r="AN78" s="161">
        <f t="shared" si="14"/>
        <v>3921</v>
      </c>
      <c r="AO78" s="164"/>
      <c r="AP78" s="164"/>
      <c r="AQ78" s="164"/>
      <c r="AR78" s="164"/>
      <c r="AS78" s="165"/>
      <c r="AT78" s="172">
        <f>IF(AI78=0,0,(AI78*1)/($E$80*$AU$10*3-$E$82))</f>
        <v>0.20277777777777778</v>
      </c>
      <c r="AU78" s="173"/>
      <c r="AV78" s="173"/>
      <c r="AW78" s="173"/>
      <c r="AX78" s="173"/>
      <c r="AY78" s="174"/>
      <c r="AZ78" s="37"/>
    </row>
    <row r="79" spans="1:52" ht="10.5" customHeight="1" x14ac:dyDescent="0.15">
      <c r="A79" s="5"/>
      <c r="B79" s="190"/>
      <c r="C79" s="191"/>
      <c r="D79" s="189"/>
      <c r="E79" s="175"/>
      <c r="F79" s="178"/>
      <c r="G79" s="178"/>
      <c r="H79" s="177"/>
      <c r="I79" s="166" t="str">
        <f t="shared" si="13"/>
        <v>午前午後</v>
      </c>
      <c r="J79" s="167"/>
      <c r="K79" s="167"/>
      <c r="L79" s="168"/>
      <c r="M79" s="161">
        <v>70</v>
      </c>
      <c r="N79" s="162"/>
      <c r="O79" s="162"/>
      <c r="P79" s="162"/>
      <c r="Q79" s="163"/>
      <c r="R79" s="161">
        <v>983</v>
      </c>
      <c r="S79" s="162"/>
      <c r="T79" s="162"/>
      <c r="U79" s="162"/>
      <c r="V79" s="162"/>
      <c r="W79" s="163"/>
      <c r="X79" s="161">
        <v>16</v>
      </c>
      <c r="Y79" s="162"/>
      <c r="Z79" s="162"/>
      <c r="AA79" s="162"/>
      <c r="AB79" s="163"/>
      <c r="AC79" s="161">
        <v>335</v>
      </c>
      <c r="AD79" s="162"/>
      <c r="AE79" s="162"/>
      <c r="AF79" s="162"/>
      <c r="AG79" s="162"/>
      <c r="AH79" s="163"/>
      <c r="AI79" s="161">
        <f t="shared" si="10"/>
        <v>86</v>
      </c>
      <c r="AJ79" s="162"/>
      <c r="AK79" s="162"/>
      <c r="AL79" s="162"/>
      <c r="AM79" s="163"/>
      <c r="AN79" s="161">
        <f t="shared" si="14"/>
        <v>1318</v>
      </c>
      <c r="AO79" s="164"/>
      <c r="AP79" s="164"/>
      <c r="AQ79" s="164"/>
      <c r="AR79" s="164"/>
      <c r="AS79" s="165"/>
      <c r="AT79" s="172">
        <f>IF(AI79=0,0,(AI79*2)/($E$80*$AU$10*3-$E$82))</f>
        <v>0.15925925925925927</v>
      </c>
      <c r="AU79" s="173"/>
      <c r="AV79" s="173"/>
      <c r="AW79" s="173"/>
      <c r="AX79" s="173"/>
      <c r="AY79" s="174"/>
      <c r="AZ79" s="37"/>
    </row>
    <row r="80" spans="1:52" ht="10.5" customHeight="1" x14ac:dyDescent="0.15">
      <c r="A80" s="5"/>
      <c r="B80" s="190"/>
      <c r="C80" s="191"/>
      <c r="D80" s="189"/>
      <c r="E80" s="38">
        <v>3</v>
      </c>
      <c r="F80" s="35"/>
      <c r="G80" s="35"/>
      <c r="H80" s="36"/>
      <c r="I80" s="166" t="str">
        <f t="shared" si="13"/>
        <v>午後夜間</v>
      </c>
      <c r="J80" s="167"/>
      <c r="K80" s="167"/>
      <c r="L80" s="168"/>
      <c r="M80" s="161">
        <v>15</v>
      </c>
      <c r="N80" s="162"/>
      <c r="O80" s="162"/>
      <c r="P80" s="162"/>
      <c r="Q80" s="163"/>
      <c r="R80" s="161">
        <v>258</v>
      </c>
      <c r="S80" s="162"/>
      <c r="T80" s="162"/>
      <c r="U80" s="162"/>
      <c r="V80" s="162"/>
      <c r="W80" s="163"/>
      <c r="X80" s="161">
        <v>2</v>
      </c>
      <c r="Y80" s="162"/>
      <c r="Z80" s="162"/>
      <c r="AA80" s="162"/>
      <c r="AB80" s="163"/>
      <c r="AC80" s="161">
        <v>30</v>
      </c>
      <c r="AD80" s="162"/>
      <c r="AE80" s="162"/>
      <c r="AF80" s="162"/>
      <c r="AG80" s="162"/>
      <c r="AH80" s="163"/>
      <c r="AI80" s="161">
        <f t="shared" si="10"/>
        <v>17</v>
      </c>
      <c r="AJ80" s="162"/>
      <c r="AK80" s="162"/>
      <c r="AL80" s="162"/>
      <c r="AM80" s="163"/>
      <c r="AN80" s="161">
        <f t="shared" si="14"/>
        <v>288</v>
      </c>
      <c r="AO80" s="164"/>
      <c r="AP80" s="164"/>
      <c r="AQ80" s="164"/>
      <c r="AR80" s="164"/>
      <c r="AS80" s="165"/>
      <c r="AT80" s="172">
        <f>IF(AI80=0,0,(AI80*2)/($E$80*$AU$10*3-$E$82))</f>
        <v>3.1481481481481478E-2</v>
      </c>
      <c r="AU80" s="173"/>
      <c r="AV80" s="173"/>
      <c r="AW80" s="173"/>
      <c r="AX80" s="173"/>
      <c r="AY80" s="174"/>
      <c r="AZ80" s="37"/>
    </row>
    <row r="81" spans="1:52" ht="10.5" customHeight="1" x14ac:dyDescent="0.15">
      <c r="A81" s="5"/>
      <c r="B81" s="190"/>
      <c r="C81" s="191"/>
      <c r="D81" s="189"/>
      <c r="E81" s="34"/>
      <c r="F81" s="35"/>
      <c r="G81" s="35"/>
      <c r="H81" s="36"/>
      <c r="I81" s="166" t="str">
        <f t="shared" si="13"/>
        <v>全日</v>
      </c>
      <c r="J81" s="167"/>
      <c r="K81" s="167"/>
      <c r="L81" s="168"/>
      <c r="M81" s="161">
        <v>23</v>
      </c>
      <c r="N81" s="162"/>
      <c r="O81" s="162"/>
      <c r="P81" s="162"/>
      <c r="Q81" s="163"/>
      <c r="R81" s="161">
        <v>346</v>
      </c>
      <c r="S81" s="162"/>
      <c r="T81" s="162"/>
      <c r="U81" s="162"/>
      <c r="V81" s="162"/>
      <c r="W81" s="163"/>
      <c r="X81" s="161">
        <v>3</v>
      </c>
      <c r="Y81" s="162"/>
      <c r="Z81" s="162"/>
      <c r="AA81" s="162"/>
      <c r="AB81" s="163"/>
      <c r="AC81" s="161">
        <v>80</v>
      </c>
      <c r="AD81" s="162"/>
      <c r="AE81" s="162"/>
      <c r="AF81" s="162"/>
      <c r="AG81" s="162"/>
      <c r="AH81" s="163"/>
      <c r="AI81" s="161">
        <f t="shared" si="10"/>
        <v>26</v>
      </c>
      <c r="AJ81" s="162"/>
      <c r="AK81" s="162"/>
      <c r="AL81" s="162"/>
      <c r="AM81" s="163"/>
      <c r="AN81" s="161">
        <f t="shared" si="14"/>
        <v>426</v>
      </c>
      <c r="AO81" s="164"/>
      <c r="AP81" s="164"/>
      <c r="AQ81" s="164"/>
      <c r="AR81" s="164"/>
      <c r="AS81" s="165"/>
      <c r="AT81" s="172">
        <f>IF(AI81=0,0,(AI81*3)/($E$80*$AU$10*3-$E$82))</f>
        <v>7.2222222222222215E-2</v>
      </c>
      <c r="AU81" s="173"/>
      <c r="AV81" s="173"/>
      <c r="AW81" s="173"/>
      <c r="AX81" s="173"/>
      <c r="AY81" s="174"/>
      <c r="AZ81" s="37"/>
    </row>
    <row r="82" spans="1:52" ht="10.5" customHeight="1" x14ac:dyDescent="0.15">
      <c r="A82" s="5"/>
      <c r="B82" s="190"/>
      <c r="C82" s="191"/>
      <c r="D82" s="189"/>
      <c r="E82" s="169">
        <v>0</v>
      </c>
      <c r="F82" s="170"/>
      <c r="G82" s="170"/>
      <c r="H82" s="171"/>
      <c r="I82" s="166" t="s">
        <v>36</v>
      </c>
      <c r="J82" s="167"/>
      <c r="K82" s="167"/>
      <c r="L82" s="168"/>
      <c r="M82" s="161">
        <f>SUM(M76:Q81)</f>
        <v>625</v>
      </c>
      <c r="N82" s="162"/>
      <c r="O82" s="162"/>
      <c r="P82" s="162"/>
      <c r="Q82" s="163"/>
      <c r="R82" s="161">
        <f>SUM(R76:W81:W81)</f>
        <v>7574</v>
      </c>
      <c r="S82" s="162"/>
      <c r="T82" s="162"/>
      <c r="U82" s="162"/>
      <c r="V82" s="162"/>
      <c r="W82" s="163"/>
      <c r="X82" s="161">
        <f>SUM(X76:AB81:AB81)</f>
        <v>113</v>
      </c>
      <c r="Y82" s="162"/>
      <c r="Z82" s="162"/>
      <c r="AA82" s="162"/>
      <c r="AB82" s="163"/>
      <c r="AC82" s="161">
        <f>SUM(AC76:AH81)</f>
        <v>2858</v>
      </c>
      <c r="AD82" s="162"/>
      <c r="AE82" s="162"/>
      <c r="AF82" s="162"/>
      <c r="AG82" s="162"/>
      <c r="AH82" s="163"/>
      <c r="AI82" s="161">
        <f t="shared" si="10"/>
        <v>738</v>
      </c>
      <c r="AJ82" s="162"/>
      <c r="AK82" s="162"/>
      <c r="AL82" s="162"/>
      <c r="AM82" s="163"/>
      <c r="AN82" s="161">
        <f>SUM(AN76:AS81)</f>
        <v>10432</v>
      </c>
      <c r="AO82" s="164"/>
      <c r="AP82" s="164"/>
      <c r="AQ82" s="164"/>
      <c r="AR82" s="164"/>
      <c r="AS82" s="165"/>
      <c r="AT82" s="172">
        <f>IF(AI82=0,0,(AI82+AI79+AI80+(AI81*2))/(E80*$AU$10*3-E82))</f>
        <v>0.82685185185185184</v>
      </c>
      <c r="AU82" s="173"/>
      <c r="AV82" s="173"/>
      <c r="AW82" s="173"/>
      <c r="AX82" s="173"/>
      <c r="AY82" s="174"/>
      <c r="AZ82" s="37"/>
    </row>
    <row r="83" spans="1:52" ht="10.5" customHeight="1" x14ac:dyDescent="0.15">
      <c r="A83" s="5"/>
      <c r="B83" s="187" t="s">
        <v>35</v>
      </c>
      <c r="C83" s="191"/>
      <c r="D83" s="189"/>
      <c r="E83" s="175" t="s">
        <v>45</v>
      </c>
      <c r="F83" s="178"/>
      <c r="G83" s="178"/>
      <c r="H83" s="177"/>
      <c r="I83" s="158" t="str">
        <f t="shared" ref="I83:I88" si="15">I76</f>
        <v>午前</v>
      </c>
      <c r="J83" s="159"/>
      <c r="K83" s="159"/>
      <c r="L83" s="160"/>
      <c r="M83" s="179">
        <v>32</v>
      </c>
      <c r="N83" s="180"/>
      <c r="O83" s="180"/>
      <c r="P83" s="180"/>
      <c r="Q83" s="181"/>
      <c r="R83" s="179">
        <v>245</v>
      </c>
      <c r="S83" s="180"/>
      <c r="T83" s="180"/>
      <c r="U83" s="180"/>
      <c r="V83" s="180"/>
      <c r="W83" s="181"/>
      <c r="X83" s="179">
        <v>0</v>
      </c>
      <c r="Y83" s="180"/>
      <c r="Z83" s="180"/>
      <c r="AA83" s="180"/>
      <c r="AB83" s="181"/>
      <c r="AC83" s="179">
        <v>0</v>
      </c>
      <c r="AD83" s="180"/>
      <c r="AE83" s="180"/>
      <c r="AF83" s="180"/>
      <c r="AG83" s="180"/>
      <c r="AH83" s="181"/>
      <c r="AI83" s="179">
        <f t="shared" si="10"/>
        <v>32</v>
      </c>
      <c r="AJ83" s="180"/>
      <c r="AK83" s="180"/>
      <c r="AL83" s="180"/>
      <c r="AM83" s="181"/>
      <c r="AN83" s="179">
        <f t="shared" ref="AN83:AN88" si="16">R83+AC83</f>
        <v>245</v>
      </c>
      <c r="AO83" s="182"/>
      <c r="AP83" s="182"/>
      <c r="AQ83" s="182"/>
      <c r="AR83" s="182"/>
      <c r="AS83" s="183"/>
      <c r="AT83" s="184">
        <f>IF(AI83=0,0,(AI83*1)/($E$87*$AU$10*3-$E$89))</f>
        <v>8.8888888888888892E-2</v>
      </c>
      <c r="AU83" s="185"/>
      <c r="AV83" s="185"/>
      <c r="AW83" s="185"/>
      <c r="AX83" s="185"/>
      <c r="AY83" s="186"/>
      <c r="AZ83" s="37"/>
    </row>
    <row r="84" spans="1:52" ht="10.5" customHeight="1" x14ac:dyDescent="0.15">
      <c r="A84" s="5"/>
      <c r="B84" s="190"/>
      <c r="C84" s="191"/>
      <c r="D84" s="189"/>
      <c r="E84" s="175"/>
      <c r="F84" s="178"/>
      <c r="G84" s="178"/>
      <c r="H84" s="177"/>
      <c r="I84" s="166" t="str">
        <f t="shared" si="15"/>
        <v>午後</v>
      </c>
      <c r="J84" s="167"/>
      <c r="K84" s="167"/>
      <c r="L84" s="168"/>
      <c r="M84" s="161">
        <v>26</v>
      </c>
      <c r="N84" s="162"/>
      <c r="O84" s="162"/>
      <c r="P84" s="162"/>
      <c r="Q84" s="163"/>
      <c r="R84" s="161">
        <v>200</v>
      </c>
      <c r="S84" s="162"/>
      <c r="T84" s="162"/>
      <c r="U84" s="162"/>
      <c r="V84" s="162"/>
      <c r="W84" s="163"/>
      <c r="X84" s="161">
        <v>0</v>
      </c>
      <c r="Y84" s="162"/>
      <c r="Z84" s="162"/>
      <c r="AA84" s="162"/>
      <c r="AB84" s="163"/>
      <c r="AC84" s="161">
        <v>0</v>
      </c>
      <c r="AD84" s="162"/>
      <c r="AE84" s="162"/>
      <c r="AF84" s="162"/>
      <c r="AG84" s="162"/>
      <c r="AH84" s="163"/>
      <c r="AI84" s="161">
        <f t="shared" si="10"/>
        <v>26</v>
      </c>
      <c r="AJ84" s="162"/>
      <c r="AK84" s="162"/>
      <c r="AL84" s="162"/>
      <c r="AM84" s="163"/>
      <c r="AN84" s="161">
        <f t="shared" si="16"/>
        <v>200</v>
      </c>
      <c r="AO84" s="164"/>
      <c r="AP84" s="164"/>
      <c r="AQ84" s="164"/>
      <c r="AR84" s="164"/>
      <c r="AS84" s="165"/>
      <c r="AT84" s="172">
        <f>IF(AI84=0,0,(AI84*1)/($E$87*$AU$10*3-$E$89))</f>
        <v>7.2222222222222215E-2</v>
      </c>
      <c r="AU84" s="173"/>
      <c r="AV84" s="173"/>
      <c r="AW84" s="173"/>
      <c r="AX84" s="173"/>
      <c r="AY84" s="174"/>
      <c r="AZ84" s="37"/>
    </row>
    <row r="85" spans="1:52" ht="10.5" customHeight="1" x14ac:dyDescent="0.15">
      <c r="A85" s="5"/>
      <c r="B85" s="190"/>
      <c r="C85" s="191"/>
      <c r="D85" s="189"/>
      <c r="E85" s="175"/>
      <c r="F85" s="178"/>
      <c r="G85" s="178"/>
      <c r="H85" s="177"/>
      <c r="I85" s="166" t="str">
        <f t="shared" si="15"/>
        <v>夜間</v>
      </c>
      <c r="J85" s="167"/>
      <c r="K85" s="167"/>
      <c r="L85" s="168"/>
      <c r="M85" s="161">
        <v>16</v>
      </c>
      <c r="N85" s="162"/>
      <c r="O85" s="162"/>
      <c r="P85" s="162"/>
      <c r="Q85" s="163"/>
      <c r="R85" s="161">
        <v>191</v>
      </c>
      <c r="S85" s="162"/>
      <c r="T85" s="162"/>
      <c r="U85" s="162"/>
      <c r="V85" s="162"/>
      <c r="W85" s="163"/>
      <c r="X85" s="161">
        <v>3</v>
      </c>
      <c r="Y85" s="162"/>
      <c r="Z85" s="162"/>
      <c r="AA85" s="162"/>
      <c r="AB85" s="163"/>
      <c r="AC85" s="161">
        <v>50</v>
      </c>
      <c r="AD85" s="162"/>
      <c r="AE85" s="162"/>
      <c r="AF85" s="162"/>
      <c r="AG85" s="162"/>
      <c r="AH85" s="163"/>
      <c r="AI85" s="161">
        <f t="shared" si="10"/>
        <v>19</v>
      </c>
      <c r="AJ85" s="162"/>
      <c r="AK85" s="162"/>
      <c r="AL85" s="162"/>
      <c r="AM85" s="163"/>
      <c r="AN85" s="161">
        <f t="shared" si="16"/>
        <v>241</v>
      </c>
      <c r="AO85" s="164"/>
      <c r="AP85" s="164"/>
      <c r="AQ85" s="164"/>
      <c r="AR85" s="164"/>
      <c r="AS85" s="165"/>
      <c r="AT85" s="172">
        <f>IF(AI85=0,0,(AI85*1)/($E$87*$AU$10*3-$E$89))</f>
        <v>5.2777777777777778E-2</v>
      </c>
      <c r="AU85" s="173"/>
      <c r="AV85" s="173"/>
      <c r="AW85" s="173"/>
      <c r="AX85" s="173"/>
      <c r="AY85" s="174"/>
      <c r="AZ85" s="37"/>
    </row>
    <row r="86" spans="1:52" ht="10.5" customHeight="1" x14ac:dyDescent="0.15">
      <c r="A86" s="5"/>
      <c r="B86" s="190"/>
      <c r="C86" s="191"/>
      <c r="D86" s="189"/>
      <c r="E86" s="175"/>
      <c r="F86" s="178"/>
      <c r="G86" s="178"/>
      <c r="H86" s="177"/>
      <c r="I86" s="166" t="str">
        <f t="shared" si="15"/>
        <v>午前午後</v>
      </c>
      <c r="J86" s="167"/>
      <c r="K86" s="167"/>
      <c r="L86" s="168"/>
      <c r="M86" s="161">
        <v>36</v>
      </c>
      <c r="N86" s="162"/>
      <c r="O86" s="162"/>
      <c r="P86" s="162"/>
      <c r="Q86" s="163"/>
      <c r="R86" s="161">
        <v>381</v>
      </c>
      <c r="S86" s="162"/>
      <c r="T86" s="162"/>
      <c r="U86" s="162"/>
      <c r="V86" s="162"/>
      <c r="W86" s="163"/>
      <c r="X86" s="161">
        <v>1</v>
      </c>
      <c r="Y86" s="162"/>
      <c r="Z86" s="162"/>
      <c r="AA86" s="162"/>
      <c r="AB86" s="163"/>
      <c r="AC86" s="161">
        <v>20</v>
      </c>
      <c r="AD86" s="162"/>
      <c r="AE86" s="162"/>
      <c r="AF86" s="162"/>
      <c r="AG86" s="162"/>
      <c r="AH86" s="163"/>
      <c r="AI86" s="161">
        <f t="shared" si="10"/>
        <v>37</v>
      </c>
      <c r="AJ86" s="162"/>
      <c r="AK86" s="162"/>
      <c r="AL86" s="162"/>
      <c r="AM86" s="163"/>
      <c r="AN86" s="161">
        <f t="shared" si="16"/>
        <v>401</v>
      </c>
      <c r="AO86" s="164"/>
      <c r="AP86" s="164"/>
      <c r="AQ86" s="164"/>
      <c r="AR86" s="164"/>
      <c r="AS86" s="165"/>
      <c r="AT86" s="172">
        <f>IF(AI86=0,0,(AI86*2)/($E$87*$AU$10*3-$E$89))</f>
        <v>0.20555555555555555</v>
      </c>
      <c r="AU86" s="173"/>
      <c r="AV86" s="173"/>
      <c r="AW86" s="173"/>
      <c r="AX86" s="173"/>
      <c r="AY86" s="174"/>
      <c r="AZ86" s="37"/>
    </row>
    <row r="87" spans="1:52" ht="10.5" customHeight="1" x14ac:dyDescent="0.15">
      <c r="A87" s="5"/>
      <c r="B87" s="190"/>
      <c r="C87" s="191"/>
      <c r="D87" s="189"/>
      <c r="E87" s="38">
        <v>1</v>
      </c>
      <c r="F87" s="35"/>
      <c r="G87" s="35"/>
      <c r="H87" s="36"/>
      <c r="I87" s="166" t="str">
        <f t="shared" si="15"/>
        <v>午後夜間</v>
      </c>
      <c r="J87" s="167"/>
      <c r="K87" s="167"/>
      <c r="L87" s="168"/>
      <c r="M87" s="161">
        <v>22</v>
      </c>
      <c r="N87" s="162"/>
      <c r="O87" s="162"/>
      <c r="P87" s="162"/>
      <c r="Q87" s="163"/>
      <c r="R87" s="161">
        <v>169</v>
      </c>
      <c r="S87" s="162"/>
      <c r="T87" s="162"/>
      <c r="U87" s="162"/>
      <c r="V87" s="162"/>
      <c r="W87" s="163"/>
      <c r="X87" s="161">
        <v>1</v>
      </c>
      <c r="Y87" s="162"/>
      <c r="Z87" s="162"/>
      <c r="AA87" s="162"/>
      <c r="AB87" s="163"/>
      <c r="AC87" s="161">
        <v>20</v>
      </c>
      <c r="AD87" s="162"/>
      <c r="AE87" s="162"/>
      <c r="AF87" s="162"/>
      <c r="AG87" s="162"/>
      <c r="AH87" s="163"/>
      <c r="AI87" s="161">
        <f t="shared" si="10"/>
        <v>23</v>
      </c>
      <c r="AJ87" s="162"/>
      <c r="AK87" s="162"/>
      <c r="AL87" s="162"/>
      <c r="AM87" s="163"/>
      <c r="AN87" s="161">
        <f t="shared" si="16"/>
        <v>189</v>
      </c>
      <c r="AO87" s="164"/>
      <c r="AP87" s="164"/>
      <c r="AQ87" s="164"/>
      <c r="AR87" s="164"/>
      <c r="AS87" s="165"/>
      <c r="AT87" s="172">
        <f>IF(AI87=0,0,(AI87*2)/($E$87*$AU$10*3-$E$89))</f>
        <v>0.12777777777777777</v>
      </c>
      <c r="AU87" s="173"/>
      <c r="AV87" s="173"/>
      <c r="AW87" s="173"/>
      <c r="AX87" s="173"/>
      <c r="AY87" s="174"/>
      <c r="AZ87" s="37"/>
    </row>
    <row r="88" spans="1:52" ht="10.5" customHeight="1" x14ac:dyDescent="0.15">
      <c r="A88" s="5"/>
      <c r="B88" s="190"/>
      <c r="C88" s="191"/>
      <c r="D88" s="189"/>
      <c r="E88" s="34"/>
      <c r="F88" s="35"/>
      <c r="G88" s="35"/>
      <c r="H88" s="36"/>
      <c r="I88" s="166" t="str">
        <f t="shared" si="15"/>
        <v>全日</v>
      </c>
      <c r="J88" s="167"/>
      <c r="K88" s="167"/>
      <c r="L88" s="168"/>
      <c r="M88" s="161">
        <v>14</v>
      </c>
      <c r="N88" s="162"/>
      <c r="O88" s="162"/>
      <c r="P88" s="162"/>
      <c r="Q88" s="163"/>
      <c r="R88" s="161">
        <v>235</v>
      </c>
      <c r="S88" s="162"/>
      <c r="T88" s="162"/>
      <c r="U88" s="162"/>
      <c r="V88" s="162"/>
      <c r="W88" s="163"/>
      <c r="X88" s="161">
        <v>1</v>
      </c>
      <c r="Y88" s="162"/>
      <c r="Z88" s="162"/>
      <c r="AA88" s="162"/>
      <c r="AB88" s="163"/>
      <c r="AC88" s="161">
        <v>20</v>
      </c>
      <c r="AD88" s="162"/>
      <c r="AE88" s="162"/>
      <c r="AF88" s="162"/>
      <c r="AG88" s="162"/>
      <c r="AH88" s="163"/>
      <c r="AI88" s="161">
        <f t="shared" si="10"/>
        <v>15</v>
      </c>
      <c r="AJ88" s="162"/>
      <c r="AK88" s="162"/>
      <c r="AL88" s="162"/>
      <c r="AM88" s="163"/>
      <c r="AN88" s="161">
        <f t="shared" si="16"/>
        <v>255</v>
      </c>
      <c r="AO88" s="164"/>
      <c r="AP88" s="164"/>
      <c r="AQ88" s="164"/>
      <c r="AR88" s="164"/>
      <c r="AS88" s="165"/>
      <c r="AT88" s="172">
        <f>IF(AI88=0,0,(AI88*3)/($E$87*$AU$10*3-$E$89))</f>
        <v>0.125</v>
      </c>
      <c r="AU88" s="173"/>
      <c r="AV88" s="173"/>
      <c r="AW88" s="173"/>
      <c r="AX88" s="173"/>
      <c r="AY88" s="174"/>
      <c r="AZ88" s="37"/>
    </row>
    <row r="89" spans="1:52" ht="10.5" customHeight="1" x14ac:dyDescent="0.15">
      <c r="A89" s="5"/>
      <c r="B89" s="190"/>
      <c r="C89" s="191"/>
      <c r="D89" s="189"/>
      <c r="E89" s="169">
        <v>0</v>
      </c>
      <c r="F89" s="170"/>
      <c r="G89" s="170"/>
      <c r="H89" s="171"/>
      <c r="I89" s="166" t="s">
        <v>36</v>
      </c>
      <c r="J89" s="167"/>
      <c r="K89" s="167"/>
      <c r="L89" s="168"/>
      <c r="M89" s="161">
        <f>SUM(M83:Q88)</f>
        <v>146</v>
      </c>
      <c r="N89" s="162"/>
      <c r="O89" s="162"/>
      <c r="P89" s="162"/>
      <c r="Q89" s="163"/>
      <c r="R89" s="161">
        <f>SUM(R83:W88:W88)</f>
        <v>1421</v>
      </c>
      <c r="S89" s="162"/>
      <c r="T89" s="162"/>
      <c r="U89" s="162"/>
      <c r="V89" s="162"/>
      <c r="W89" s="163"/>
      <c r="X89" s="161">
        <f>SUM(X83:AB88:AB88)</f>
        <v>6</v>
      </c>
      <c r="Y89" s="162"/>
      <c r="Z89" s="162"/>
      <c r="AA89" s="162"/>
      <c r="AB89" s="163"/>
      <c r="AC89" s="161">
        <f>SUM(AC83:AH88)</f>
        <v>110</v>
      </c>
      <c r="AD89" s="162"/>
      <c r="AE89" s="162"/>
      <c r="AF89" s="162"/>
      <c r="AG89" s="162"/>
      <c r="AH89" s="163"/>
      <c r="AI89" s="161">
        <f t="shared" si="10"/>
        <v>152</v>
      </c>
      <c r="AJ89" s="162"/>
      <c r="AK89" s="162"/>
      <c r="AL89" s="162"/>
      <c r="AM89" s="163"/>
      <c r="AN89" s="161">
        <f>SUM(AN83:AS88)</f>
        <v>1531</v>
      </c>
      <c r="AO89" s="164"/>
      <c r="AP89" s="164"/>
      <c r="AQ89" s="164"/>
      <c r="AR89" s="164"/>
      <c r="AS89" s="165"/>
      <c r="AT89" s="172">
        <f>IF(AI89=0,0,(AI89+AI86+AI87+(AI88*2))/(E87*$AU$10*3-E89))</f>
        <v>0.67222222222222228</v>
      </c>
      <c r="AU89" s="173"/>
      <c r="AV89" s="173"/>
      <c r="AW89" s="173"/>
      <c r="AX89" s="173"/>
      <c r="AY89" s="174"/>
      <c r="AZ89" s="37"/>
    </row>
    <row r="90" spans="1:52" ht="10.5" customHeight="1" x14ac:dyDescent="0.15">
      <c r="A90" s="5"/>
      <c r="B90" s="187" t="s">
        <v>35</v>
      </c>
      <c r="C90" s="191"/>
      <c r="D90" s="189"/>
      <c r="E90" s="175" t="s">
        <v>46</v>
      </c>
      <c r="F90" s="178"/>
      <c r="G90" s="178"/>
      <c r="H90" s="177"/>
      <c r="I90" s="158" t="str">
        <f t="shared" ref="I90:I95" si="17">I83</f>
        <v>午前</v>
      </c>
      <c r="J90" s="159"/>
      <c r="K90" s="159"/>
      <c r="L90" s="160"/>
      <c r="M90" s="179">
        <v>139</v>
      </c>
      <c r="N90" s="180"/>
      <c r="O90" s="180"/>
      <c r="P90" s="180"/>
      <c r="Q90" s="181"/>
      <c r="R90" s="179">
        <v>364</v>
      </c>
      <c r="S90" s="180"/>
      <c r="T90" s="180"/>
      <c r="U90" s="180"/>
      <c r="V90" s="180"/>
      <c r="W90" s="181"/>
      <c r="X90" s="179">
        <v>0</v>
      </c>
      <c r="Y90" s="180"/>
      <c r="Z90" s="180"/>
      <c r="AA90" s="180"/>
      <c r="AB90" s="181"/>
      <c r="AC90" s="179">
        <v>0</v>
      </c>
      <c r="AD90" s="180"/>
      <c r="AE90" s="180"/>
      <c r="AF90" s="180"/>
      <c r="AG90" s="180"/>
      <c r="AH90" s="181"/>
      <c r="AI90" s="179">
        <f t="shared" si="10"/>
        <v>139</v>
      </c>
      <c r="AJ90" s="180"/>
      <c r="AK90" s="180"/>
      <c r="AL90" s="180"/>
      <c r="AM90" s="181"/>
      <c r="AN90" s="179">
        <f t="shared" ref="AN90:AN95" si="18">R90+AC90</f>
        <v>364</v>
      </c>
      <c r="AO90" s="182"/>
      <c r="AP90" s="182"/>
      <c r="AQ90" s="182"/>
      <c r="AR90" s="182"/>
      <c r="AS90" s="183"/>
      <c r="AT90" s="184">
        <f>IF(AI90=0,0,(AI90*1)/($E$94*$AU$10*3-$E$96))</f>
        <v>0.19305555555555556</v>
      </c>
      <c r="AU90" s="185"/>
      <c r="AV90" s="185"/>
      <c r="AW90" s="185"/>
      <c r="AX90" s="185"/>
      <c r="AY90" s="186"/>
      <c r="AZ90" s="37"/>
    </row>
    <row r="91" spans="1:52" ht="10.5" customHeight="1" x14ac:dyDescent="0.15">
      <c r="A91" s="5"/>
      <c r="B91" s="190"/>
      <c r="C91" s="191"/>
      <c r="D91" s="189"/>
      <c r="E91" s="175"/>
      <c r="F91" s="178"/>
      <c r="G91" s="178"/>
      <c r="H91" s="177"/>
      <c r="I91" s="166" t="str">
        <f t="shared" si="17"/>
        <v>午後</v>
      </c>
      <c r="J91" s="167"/>
      <c r="K91" s="167"/>
      <c r="L91" s="168"/>
      <c r="M91" s="161">
        <v>117</v>
      </c>
      <c r="N91" s="162"/>
      <c r="O91" s="162"/>
      <c r="P91" s="162"/>
      <c r="Q91" s="163"/>
      <c r="R91" s="161">
        <v>333</v>
      </c>
      <c r="S91" s="162"/>
      <c r="T91" s="162"/>
      <c r="U91" s="162"/>
      <c r="V91" s="162"/>
      <c r="W91" s="163"/>
      <c r="X91" s="161">
        <v>0</v>
      </c>
      <c r="Y91" s="162"/>
      <c r="Z91" s="162"/>
      <c r="AA91" s="162"/>
      <c r="AB91" s="163"/>
      <c r="AC91" s="161">
        <v>0</v>
      </c>
      <c r="AD91" s="162"/>
      <c r="AE91" s="162"/>
      <c r="AF91" s="162"/>
      <c r="AG91" s="162"/>
      <c r="AH91" s="163"/>
      <c r="AI91" s="161">
        <f t="shared" si="10"/>
        <v>117</v>
      </c>
      <c r="AJ91" s="162"/>
      <c r="AK91" s="162"/>
      <c r="AL91" s="162"/>
      <c r="AM91" s="163"/>
      <c r="AN91" s="161">
        <f t="shared" si="18"/>
        <v>333</v>
      </c>
      <c r="AO91" s="164"/>
      <c r="AP91" s="164"/>
      <c r="AQ91" s="164"/>
      <c r="AR91" s="164"/>
      <c r="AS91" s="165"/>
      <c r="AT91" s="172">
        <f>IF(AI91=0,0,(AI91*1)/($E$94*$AU$10*3-$E$96))</f>
        <v>0.16250000000000001</v>
      </c>
      <c r="AU91" s="173"/>
      <c r="AV91" s="173"/>
      <c r="AW91" s="173"/>
      <c r="AX91" s="173"/>
      <c r="AY91" s="174"/>
      <c r="AZ91" s="37"/>
    </row>
    <row r="92" spans="1:52" ht="10.5" customHeight="1" x14ac:dyDescent="0.15">
      <c r="A92" s="5"/>
      <c r="B92" s="190"/>
      <c r="C92" s="191"/>
      <c r="D92" s="189"/>
      <c r="E92" s="175"/>
      <c r="F92" s="178"/>
      <c r="G92" s="178"/>
      <c r="H92" s="177"/>
      <c r="I92" s="166" t="str">
        <f t="shared" si="17"/>
        <v>夜間</v>
      </c>
      <c r="J92" s="167"/>
      <c r="K92" s="167"/>
      <c r="L92" s="168"/>
      <c r="M92" s="161">
        <v>131</v>
      </c>
      <c r="N92" s="162"/>
      <c r="O92" s="162"/>
      <c r="P92" s="162"/>
      <c r="Q92" s="163"/>
      <c r="R92" s="161">
        <v>302</v>
      </c>
      <c r="S92" s="162"/>
      <c r="T92" s="162"/>
      <c r="U92" s="162"/>
      <c r="V92" s="162"/>
      <c r="W92" s="163"/>
      <c r="X92" s="161">
        <v>0</v>
      </c>
      <c r="Y92" s="162"/>
      <c r="Z92" s="162"/>
      <c r="AA92" s="162"/>
      <c r="AB92" s="163"/>
      <c r="AC92" s="161">
        <v>0</v>
      </c>
      <c r="AD92" s="162"/>
      <c r="AE92" s="162"/>
      <c r="AF92" s="162"/>
      <c r="AG92" s="162"/>
      <c r="AH92" s="163"/>
      <c r="AI92" s="161">
        <f t="shared" si="10"/>
        <v>131</v>
      </c>
      <c r="AJ92" s="162"/>
      <c r="AK92" s="162"/>
      <c r="AL92" s="162"/>
      <c r="AM92" s="163"/>
      <c r="AN92" s="161">
        <f t="shared" si="18"/>
        <v>302</v>
      </c>
      <c r="AO92" s="164"/>
      <c r="AP92" s="164"/>
      <c r="AQ92" s="164"/>
      <c r="AR92" s="164"/>
      <c r="AS92" s="165"/>
      <c r="AT92" s="172">
        <f>IF(AI92=0,0,(AI92*1)/($E$94*$AU$10*3-$E$96))</f>
        <v>0.18194444444444444</v>
      </c>
      <c r="AU92" s="173"/>
      <c r="AV92" s="173"/>
      <c r="AW92" s="173"/>
      <c r="AX92" s="173"/>
      <c r="AY92" s="174"/>
      <c r="AZ92" s="37"/>
    </row>
    <row r="93" spans="1:52" ht="10.5" customHeight="1" x14ac:dyDescent="0.15">
      <c r="A93" s="5"/>
      <c r="B93" s="190"/>
      <c r="C93" s="191"/>
      <c r="D93" s="189"/>
      <c r="E93" s="175"/>
      <c r="F93" s="178"/>
      <c r="G93" s="178"/>
      <c r="H93" s="177"/>
      <c r="I93" s="166" t="str">
        <f t="shared" si="17"/>
        <v>午前午後</v>
      </c>
      <c r="J93" s="167"/>
      <c r="K93" s="167"/>
      <c r="L93" s="168"/>
      <c r="M93" s="161">
        <v>25</v>
      </c>
      <c r="N93" s="162"/>
      <c r="O93" s="162"/>
      <c r="P93" s="162"/>
      <c r="Q93" s="163"/>
      <c r="R93" s="161">
        <v>71</v>
      </c>
      <c r="S93" s="162"/>
      <c r="T93" s="162"/>
      <c r="U93" s="162"/>
      <c r="V93" s="162"/>
      <c r="W93" s="163"/>
      <c r="X93" s="161">
        <v>2</v>
      </c>
      <c r="Y93" s="162"/>
      <c r="Z93" s="162"/>
      <c r="AA93" s="162"/>
      <c r="AB93" s="163"/>
      <c r="AC93" s="161">
        <v>10</v>
      </c>
      <c r="AD93" s="162"/>
      <c r="AE93" s="162"/>
      <c r="AF93" s="162"/>
      <c r="AG93" s="162"/>
      <c r="AH93" s="163"/>
      <c r="AI93" s="161">
        <f t="shared" si="10"/>
        <v>27</v>
      </c>
      <c r="AJ93" s="162"/>
      <c r="AK93" s="162"/>
      <c r="AL93" s="162"/>
      <c r="AM93" s="163"/>
      <c r="AN93" s="161">
        <f t="shared" si="18"/>
        <v>81</v>
      </c>
      <c r="AO93" s="164"/>
      <c r="AP93" s="164"/>
      <c r="AQ93" s="164"/>
      <c r="AR93" s="164"/>
      <c r="AS93" s="165"/>
      <c r="AT93" s="172">
        <f>IF(AI93=0,0,(AI93*2)/($E$94*$AU$10*3-$E$96))</f>
        <v>7.4999999999999997E-2</v>
      </c>
      <c r="AU93" s="173"/>
      <c r="AV93" s="173"/>
      <c r="AW93" s="173"/>
      <c r="AX93" s="173"/>
      <c r="AY93" s="174"/>
      <c r="AZ93" s="37"/>
    </row>
    <row r="94" spans="1:52" ht="10.5" customHeight="1" x14ac:dyDescent="0.15">
      <c r="A94" s="5"/>
      <c r="B94" s="190"/>
      <c r="C94" s="191"/>
      <c r="D94" s="189"/>
      <c r="E94" s="38">
        <v>2</v>
      </c>
      <c r="F94" s="35"/>
      <c r="G94" s="35"/>
      <c r="H94" s="36"/>
      <c r="I94" s="166" t="str">
        <f t="shared" si="17"/>
        <v>午後夜間</v>
      </c>
      <c r="J94" s="167"/>
      <c r="K94" s="167"/>
      <c r="L94" s="168"/>
      <c r="M94" s="161">
        <v>14</v>
      </c>
      <c r="N94" s="162"/>
      <c r="O94" s="162"/>
      <c r="P94" s="162"/>
      <c r="Q94" s="163"/>
      <c r="R94" s="161">
        <v>51</v>
      </c>
      <c r="S94" s="162"/>
      <c r="T94" s="162"/>
      <c r="U94" s="162"/>
      <c r="V94" s="162"/>
      <c r="W94" s="163"/>
      <c r="X94" s="161">
        <v>2</v>
      </c>
      <c r="Y94" s="162"/>
      <c r="Z94" s="162"/>
      <c r="AA94" s="162"/>
      <c r="AB94" s="163"/>
      <c r="AC94" s="161">
        <v>10</v>
      </c>
      <c r="AD94" s="162"/>
      <c r="AE94" s="162"/>
      <c r="AF94" s="162"/>
      <c r="AG94" s="162"/>
      <c r="AH94" s="163"/>
      <c r="AI94" s="161">
        <f t="shared" si="10"/>
        <v>16</v>
      </c>
      <c r="AJ94" s="162"/>
      <c r="AK94" s="162"/>
      <c r="AL94" s="162"/>
      <c r="AM94" s="163"/>
      <c r="AN94" s="161">
        <f t="shared" si="18"/>
        <v>61</v>
      </c>
      <c r="AO94" s="164"/>
      <c r="AP94" s="164"/>
      <c r="AQ94" s="164"/>
      <c r="AR94" s="164"/>
      <c r="AS94" s="165"/>
      <c r="AT94" s="172">
        <f>IF(AI94=0,0,(AI94*2)/($E$94*$AU$10*3-$E$96))</f>
        <v>4.4444444444444446E-2</v>
      </c>
      <c r="AU94" s="173"/>
      <c r="AV94" s="173"/>
      <c r="AW94" s="173"/>
      <c r="AX94" s="173"/>
      <c r="AY94" s="174"/>
      <c r="AZ94" s="37"/>
    </row>
    <row r="95" spans="1:52" ht="10.5" customHeight="1" x14ac:dyDescent="0.15">
      <c r="A95" s="5"/>
      <c r="B95" s="190"/>
      <c r="C95" s="191"/>
      <c r="D95" s="189"/>
      <c r="E95" s="34"/>
      <c r="F95" s="35"/>
      <c r="G95" s="35"/>
      <c r="H95" s="36"/>
      <c r="I95" s="166" t="str">
        <f t="shared" si="17"/>
        <v>全日</v>
      </c>
      <c r="J95" s="167"/>
      <c r="K95" s="167"/>
      <c r="L95" s="168"/>
      <c r="M95" s="161">
        <v>3</v>
      </c>
      <c r="N95" s="162"/>
      <c r="O95" s="162"/>
      <c r="P95" s="162"/>
      <c r="Q95" s="163"/>
      <c r="R95" s="161">
        <v>14</v>
      </c>
      <c r="S95" s="162"/>
      <c r="T95" s="162"/>
      <c r="U95" s="162"/>
      <c r="V95" s="162"/>
      <c r="W95" s="163"/>
      <c r="X95" s="161">
        <v>2</v>
      </c>
      <c r="Y95" s="162"/>
      <c r="Z95" s="162"/>
      <c r="AA95" s="162"/>
      <c r="AB95" s="163"/>
      <c r="AC95" s="161">
        <v>10</v>
      </c>
      <c r="AD95" s="162"/>
      <c r="AE95" s="162"/>
      <c r="AF95" s="162"/>
      <c r="AG95" s="162"/>
      <c r="AH95" s="163"/>
      <c r="AI95" s="161">
        <f t="shared" si="10"/>
        <v>5</v>
      </c>
      <c r="AJ95" s="162"/>
      <c r="AK95" s="162"/>
      <c r="AL95" s="162"/>
      <c r="AM95" s="163"/>
      <c r="AN95" s="161">
        <f t="shared" si="18"/>
        <v>24</v>
      </c>
      <c r="AO95" s="164"/>
      <c r="AP95" s="164"/>
      <c r="AQ95" s="164"/>
      <c r="AR95" s="164"/>
      <c r="AS95" s="165"/>
      <c r="AT95" s="172">
        <f>IF(AI95=0,0,(AI95*3)/($E$94*$AU$10*3-$E$96))</f>
        <v>2.0833333333333332E-2</v>
      </c>
      <c r="AU95" s="173"/>
      <c r="AV95" s="173"/>
      <c r="AW95" s="173"/>
      <c r="AX95" s="173"/>
      <c r="AY95" s="174"/>
      <c r="AZ95" s="37"/>
    </row>
    <row r="96" spans="1:52" ht="10.5" customHeight="1" x14ac:dyDescent="0.15">
      <c r="A96" s="5"/>
      <c r="B96" s="190"/>
      <c r="C96" s="191"/>
      <c r="D96" s="189"/>
      <c r="E96" s="169">
        <v>0</v>
      </c>
      <c r="F96" s="170"/>
      <c r="G96" s="170"/>
      <c r="H96" s="171"/>
      <c r="I96" s="166" t="s">
        <v>36</v>
      </c>
      <c r="J96" s="167"/>
      <c r="K96" s="167"/>
      <c r="L96" s="168"/>
      <c r="M96" s="161">
        <f>SUM(M90:Q95)</f>
        <v>429</v>
      </c>
      <c r="N96" s="162"/>
      <c r="O96" s="162"/>
      <c r="P96" s="162"/>
      <c r="Q96" s="163"/>
      <c r="R96" s="161">
        <f>SUM(R90:W95:W95)</f>
        <v>1135</v>
      </c>
      <c r="S96" s="162"/>
      <c r="T96" s="162"/>
      <c r="U96" s="162"/>
      <c r="V96" s="162"/>
      <c r="W96" s="163"/>
      <c r="X96" s="161">
        <f>SUM(X90:AB95:AB95)</f>
        <v>6</v>
      </c>
      <c r="Y96" s="162"/>
      <c r="Z96" s="162"/>
      <c r="AA96" s="162"/>
      <c r="AB96" s="163"/>
      <c r="AC96" s="161">
        <f>SUM(AC90:AH95)</f>
        <v>30</v>
      </c>
      <c r="AD96" s="162"/>
      <c r="AE96" s="162"/>
      <c r="AF96" s="162"/>
      <c r="AG96" s="162"/>
      <c r="AH96" s="163"/>
      <c r="AI96" s="161">
        <f t="shared" si="10"/>
        <v>435</v>
      </c>
      <c r="AJ96" s="162"/>
      <c r="AK96" s="162"/>
      <c r="AL96" s="162"/>
      <c r="AM96" s="163"/>
      <c r="AN96" s="161">
        <f>SUM(AN90:AS95)</f>
        <v>1165</v>
      </c>
      <c r="AO96" s="164"/>
      <c r="AP96" s="164"/>
      <c r="AQ96" s="164"/>
      <c r="AR96" s="164"/>
      <c r="AS96" s="165"/>
      <c r="AT96" s="172">
        <f>IF(AI96=0,0,(AI96+AI93+AI94+(AI95*2))/(E94*$AU$10*3-E96))</f>
        <v>0.67777777777777781</v>
      </c>
      <c r="AU96" s="173"/>
      <c r="AV96" s="173"/>
      <c r="AW96" s="173"/>
      <c r="AX96" s="173"/>
      <c r="AY96" s="174"/>
      <c r="AZ96" s="37"/>
    </row>
    <row r="97" spans="1:52" ht="10.5" customHeight="1" x14ac:dyDescent="0.15">
      <c r="A97" s="5"/>
      <c r="B97" s="187" t="s">
        <v>35</v>
      </c>
      <c r="C97" s="191"/>
      <c r="D97" s="189"/>
      <c r="E97" s="175" t="s">
        <v>47</v>
      </c>
      <c r="F97" s="178"/>
      <c r="G97" s="178"/>
      <c r="H97" s="177"/>
      <c r="I97" s="158" t="str">
        <f t="shared" ref="I97:I102" si="19">I90</f>
        <v>午前</v>
      </c>
      <c r="J97" s="159"/>
      <c r="K97" s="159"/>
      <c r="L97" s="160"/>
      <c r="M97" s="179">
        <v>22</v>
      </c>
      <c r="N97" s="180"/>
      <c r="O97" s="180"/>
      <c r="P97" s="180"/>
      <c r="Q97" s="181"/>
      <c r="R97" s="179">
        <v>264</v>
      </c>
      <c r="S97" s="180"/>
      <c r="T97" s="180"/>
      <c r="U97" s="180"/>
      <c r="V97" s="180"/>
      <c r="W97" s="181"/>
      <c r="X97" s="179">
        <v>1</v>
      </c>
      <c r="Y97" s="180"/>
      <c r="Z97" s="180"/>
      <c r="AA97" s="180"/>
      <c r="AB97" s="181"/>
      <c r="AC97" s="179">
        <v>5</v>
      </c>
      <c r="AD97" s="180"/>
      <c r="AE97" s="180"/>
      <c r="AF97" s="180"/>
      <c r="AG97" s="180"/>
      <c r="AH97" s="181"/>
      <c r="AI97" s="179">
        <f t="shared" si="10"/>
        <v>23</v>
      </c>
      <c r="AJ97" s="180"/>
      <c r="AK97" s="180"/>
      <c r="AL97" s="180"/>
      <c r="AM97" s="181"/>
      <c r="AN97" s="179">
        <f t="shared" ref="AN97:AN102" si="20">R97+AC97</f>
        <v>269</v>
      </c>
      <c r="AO97" s="182"/>
      <c r="AP97" s="182"/>
      <c r="AQ97" s="182"/>
      <c r="AR97" s="182"/>
      <c r="AS97" s="183"/>
      <c r="AT97" s="184">
        <f>IF(AI97=0,0,(AI97*1)/($E$101*$AU$10*3-$E$103))</f>
        <v>6.3888888888888884E-2</v>
      </c>
      <c r="AU97" s="185"/>
      <c r="AV97" s="185"/>
      <c r="AW97" s="185"/>
      <c r="AX97" s="185"/>
      <c r="AY97" s="186"/>
      <c r="AZ97" s="37"/>
    </row>
    <row r="98" spans="1:52" ht="10.5" customHeight="1" x14ac:dyDescent="0.15">
      <c r="A98" s="5"/>
      <c r="B98" s="190"/>
      <c r="C98" s="191"/>
      <c r="D98" s="189"/>
      <c r="E98" s="175"/>
      <c r="F98" s="178"/>
      <c r="G98" s="178"/>
      <c r="H98" s="177"/>
      <c r="I98" s="166" t="str">
        <f t="shared" si="19"/>
        <v>午後</v>
      </c>
      <c r="J98" s="167"/>
      <c r="K98" s="167"/>
      <c r="L98" s="168"/>
      <c r="M98" s="161">
        <v>13</v>
      </c>
      <c r="N98" s="162"/>
      <c r="O98" s="162"/>
      <c r="P98" s="162"/>
      <c r="Q98" s="163"/>
      <c r="R98" s="161">
        <v>137</v>
      </c>
      <c r="S98" s="162"/>
      <c r="T98" s="162"/>
      <c r="U98" s="162"/>
      <c r="V98" s="162"/>
      <c r="W98" s="163"/>
      <c r="X98" s="161">
        <v>3</v>
      </c>
      <c r="Y98" s="162"/>
      <c r="Z98" s="162"/>
      <c r="AA98" s="162"/>
      <c r="AB98" s="163"/>
      <c r="AC98" s="161">
        <v>30</v>
      </c>
      <c r="AD98" s="162"/>
      <c r="AE98" s="162"/>
      <c r="AF98" s="162"/>
      <c r="AG98" s="162"/>
      <c r="AH98" s="163"/>
      <c r="AI98" s="161">
        <f t="shared" si="10"/>
        <v>16</v>
      </c>
      <c r="AJ98" s="162"/>
      <c r="AK98" s="162"/>
      <c r="AL98" s="162"/>
      <c r="AM98" s="163"/>
      <c r="AN98" s="161">
        <f t="shared" si="20"/>
        <v>167</v>
      </c>
      <c r="AO98" s="164"/>
      <c r="AP98" s="164"/>
      <c r="AQ98" s="164"/>
      <c r="AR98" s="164"/>
      <c r="AS98" s="165"/>
      <c r="AT98" s="172">
        <f>IF(AI98=0,0,(AI98*1)/($E$101*$AU$10*3-$E$103))</f>
        <v>4.4444444444444446E-2</v>
      </c>
      <c r="AU98" s="173"/>
      <c r="AV98" s="173"/>
      <c r="AW98" s="173"/>
      <c r="AX98" s="173"/>
      <c r="AY98" s="174"/>
      <c r="AZ98" s="37"/>
    </row>
    <row r="99" spans="1:52" ht="10.5" customHeight="1" x14ac:dyDescent="0.15">
      <c r="A99" s="5"/>
      <c r="B99" s="190"/>
      <c r="C99" s="191"/>
      <c r="D99" s="189"/>
      <c r="E99" s="175"/>
      <c r="F99" s="178"/>
      <c r="G99" s="178"/>
      <c r="H99" s="177"/>
      <c r="I99" s="166" t="str">
        <f t="shared" si="19"/>
        <v>夜間</v>
      </c>
      <c r="J99" s="167"/>
      <c r="K99" s="167"/>
      <c r="L99" s="168"/>
      <c r="M99" s="161">
        <v>4</v>
      </c>
      <c r="N99" s="162"/>
      <c r="O99" s="162"/>
      <c r="P99" s="162"/>
      <c r="Q99" s="163"/>
      <c r="R99" s="161">
        <v>45</v>
      </c>
      <c r="S99" s="162"/>
      <c r="T99" s="162"/>
      <c r="U99" s="162"/>
      <c r="V99" s="162"/>
      <c r="W99" s="163"/>
      <c r="X99" s="161">
        <v>2</v>
      </c>
      <c r="Y99" s="162"/>
      <c r="Z99" s="162"/>
      <c r="AA99" s="162"/>
      <c r="AB99" s="163"/>
      <c r="AC99" s="161">
        <v>17</v>
      </c>
      <c r="AD99" s="162"/>
      <c r="AE99" s="162"/>
      <c r="AF99" s="162"/>
      <c r="AG99" s="162"/>
      <c r="AH99" s="163"/>
      <c r="AI99" s="161">
        <f t="shared" si="10"/>
        <v>6</v>
      </c>
      <c r="AJ99" s="162"/>
      <c r="AK99" s="162"/>
      <c r="AL99" s="162"/>
      <c r="AM99" s="163"/>
      <c r="AN99" s="161">
        <f t="shared" si="20"/>
        <v>62</v>
      </c>
      <c r="AO99" s="164"/>
      <c r="AP99" s="164"/>
      <c r="AQ99" s="164"/>
      <c r="AR99" s="164"/>
      <c r="AS99" s="165"/>
      <c r="AT99" s="172">
        <f>IF(AI99=0,0,(AI99*1)/($E$101*$AU$10*3-$E$103))</f>
        <v>1.6666666666666666E-2</v>
      </c>
      <c r="AU99" s="173"/>
      <c r="AV99" s="173"/>
      <c r="AW99" s="173"/>
      <c r="AX99" s="173"/>
      <c r="AY99" s="174"/>
      <c r="AZ99" s="37"/>
    </row>
    <row r="100" spans="1:52" ht="10.5" customHeight="1" x14ac:dyDescent="0.15">
      <c r="A100" s="5"/>
      <c r="B100" s="190"/>
      <c r="C100" s="191"/>
      <c r="D100" s="189"/>
      <c r="E100" s="175"/>
      <c r="F100" s="178"/>
      <c r="G100" s="178"/>
      <c r="H100" s="177"/>
      <c r="I100" s="166" t="str">
        <f t="shared" si="19"/>
        <v>午前午後</v>
      </c>
      <c r="J100" s="167"/>
      <c r="K100" s="167"/>
      <c r="L100" s="168"/>
      <c r="M100" s="161">
        <v>16</v>
      </c>
      <c r="N100" s="162"/>
      <c r="O100" s="162"/>
      <c r="P100" s="162"/>
      <c r="Q100" s="163"/>
      <c r="R100" s="161">
        <v>221</v>
      </c>
      <c r="S100" s="162"/>
      <c r="T100" s="162"/>
      <c r="U100" s="162"/>
      <c r="V100" s="162"/>
      <c r="W100" s="163"/>
      <c r="X100" s="161">
        <v>1</v>
      </c>
      <c r="Y100" s="162"/>
      <c r="Z100" s="162"/>
      <c r="AA100" s="162"/>
      <c r="AB100" s="163"/>
      <c r="AC100" s="161">
        <v>15</v>
      </c>
      <c r="AD100" s="162"/>
      <c r="AE100" s="162"/>
      <c r="AF100" s="162"/>
      <c r="AG100" s="162"/>
      <c r="AH100" s="163"/>
      <c r="AI100" s="161">
        <f t="shared" ref="AI100:AI117" si="21">M100+X100</f>
        <v>17</v>
      </c>
      <c r="AJ100" s="162"/>
      <c r="AK100" s="162"/>
      <c r="AL100" s="162"/>
      <c r="AM100" s="163"/>
      <c r="AN100" s="161">
        <f t="shared" si="20"/>
        <v>236</v>
      </c>
      <c r="AO100" s="164"/>
      <c r="AP100" s="164"/>
      <c r="AQ100" s="164"/>
      <c r="AR100" s="164"/>
      <c r="AS100" s="165"/>
      <c r="AT100" s="172">
        <f>IF(AI100=0,0,(AI100*2)/($E$101*$AU$10*3-$E$103))</f>
        <v>9.4444444444444442E-2</v>
      </c>
      <c r="AU100" s="173"/>
      <c r="AV100" s="173"/>
      <c r="AW100" s="173"/>
      <c r="AX100" s="173"/>
      <c r="AY100" s="174"/>
      <c r="AZ100" s="37"/>
    </row>
    <row r="101" spans="1:52" ht="10.5" customHeight="1" x14ac:dyDescent="0.15">
      <c r="A101" s="5"/>
      <c r="B101" s="190"/>
      <c r="C101" s="191"/>
      <c r="D101" s="189"/>
      <c r="E101" s="38">
        <v>1</v>
      </c>
      <c r="F101" s="35"/>
      <c r="G101" s="35"/>
      <c r="H101" s="36"/>
      <c r="I101" s="166" t="str">
        <f t="shared" si="19"/>
        <v>午後夜間</v>
      </c>
      <c r="J101" s="167"/>
      <c r="K101" s="167"/>
      <c r="L101" s="168"/>
      <c r="M101" s="161">
        <v>2</v>
      </c>
      <c r="N101" s="162"/>
      <c r="O101" s="162"/>
      <c r="P101" s="162"/>
      <c r="Q101" s="163"/>
      <c r="R101" s="161">
        <v>27</v>
      </c>
      <c r="S101" s="162"/>
      <c r="T101" s="162"/>
      <c r="U101" s="162"/>
      <c r="V101" s="162"/>
      <c r="W101" s="163"/>
      <c r="X101" s="161">
        <v>1</v>
      </c>
      <c r="Y101" s="162"/>
      <c r="Z101" s="162"/>
      <c r="AA101" s="162"/>
      <c r="AB101" s="163"/>
      <c r="AC101" s="161">
        <v>15</v>
      </c>
      <c r="AD101" s="162"/>
      <c r="AE101" s="162"/>
      <c r="AF101" s="162"/>
      <c r="AG101" s="162"/>
      <c r="AH101" s="163"/>
      <c r="AI101" s="161">
        <f t="shared" si="21"/>
        <v>3</v>
      </c>
      <c r="AJ101" s="162"/>
      <c r="AK101" s="162"/>
      <c r="AL101" s="162"/>
      <c r="AM101" s="163"/>
      <c r="AN101" s="161">
        <f t="shared" si="20"/>
        <v>42</v>
      </c>
      <c r="AO101" s="164"/>
      <c r="AP101" s="164"/>
      <c r="AQ101" s="164"/>
      <c r="AR101" s="164"/>
      <c r="AS101" s="165"/>
      <c r="AT101" s="172">
        <f>IF(AI101=0,0,(AI101*2)/($E$101*$AU$10*3-$E$103))</f>
        <v>1.6666666666666666E-2</v>
      </c>
      <c r="AU101" s="173"/>
      <c r="AV101" s="173"/>
      <c r="AW101" s="173"/>
      <c r="AX101" s="173"/>
      <c r="AY101" s="174"/>
      <c r="AZ101" s="37"/>
    </row>
    <row r="102" spans="1:52" ht="10.5" customHeight="1" x14ac:dyDescent="0.15">
      <c r="A102" s="5"/>
      <c r="B102" s="190"/>
      <c r="C102" s="191"/>
      <c r="D102" s="189"/>
      <c r="E102" s="34"/>
      <c r="F102" s="35"/>
      <c r="G102" s="35"/>
      <c r="H102" s="36"/>
      <c r="I102" s="166" t="str">
        <f t="shared" si="19"/>
        <v>全日</v>
      </c>
      <c r="J102" s="167"/>
      <c r="K102" s="167"/>
      <c r="L102" s="168"/>
      <c r="M102" s="161">
        <v>6</v>
      </c>
      <c r="N102" s="162"/>
      <c r="O102" s="162"/>
      <c r="P102" s="162"/>
      <c r="Q102" s="163"/>
      <c r="R102" s="161">
        <v>80</v>
      </c>
      <c r="S102" s="162"/>
      <c r="T102" s="162"/>
      <c r="U102" s="162"/>
      <c r="V102" s="162"/>
      <c r="W102" s="163"/>
      <c r="X102" s="161">
        <v>1</v>
      </c>
      <c r="Y102" s="162"/>
      <c r="Z102" s="162"/>
      <c r="AA102" s="162"/>
      <c r="AB102" s="163"/>
      <c r="AC102" s="161">
        <v>15</v>
      </c>
      <c r="AD102" s="162"/>
      <c r="AE102" s="162"/>
      <c r="AF102" s="162"/>
      <c r="AG102" s="162"/>
      <c r="AH102" s="163"/>
      <c r="AI102" s="161">
        <f t="shared" si="21"/>
        <v>7</v>
      </c>
      <c r="AJ102" s="162"/>
      <c r="AK102" s="162"/>
      <c r="AL102" s="162"/>
      <c r="AM102" s="163"/>
      <c r="AN102" s="161">
        <f t="shared" si="20"/>
        <v>95</v>
      </c>
      <c r="AO102" s="164"/>
      <c r="AP102" s="164"/>
      <c r="AQ102" s="164"/>
      <c r="AR102" s="164"/>
      <c r="AS102" s="165"/>
      <c r="AT102" s="172">
        <f>IF(AI102=0,0,(AI102*3)/($E$101*$AU$10*3-$E$103))</f>
        <v>5.8333333333333334E-2</v>
      </c>
      <c r="AU102" s="173"/>
      <c r="AV102" s="173"/>
      <c r="AW102" s="173"/>
      <c r="AX102" s="173"/>
      <c r="AY102" s="174"/>
      <c r="AZ102" s="37"/>
    </row>
    <row r="103" spans="1:52" ht="10.5" customHeight="1" x14ac:dyDescent="0.15">
      <c r="A103" s="5"/>
      <c r="B103" s="190"/>
      <c r="C103" s="191"/>
      <c r="D103" s="189"/>
      <c r="E103" s="169">
        <v>0</v>
      </c>
      <c r="F103" s="170"/>
      <c r="G103" s="170"/>
      <c r="H103" s="171"/>
      <c r="I103" s="166" t="s">
        <v>36</v>
      </c>
      <c r="J103" s="167"/>
      <c r="K103" s="167"/>
      <c r="L103" s="168"/>
      <c r="M103" s="161">
        <f>SUM(M97:Q102)</f>
        <v>63</v>
      </c>
      <c r="N103" s="162"/>
      <c r="O103" s="162"/>
      <c r="P103" s="162"/>
      <c r="Q103" s="163"/>
      <c r="R103" s="161">
        <f>SUM(R97:W102:W102)</f>
        <v>774</v>
      </c>
      <c r="S103" s="162"/>
      <c r="T103" s="162"/>
      <c r="U103" s="162"/>
      <c r="V103" s="162"/>
      <c r="W103" s="163"/>
      <c r="X103" s="161">
        <f>SUM(X97:AB102:AB102)</f>
        <v>9</v>
      </c>
      <c r="Y103" s="162"/>
      <c r="Z103" s="162"/>
      <c r="AA103" s="162"/>
      <c r="AB103" s="163"/>
      <c r="AC103" s="161">
        <f>SUM(AC97:AH102)</f>
        <v>97</v>
      </c>
      <c r="AD103" s="162"/>
      <c r="AE103" s="162"/>
      <c r="AF103" s="162"/>
      <c r="AG103" s="162"/>
      <c r="AH103" s="163"/>
      <c r="AI103" s="161">
        <f t="shared" si="21"/>
        <v>72</v>
      </c>
      <c r="AJ103" s="162"/>
      <c r="AK103" s="162"/>
      <c r="AL103" s="162"/>
      <c r="AM103" s="163"/>
      <c r="AN103" s="161">
        <f>SUM(AN97:AS102)</f>
        <v>871</v>
      </c>
      <c r="AO103" s="164"/>
      <c r="AP103" s="164"/>
      <c r="AQ103" s="164"/>
      <c r="AR103" s="164"/>
      <c r="AS103" s="165"/>
      <c r="AT103" s="172">
        <f>IF(AI103=0,0,(AI103+AI100+AI101+(AI102*2))/(E101*$AU$10*3-E103))</f>
        <v>0.29444444444444445</v>
      </c>
      <c r="AU103" s="173"/>
      <c r="AV103" s="173"/>
      <c r="AW103" s="173"/>
      <c r="AX103" s="173"/>
      <c r="AY103" s="174"/>
      <c r="AZ103" s="37"/>
    </row>
    <row r="104" spans="1:52" ht="10.5" customHeight="1" x14ac:dyDescent="0.15">
      <c r="A104" s="5"/>
      <c r="B104" s="187" t="s">
        <v>35</v>
      </c>
      <c r="C104" s="191"/>
      <c r="D104" s="189"/>
      <c r="E104" s="175" t="s">
        <v>48</v>
      </c>
      <c r="F104" s="178"/>
      <c r="G104" s="178"/>
      <c r="H104" s="177"/>
      <c r="I104" s="158" t="str">
        <f t="shared" ref="I104:I109" si="22">I97</f>
        <v>午前</v>
      </c>
      <c r="J104" s="159"/>
      <c r="K104" s="159"/>
      <c r="L104" s="160"/>
      <c r="M104" s="179">
        <v>10</v>
      </c>
      <c r="N104" s="180"/>
      <c r="O104" s="180"/>
      <c r="P104" s="180"/>
      <c r="Q104" s="181"/>
      <c r="R104" s="179">
        <v>103</v>
      </c>
      <c r="S104" s="180"/>
      <c r="T104" s="180"/>
      <c r="U104" s="180"/>
      <c r="V104" s="180"/>
      <c r="W104" s="181"/>
      <c r="X104" s="179">
        <v>3</v>
      </c>
      <c r="Y104" s="180"/>
      <c r="Z104" s="180"/>
      <c r="AA104" s="180"/>
      <c r="AB104" s="181"/>
      <c r="AC104" s="179">
        <v>52</v>
      </c>
      <c r="AD104" s="180"/>
      <c r="AE104" s="180"/>
      <c r="AF104" s="180"/>
      <c r="AG104" s="180"/>
      <c r="AH104" s="181"/>
      <c r="AI104" s="179">
        <f t="shared" si="21"/>
        <v>13</v>
      </c>
      <c r="AJ104" s="180"/>
      <c r="AK104" s="180"/>
      <c r="AL104" s="180"/>
      <c r="AM104" s="181"/>
      <c r="AN104" s="179">
        <f t="shared" ref="AN104:AN109" si="23">R104+AC104</f>
        <v>155</v>
      </c>
      <c r="AO104" s="182"/>
      <c r="AP104" s="182"/>
      <c r="AQ104" s="182"/>
      <c r="AR104" s="182"/>
      <c r="AS104" s="183"/>
      <c r="AT104" s="184">
        <f>IF(AI104=0,0,(AI104*1)/($E$108*$AU$10*3-$E$110))</f>
        <v>3.6111111111111108E-2</v>
      </c>
      <c r="AU104" s="185"/>
      <c r="AV104" s="185"/>
      <c r="AW104" s="185"/>
      <c r="AX104" s="185"/>
      <c r="AY104" s="186"/>
      <c r="AZ104" s="37"/>
    </row>
    <row r="105" spans="1:52" ht="10.5" customHeight="1" x14ac:dyDescent="0.15">
      <c r="A105" s="5"/>
      <c r="B105" s="190"/>
      <c r="C105" s="191"/>
      <c r="D105" s="189"/>
      <c r="E105" s="175"/>
      <c r="F105" s="178"/>
      <c r="G105" s="178"/>
      <c r="H105" s="177"/>
      <c r="I105" s="166" t="str">
        <f t="shared" si="22"/>
        <v>午後</v>
      </c>
      <c r="J105" s="167"/>
      <c r="K105" s="167"/>
      <c r="L105" s="168"/>
      <c r="M105" s="161">
        <v>50</v>
      </c>
      <c r="N105" s="162"/>
      <c r="O105" s="162"/>
      <c r="P105" s="162"/>
      <c r="Q105" s="163"/>
      <c r="R105" s="161">
        <v>491</v>
      </c>
      <c r="S105" s="162"/>
      <c r="T105" s="162"/>
      <c r="U105" s="162"/>
      <c r="V105" s="162"/>
      <c r="W105" s="163"/>
      <c r="X105" s="161">
        <v>1</v>
      </c>
      <c r="Y105" s="162"/>
      <c r="Z105" s="162"/>
      <c r="AA105" s="162"/>
      <c r="AB105" s="163"/>
      <c r="AC105" s="161">
        <v>20</v>
      </c>
      <c r="AD105" s="162"/>
      <c r="AE105" s="162"/>
      <c r="AF105" s="162"/>
      <c r="AG105" s="162"/>
      <c r="AH105" s="163"/>
      <c r="AI105" s="161">
        <f t="shared" si="21"/>
        <v>51</v>
      </c>
      <c r="AJ105" s="162"/>
      <c r="AK105" s="162"/>
      <c r="AL105" s="162"/>
      <c r="AM105" s="163"/>
      <c r="AN105" s="161">
        <f t="shared" si="23"/>
        <v>511</v>
      </c>
      <c r="AO105" s="164"/>
      <c r="AP105" s="164"/>
      <c r="AQ105" s="164"/>
      <c r="AR105" s="164"/>
      <c r="AS105" s="165"/>
      <c r="AT105" s="172">
        <f>IF(AI105=0,0,(AI105*1)/($E$108*$AU$10*3-$E$110))</f>
        <v>0.14166666666666666</v>
      </c>
      <c r="AU105" s="173"/>
      <c r="AV105" s="173"/>
      <c r="AW105" s="173"/>
      <c r="AX105" s="173"/>
      <c r="AY105" s="174"/>
      <c r="AZ105" s="37"/>
    </row>
    <row r="106" spans="1:52" ht="10.5" customHeight="1" x14ac:dyDescent="0.15">
      <c r="A106" s="5"/>
      <c r="B106" s="190"/>
      <c r="C106" s="191"/>
      <c r="D106" s="189"/>
      <c r="E106" s="175"/>
      <c r="F106" s="178"/>
      <c r="G106" s="178"/>
      <c r="H106" s="177"/>
      <c r="I106" s="166" t="str">
        <f t="shared" si="22"/>
        <v>夜間</v>
      </c>
      <c r="J106" s="167"/>
      <c r="K106" s="167"/>
      <c r="L106" s="168"/>
      <c r="M106" s="161">
        <v>14</v>
      </c>
      <c r="N106" s="162"/>
      <c r="O106" s="162"/>
      <c r="P106" s="162"/>
      <c r="Q106" s="163"/>
      <c r="R106" s="161">
        <v>195</v>
      </c>
      <c r="S106" s="162"/>
      <c r="T106" s="162"/>
      <c r="U106" s="162"/>
      <c r="V106" s="162"/>
      <c r="W106" s="163"/>
      <c r="X106" s="161">
        <v>20</v>
      </c>
      <c r="Y106" s="162"/>
      <c r="Z106" s="162"/>
      <c r="AA106" s="162"/>
      <c r="AB106" s="163"/>
      <c r="AC106" s="161">
        <v>280</v>
      </c>
      <c r="AD106" s="162"/>
      <c r="AE106" s="162"/>
      <c r="AF106" s="162"/>
      <c r="AG106" s="162"/>
      <c r="AH106" s="163"/>
      <c r="AI106" s="161">
        <f t="shared" si="21"/>
        <v>34</v>
      </c>
      <c r="AJ106" s="162"/>
      <c r="AK106" s="162"/>
      <c r="AL106" s="162"/>
      <c r="AM106" s="163"/>
      <c r="AN106" s="161">
        <f t="shared" si="23"/>
        <v>475</v>
      </c>
      <c r="AO106" s="164"/>
      <c r="AP106" s="164"/>
      <c r="AQ106" s="164"/>
      <c r="AR106" s="164"/>
      <c r="AS106" s="165"/>
      <c r="AT106" s="172">
        <f>IF(AI106=0,0,(AI106*1)/($E$108*$AU$10*3-$E$110))</f>
        <v>9.4444444444444442E-2</v>
      </c>
      <c r="AU106" s="173"/>
      <c r="AV106" s="173"/>
      <c r="AW106" s="173"/>
      <c r="AX106" s="173"/>
      <c r="AY106" s="174"/>
      <c r="AZ106" s="37"/>
    </row>
    <row r="107" spans="1:52" ht="10.5" customHeight="1" x14ac:dyDescent="0.15">
      <c r="A107" s="5"/>
      <c r="B107" s="190"/>
      <c r="C107" s="191"/>
      <c r="D107" s="189"/>
      <c r="E107" s="175"/>
      <c r="F107" s="178"/>
      <c r="G107" s="178"/>
      <c r="H107" s="177"/>
      <c r="I107" s="166" t="str">
        <f t="shared" si="22"/>
        <v>午前午後</v>
      </c>
      <c r="J107" s="167"/>
      <c r="K107" s="167"/>
      <c r="L107" s="168"/>
      <c r="M107" s="161">
        <v>19</v>
      </c>
      <c r="N107" s="162"/>
      <c r="O107" s="162"/>
      <c r="P107" s="162"/>
      <c r="Q107" s="163"/>
      <c r="R107" s="161">
        <v>283</v>
      </c>
      <c r="S107" s="162"/>
      <c r="T107" s="162"/>
      <c r="U107" s="162"/>
      <c r="V107" s="162"/>
      <c r="W107" s="163"/>
      <c r="X107" s="161">
        <v>3</v>
      </c>
      <c r="Y107" s="162"/>
      <c r="Z107" s="162"/>
      <c r="AA107" s="162"/>
      <c r="AB107" s="163"/>
      <c r="AC107" s="161">
        <v>45</v>
      </c>
      <c r="AD107" s="162"/>
      <c r="AE107" s="162"/>
      <c r="AF107" s="162"/>
      <c r="AG107" s="162"/>
      <c r="AH107" s="163"/>
      <c r="AI107" s="161">
        <f t="shared" si="21"/>
        <v>22</v>
      </c>
      <c r="AJ107" s="162"/>
      <c r="AK107" s="162"/>
      <c r="AL107" s="162"/>
      <c r="AM107" s="163"/>
      <c r="AN107" s="161">
        <f t="shared" si="23"/>
        <v>328</v>
      </c>
      <c r="AO107" s="164"/>
      <c r="AP107" s="164"/>
      <c r="AQ107" s="164"/>
      <c r="AR107" s="164"/>
      <c r="AS107" s="165"/>
      <c r="AT107" s="172">
        <f>IF(AI107=0,0,(AI107*2)/($E$108*$AU$10*3-$E$110))</f>
        <v>0.12222222222222222</v>
      </c>
      <c r="AU107" s="173"/>
      <c r="AV107" s="173"/>
      <c r="AW107" s="173"/>
      <c r="AX107" s="173"/>
      <c r="AY107" s="174"/>
      <c r="AZ107" s="37"/>
    </row>
    <row r="108" spans="1:52" ht="10.5" customHeight="1" x14ac:dyDescent="0.15">
      <c r="A108" s="5"/>
      <c r="B108" s="190"/>
      <c r="C108" s="191"/>
      <c r="D108" s="189"/>
      <c r="E108" s="38">
        <v>1</v>
      </c>
      <c r="F108" s="35"/>
      <c r="G108" s="35"/>
      <c r="H108" s="36"/>
      <c r="I108" s="166" t="str">
        <f t="shared" si="22"/>
        <v>午後夜間</v>
      </c>
      <c r="J108" s="167"/>
      <c r="K108" s="167"/>
      <c r="L108" s="168"/>
      <c r="M108" s="161">
        <v>3</v>
      </c>
      <c r="N108" s="162"/>
      <c r="O108" s="162"/>
      <c r="P108" s="162"/>
      <c r="Q108" s="163"/>
      <c r="R108" s="161">
        <v>34</v>
      </c>
      <c r="S108" s="162"/>
      <c r="T108" s="162"/>
      <c r="U108" s="162"/>
      <c r="V108" s="162"/>
      <c r="W108" s="163"/>
      <c r="X108" s="161">
        <v>1</v>
      </c>
      <c r="Y108" s="162"/>
      <c r="Z108" s="162"/>
      <c r="AA108" s="162"/>
      <c r="AB108" s="163"/>
      <c r="AC108" s="161">
        <v>20</v>
      </c>
      <c r="AD108" s="162"/>
      <c r="AE108" s="162"/>
      <c r="AF108" s="162"/>
      <c r="AG108" s="162"/>
      <c r="AH108" s="163"/>
      <c r="AI108" s="161">
        <f t="shared" si="21"/>
        <v>4</v>
      </c>
      <c r="AJ108" s="162"/>
      <c r="AK108" s="162"/>
      <c r="AL108" s="162"/>
      <c r="AM108" s="163"/>
      <c r="AN108" s="161">
        <f t="shared" si="23"/>
        <v>54</v>
      </c>
      <c r="AO108" s="164"/>
      <c r="AP108" s="164"/>
      <c r="AQ108" s="164"/>
      <c r="AR108" s="164"/>
      <c r="AS108" s="165"/>
      <c r="AT108" s="172">
        <f>IF(AI108=0,0,(AI108*2)/($E$108*$AU$10*3-$E$110))</f>
        <v>2.2222222222222223E-2</v>
      </c>
      <c r="AU108" s="173"/>
      <c r="AV108" s="173"/>
      <c r="AW108" s="173"/>
      <c r="AX108" s="173"/>
      <c r="AY108" s="174"/>
      <c r="AZ108" s="37"/>
    </row>
    <row r="109" spans="1:52" ht="10.5" customHeight="1" x14ac:dyDescent="0.15">
      <c r="A109" s="5"/>
      <c r="B109" s="190"/>
      <c r="C109" s="191"/>
      <c r="D109" s="189"/>
      <c r="E109" s="34"/>
      <c r="F109" s="35"/>
      <c r="G109" s="35"/>
      <c r="H109" s="36"/>
      <c r="I109" s="166" t="str">
        <f t="shared" si="22"/>
        <v>全日</v>
      </c>
      <c r="J109" s="167"/>
      <c r="K109" s="167"/>
      <c r="L109" s="168"/>
      <c r="M109" s="161">
        <v>10</v>
      </c>
      <c r="N109" s="162"/>
      <c r="O109" s="162"/>
      <c r="P109" s="162"/>
      <c r="Q109" s="163"/>
      <c r="R109" s="161">
        <v>158</v>
      </c>
      <c r="S109" s="162"/>
      <c r="T109" s="162"/>
      <c r="U109" s="162"/>
      <c r="V109" s="162"/>
      <c r="W109" s="163"/>
      <c r="X109" s="161">
        <v>0</v>
      </c>
      <c r="Y109" s="162"/>
      <c r="Z109" s="162"/>
      <c r="AA109" s="162"/>
      <c r="AB109" s="163"/>
      <c r="AC109" s="161">
        <v>0</v>
      </c>
      <c r="AD109" s="162"/>
      <c r="AE109" s="162"/>
      <c r="AF109" s="162"/>
      <c r="AG109" s="162"/>
      <c r="AH109" s="163"/>
      <c r="AI109" s="161">
        <f t="shared" si="21"/>
        <v>10</v>
      </c>
      <c r="AJ109" s="162"/>
      <c r="AK109" s="162"/>
      <c r="AL109" s="162"/>
      <c r="AM109" s="163"/>
      <c r="AN109" s="161">
        <f t="shared" si="23"/>
        <v>158</v>
      </c>
      <c r="AO109" s="164"/>
      <c r="AP109" s="164"/>
      <c r="AQ109" s="164"/>
      <c r="AR109" s="164"/>
      <c r="AS109" s="165"/>
      <c r="AT109" s="172">
        <f>IF(AI109=0,0,(AI109*3)/($E$108*$AU$10*3-$E$110))</f>
        <v>8.3333333333333329E-2</v>
      </c>
      <c r="AU109" s="173"/>
      <c r="AV109" s="173"/>
      <c r="AW109" s="173"/>
      <c r="AX109" s="173"/>
      <c r="AY109" s="174"/>
      <c r="AZ109" s="37"/>
    </row>
    <row r="110" spans="1:52" ht="10.5" customHeight="1" x14ac:dyDescent="0.15">
      <c r="A110" s="5"/>
      <c r="B110" s="190"/>
      <c r="C110" s="191"/>
      <c r="D110" s="189"/>
      <c r="E110" s="169">
        <v>0</v>
      </c>
      <c r="F110" s="170"/>
      <c r="G110" s="170"/>
      <c r="H110" s="171"/>
      <c r="I110" s="166" t="s">
        <v>36</v>
      </c>
      <c r="J110" s="167"/>
      <c r="K110" s="167"/>
      <c r="L110" s="168"/>
      <c r="M110" s="161">
        <f>SUM(M104:Q109)</f>
        <v>106</v>
      </c>
      <c r="N110" s="162"/>
      <c r="O110" s="162"/>
      <c r="P110" s="162"/>
      <c r="Q110" s="163"/>
      <c r="R110" s="161">
        <f>SUM(R104:W109:W109)</f>
        <v>1264</v>
      </c>
      <c r="S110" s="162"/>
      <c r="T110" s="162"/>
      <c r="U110" s="162"/>
      <c r="V110" s="162"/>
      <c r="W110" s="163"/>
      <c r="X110" s="161">
        <f>SUM(X104:AB109:AB109)</f>
        <v>28</v>
      </c>
      <c r="Y110" s="162"/>
      <c r="Z110" s="162"/>
      <c r="AA110" s="162"/>
      <c r="AB110" s="163"/>
      <c r="AC110" s="161">
        <f>SUM(AC104:AH109)</f>
        <v>417</v>
      </c>
      <c r="AD110" s="162"/>
      <c r="AE110" s="162"/>
      <c r="AF110" s="162"/>
      <c r="AG110" s="162"/>
      <c r="AH110" s="163"/>
      <c r="AI110" s="161">
        <f t="shared" si="21"/>
        <v>134</v>
      </c>
      <c r="AJ110" s="162"/>
      <c r="AK110" s="162"/>
      <c r="AL110" s="162"/>
      <c r="AM110" s="163"/>
      <c r="AN110" s="161">
        <f>SUM(AN104:AS109)</f>
        <v>1681</v>
      </c>
      <c r="AO110" s="164"/>
      <c r="AP110" s="164"/>
      <c r="AQ110" s="164"/>
      <c r="AR110" s="164"/>
      <c r="AS110" s="165"/>
      <c r="AT110" s="172">
        <f>IF(AI110=0,0,(AI110+AI107+AI108+(AI109*2))/(E108*$AU$10*3-E110))</f>
        <v>0.5</v>
      </c>
      <c r="AU110" s="173"/>
      <c r="AV110" s="173"/>
      <c r="AW110" s="173"/>
      <c r="AX110" s="173"/>
      <c r="AY110" s="174"/>
      <c r="AZ110" s="37"/>
    </row>
    <row r="111" spans="1:52" ht="10.5" customHeight="1" x14ac:dyDescent="0.15">
      <c r="A111" s="5"/>
      <c r="B111" s="187" t="s">
        <v>35</v>
      </c>
      <c r="C111" s="191"/>
      <c r="D111" s="189"/>
      <c r="E111" s="175" t="s">
        <v>49</v>
      </c>
      <c r="F111" s="178"/>
      <c r="G111" s="178"/>
      <c r="H111" s="177"/>
      <c r="I111" s="158" t="str">
        <f t="shared" ref="I111:I116" si="24">I104</f>
        <v>午前</v>
      </c>
      <c r="J111" s="159"/>
      <c r="K111" s="159"/>
      <c r="L111" s="160"/>
      <c r="M111" s="179">
        <v>4</v>
      </c>
      <c r="N111" s="180"/>
      <c r="O111" s="180"/>
      <c r="P111" s="180"/>
      <c r="Q111" s="181"/>
      <c r="R111" s="179">
        <v>27</v>
      </c>
      <c r="S111" s="180"/>
      <c r="T111" s="180"/>
      <c r="U111" s="180"/>
      <c r="V111" s="180"/>
      <c r="W111" s="181"/>
      <c r="X111" s="179">
        <v>0</v>
      </c>
      <c r="Y111" s="180"/>
      <c r="Z111" s="180"/>
      <c r="AA111" s="180"/>
      <c r="AB111" s="181"/>
      <c r="AC111" s="179">
        <v>0</v>
      </c>
      <c r="AD111" s="180"/>
      <c r="AE111" s="180"/>
      <c r="AF111" s="180"/>
      <c r="AG111" s="180"/>
      <c r="AH111" s="181"/>
      <c r="AI111" s="179">
        <f t="shared" si="21"/>
        <v>4</v>
      </c>
      <c r="AJ111" s="180"/>
      <c r="AK111" s="180"/>
      <c r="AL111" s="180"/>
      <c r="AM111" s="181"/>
      <c r="AN111" s="179">
        <f t="shared" ref="AN111:AN116" si="25">R111+AC111</f>
        <v>27</v>
      </c>
      <c r="AO111" s="182"/>
      <c r="AP111" s="182"/>
      <c r="AQ111" s="182"/>
      <c r="AR111" s="182"/>
      <c r="AS111" s="183"/>
      <c r="AT111" s="184">
        <f>IF(AI111=0,0,(AI111*1)/($E$115*$AU$10*3-$E$117))</f>
        <v>2.2222222222222222E-3</v>
      </c>
      <c r="AU111" s="185"/>
      <c r="AV111" s="185"/>
      <c r="AW111" s="185"/>
      <c r="AX111" s="185"/>
      <c r="AY111" s="186"/>
      <c r="AZ111" s="37"/>
    </row>
    <row r="112" spans="1:52" ht="10.5" customHeight="1" x14ac:dyDescent="0.15">
      <c r="A112" s="5"/>
      <c r="B112" s="190"/>
      <c r="C112" s="191"/>
      <c r="D112" s="189"/>
      <c r="E112" s="175"/>
      <c r="F112" s="178"/>
      <c r="G112" s="178"/>
      <c r="H112" s="177"/>
      <c r="I112" s="166" t="str">
        <f t="shared" si="24"/>
        <v>午後</v>
      </c>
      <c r="J112" s="167"/>
      <c r="K112" s="167"/>
      <c r="L112" s="168"/>
      <c r="M112" s="161">
        <v>17</v>
      </c>
      <c r="N112" s="162"/>
      <c r="O112" s="162"/>
      <c r="P112" s="162"/>
      <c r="Q112" s="163"/>
      <c r="R112" s="161">
        <v>105</v>
      </c>
      <c r="S112" s="162"/>
      <c r="T112" s="162"/>
      <c r="U112" s="162"/>
      <c r="V112" s="162"/>
      <c r="W112" s="163"/>
      <c r="X112" s="161">
        <v>0</v>
      </c>
      <c r="Y112" s="162"/>
      <c r="Z112" s="162"/>
      <c r="AA112" s="162"/>
      <c r="AB112" s="163"/>
      <c r="AC112" s="161">
        <v>0</v>
      </c>
      <c r="AD112" s="162"/>
      <c r="AE112" s="162"/>
      <c r="AF112" s="162"/>
      <c r="AG112" s="162"/>
      <c r="AH112" s="163"/>
      <c r="AI112" s="161">
        <f t="shared" si="21"/>
        <v>17</v>
      </c>
      <c r="AJ112" s="162"/>
      <c r="AK112" s="162"/>
      <c r="AL112" s="162"/>
      <c r="AM112" s="163"/>
      <c r="AN112" s="161">
        <f t="shared" si="25"/>
        <v>105</v>
      </c>
      <c r="AO112" s="164"/>
      <c r="AP112" s="164"/>
      <c r="AQ112" s="164"/>
      <c r="AR112" s="164"/>
      <c r="AS112" s="165"/>
      <c r="AT112" s="172">
        <f>IF(AI112=0,0,(AI112*1)/($E$115*$AU$10*3-$E$117))</f>
        <v>9.4444444444444445E-3</v>
      </c>
      <c r="AU112" s="173"/>
      <c r="AV112" s="173"/>
      <c r="AW112" s="173"/>
      <c r="AX112" s="173"/>
      <c r="AY112" s="174"/>
      <c r="AZ112" s="37"/>
    </row>
    <row r="113" spans="1:52" ht="10.5" customHeight="1" x14ac:dyDescent="0.15">
      <c r="A113" s="5"/>
      <c r="B113" s="190"/>
      <c r="C113" s="191"/>
      <c r="D113" s="189"/>
      <c r="E113" s="175"/>
      <c r="F113" s="178"/>
      <c r="G113" s="178"/>
      <c r="H113" s="177"/>
      <c r="I113" s="166" t="str">
        <f t="shared" si="24"/>
        <v>夜間</v>
      </c>
      <c r="J113" s="167"/>
      <c r="K113" s="167"/>
      <c r="L113" s="168"/>
      <c r="M113" s="161">
        <v>12</v>
      </c>
      <c r="N113" s="162"/>
      <c r="O113" s="162"/>
      <c r="P113" s="162"/>
      <c r="Q113" s="163"/>
      <c r="R113" s="161">
        <v>66</v>
      </c>
      <c r="S113" s="162"/>
      <c r="T113" s="162"/>
      <c r="U113" s="162"/>
      <c r="V113" s="162"/>
      <c r="W113" s="163"/>
      <c r="X113" s="161">
        <v>0</v>
      </c>
      <c r="Y113" s="162"/>
      <c r="Z113" s="162"/>
      <c r="AA113" s="162"/>
      <c r="AB113" s="163"/>
      <c r="AC113" s="161">
        <v>0</v>
      </c>
      <c r="AD113" s="162"/>
      <c r="AE113" s="162"/>
      <c r="AF113" s="162"/>
      <c r="AG113" s="162"/>
      <c r="AH113" s="163"/>
      <c r="AI113" s="161">
        <f t="shared" si="21"/>
        <v>12</v>
      </c>
      <c r="AJ113" s="162"/>
      <c r="AK113" s="162"/>
      <c r="AL113" s="162"/>
      <c r="AM113" s="163"/>
      <c r="AN113" s="161">
        <f t="shared" si="25"/>
        <v>66</v>
      </c>
      <c r="AO113" s="164"/>
      <c r="AP113" s="164"/>
      <c r="AQ113" s="164"/>
      <c r="AR113" s="164"/>
      <c r="AS113" s="165"/>
      <c r="AT113" s="172">
        <f>IF(AI113=0,0,(AI113*1)/($E$115*$AU$10*3-$E$117))</f>
        <v>6.6666666666666671E-3</v>
      </c>
      <c r="AU113" s="173"/>
      <c r="AV113" s="173"/>
      <c r="AW113" s="173"/>
      <c r="AX113" s="173"/>
      <c r="AY113" s="174"/>
      <c r="AZ113" s="37"/>
    </row>
    <row r="114" spans="1:52" ht="10.5" customHeight="1" x14ac:dyDescent="0.15">
      <c r="A114" s="5"/>
      <c r="B114" s="190"/>
      <c r="C114" s="191"/>
      <c r="D114" s="189"/>
      <c r="E114" s="175"/>
      <c r="F114" s="178"/>
      <c r="G114" s="178"/>
      <c r="H114" s="177"/>
      <c r="I114" s="166" t="str">
        <f t="shared" si="24"/>
        <v>午前午後</v>
      </c>
      <c r="J114" s="167"/>
      <c r="K114" s="167"/>
      <c r="L114" s="168"/>
      <c r="M114" s="161">
        <v>124</v>
      </c>
      <c r="N114" s="162"/>
      <c r="O114" s="162"/>
      <c r="P114" s="162"/>
      <c r="Q114" s="163"/>
      <c r="R114" s="161">
        <v>924</v>
      </c>
      <c r="S114" s="162"/>
      <c r="T114" s="162"/>
      <c r="U114" s="162"/>
      <c r="V114" s="162"/>
      <c r="W114" s="163"/>
      <c r="X114" s="161">
        <v>5</v>
      </c>
      <c r="Y114" s="162"/>
      <c r="Z114" s="162"/>
      <c r="AA114" s="162"/>
      <c r="AB114" s="163"/>
      <c r="AC114" s="161">
        <v>38</v>
      </c>
      <c r="AD114" s="162"/>
      <c r="AE114" s="162"/>
      <c r="AF114" s="162"/>
      <c r="AG114" s="162"/>
      <c r="AH114" s="163"/>
      <c r="AI114" s="161">
        <f t="shared" si="21"/>
        <v>129</v>
      </c>
      <c r="AJ114" s="162"/>
      <c r="AK114" s="162"/>
      <c r="AL114" s="162"/>
      <c r="AM114" s="163"/>
      <c r="AN114" s="161">
        <f t="shared" si="25"/>
        <v>962</v>
      </c>
      <c r="AO114" s="164"/>
      <c r="AP114" s="164"/>
      <c r="AQ114" s="164"/>
      <c r="AR114" s="164"/>
      <c r="AS114" s="165"/>
      <c r="AT114" s="172">
        <f>IF(AI114=0,0,(AI114*2)/($E$115*$AU$10*3-$E$117))</f>
        <v>0.14333333333333334</v>
      </c>
      <c r="AU114" s="173"/>
      <c r="AV114" s="173"/>
      <c r="AW114" s="173"/>
      <c r="AX114" s="173"/>
      <c r="AY114" s="174"/>
      <c r="AZ114" s="37"/>
    </row>
    <row r="115" spans="1:52" ht="10.5" customHeight="1" x14ac:dyDescent="0.15">
      <c r="A115" s="5"/>
      <c r="B115" s="190"/>
      <c r="C115" s="191"/>
      <c r="D115" s="189"/>
      <c r="E115" s="38">
        <v>5</v>
      </c>
      <c r="F115" s="35"/>
      <c r="G115" s="35"/>
      <c r="H115" s="36"/>
      <c r="I115" s="166" t="str">
        <f t="shared" si="24"/>
        <v>午後夜間</v>
      </c>
      <c r="J115" s="167"/>
      <c r="K115" s="167"/>
      <c r="L115" s="168"/>
      <c r="M115" s="161">
        <v>26</v>
      </c>
      <c r="N115" s="162"/>
      <c r="O115" s="162"/>
      <c r="P115" s="162"/>
      <c r="Q115" s="163"/>
      <c r="R115" s="161">
        <v>148</v>
      </c>
      <c r="S115" s="162"/>
      <c r="T115" s="162"/>
      <c r="U115" s="162"/>
      <c r="V115" s="162"/>
      <c r="W115" s="163"/>
      <c r="X115" s="161">
        <v>8</v>
      </c>
      <c r="Y115" s="162"/>
      <c r="Z115" s="162"/>
      <c r="AA115" s="162"/>
      <c r="AB115" s="163"/>
      <c r="AC115" s="161">
        <v>56</v>
      </c>
      <c r="AD115" s="162"/>
      <c r="AE115" s="162"/>
      <c r="AF115" s="162"/>
      <c r="AG115" s="162"/>
      <c r="AH115" s="163"/>
      <c r="AI115" s="161">
        <f t="shared" si="21"/>
        <v>34</v>
      </c>
      <c r="AJ115" s="162"/>
      <c r="AK115" s="162"/>
      <c r="AL115" s="162"/>
      <c r="AM115" s="163"/>
      <c r="AN115" s="161">
        <f t="shared" si="25"/>
        <v>204</v>
      </c>
      <c r="AO115" s="164"/>
      <c r="AP115" s="164"/>
      <c r="AQ115" s="164"/>
      <c r="AR115" s="164"/>
      <c r="AS115" s="165"/>
      <c r="AT115" s="172">
        <f>IF(AI115=0,0,(AI115*2)/($E$115*$AU$10*3-$E$117))</f>
        <v>3.7777777777777778E-2</v>
      </c>
      <c r="AU115" s="173"/>
      <c r="AV115" s="173"/>
      <c r="AW115" s="173"/>
      <c r="AX115" s="173"/>
      <c r="AY115" s="174"/>
      <c r="AZ115" s="37"/>
    </row>
    <row r="116" spans="1:52" ht="10.5" customHeight="1" x14ac:dyDescent="0.15">
      <c r="A116" s="5"/>
      <c r="B116" s="190"/>
      <c r="C116" s="191"/>
      <c r="D116" s="189"/>
      <c r="E116" s="34"/>
      <c r="F116" s="35"/>
      <c r="G116" s="35"/>
      <c r="H116" s="36"/>
      <c r="I116" s="166" t="str">
        <f t="shared" si="24"/>
        <v>全日</v>
      </c>
      <c r="J116" s="167"/>
      <c r="K116" s="167"/>
      <c r="L116" s="168"/>
      <c r="M116" s="161">
        <v>89</v>
      </c>
      <c r="N116" s="162"/>
      <c r="O116" s="162"/>
      <c r="P116" s="162"/>
      <c r="Q116" s="163"/>
      <c r="R116" s="161">
        <v>693</v>
      </c>
      <c r="S116" s="162"/>
      <c r="T116" s="162"/>
      <c r="U116" s="162"/>
      <c r="V116" s="162"/>
      <c r="W116" s="163"/>
      <c r="X116" s="161">
        <v>11</v>
      </c>
      <c r="Y116" s="162"/>
      <c r="Z116" s="162"/>
      <c r="AA116" s="162"/>
      <c r="AB116" s="163"/>
      <c r="AC116" s="161">
        <v>74</v>
      </c>
      <c r="AD116" s="162"/>
      <c r="AE116" s="162"/>
      <c r="AF116" s="162"/>
      <c r="AG116" s="162"/>
      <c r="AH116" s="163"/>
      <c r="AI116" s="161">
        <f t="shared" si="21"/>
        <v>100</v>
      </c>
      <c r="AJ116" s="162"/>
      <c r="AK116" s="162"/>
      <c r="AL116" s="162"/>
      <c r="AM116" s="163"/>
      <c r="AN116" s="161">
        <f t="shared" si="25"/>
        <v>767</v>
      </c>
      <c r="AO116" s="164"/>
      <c r="AP116" s="164"/>
      <c r="AQ116" s="164"/>
      <c r="AR116" s="164"/>
      <c r="AS116" s="165"/>
      <c r="AT116" s="172">
        <f>IF(AI116=0,0,(AI116*3)/($E$115*$AU$10*3-$E$117))</f>
        <v>0.16666666666666666</v>
      </c>
      <c r="AU116" s="173"/>
      <c r="AV116" s="173"/>
      <c r="AW116" s="173"/>
      <c r="AX116" s="173"/>
      <c r="AY116" s="174"/>
      <c r="AZ116" s="37"/>
    </row>
    <row r="117" spans="1:52" ht="10.5" customHeight="1" x14ac:dyDescent="0.15">
      <c r="A117" s="5"/>
      <c r="B117" s="190"/>
      <c r="C117" s="191"/>
      <c r="D117" s="189"/>
      <c r="E117" s="169">
        <v>0</v>
      </c>
      <c r="F117" s="170"/>
      <c r="G117" s="170"/>
      <c r="H117" s="171"/>
      <c r="I117" s="166" t="s">
        <v>36</v>
      </c>
      <c r="J117" s="167"/>
      <c r="K117" s="167"/>
      <c r="L117" s="168"/>
      <c r="M117" s="161">
        <f>SUM(M111:Q116)</f>
        <v>272</v>
      </c>
      <c r="N117" s="162"/>
      <c r="O117" s="162"/>
      <c r="P117" s="162"/>
      <c r="Q117" s="163"/>
      <c r="R117" s="161">
        <f>SUM(R111:W116:W116)</f>
        <v>1963</v>
      </c>
      <c r="S117" s="162"/>
      <c r="T117" s="162"/>
      <c r="U117" s="162"/>
      <c r="V117" s="162"/>
      <c r="W117" s="163"/>
      <c r="X117" s="161">
        <f>SUM(X111:AB116:AB116)</f>
        <v>24</v>
      </c>
      <c r="Y117" s="162"/>
      <c r="Z117" s="162"/>
      <c r="AA117" s="162"/>
      <c r="AB117" s="163"/>
      <c r="AC117" s="161">
        <f>SUM(AC111:AH116)</f>
        <v>168</v>
      </c>
      <c r="AD117" s="162"/>
      <c r="AE117" s="162"/>
      <c r="AF117" s="162"/>
      <c r="AG117" s="162"/>
      <c r="AH117" s="163"/>
      <c r="AI117" s="161">
        <f t="shared" si="21"/>
        <v>296</v>
      </c>
      <c r="AJ117" s="162"/>
      <c r="AK117" s="162"/>
      <c r="AL117" s="162"/>
      <c r="AM117" s="163"/>
      <c r="AN117" s="161">
        <f>SUM(AN111:AS116)</f>
        <v>2131</v>
      </c>
      <c r="AO117" s="164"/>
      <c r="AP117" s="164"/>
      <c r="AQ117" s="164"/>
      <c r="AR117" s="164"/>
      <c r="AS117" s="165"/>
      <c r="AT117" s="172">
        <f>IF(AI117=0,0,(AI117+AI114+AI115+(AI116*2))/(E115*$AU$10*3-E117))</f>
        <v>0.36611111111111111</v>
      </c>
      <c r="AU117" s="173"/>
      <c r="AV117" s="173"/>
      <c r="AW117" s="173"/>
      <c r="AX117" s="173"/>
      <c r="AY117" s="174"/>
      <c r="AZ117" s="37"/>
    </row>
    <row r="118" spans="1:52" ht="10.5" customHeight="1" x14ac:dyDescent="0.15">
      <c r="A118" s="5"/>
      <c r="B118" s="192"/>
      <c r="C118" s="193"/>
      <c r="D118" s="194"/>
      <c r="E118" s="152" t="s">
        <v>34</v>
      </c>
      <c r="F118" s="153"/>
      <c r="G118" s="153"/>
      <c r="H118" s="154"/>
      <c r="I118" s="158" t="str">
        <f t="shared" ref="I118:I123" si="26">I111</f>
        <v>午前</v>
      </c>
      <c r="J118" s="159"/>
      <c r="K118" s="159"/>
      <c r="L118" s="160"/>
      <c r="M118" s="161">
        <f t="shared" ref="M118:M123" si="27">M69+M76+M83+M90+M97+M104+M111</f>
        <v>397</v>
      </c>
      <c r="N118" s="162"/>
      <c r="O118" s="162"/>
      <c r="P118" s="162"/>
      <c r="Q118" s="163"/>
      <c r="R118" s="161">
        <f t="shared" ref="R118:R123" si="28">R69+R76+R83+R90+R97+R104+R111</f>
        <v>3734</v>
      </c>
      <c r="S118" s="162"/>
      <c r="T118" s="162"/>
      <c r="U118" s="162"/>
      <c r="V118" s="162"/>
      <c r="W118" s="163"/>
      <c r="X118" s="161">
        <f t="shared" ref="X118:X123" si="29">X69+X76+X83+X90+X97+X104+X111</f>
        <v>5</v>
      </c>
      <c r="Y118" s="162"/>
      <c r="Z118" s="162"/>
      <c r="AA118" s="162"/>
      <c r="AB118" s="163"/>
      <c r="AC118" s="161">
        <f t="shared" ref="AC118:AC123" si="30">AC69+AC76+AC83+AC90+AC97+AC104+AC111</f>
        <v>65</v>
      </c>
      <c r="AD118" s="162"/>
      <c r="AE118" s="162"/>
      <c r="AF118" s="162"/>
      <c r="AG118" s="162"/>
      <c r="AH118" s="163"/>
      <c r="AI118" s="161">
        <f t="shared" ref="AI118:AI123" si="31">AI69+AI76+AI83+AI90+AI97+AI104+AI111</f>
        <v>402</v>
      </c>
      <c r="AJ118" s="162"/>
      <c r="AK118" s="162"/>
      <c r="AL118" s="162"/>
      <c r="AM118" s="163"/>
      <c r="AN118" s="161">
        <f t="shared" ref="AN118:AN123" si="32">AN69+AN76+AN83+AN90+AN97+AN104+AN111</f>
        <v>3799</v>
      </c>
      <c r="AO118" s="164"/>
      <c r="AP118" s="164"/>
      <c r="AQ118" s="164"/>
      <c r="AR118" s="164"/>
      <c r="AS118" s="165"/>
      <c r="AT118" s="172">
        <f>IF(AI118=0,0,(AI118*1)/($E$122*$AU$10*3-$E$124))</f>
        <v>7.4444444444444438E-2</v>
      </c>
      <c r="AU118" s="173"/>
      <c r="AV118" s="173"/>
      <c r="AW118" s="173"/>
      <c r="AX118" s="173"/>
      <c r="AY118" s="174"/>
      <c r="AZ118" s="37"/>
    </row>
    <row r="119" spans="1:52" ht="10.5" customHeight="1" x14ac:dyDescent="0.15">
      <c r="A119" s="5"/>
      <c r="B119" s="192"/>
      <c r="C119" s="193"/>
      <c r="D119" s="194"/>
      <c r="E119" s="155"/>
      <c r="F119" s="156"/>
      <c r="G119" s="156"/>
      <c r="H119" s="157"/>
      <c r="I119" s="166" t="str">
        <f t="shared" si="26"/>
        <v>午後</v>
      </c>
      <c r="J119" s="167"/>
      <c r="K119" s="167"/>
      <c r="L119" s="168"/>
      <c r="M119" s="161">
        <f t="shared" si="27"/>
        <v>431</v>
      </c>
      <c r="N119" s="162"/>
      <c r="O119" s="162"/>
      <c r="P119" s="162"/>
      <c r="Q119" s="163"/>
      <c r="R119" s="161">
        <f t="shared" si="28"/>
        <v>6860</v>
      </c>
      <c r="S119" s="162"/>
      <c r="T119" s="162"/>
      <c r="U119" s="162"/>
      <c r="V119" s="162"/>
      <c r="W119" s="163"/>
      <c r="X119" s="161">
        <f t="shared" si="29"/>
        <v>33</v>
      </c>
      <c r="Y119" s="162"/>
      <c r="Z119" s="162"/>
      <c r="AA119" s="162"/>
      <c r="AB119" s="163"/>
      <c r="AC119" s="161">
        <f t="shared" si="30"/>
        <v>725</v>
      </c>
      <c r="AD119" s="162"/>
      <c r="AE119" s="162"/>
      <c r="AF119" s="162"/>
      <c r="AG119" s="162"/>
      <c r="AH119" s="163"/>
      <c r="AI119" s="161">
        <f t="shared" si="31"/>
        <v>464</v>
      </c>
      <c r="AJ119" s="162"/>
      <c r="AK119" s="162"/>
      <c r="AL119" s="162"/>
      <c r="AM119" s="163"/>
      <c r="AN119" s="161">
        <f t="shared" si="32"/>
        <v>7585</v>
      </c>
      <c r="AO119" s="164"/>
      <c r="AP119" s="164"/>
      <c r="AQ119" s="164"/>
      <c r="AR119" s="164"/>
      <c r="AS119" s="165"/>
      <c r="AT119" s="172">
        <f>IF(AI119=0,0,(AI119*1)/($E$122*$AU$10*3-$E$124))</f>
        <v>8.5925925925925919E-2</v>
      </c>
      <c r="AU119" s="173"/>
      <c r="AV119" s="173"/>
      <c r="AW119" s="173"/>
      <c r="AX119" s="173"/>
      <c r="AY119" s="174"/>
      <c r="AZ119" s="37"/>
    </row>
    <row r="120" spans="1:52" ht="10.5" customHeight="1" x14ac:dyDescent="0.15">
      <c r="A120" s="5"/>
      <c r="B120" s="192"/>
      <c r="C120" s="193"/>
      <c r="D120" s="194"/>
      <c r="E120" s="155"/>
      <c r="F120" s="156"/>
      <c r="G120" s="156"/>
      <c r="H120" s="157"/>
      <c r="I120" s="166" t="str">
        <f t="shared" si="26"/>
        <v>夜間</v>
      </c>
      <c r="J120" s="167"/>
      <c r="K120" s="167"/>
      <c r="L120" s="168"/>
      <c r="M120" s="161">
        <f t="shared" si="27"/>
        <v>362</v>
      </c>
      <c r="N120" s="162"/>
      <c r="O120" s="162"/>
      <c r="P120" s="162"/>
      <c r="Q120" s="163"/>
      <c r="R120" s="161">
        <f t="shared" si="28"/>
        <v>4707</v>
      </c>
      <c r="S120" s="162"/>
      <c r="T120" s="162"/>
      <c r="U120" s="162"/>
      <c r="V120" s="162"/>
      <c r="W120" s="163"/>
      <c r="X120" s="161">
        <f t="shared" si="29"/>
        <v>90</v>
      </c>
      <c r="Y120" s="162"/>
      <c r="Z120" s="162"/>
      <c r="AA120" s="162"/>
      <c r="AB120" s="163"/>
      <c r="AC120" s="161">
        <f t="shared" si="30"/>
        <v>2197</v>
      </c>
      <c r="AD120" s="162"/>
      <c r="AE120" s="162"/>
      <c r="AF120" s="162"/>
      <c r="AG120" s="162"/>
      <c r="AH120" s="163"/>
      <c r="AI120" s="161">
        <f t="shared" si="31"/>
        <v>452</v>
      </c>
      <c r="AJ120" s="162"/>
      <c r="AK120" s="162"/>
      <c r="AL120" s="162"/>
      <c r="AM120" s="163"/>
      <c r="AN120" s="161">
        <f t="shared" si="32"/>
        <v>6904</v>
      </c>
      <c r="AO120" s="164"/>
      <c r="AP120" s="164"/>
      <c r="AQ120" s="164"/>
      <c r="AR120" s="164"/>
      <c r="AS120" s="165"/>
      <c r="AT120" s="172">
        <f>IF(AI120=0,0,(AI120*1)/($E$122*$AU$10*3-$E$124))</f>
        <v>8.3703703703703697E-2</v>
      </c>
      <c r="AU120" s="173"/>
      <c r="AV120" s="173"/>
      <c r="AW120" s="173"/>
      <c r="AX120" s="173"/>
      <c r="AY120" s="174"/>
      <c r="AZ120" s="37"/>
    </row>
    <row r="121" spans="1:52" ht="10.5" customHeight="1" x14ac:dyDescent="0.15">
      <c r="A121" s="5"/>
      <c r="B121" s="192"/>
      <c r="C121" s="193"/>
      <c r="D121" s="194"/>
      <c r="E121" s="155"/>
      <c r="F121" s="156"/>
      <c r="G121" s="156"/>
      <c r="H121" s="157"/>
      <c r="I121" s="166" t="str">
        <f t="shared" si="26"/>
        <v>午前午後</v>
      </c>
      <c r="J121" s="167"/>
      <c r="K121" s="167"/>
      <c r="L121" s="168"/>
      <c r="M121" s="161">
        <f t="shared" si="27"/>
        <v>349</v>
      </c>
      <c r="N121" s="162"/>
      <c r="O121" s="162"/>
      <c r="P121" s="162"/>
      <c r="Q121" s="163"/>
      <c r="R121" s="161">
        <f t="shared" si="28"/>
        <v>16828</v>
      </c>
      <c r="S121" s="162"/>
      <c r="T121" s="162"/>
      <c r="U121" s="162"/>
      <c r="V121" s="162"/>
      <c r="W121" s="163"/>
      <c r="X121" s="161">
        <f t="shared" si="29"/>
        <v>30</v>
      </c>
      <c r="Y121" s="162"/>
      <c r="Z121" s="162"/>
      <c r="AA121" s="162"/>
      <c r="AB121" s="163"/>
      <c r="AC121" s="161">
        <f t="shared" si="30"/>
        <v>1415</v>
      </c>
      <c r="AD121" s="162"/>
      <c r="AE121" s="162"/>
      <c r="AF121" s="162"/>
      <c r="AG121" s="162"/>
      <c r="AH121" s="163"/>
      <c r="AI121" s="161">
        <f t="shared" si="31"/>
        <v>379</v>
      </c>
      <c r="AJ121" s="162"/>
      <c r="AK121" s="162"/>
      <c r="AL121" s="162"/>
      <c r="AM121" s="163"/>
      <c r="AN121" s="161">
        <f t="shared" si="32"/>
        <v>18243</v>
      </c>
      <c r="AO121" s="164"/>
      <c r="AP121" s="164"/>
      <c r="AQ121" s="164"/>
      <c r="AR121" s="164"/>
      <c r="AS121" s="165"/>
      <c r="AT121" s="172">
        <f>IF(AI121=0,0,(AI121*2)/($E$122*$AU$10*3-$E$124))</f>
        <v>0.14037037037037037</v>
      </c>
      <c r="AU121" s="173"/>
      <c r="AV121" s="173"/>
      <c r="AW121" s="173"/>
      <c r="AX121" s="173"/>
      <c r="AY121" s="174"/>
      <c r="AZ121" s="37"/>
    </row>
    <row r="122" spans="1:52" ht="10.5" customHeight="1" x14ac:dyDescent="0.15">
      <c r="A122" s="5"/>
      <c r="B122" s="192"/>
      <c r="C122" s="193"/>
      <c r="D122" s="194"/>
      <c r="E122" s="38">
        <f>E73+E80+E87+E94+E101+E108+E115</f>
        <v>15</v>
      </c>
      <c r="F122" s="35"/>
      <c r="G122" s="35"/>
      <c r="H122" s="36"/>
      <c r="I122" s="166" t="str">
        <f t="shared" si="26"/>
        <v>午後夜間</v>
      </c>
      <c r="J122" s="167"/>
      <c r="K122" s="167"/>
      <c r="L122" s="168"/>
      <c r="M122" s="161">
        <f t="shared" si="27"/>
        <v>99</v>
      </c>
      <c r="N122" s="162"/>
      <c r="O122" s="162"/>
      <c r="P122" s="162"/>
      <c r="Q122" s="163"/>
      <c r="R122" s="161">
        <f t="shared" si="28"/>
        <v>3277</v>
      </c>
      <c r="S122" s="162"/>
      <c r="T122" s="162"/>
      <c r="U122" s="162"/>
      <c r="V122" s="162"/>
      <c r="W122" s="163"/>
      <c r="X122" s="161">
        <f t="shared" si="29"/>
        <v>18</v>
      </c>
      <c r="Y122" s="162"/>
      <c r="Z122" s="162"/>
      <c r="AA122" s="162"/>
      <c r="AB122" s="163"/>
      <c r="AC122" s="161">
        <f t="shared" si="30"/>
        <v>701</v>
      </c>
      <c r="AD122" s="162"/>
      <c r="AE122" s="162"/>
      <c r="AF122" s="162"/>
      <c r="AG122" s="162"/>
      <c r="AH122" s="163"/>
      <c r="AI122" s="161">
        <f t="shared" si="31"/>
        <v>117</v>
      </c>
      <c r="AJ122" s="162"/>
      <c r="AK122" s="162"/>
      <c r="AL122" s="162"/>
      <c r="AM122" s="163"/>
      <c r="AN122" s="161">
        <f t="shared" si="32"/>
        <v>3978</v>
      </c>
      <c r="AO122" s="164"/>
      <c r="AP122" s="164"/>
      <c r="AQ122" s="164"/>
      <c r="AR122" s="164"/>
      <c r="AS122" s="165"/>
      <c r="AT122" s="172">
        <f>IF(AI122=0,0,(AI122*2)/($E$122*$AU$10*3-$E$124))</f>
        <v>4.3333333333333335E-2</v>
      </c>
      <c r="AU122" s="173"/>
      <c r="AV122" s="173"/>
      <c r="AW122" s="173"/>
      <c r="AX122" s="173"/>
      <c r="AY122" s="174"/>
      <c r="AZ122" s="37"/>
    </row>
    <row r="123" spans="1:52" ht="10.5" customHeight="1" x14ac:dyDescent="0.15">
      <c r="A123" s="5"/>
      <c r="B123" s="192"/>
      <c r="C123" s="193"/>
      <c r="D123" s="194"/>
      <c r="E123" s="34"/>
      <c r="F123" s="35"/>
      <c r="G123" s="35"/>
      <c r="H123" s="36"/>
      <c r="I123" s="166" t="str">
        <f t="shared" si="26"/>
        <v>全日</v>
      </c>
      <c r="J123" s="167"/>
      <c r="K123" s="167"/>
      <c r="L123" s="168"/>
      <c r="M123" s="161">
        <f t="shared" si="27"/>
        <v>192</v>
      </c>
      <c r="N123" s="162"/>
      <c r="O123" s="162"/>
      <c r="P123" s="162"/>
      <c r="Q123" s="163"/>
      <c r="R123" s="161">
        <f t="shared" si="28"/>
        <v>15154</v>
      </c>
      <c r="S123" s="162"/>
      <c r="T123" s="162"/>
      <c r="U123" s="162"/>
      <c r="V123" s="162"/>
      <c r="W123" s="163"/>
      <c r="X123" s="161">
        <f t="shared" si="29"/>
        <v>23</v>
      </c>
      <c r="Y123" s="162"/>
      <c r="Z123" s="162"/>
      <c r="AA123" s="162"/>
      <c r="AB123" s="163"/>
      <c r="AC123" s="161">
        <f t="shared" si="30"/>
        <v>1943</v>
      </c>
      <c r="AD123" s="162"/>
      <c r="AE123" s="162"/>
      <c r="AF123" s="162"/>
      <c r="AG123" s="162"/>
      <c r="AH123" s="163"/>
      <c r="AI123" s="161">
        <f t="shared" si="31"/>
        <v>215</v>
      </c>
      <c r="AJ123" s="162"/>
      <c r="AK123" s="162"/>
      <c r="AL123" s="162"/>
      <c r="AM123" s="163"/>
      <c r="AN123" s="161">
        <f t="shared" si="32"/>
        <v>17097</v>
      </c>
      <c r="AO123" s="164"/>
      <c r="AP123" s="164"/>
      <c r="AQ123" s="164"/>
      <c r="AR123" s="164"/>
      <c r="AS123" s="165"/>
      <c r="AT123" s="172">
        <f>IF(AI123=0,0,(AI123*3)/($E$122*$AU$10*3-$E$124))</f>
        <v>0.11944444444444445</v>
      </c>
      <c r="AU123" s="173"/>
      <c r="AV123" s="173"/>
      <c r="AW123" s="173"/>
      <c r="AX123" s="173"/>
      <c r="AY123" s="174"/>
      <c r="AZ123" s="37"/>
    </row>
    <row r="124" spans="1:52" ht="10.5" customHeight="1" x14ac:dyDescent="0.15">
      <c r="A124" s="5"/>
      <c r="B124" s="195"/>
      <c r="C124" s="196"/>
      <c r="D124" s="197"/>
      <c r="E124" s="169">
        <f>E75+E82+E89+E96+E103+E110+E117</f>
        <v>0</v>
      </c>
      <c r="F124" s="170"/>
      <c r="G124" s="170"/>
      <c r="H124" s="171"/>
      <c r="I124" s="166" t="s">
        <v>36</v>
      </c>
      <c r="J124" s="167"/>
      <c r="K124" s="167"/>
      <c r="L124" s="168"/>
      <c r="M124" s="161">
        <f>SUM(M118:M123)</f>
        <v>1830</v>
      </c>
      <c r="N124" s="162"/>
      <c r="O124" s="162"/>
      <c r="P124" s="162"/>
      <c r="Q124" s="163"/>
      <c r="R124" s="161">
        <f>SUM(R118:R123)</f>
        <v>50560</v>
      </c>
      <c r="S124" s="162"/>
      <c r="T124" s="162"/>
      <c r="U124" s="162"/>
      <c r="V124" s="162"/>
      <c r="W124" s="163"/>
      <c r="X124" s="161">
        <f>SUM(X118:X123)</f>
        <v>199</v>
      </c>
      <c r="Y124" s="162"/>
      <c r="Z124" s="162"/>
      <c r="AA124" s="162"/>
      <c r="AB124" s="163"/>
      <c r="AC124" s="161">
        <f>SUM(AC118:AC123)</f>
        <v>7046</v>
      </c>
      <c r="AD124" s="162"/>
      <c r="AE124" s="162"/>
      <c r="AF124" s="162"/>
      <c r="AG124" s="162"/>
      <c r="AH124" s="163"/>
      <c r="AI124" s="86">
        <f>M124+X124</f>
        <v>2029</v>
      </c>
      <c r="AJ124" s="87"/>
      <c r="AK124" s="87"/>
      <c r="AL124" s="87"/>
      <c r="AM124" s="88"/>
      <c r="AN124" s="86">
        <f>R124+AC124</f>
        <v>57606</v>
      </c>
      <c r="AO124" s="87"/>
      <c r="AP124" s="87"/>
      <c r="AQ124" s="87"/>
      <c r="AR124" s="87"/>
      <c r="AS124" s="88"/>
      <c r="AT124" s="172">
        <f>IF(AI124=0,0,(AI124+AI121+AI122+(AI123*2))/(E122*$AU$10*3-E124))</f>
        <v>0.54722222222222228</v>
      </c>
      <c r="AU124" s="173"/>
      <c r="AV124" s="173"/>
      <c r="AW124" s="173"/>
      <c r="AX124" s="173"/>
      <c r="AY124" s="174"/>
      <c r="AZ124" s="37"/>
    </row>
    <row r="126" spans="1:52" ht="11.25" customHeight="1" x14ac:dyDescent="0.15">
      <c r="A126" s="5"/>
      <c r="B126" s="140" t="s">
        <v>27</v>
      </c>
      <c r="C126" s="141"/>
      <c r="D126" s="142"/>
      <c r="E126" s="70"/>
      <c r="F126" s="71"/>
      <c r="G126" s="71"/>
      <c r="H126" s="72"/>
      <c r="I126" s="110" t="s">
        <v>28</v>
      </c>
      <c r="J126" s="111"/>
      <c r="K126" s="111"/>
      <c r="L126" s="111"/>
      <c r="M126" s="111"/>
      <c r="N126" s="111"/>
      <c r="O126" s="111"/>
      <c r="P126" s="111"/>
      <c r="Q126" s="111"/>
      <c r="R126" s="111"/>
      <c r="S126" s="112"/>
      <c r="T126" s="110" t="s">
        <v>29</v>
      </c>
      <c r="U126" s="111"/>
      <c r="V126" s="111"/>
      <c r="W126" s="111"/>
      <c r="X126" s="111"/>
      <c r="Y126" s="111"/>
      <c r="Z126" s="111"/>
      <c r="AA126" s="111"/>
      <c r="AB126" s="111"/>
      <c r="AC126" s="111"/>
      <c r="AD126" s="112"/>
      <c r="AE126" s="135" t="s">
        <v>30</v>
      </c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 t="s">
        <v>31</v>
      </c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48"/>
    </row>
    <row r="127" spans="1:52" ht="11.25" customHeight="1" x14ac:dyDescent="0.15">
      <c r="A127" s="5"/>
      <c r="B127" s="143"/>
      <c r="C127" s="236"/>
      <c r="D127" s="145"/>
      <c r="E127" s="73"/>
      <c r="F127" s="74"/>
      <c r="G127" s="74"/>
      <c r="H127" s="75"/>
      <c r="I127" s="110" t="s">
        <v>32</v>
      </c>
      <c r="J127" s="111"/>
      <c r="K127" s="111"/>
      <c r="L127" s="112"/>
      <c r="M127" s="110" t="s">
        <v>33</v>
      </c>
      <c r="N127" s="111"/>
      <c r="O127" s="111"/>
      <c r="P127" s="111"/>
      <c r="Q127" s="111"/>
      <c r="R127" s="111"/>
      <c r="S127" s="112"/>
      <c r="T127" s="110" t="s">
        <v>32</v>
      </c>
      <c r="U127" s="111"/>
      <c r="V127" s="111"/>
      <c r="W127" s="112"/>
      <c r="X127" s="110" t="s">
        <v>33</v>
      </c>
      <c r="Y127" s="111"/>
      <c r="Z127" s="111"/>
      <c r="AA127" s="111"/>
      <c r="AB127" s="111"/>
      <c r="AC127" s="111"/>
      <c r="AD127" s="112"/>
      <c r="AE127" s="135" t="s">
        <v>32</v>
      </c>
      <c r="AF127" s="135"/>
      <c r="AG127" s="135"/>
      <c r="AH127" s="135"/>
      <c r="AI127" s="135" t="s">
        <v>33</v>
      </c>
      <c r="AJ127" s="135"/>
      <c r="AK127" s="135"/>
      <c r="AL127" s="135"/>
      <c r="AM127" s="135"/>
      <c r="AN127" s="135"/>
      <c r="AO127" s="135"/>
      <c r="AP127" s="135" t="s">
        <v>32</v>
      </c>
      <c r="AQ127" s="135"/>
      <c r="AR127" s="135"/>
      <c r="AS127" s="135"/>
      <c r="AT127" s="135" t="s">
        <v>33</v>
      </c>
      <c r="AU127" s="135"/>
      <c r="AV127" s="135"/>
      <c r="AW127" s="135"/>
      <c r="AX127" s="135"/>
      <c r="AY127" s="135"/>
      <c r="AZ127" s="48"/>
    </row>
    <row r="128" spans="1:52" ht="24" customHeight="1" x14ac:dyDescent="0.15">
      <c r="A128" s="5"/>
      <c r="B128" s="143"/>
      <c r="C128" s="236"/>
      <c r="D128" s="145"/>
      <c r="E128" s="127" t="s">
        <v>25</v>
      </c>
      <c r="F128" s="128"/>
      <c r="G128" s="128"/>
      <c r="H128" s="129"/>
      <c r="I128" s="86">
        <v>58</v>
      </c>
      <c r="J128" s="87"/>
      <c r="K128" s="87"/>
      <c r="L128" s="88"/>
      <c r="M128" s="130">
        <v>1422620</v>
      </c>
      <c r="N128" s="131"/>
      <c r="O128" s="131"/>
      <c r="P128" s="131"/>
      <c r="Q128" s="131"/>
      <c r="R128" s="131"/>
      <c r="S128" s="132"/>
      <c r="T128" s="86">
        <v>2139</v>
      </c>
      <c r="U128" s="87"/>
      <c r="V128" s="87"/>
      <c r="W128" s="88"/>
      <c r="X128" s="130">
        <v>986820</v>
      </c>
      <c r="Y128" s="131"/>
      <c r="Z128" s="131"/>
      <c r="AA128" s="131"/>
      <c r="AB128" s="131"/>
      <c r="AC128" s="131"/>
      <c r="AD128" s="132"/>
      <c r="AE128" s="133">
        <f t="shared" ref="AE128:AE135" si="33">I128+T128</f>
        <v>2197</v>
      </c>
      <c r="AF128" s="133"/>
      <c r="AG128" s="133"/>
      <c r="AH128" s="133"/>
      <c r="AI128" s="134">
        <f t="shared" ref="AI128:AI135" si="34">M128+X128</f>
        <v>2409440</v>
      </c>
      <c r="AJ128" s="134"/>
      <c r="AK128" s="134"/>
      <c r="AL128" s="134"/>
      <c r="AM128" s="134"/>
      <c r="AN128" s="134"/>
      <c r="AO128" s="134"/>
      <c r="AP128" s="133">
        <v>4</v>
      </c>
      <c r="AQ128" s="133"/>
      <c r="AR128" s="133"/>
      <c r="AS128" s="133"/>
      <c r="AT128" s="134">
        <v>72440</v>
      </c>
      <c r="AU128" s="134"/>
      <c r="AV128" s="134"/>
      <c r="AW128" s="134"/>
      <c r="AX128" s="134"/>
      <c r="AY128" s="134"/>
      <c r="AZ128" s="48"/>
    </row>
    <row r="129" spans="1:52" ht="24" customHeight="1" x14ac:dyDescent="0.15">
      <c r="A129" s="5"/>
      <c r="B129" s="143"/>
      <c r="C129" s="236"/>
      <c r="D129" s="145"/>
      <c r="E129" s="127" t="s">
        <v>44</v>
      </c>
      <c r="F129" s="128"/>
      <c r="G129" s="128"/>
      <c r="H129" s="129"/>
      <c r="I129" s="86">
        <v>212</v>
      </c>
      <c r="J129" s="87"/>
      <c r="K129" s="87"/>
      <c r="L129" s="88"/>
      <c r="M129" s="130">
        <v>450020</v>
      </c>
      <c r="N129" s="131"/>
      <c r="O129" s="131"/>
      <c r="P129" s="131"/>
      <c r="Q129" s="131"/>
      <c r="R129" s="131"/>
      <c r="S129" s="132"/>
      <c r="T129" s="86">
        <v>20</v>
      </c>
      <c r="U129" s="87"/>
      <c r="V129" s="87"/>
      <c r="W129" s="88"/>
      <c r="X129" s="130">
        <v>7050</v>
      </c>
      <c r="Y129" s="131"/>
      <c r="Z129" s="131"/>
      <c r="AA129" s="131"/>
      <c r="AB129" s="131"/>
      <c r="AC129" s="131"/>
      <c r="AD129" s="132"/>
      <c r="AE129" s="133">
        <f t="shared" si="33"/>
        <v>232</v>
      </c>
      <c r="AF129" s="133"/>
      <c r="AG129" s="133"/>
      <c r="AH129" s="133"/>
      <c r="AI129" s="134">
        <f t="shared" si="34"/>
        <v>457070</v>
      </c>
      <c r="AJ129" s="134"/>
      <c r="AK129" s="134"/>
      <c r="AL129" s="134"/>
      <c r="AM129" s="134"/>
      <c r="AN129" s="134"/>
      <c r="AO129" s="134"/>
      <c r="AP129" s="133">
        <v>5</v>
      </c>
      <c r="AQ129" s="133"/>
      <c r="AR129" s="133"/>
      <c r="AS129" s="133"/>
      <c r="AT129" s="134">
        <v>13200</v>
      </c>
      <c r="AU129" s="134"/>
      <c r="AV129" s="134"/>
      <c r="AW129" s="134"/>
      <c r="AX129" s="134"/>
      <c r="AY129" s="134"/>
      <c r="AZ129" s="48"/>
    </row>
    <row r="130" spans="1:52" ht="24" customHeight="1" x14ac:dyDescent="0.15">
      <c r="A130" s="5"/>
      <c r="B130" s="143"/>
      <c r="C130" s="236"/>
      <c r="D130" s="145"/>
      <c r="E130" s="127" t="s">
        <v>45</v>
      </c>
      <c r="F130" s="128"/>
      <c r="G130" s="128"/>
      <c r="H130" s="129"/>
      <c r="I130" s="86">
        <v>58</v>
      </c>
      <c r="J130" s="87"/>
      <c r="K130" s="87"/>
      <c r="L130" s="88"/>
      <c r="M130" s="130">
        <v>227880</v>
      </c>
      <c r="N130" s="131"/>
      <c r="O130" s="131"/>
      <c r="P130" s="131"/>
      <c r="Q130" s="131"/>
      <c r="R130" s="131"/>
      <c r="S130" s="132"/>
      <c r="T130" s="86">
        <v>1</v>
      </c>
      <c r="U130" s="87"/>
      <c r="V130" s="87"/>
      <c r="W130" s="88"/>
      <c r="X130" s="130">
        <v>550</v>
      </c>
      <c r="Y130" s="131"/>
      <c r="Z130" s="131"/>
      <c r="AA130" s="131"/>
      <c r="AB130" s="131"/>
      <c r="AC130" s="131"/>
      <c r="AD130" s="132"/>
      <c r="AE130" s="133">
        <f t="shared" si="33"/>
        <v>59</v>
      </c>
      <c r="AF130" s="133"/>
      <c r="AG130" s="133"/>
      <c r="AH130" s="133"/>
      <c r="AI130" s="134">
        <f t="shared" si="34"/>
        <v>228430</v>
      </c>
      <c r="AJ130" s="134"/>
      <c r="AK130" s="134"/>
      <c r="AL130" s="134"/>
      <c r="AM130" s="134"/>
      <c r="AN130" s="134"/>
      <c r="AO130" s="134"/>
      <c r="AP130" s="133">
        <v>0</v>
      </c>
      <c r="AQ130" s="133"/>
      <c r="AR130" s="133"/>
      <c r="AS130" s="133"/>
      <c r="AT130" s="134">
        <v>0</v>
      </c>
      <c r="AU130" s="134"/>
      <c r="AV130" s="134"/>
      <c r="AW130" s="134"/>
      <c r="AX130" s="134"/>
      <c r="AY130" s="134"/>
      <c r="AZ130" s="48"/>
    </row>
    <row r="131" spans="1:52" ht="24" customHeight="1" x14ac:dyDescent="0.15">
      <c r="A131" s="5"/>
      <c r="B131" s="143"/>
      <c r="C131" s="236"/>
      <c r="D131" s="145"/>
      <c r="E131" s="127" t="s">
        <v>46</v>
      </c>
      <c r="F131" s="128"/>
      <c r="G131" s="128"/>
      <c r="H131" s="129"/>
      <c r="I131" s="86">
        <v>142</v>
      </c>
      <c r="J131" s="87"/>
      <c r="K131" s="87"/>
      <c r="L131" s="88"/>
      <c r="M131" s="130">
        <v>310820</v>
      </c>
      <c r="N131" s="131"/>
      <c r="O131" s="131"/>
      <c r="P131" s="131"/>
      <c r="Q131" s="131"/>
      <c r="R131" s="131"/>
      <c r="S131" s="132"/>
      <c r="T131" s="86">
        <v>15</v>
      </c>
      <c r="U131" s="87"/>
      <c r="V131" s="87"/>
      <c r="W131" s="88"/>
      <c r="X131" s="130">
        <v>1600</v>
      </c>
      <c r="Y131" s="131"/>
      <c r="Z131" s="131"/>
      <c r="AA131" s="131"/>
      <c r="AB131" s="131"/>
      <c r="AC131" s="131"/>
      <c r="AD131" s="132"/>
      <c r="AE131" s="133">
        <f t="shared" si="33"/>
        <v>157</v>
      </c>
      <c r="AF131" s="133"/>
      <c r="AG131" s="133"/>
      <c r="AH131" s="133"/>
      <c r="AI131" s="134">
        <f t="shared" si="34"/>
        <v>312420</v>
      </c>
      <c r="AJ131" s="134"/>
      <c r="AK131" s="134"/>
      <c r="AL131" s="134"/>
      <c r="AM131" s="134"/>
      <c r="AN131" s="134"/>
      <c r="AO131" s="134"/>
      <c r="AP131" s="133">
        <v>0</v>
      </c>
      <c r="AQ131" s="133"/>
      <c r="AR131" s="133"/>
      <c r="AS131" s="133"/>
      <c r="AT131" s="134">
        <v>0</v>
      </c>
      <c r="AU131" s="134"/>
      <c r="AV131" s="134"/>
      <c r="AW131" s="134"/>
      <c r="AX131" s="134"/>
      <c r="AY131" s="134"/>
      <c r="AZ131" s="48"/>
    </row>
    <row r="132" spans="1:52" ht="24" customHeight="1" x14ac:dyDescent="0.15">
      <c r="A132" s="5"/>
      <c r="B132" s="143"/>
      <c r="C132" s="236"/>
      <c r="D132" s="145"/>
      <c r="E132" s="127" t="s">
        <v>47</v>
      </c>
      <c r="F132" s="128"/>
      <c r="G132" s="128"/>
      <c r="H132" s="129"/>
      <c r="I132" s="86">
        <v>16</v>
      </c>
      <c r="J132" s="87"/>
      <c r="K132" s="87"/>
      <c r="L132" s="88"/>
      <c r="M132" s="130">
        <v>90000</v>
      </c>
      <c r="N132" s="131"/>
      <c r="O132" s="131"/>
      <c r="P132" s="131"/>
      <c r="Q132" s="131"/>
      <c r="R132" s="131"/>
      <c r="S132" s="132"/>
      <c r="T132" s="86">
        <v>0</v>
      </c>
      <c r="U132" s="87"/>
      <c r="V132" s="87"/>
      <c r="W132" s="88"/>
      <c r="X132" s="130">
        <v>0</v>
      </c>
      <c r="Y132" s="131"/>
      <c r="Z132" s="131"/>
      <c r="AA132" s="131"/>
      <c r="AB132" s="131"/>
      <c r="AC132" s="131"/>
      <c r="AD132" s="132"/>
      <c r="AE132" s="133">
        <f t="shared" si="33"/>
        <v>16</v>
      </c>
      <c r="AF132" s="133"/>
      <c r="AG132" s="133"/>
      <c r="AH132" s="133"/>
      <c r="AI132" s="134">
        <f t="shared" si="34"/>
        <v>90000</v>
      </c>
      <c r="AJ132" s="134"/>
      <c r="AK132" s="134"/>
      <c r="AL132" s="134"/>
      <c r="AM132" s="134"/>
      <c r="AN132" s="134"/>
      <c r="AO132" s="134"/>
      <c r="AP132" s="133">
        <v>1</v>
      </c>
      <c r="AQ132" s="133"/>
      <c r="AR132" s="133"/>
      <c r="AS132" s="133"/>
      <c r="AT132" s="134">
        <v>4080</v>
      </c>
      <c r="AU132" s="134"/>
      <c r="AV132" s="134"/>
      <c r="AW132" s="134"/>
      <c r="AX132" s="134"/>
      <c r="AY132" s="134"/>
      <c r="AZ132" s="48"/>
    </row>
    <row r="133" spans="1:52" ht="24" customHeight="1" x14ac:dyDescent="0.15">
      <c r="A133" s="5"/>
      <c r="B133" s="143"/>
      <c r="C133" s="236"/>
      <c r="D133" s="145"/>
      <c r="E133" s="127" t="s">
        <v>48</v>
      </c>
      <c r="F133" s="128"/>
      <c r="G133" s="128"/>
      <c r="H133" s="129"/>
      <c r="I133" s="86">
        <v>31</v>
      </c>
      <c r="J133" s="87"/>
      <c r="K133" s="87"/>
      <c r="L133" s="88"/>
      <c r="M133" s="130">
        <v>121220</v>
      </c>
      <c r="N133" s="131"/>
      <c r="O133" s="131"/>
      <c r="P133" s="131"/>
      <c r="Q133" s="131"/>
      <c r="R133" s="131"/>
      <c r="S133" s="132"/>
      <c r="T133" s="86">
        <v>7</v>
      </c>
      <c r="U133" s="87"/>
      <c r="V133" s="87"/>
      <c r="W133" s="88"/>
      <c r="X133" s="130">
        <v>2350</v>
      </c>
      <c r="Y133" s="131"/>
      <c r="Z133" s="131"/>
      <c r="AA133" s="131"/>
      <c r="AB133" s="131"/>
      <c r="AC133" s="131"/>
      <c r="AD133" s="132"/>
      <c r="AE133" s="133">
        <f t="shared" si="33"/>
        <v>38</v>
      </c>
      <c r="AF133" s="133"/>
      <c r="AG133" s="133"/>
      <c r="AH133" s="133"/>
      <c r="AI133" s="134">
        <f t="shared" si="34"/>
        <v>123570</v>
      </c>
      <c r="AJ133" s="134"/>
      <c r="AK133" s="134"/>
      <c r="AL133" s="134"/>
      <c r="AM133" s="134"/>
      <c r="AN133" s="134"/>
      <c r="AO133" s="134"/>
      <c r="AP133" s="133">
        <v>3</v>
      </c>
      <c r="AQ133" s="133"/>
      <c r="AR133" s="133"/>
      <c r="AS133" s="133"/>
      <c r="AT133" s="134">
        <v>13840</v>
      </c>
      <c r="AU133" s="134"/>
      <c r="AV133" s="134"/>
      <c r="AW133" s="134"/>
      <c r="AX133" s="134"/>
      <c r="AY133" s="134"/>
      <c r="AZ133" s="48"/>
    </row>
    <row r="134" spans="1:52" ht="24" customHeight="1" x14ac:dyDescent="0.15">
      <c r="A134" s="5"/>
      <c r="B134" s="143"/>
      <c r="C134" s="236"/>
      <c r="D134" s="145"/>
      <c r="E134" s="127" t="s">
        <v>49</v>
      </c>
      <c r="F134" s="128"/>
      <c r="G134" s="128"/>
      <c r="H134" s="129"/>
      <c r="I134" s="86">
        <v>88</v>
      </c>
      <c r="J134" s="87"/>
      <c r="K134" s="87"/>
      <c r="L134" s="88"/>
      <c r="M134" s="130">
        <v>184280</v>
      </c>
      <c r="N134" s="131"/>
      <c r="O134" s="131"/>
      <c r="P134" s="131"/>
      <c r="Q134" s="131"/>
      <c r="R134" s="131"/>
      <c r="S134" s="132"/>
      <c r="T134" s="86">
        <v>0</v>
      </c>
      <c r="U134" s="87"/>
      <c r="V134" s="87"/>
      <c r="W134" s="88"/>
      <c r="X134" s="130">
        <v>0</v>
      </c>
      <c r="Y134" s="131"/>
      <c r="Z134" s="131"/>
      <c r="AA134" s="131"/>
      <c r="AB134" s="131"/>
      <c r="AC134" s="131"/>
      <c r="AD134" s="132"/>
      <c r="AE134" s="133">
        <f t="shared" si="33"/>
        <v>88</v>
      </c>
      <c r="AF134" s="133"/>
      <c r="AG134" s="133"/>
      <c r="AH134" s="133"/>
      <c r="AI134" s="134">
        <f t="shared" si="34"/>
        <v>184280</v>
      </c>
      <c r="AJ134" s="134"/>
      <c r="AK134" s="134"/>
      <c r="AL134" s="134"/>
      <c r="AM134" s="134"/>
      <c r="AN134" s="134"/>
      <c r="AO134" s="134"/>
      <c r="AP134" s="133">
        <v>3</v>
      </c>
      <c r="AQ134" s="133"/>
      <c r="AR134" s="133"/>
      <c r="AS134" s="133"/>
      <c r="AT134" s="134">
        <v>3600</v>
      </c>
      <c r="AU134" s="134"/>
      <c r="AV134" s="134"/>
      <c r="AW134" s="134"/>
      <c r="AX134" s="134"/>
      <c r="AY134" s="134"/>
      <c r="AZ134" s="48"/>
    </row>
    <row r="135" spans="1:52" ht="24" customHeight="1" x14ac:dyDescent="0.15">
      <c r="A135" s="5"/>
      <c r="B135" s="143"/>
      <c r="C135" s="236"/>
      <c r="D135" s="145"/>
      <c r="E135" s="110" t="s">
        <v>34</v>
      </c>
      <c r="F135" s="111"/>
      <c r="G135" s="111"/>
      <c r="H135" s="112"/>
      <c r="I135" s="86">
        <f>SUM(I128:I134)</f>
        <v>605</v>
      </c>
      <c r="J135" s="87"/>
      <c r="K135" s="87"/>
      <c r="L135" s="88"/>
      <c r="M135" s="130">
        <f>SUM(M128:M134)</f>
        <v>2806840</v>
      </c>
      <c r="N135" s="131"/>
      <c r="O135" s="131"/>
      <c r="P135" s="131"/>
      <c r="Q135" s="131"/>
      <c r="R135" s="131"/>
      <c r="S135" s="132"/>
      <c r="T135" s="86">
        <f>SUM(T128:T134)</f>
        <v>2182</v>
      </c>
      <c r="U135" s="87"/>
      <c r="V135" s="87"/>
      <c r="W135" s="88"/>
      <c r="X135" s="130">
        <f>SUM(X128:X134)</f>
        <v>998370</v>
      </c>
      <c r="Y135" s="131"/>
      <c r="Z135" s="131"/>
      <c r="AA135" s="131"/>
      <c r="AB135" s="131"/>
      <c r="AC135" s="131"/>
      <c r="AD135" s="132"/>
      <c r="AE135" s="133">
        <f t="shared" si="33"/>
        <v>2787</v>
      </c>
      <c r="AF135" s="133"/>
      <c r="AG135" s="133"/>
      <c r="AH135" s="133"/>
      <c r="AI135" s="134">
        <f t="shared" si="34"/>
        <v>3805210</v>
      </c>
      <c r="AJ135" s="134"/>
      <c r="AK135" s="134"/>
      <c r="AL135" s="134"/>
      <c r="AM135" s="134"/>
      <c r="AN135" s="134"/>
      <c r="AO135" s="134"/>
      <c r="AP135" s="86">
        <f>SUM(AP128:AP134)</f>
        <v>16</v>
      </c>
      <c r="AQ135" s="87"/>
      <c r="AR135" s="87"/>
      <c r="AS135" s="88"/>
      <c r="AT135" s="130">
        <f>SUM(AT128:AT134)</f>
        <v>107160</v>
      </c>
      <c r="AU135" s="131"/>
      <c r="AV135" s="131"/>
      <c r="AW135" s="131"/>
      <c r="AX135" s="131"/>
      <c r="AY135" s="132"/>
      <c r="AZ135" s="48"/>
    </row>
    <row r="136" spans="1:52" ht="3" customHeight="1" x14ac:dyDescent="0.15">
      <c r="A136" s="5"/>
      <c r="B136" s="146"/>
      <c r="C136" s="237"/>
      <c r="D136" s="148"/>
      <c r="E136" s="110"/>
      <c r="F136" s="111"/>
      <c r="G136" s="111"/>
      <c r="H136" s="112"/>
      <c r="I136" s="136"/>
      <c r="J136" s="137"/>
      <c r="K136" s="137"/>
      <c r="L136" s="138"/>
      <c r="M136" s="130"/>
      <c r="N136" s="131"/>
      <c r="O136" s="131"/>
      <c r="P136" s="131"/>
      <c r="Q136" s="131"/>
      <c r="R136" s="131"/>
      <c r="S136" s="132"/>
      <c r="T136" s="136"/>
      <c r="U136" s="137"/>
      <c r="V136" s="137"/>
      <c r="W136" s="138"/>
      <c r="X136" s="130"/>
      <c r="Y136" s="131"/>
      <c r="Z136" s="131"/>
      <c r="AA136" s="131"/>
      <c r="AB136" s="131"/>
      <c r="AC136" s="131"/>
      <c r="AD136" s="132"/>
      <c r="AE136" s="139"/>
      <c r="AF136" s="139"/>
      <c r="AG136" s="139"/>
      <c r="AH136" s="139"/>
      <c r="AI136" s="134"/>
      <c r="AJ136" s="134"/>
      <c r="AK136" s="134"/>
      <c r="AL136" s="134"/>
      <c r="AM136" s="134"/>
      <c r="AN136" s="134"/>
      <c r="AO136" s="134"/>
      <c r="AP136" s="136"/>
      <c r="AQ136" s="137"/>
      <c r="AR136" s="137"/>
      <c r="AS136" s="138"/>
      <c r="AT136" s="130"/>
      <c r="AU136" s="131"/>
      <c r="AV136" s="131"/>
      <c r="AW136" s="131"/>
      <c r="AX136" s="131"/>
      <c r="AY136" s="132"/>
      <c r="AZ136" s="48"/>
    </row>
    <row r="137" spans="1:52" ht="24" customHeight="1" x14ac:dyDescent="0.15">
      <c r="A137" s="5"/>
      <c r="B137" s="149"/>
      <c r="C137" s="150"/>
      <c r="D137" s="151"/>
      <c r="E137" s="110" t="s">
        <v>35</v>
      </c>
      <c r="F137" s="111"/>
      <c r="G137" s="111"/>
      <c r="H137" s="112"/>
      <c r="I137" s="86">
        <v>2040</v>
      </c>
      <c r="J137" s="87"/>
      <c r="K137" s="87"/>
      <c r="L137" s="88"/>
      <c r="M137" s="130">
        <v>10818440</v>
      </c>
      <c r="N137" s="131"/>
      <c r="O137" s="131"/>
      <c r="P137" s="131"/>
      <c r="Q137" s="131"/>
      <c r="R137" s="131"/>
      <c r="S137" s="132"/>
      <c r="T137" s="86">
        <v>7731</v>
      </c>
      <c r="U137" s="87"/>
      <c r="V137" s="87"/>
      <c r="W137" s="88"/>
      <c r="X137" s="130">
        <v>3370530</v>
      </c>
      <c r="Y137" s="131"/>
      <c r="Z137" s="131"/>
      <c r="AA137" s="131"/>
      <c r="AB137" s="131"/>
      <c r="AC137" s="131"/>
      <c r="AD137" s="132"/>
      <c r="AE137" s="133">
        <f>I137+T137</f>
        <v>9771</v>
      </c>
      <c r="AF137" s="133"/>
      <c r="AG137" s="133"/>
      <c r="AH137" s="133"/>
      <c r="AI137" s="134">
        <f>M137+X137</f>
        <v>14188970</v>
      </c>
      <c r="AJ137" s="134"/>
      <c r="AK137" s="134"/>
      <c r="AL137" s="134"/>
      <c r="AM137" s="134"/>
      <c r="AN137" s="134"/>
      <c r="AO137" s="134"/>
      <c r="AP137" s="86">
        <v>89</v>
      </c>
      <c r="AQ137" s="87"/>
      <c r="AR137" s="87"/>
      <c r="AS137" s="88"/>
      <c r="AT137" s="130">
        <v>468730</v>
      </c>
      <c r="AU137" s="131"/>
      <c r="AV137" s="131"/>
      <c r="AW137" s="131"/>
      <c r="AX137" s="131"/>
      <c r="AY137" s="132"/>
      <c r="AZ137" s="48"/>
    </row>
  </sheetData>
  <mergeCells count="1073">
    <mergeCell ref="B55:H58"/>
    <mergeCell ref="I57:L57"/>
    <mergeCell ref="M57:Q57"/>
    <mergeCell ref="R57:W57"/>
    <mergeCell ref="X57:AB57"/>
    <mergeCell ref="AC57:AH57"/>
    <mergeCell ref="I58:L58"/>
    <mergeCell ref="AN59:AS59"/>
    <mergeCell ref="I60:L60"/>
    <mergeCell ref="M60:Q60"/>
    <mergeCell ref="I55:L55"/>
    <mergeCell ref="M55:Q55"/>
    <mergeCell ref="R55:W55"/>
    <mergeCell ref="X55:AB55"/>
    <mergeCell ref="AC55:AH55"/>
    <mergeCell ref="AI55:AM55"/>
    <mergeCell ref="AI57:AM57"/>
    <mergeCell ref="M58:Q58"/>
    <mergeCell ref="R58:W58"/>
    <mergeCell ref="X58:AB58"/>
    <mergeCell ref="AC58:AH58"/>
    <mergeCell ref="AI58:AM58"/>
    <mergeCell ref="AN58:AS58"/>
    <mergeCell ref="X59:AB59"/>
    <mergeCell ref="AC59:AH59"/>
    <mergeCell ref="AI59:AM59"/>
    <mergeCell ref="AT61:AY61"/>
    <mergeCell ref="AT55:AY55"/>
    <mergeCell ref="AN55:AS55"/>
    <mergeCell ref="R60:W60"/>
    <mergeCell ref="X60:AB60"/>
    <mergeCell ref="AC60:AH60"/>
    <mergeCell ref="AI56:AM56"/>
    <mergeCell ref="AN56:AS56"/>
    <mergeCell ref="AN57:AS57"/>
    <mergeCell ref="AT56:AY56"/>
    <mergeCell ref="AT59:AY59"/>
    <mergeCell ref="AT60:AY60"/>
    <mergeCell ref="AT57:AY57"/>
    <mergeCell ref="AT58:AY58"/>
    <mergeCell ref="I59:L59"/>
    <mergeCell ref="M59:Q59"/>
    <mergeCell ref="R59:W59"/>
    <mergeCell ref="AI60:AM60"/>
    <mergeCell ref="AN60:AS60"/>
    <mergeCell ref="I56:L56"/>
    <mergeCell ref="M56:Q56"/>
    <mergeCell ref="R56:W56"/>
    <mergeCell ref="X56:AB56"/>
    <mergeCell ref="AC56:AH56"/>
    <mergeCell ref="AN61:AS61"/>
    <mergeCell ref="I61:L61"/>
    <mergeCell ref="M61:Q61"/>
    <mergeCell ref="R61:W61"/>
    <mergeCell ref="X61:AB61"/>
    <mergeCell ref="AC61:AH61"/>
    <mergeCell ref="AI61:AM61"/>
    <mergeCell ref="B48:H51"/>
    <mergeCell ref="I50:L50"/>
    <mergeCell ref="M50:Q50"/>
    <mergeCell ref="R50:W50"/>
    <mergeCell ref="X50:AB50"/>
    <mergeCell ref="AC50:AH50"/>
    <mergeCell ref="I51:L51"/>
    <mergeCell ref="AN52:AS52"/>
    <mergeCell ref="I53:L53"/>
    <mergeCell ref="M53:Q53"/>
    <mergeCell ref="I48:L48"/>
    <mergeCell ref="M48:Q48"/>
    <mergeCell ref="R48:W48"/>
    <mergeCell ref="X48:AB48"/>
    <mergeCell ref="AC48:AH48"/>
    <mergeCell ref="AI48:AM48"/>
    <mergeCell ref="AI50:AM50"/>
    <mergeCell ref="M51:Q51"/>
    <mergeCell ref="R51:W51"/>
    <mergeCell ref="X51:AB51"/>
    <mergeCell ref="AC51:AH51"/>
    <mergeCell ref="AI51:AM51"/>
    <mergeCell ref="AN51:AS51"/>
    <mergeCell ref="X52:AB52"/>
    <mergeCell ref="AC52:AH52"/>
    <mergeCell ref="AI52:AM52"/>
    <mergeCell ref="AT54:AY54"/>
    <mergeCell ref="AT48:AY48"/>
    <mergeCell ref="AN48:AS48"/>
    <mergeCell ref="R53:W53"/>
    <mergeCell ref="X53:AB53"/>
    <mergeCell ref="AC53:AH53"/>
    <mergeCell ref="AI49:AM49"/>
    <mergeCell ref="AN49:AS49"/>
    <mergeCell ref="AN50:AS50"/>
    <mergeCell ref="AT49:AY49"/>
    <mergeCell ref="AT52:AY52"/>
    <mergeCell ref="AT53:AY53"/>
    <mergeCell ref="AT50:AY50"/>
    <mergeCell ref="AT51:AY51"/>
    <mergeCell ref="I52:L52"/>
    <mergeCell ref="M52:Q52"/>
    <mergeCell ref="R52:W52"/>
    <mergeCell ref="AI53:AM53"/>
    <mergeCell ref="AN53:AS53"/>
    <mergeCell ref="I49:L49"/>
    <mergeCell ref="M49:Q49"/>
    <mergeCell ref="R49:W49"/>
    <mergeCell ref="X49:AB49"/>
    <mergeCell ref="AC49:AH49"/>
    <mergeCell ref="AN54:AS54"/>
    <mergeCell ref="I54:L54"/>
    <mergeCell ref="M54:Q54"/>
    <mergeCell ref="R54:W54"/>
    <mergeCell ref="X54:AB54"/>
    <mergeCell ref="AC54:AH54"/>
    <mergeCell ref="AI54:AM54"/>
    <mergeCell ref="B41:H44"/>
    <mergeCell ref="I43:L43"/>
    <mergeCell ref="M43:Q43"/>
    <mergeCell ref="R43:W43"/>
    <mergeCell ref="X43:AB43"/>
    <mergeCell ref="AC43:AH43"/>
    <mergeCell ref="I44:L44"/>
    <mergeCell ref="AN45:AS45"/>
    <mergeCell ref="I46:L46"/>
    <mergeCell ref="M46:Q46"/>
    <mergeCell ref="I41:L41"/>
    <mergeCell ref="M41:Q41"/>
    <mergeCell ref="R41:W41"/>
    <mergeCell ref="X41:AB41"/>
    <mergeCell ref="AC41:AH41"/>
    <mergeCell ref="AI41:AM41"/>
    <mergeCell ref="AI43:AM43"/>
    <mergeCell ref="M44:Q44"/>
    <mergeCell ref="R44:W44"/>
    <mergeCell ref="X44:AB44"/>
    <mergeCell ref="AC44:AH44"/>
    <mergeCell ref="AI44:AM44"/>
    <mergeCell ref="AN44:AS44"/>
    <mergeCell ref="X45:AB45"/>
    <mergeCell ref="AC45:AH45"/>
    <mergeCell ref="AI45:AM45"/>
    <mergeCell ref="AT47:AY47"/>
    <mergeCell ref="AT41:AY41"/>
    <mergeCell ref="AN41:AS41"/>
    <mergeCell ref="R46:W46"/>
    <mergeCell ref="X46:AB46"/>
    <mergeCell ref="AC46:AH46"/>
    <mergeCell ref="AI42:AM42"/>
    <mergeCell ref="AN42:AS42"/>
    <mergeCell ref="AN43:AS43"/>
    <mergeCell ref="AT42:AY42"/>
    <mergeCell ref="AT45:AY45"/>
    <mergeCell ref="AT46:AY46"/>
    <mergeCell ref="AT43:AY43"/>
    <mergeCell ref="AT44:AY44"/>
    <mergeCell ref="I45:L45"/>
    <mergeCell ref="M45:Q45"/>
    <mergeCell ref="R45:W45"/>
    <mergeCell ref="AI46:AM46"/>
    <mergeCell ref="AN46:AS46"/>
    <mergeCell ref="I42:L42"/>
    <mergeCell ref="M42:Q42"/>
    <mergeCell ref="R42:W42"/>
    <mergeCell ref="X42:AB42"/>
    <mergeCell ref="AC42:AH42"/>
    <mergeCell ref="AN47:AS47"/>
    <mergeCell ref="I47:L47"/>
    <mergeCell ref="M47:Q47"/>
    <mergeCell ref="R47:W47"/>
    <mergeCell ref="X47:AB47"/>
    <mergeCell ref="AC47:AH47"/>
    <mergeCell ref="AI47:AM47"/>
    <mergeCell ref="B34:H37"/>
    <mergeCell ref="I36:L36"/>
    <mergeCell ref="M36:Q36"/>
    <mergeCell ref="R36:W36"/>
    <mergeCell ref="X36:AB36"/>
    <mergeCell ref="AC36:AH36"/>
    <mergeCell ref="I37:L37"/>
    <mergeCell ref="AN38:AS38"/>
    <mergeCell ref="I39:L39"/>
    <mergeCell ref="M39:Q39"/>
    <mergeCell ref="I34:L34"/>
    <mergeCell ref="M34:Q34"/>
    <mergeCell ref="R34:W34"/>
    <mergeCell ref="X34:AB34"/>
    <mergeCell ref="AC34:AH34"/>
    <mergeCell ref="AI34:AM34"/>
    <mergeCell ref="AI36:AM36"/>
    <mergeCell ref="M37:Q37"/>
    <mergeCell ref="R37:W37"/>
    <mergeCell ref="X37:AB37"/>
    <mergeCell ref="AC37:AH37"/>
    <mergeCell ref="AI37:AM37"/>
    <mergeCell ref="AN37:AS37"/>
    <mergeCell ref="X38:AB38"/>
    <mergeCell ref="AC38:AH38"/>
    <mergeCell ref="AI38:AM38"/>
    <mergeCell ref="AT40:AY40"/>
    <mergeCell ref="AT34:AY34"/>
    <mergeCell ref="AN34:AS34"/>
    <mergeCell ref="R39:W39"/>
    <mergeCell ref="X39:AB39"/>
    <mergeCell ref="AC39:AH39"/>
    <mergeCell ref="AI35:AM35"/>
    <mergeCell ref="AN35:AS35"/>
    <mergeCell ref="AN36:AS36"/>
    <mergeCell ref="AT35:AY35"/>
    <mergeCell ref="AT38:AY38"/>
    <mergeCell ref="AT39:AY39"/>
    <mergeCell ref="AT36:AY36"/>
    <mergeCell ref="AT37:AY37"/>
    <mergeCell ref="I38:L38"/>
    <mergeCell ref="M38:Q38"/>
    <mergeCell ref="R38:W38"/>
    <mergeCell ref="AI39:AM39"/>
    <mergeCell ref="AN39:AS39"/>
    <mergeCell ref="I35:L35"/>
    <mergeCell ref="M35:Q35"/>
    <mergeCell ref="R35:W35"/>
    <mergeCell ref="X35:AB35"/>
    <mergeCell ref="AC35:AH35"/>
    <mergeCell ref="AN40:AS40"/>
    <mergeCell ref="I40:L40"/>
    <mergeCell ref="M40:Q40"/>
    <mergeCell ref="R40:W40"/>
    <mergeCell ref="X40:AB40"/>
    <mergeCell ref="AC40:AH40"/>
    <mergeCell ref="AI40:AM40"/>
    <mergeCell ref="B27:H30"/>
    <mergeCell ref="I29:L29"/>
    <mergeCell ref="M29:Q29"/>
    <mergeCell ref="R29:W29"/>
    <mergeCell ref="X29:AB29"/>
    <mergeCell ref="AC29:AH29"/>
    <mergeCell ref="I30:L30"/>
    <mergeCell ref="AN31:AS31"/>
    <mergeCell ref="I32:L32"/>
    <mergeCell ref="M32:Q32"/>
    <mergeCell ref="I27:L27"/>
    <mergeCell ref="M27:Q27"/>
    <mergeCell ref="R27:W27"/>
    <mergeCell ref="X27:AB27"/>
    <mergeCell ref="AC27:AH27"/>
    <mergeCell ref="AI27:AM27"/>
    <mergeCell ref="AI29:AM29"/>
    <mergeCell ref="M30:Q30"/>
    <mergeCell ref="R30:W30"/>
    <mergeCell ref="X30:AB30"/>
    <mergeCell ref="AC30:AH30"/>
    <mergeCell ref="AI30:AM30"/>
    <mergeCell ref="AN30:AS30"/>
    <mergeCell ref="X31:AB31"/>
    <mergeCell ref="AC31:AH31"/>
    <mergeCell ref="AI31:AM31"/>
    <mergeCell ref="AT33:AY33"/>
    <mergeCell ref="AT27:AY27"/>
    <mergeCell ref="AN27:AS27"/>
    <mergeCell ref="R32:W32"/>
    <mergeCell ref="X32:AB32"/>
    <mergeCell ref="AC32:AH32"/>
    <mergeCell ref="AI28:AM28"/>
    <mergeCell ref="AN28:AS28"/>
    <mergeCell ref="AN29:AS29"/>
    <mergeCell ref="AT28:AY28"/>
    <mergeCell ref="AT31:AY31"/>
    <mergeCell ref="AT32:AY32"/>
    <mergeCell ref="AT29:AY29"/>
    <mergeCell ref="AT30:AY30"/>
    <mergeCell ref="I31:L31"/>
    <mergeCell ref="M31:Q31"/>
    <mergeCell ref="R31:W31"/>
    <mergeCell ref="AI32:AM32"/>
    <mergeCell ref="AN32:AS32"/>
    <mergeCell ref="I28:L28"/>
    <mergeCell ref="M28:Q28"/>
    <mergeCell ref="R28:W28"/>
    <mergeCell ref="X28:AB28"/>
    <mergeCell ref="AC28:AH28"/>
    <mergeCell ref="AN33:AS33"/>
    <mergeCell ref="I33:L33"/>
    <mergeCell ref="M33:Q33"/>
    <mergeCell ref="R33:W33"/>
    <mergeCell ref="X33:AB33"/>
    <mergeCell ref="AC33:AH33"/>
    <mergeCell ref="AI33:AM33"/>
    <mergeCell ref="B20:H23"/>
    <mergeCell ref="I22:L22"/>
    <mergeCell ref="M22:Q22"/>
    <mergeCell ref="R22:W22"/>
    <mergeCell ref="X22:AB22"/>
    <mergeCell ref="AC22:AH22"/>
    <mergeCell ref="I23:L23"/>
    <mergeCell ref="AN24:AS24"/>
    <mergeCell ref="I25:L25"/>
    <mergeCell ref="M25:Q25"/>
    <mergeCell ref="I20:L20"/>
    <mergeCell ref="M20:Q20"/>
    <mergeCell ref="R20:W20"/>
    <mergeCell ref="X20:AB20"/>
    <mergeCell ref="AC20:AH20"/>
    <mergeCell ref="AI20:AM20"/>
    <mergeCell ref="AI22:AM22"/>
    <mergeCell ref="M23:Q23"/>
    <mergeCell ref="R23:W23"/>
    <mergeCell ref="X23:AB23"/>
    <mergeCell ref="AC23:AH23"/>
    <mergeCell ref="AI23:AM23"/>
    <mergeCell ref="AN23:AS23"/>
    <mergeCell ref="X24:AB24"/>
    <mergeCell ref="AC24:AH24"/>
    <mergeCell ref="AI24:AM24"/>
    <mergeCell ref="AT26:AY26"/>
    <mergeCell ref="AT20:AY20"/>
    <mergeCell ref="AN20:AS20"/>
    <mergeCell ref="R25:W25"/>
    <mergeCell ref="X25:AB25"/>
    <mergeCell ref="AC25:AH25"/>
    <mergeCell ref="AI21:AM21"/>
    <mergeCell ref="AN21:AS21"/>
    <mergeCell ref="AN22:AS22"/>
    <mergeCell ref="AT21:AY21"/>
    <mergeCell ref="AT24:AY24"/>
    <mergeCell ref="AT25:AY25"/>
    <mergeCell ref="AT22:AY22"/>
    <mergeCell ref="AT23:AY23"/>
    <mergeCell ref="I24:L24"/>
    <mergeCell ref="M24:Q24"/>
    <mergeCell ref="R24:W24"/>
    <mergeCell ref="AI25:AM25"/>
    <mergeCell ref="AN25:AS25"/>
    <mergeCell ref="I21:L21"/>
    <mergeCell ref="M21:Q21"/>
    <mergeCell ref="R21:W21"/>
    <mergeCell ref="X21:AB21"/>
    <mergeCell ref="AC21:AH21"/>
    <mergeCell ref="AN26:AS26"/>
    <mergeCell ref="I26:L26"/>
    <mergeCell ref="M26:Q26"/>
    <mergeCell ref="R26:W26"/>
    <mergeCell ref="X26:AB26"/>
    <mergeCell ref="AC26:AH26"/>
    <mergeCell ref="AI26:AM26"/>
    <mergeCell ref="B69:D124"/>
    <mergeCell ref="AT62:AY62"/>
    <mergeCell ref="I63:L63"/>
    <mergeCell ref="M63:Q63"/>
    <mergeCell ref="R63:W63"/>
    <mergeCell ref="X63:AB63"/>
    <mergeCell ref="AC63:AH63"/>
    <mergeCell ref="AI63:AM63"/>
    <mergeCell ref="AN63:AS63"/>
    <mergeCell ref="AT63:AY63"/>
    <mergeCell ref="AI65:AM65"/>
    <mergeCell ref="AN65:AS65"/>
    <mergeCell ref="I64:L64"/>
    <mergeCell ref="M64:Q64"/>
    <mergeCell ref="R64:W64"/>
    <mergeCell ref="X64:AB64"/>
    <mergeCell ref="AC64:AH64"/>
    <mergeCell ref="AI64:AM64"/>
    <mergeCell ref="AI67:AM67"/>
    <mergeCell ref="AN67:AS67"/>
    <mergeCell ref="I66:L66"/>
    <mergeCell ref="M66:Q66"/>
    <mergeCell ref="R66:W66"/>
    <mergeCell ref="X66:AB66"/>
    <mergeCell ref="AC66:AH66"/>
    <mergeCell ref="AI66:AM66"/>
    <mergeCell ref="AN66:AS66"/>
    <mergeCell ref="B62:H65"/>
    <mergeCell ref="AT65:AY65"/>
    <mergeCell ref="AT66:AY66"/>
    <mergeCell ref="AT67:AY67"/>
    <mergeCell ref="AT68:AY68"/>
    <mergeCell ref="E117:H117"/>
    <mergeCell ref="I117:L117"/>
    <mergeCell ref="M117:Q117"/>
    <mergeCell ref="R117:W117"/>
    <mergeCell ref="X117:AB117"/>
    <mergeCell ref="AC117:AH117"/>
    <mergeCell ref="AN62:AS62"/>
    <mergeCell ref="AN64:AS64"/>
    <mergeCell ref="AT64:AY64"/>
    <mergeCell ref="I65:L65"/>
    <mergeCell ref="M65:Q65"/>
    <mergeCell ref="R65:W65"/>
    <mergeCell ref="X65:AB65"/>
    <mergeCell ref="AC65:AH65"/>
    <mergeCell ref="I62:L62"/>
    <mergeCell ref="M62:Q62"/>
    <mergeCell ref="R62:W62"/>
    <mergeCell ref="X62:AB62"/>
    <mergeCell ref="AC62:AH62"/>
    <mergeCell ref="AI62:AM62"/>
    <mergeCell ref="I67:L67"/>
    <mergeCell ref="M67:Q67"/>
    <mergeCell ref="R67:W67"/>
    <mergeCell ref="X67:AB67"/>
    <mergeCell ref="AC67:AH67"/>
    <mergeCell ref="AN68:AS68"/>
    <mergeCell ref="I68:L68"/>
    <mergeCell ref="M68:Q68"/>
    <mergeCell ref="R68:W68"/>
    <mergeCell ref="X68:AB68"/>
    <mergeCell ref="AC68:AH68"/>
    <mergeCell ref="AI68:AM68"/>
    <mergeCell ref="M114:Q114"/>
    <mergeCell ref="R114:W114"/>
    <mergeCell ref="X114:AB114"/>
    <mergeCell ref="AC114:AH114"/>
    <mergeCell ref="AI114:AM114"/>
    <mergeCell ref="AN114:AS114"/>
    <mergeCell ref="AT114:AY114"/>
    <mergeCell ref="AT115:AY115"/>
    <mergeCell ref="I116:L116"/>
    <mergeCell ref="M116:Q116"/>
    <mergeCell ref="R116:W116"/>
    <mergeCell ref="X116:AB116"/>
    <mergeCell ref="AC116:AH116"/>
    <mergeCell ref="AI116:AM116"/>
    <mergeCell ref="AN116:AS116"/>
    <mergeCell ref="AT116:AY116"/>
    <mergeCell ref="AI117:AM117"/>
    <mergeCell ref="AN117:AS117"/>
    <mergeCell ref="AT117:AY117"/>
    <mergeCell ref="I115:L115"/>
    <mergeCell ref="M115:Q115"/>
    <mergeCell ref="R115:W115"/>
    <mergeCell ref="X115:AB115"/>
    <mergeCell ref="AC115:AH115"/>
    <mergeCell ref="AI115:AM115"/>
    <mergeCell ref="AN115:AS115"/>
    <mergeCell ref="E110:H110"/>
    <mergeCell ref="I110:L110"/>
    <mergeCell ref="M110:Q110"/>
    <mergeCell ref="R110:W110"/>
    <mergeCell ref="X110:AB110"/>
    <mergeCell ref="AC110:AH110"/>
    <mergeCell ref="AT112:AY112"/>
    <mergeCell ref="I113:L113"/>
    <mergeCell ref="M113:Q113"/>
    <mergeCell ref="R113:W113"/>
    <mergeCell ref="X113:AB113"/>
    <mergeCell ref="AC113:AH113"/>
    <mergeCell ref="AI113:AM113"/>
    <mergeCell ref="AN113:AS113"/>
    <mergeCell ref="AI111:AM111"/>
    <mergeCell ref="AN111:AS111"/>
    <mergeCell ref="AT111:AY111"/>
    <mergeCell ref="I112:L112"/>
    <mergeCell ref="M112:Q112"/>
    <mergeCell ref="R112:W112"/>
    <mergeCell ref="X112:AB112"/>
    <mergeCell ref="AC112:AH112"/>
    <mergeCell ref="AI112:AM112"/>
    <mergeCell ref="AN112:AS112"/>
    <mergeCell ref="E111:H114"/>
    <mergeCell ref="I111:L111"/>
    <mergeCell ref="M111:Q111"/>
    <mergeCell ref="R111:W111"/>
    <mergeCell ref="X111:AB111"/>
    <mergeCell ref="AC111:AH111"/>
    <mergeCell ref="AT113:AY113"/>
    <mergeCell ref="I114:L114"/>
    <mergeCell ref="M107:Q107"/>
    <mergeCell ref="R107:W107"/>
    <mergeCell ref="X107:AB107"/>
    <mergeCell ref="AC107:AH107"/>
    <mergeCell ref="AI107:AM107"/>
    <mergeCell ref="AN107:AS107"/>
    <mergeCell ref="AT107:AY107"/>
    <mergeCell ref="AT108:AY108"/>
    <mergeCell ref="I109:L109"/>
    <mergeCell ref="M109:Q109"/>
    <mergeCell ref="R109:W109"/>
    <mergeCell ref="X109:AB109"/>
    <mergeCell ref="AC109:AH109"/>
    <mergeCell ref="AI109:AM109"/>
    <mergeCell ref="AN109:AS109"/>
    <mergeCell ref="AT109:AY109"/>
    <mergeCell ref="AI110:AM110"/>
    <mergeCell ref="AN110:AS110"/>
    <mergeCell ref="AT110:AY110"/>
    <mergeCell ref="I108:L108"/>
    <mergeCell ref="M108:Q108"/>
    <mergeCell ref="R108:W108"/>
    <mergeCell ref="X108:AB108"/>
    <mergeCell ref="AC108:AH108"/>
    <mergeCell ref="AI108:AM108"/>
    <mergeCell ref="AN108:AS108"/>
    <mergeCell ref="E103:H103"/>
    <mergeCell ref="I103:L103"/>
    <mergeCell ref="M103:Q103"/>
    <mergeCell ref="R103:W103"/>
    <mergeCell ref="X103:AB103"/>
    <mergeCell ref="AC103:AH103"/>
    <mergeCell ref="AT105:AY105"/>
    <mergeCell ref="I106:L106"/>
    <mergeCell ref="M106:Q106"/>
    <mergeCell ref="R106:W106"/>
    <mergeCell ref="X106:AB106"/>
    <mergeCell ref="AC106:AH106"/>
    <mergeCell ref="AI106:AM106"/>
    <mergeCell ref="AN106:AS106"/>
    <mergeCell ref="AI104:AM104"/>
    <mergeCell ref="AN104:AS104"/>
    <mergeCell ref="AT104:AY104"/>
    <mergeCell ref="I105:L105"/>
    <mergeCell ref="M105:Q105"/>
    <mergeCell ref="R105:W105"/>
    <mergeCell ref="X105:AB105"/>
    <mergeCell ref="AC105:AH105"/>
    <mergeCell ref="AI105:AM105"/>
    <mergeCell ref="AN105:AS105"/>
    <mergeCell ref="E104:H107"/>
    <mergeCell ref="I104:L104"/>
    <mergeCell ref="M104:Q104"/>
    <mergeCell ref="R104:W104"/>
    <mergeCell ref="X104:AB104"/>
    <mergeCell ref="AC104:AH104"/>
    <mergeCell ref="AT106:AY106"/>
    <mergeCell ref="I107:L107"/>
    <mergeCell ref="M100:Q100"/>
    <mergeCell ref="R100:W100"/>
    <mergeCell ref="X100:AB100"/>
    <mergeCell ref="AC100:AH100"/>
    <mergeCell ref="AI100:AM100"/>
    <mergeCell ref="AN100:AS100"/>
    <mergeCell ref="AT100:AY100"/>
    <mergeCell ref="AT101:AY101"/>
    <mergeCell ref="I102:L102"/>
    <mergeCell ref="M102:Q102"/>
    <mergeCell ref="R102:W102"/>
    <mergeCell ref="X102:AB102"/>
    <mergeCell ref="AC102:AH102"/>
    <mergeCell ref="AI102:AM102"/>
    <mergeCell ref="AN102:AS102"/>
    <mergeCell ref="AT102:AY102"/>
    <mergeCell ref="AI103:AM103"/>
    <mergeCell ref="AN103:AS103"/>
    <mergeCell ref="AT103:AY103"/>
    <mergeCell ref="I101:L101"/>
    <mergeCell ref="M101:Q101"/>
    <mergeCell ref="R101:W101"/>
    <mergeCell ref="X101:AB101"/>
    <mergeCell ref="AC101:AH101"/>
    <mergeCell ref="AI101:AM101"/>
    <mergeCell ref="AN101:AS101"/>
    <mergeCell ref="E96:H96"/>
    <mergeCell ref="I96:L96"/>
    <mergeCell ref="M96:Q96"/>
    <mergeCell ref="R96:W96"/>
    <mergeCell ref="X96:AB96"/>
    <mergeCell ref="AC96:AH96"/>
    <mergeCell ref="AT98:AY98"/>
    <mergeCell ref="I99:L99"/>
    <mergeCell ref="M99:Q99"/>
    <mergeCell ref="R99:W99"/>
    <mergeCell ref="X99:AB99"/>
    <mergeCell ref="AC99:AH99"/>
    <mergeCell ref="AI99:AM99"/>
    <mergeCell ref="AN99:AS99"/>
    <mergeCell ref="AI97:AM97"/>
    <mergeCell ref="AN97:AS97"/>
    <mergeCell ref="AT97:AY97"/>
    <mergeCell ref="I98:L98"/>
    <mergeCell ref="M98:Q98"/>
    <mergeCell ref="R98:W98"/>
    <mergeCell ref="X98:AB98"/>
    <mergeCell ref="AC98:AH98"/>
    <mergeCell ref="AI98:AM98"/>
    <mergeCell ref="AN98:AS98"/>
    <mergeCell ref="E97:H100"/>
    <mergeCell ref="I97:L97"/>
    <mergeCell ref="M97:Q97"/>
    <mergeCell ref="R97:W97"/>
    <mergeCell ref="X97:AB97"/>
    <mergeCell ref="AC97:AH97"/>
    <mergeCell ref="AT99:AY99"/>
    <mergeCell ref="I100:L100"/>
    <mergeCell ref="M93:Q93"/>
    <mergeCell ref="R93:W93"/>
    <mergeCell ref="X93:AB93"/>
    <mergeCell ref="AC93:AH93"/>
    <mergeCell ref="AI93:AM93"/>
    <mergeCell ref="AN93:AS93"/>
    <mergeCell ref="AT93:AY93"/>
    <mergeCell ref="AT94:AY94"/>
    <mergeCell ref="I95:L95"/>
    <mergeCell ref="M95:Q95"/>
    <mergeCell ref="R95:W95"/>
    <mergeCell ref="X95:AB95"/>
    <mergeCell ref="AC95:AH95"/>
    <mergeCell ref="AI95:AM95"/>
    <mergeCell ref="AN95:AS95"/>
    <mergeCell ref="AT95:AY95"/>
    <mergeCell ref="AI96:AM96"/>
    <mergeCell ref="AN96:AS96"/>
    <mergeCell ref="AT96:AY96"/>
    <mergeCell ref="I94:L94"/>
    <mergeCell ref="M94:Q94"/>
    <mergeCell ref="R94:W94"/>
    <mergeCell ref="X94:AB94"/>
    <mergeCell ref="AC94:AH94"/>
    <mergeCell ref="AI94:AM94"/>
    <mergeCell ref="AN94:AS94"/>
    <mergeCell ref="E89:H89"/>
    <mergeCell ref="I89:L89"/>
    <mergeCell ref="M89:Q89"/>
    <mergeCell ref="R89:W89"/>
    <mergeCell ref="X89:AB89"/>
    <mergeCell ref="AC89:AH89"/>
    <mergeCell ref="AT91:AY91"/>
    <mergeCell ref="I92:L92"/>
    <mergeCell ref="M92:Q92"/>
    <mergeCell ref="R92:W92"/>
    <mergeCell ref="X92:AB92"/>
    <mergeCell ref="AC92:AH92"/>
    <mergeCell ref="AI92:AM92"/>
    <mergeCell ref="AN92:AS92"/>
    <mergeCell ref="AI90:AM90"/>
    <mergeCell ref="AN90:AS90"/>
    <mergeCell ref="AT90:AY90"/>
    <mergeCell ref="I91:L91"/>
    <mergeCell ref="M91:Q91"/>
    <mergeCell ref="R91:W91"/>
    <mergeCell ref="X91:AB91"/>
    <mergeCell ref="AC91:AH91"/>
    <mergeCell ref="AI91:AM91"/>
    <mergeCell ref="AN91:AS91"/>
    <mergeCell ref="E90:H93"/>
    <mergeCell ref="I90:L90"/>
    <mergeCell ref="M90:Q90"/>
    <mergeCell ref="R90:W90"/>
    <mergeCell ref="X90:AB90"/>
    <mergeCell ref="AC90:AH90"/>
    <mergeCell ref="AT92:AY92"/>
    <mergeCell ref="I93:L93"/>
    <mergeCell ref="X86:AB86"/>
    <mergeCell ref="AC86:AH86"/>
    <mergeCell ref="AI86:AM86"/>
    <mergeCell ref="AN86:AS86"/>
    <mergeCell ref="AT86:AY86"/>
    <mergeCell ref="AT87:AY87"/>
    <mergeCell ref="I88:L88"/>
    <mergeCell ref="M88:Q88"/>
    <mergeCell ref="R88:W88"/>
    <mergeCell ref="X88:AB88"/>
    <mergeCell ref="AC88:AH88"/>
    <mergeCell ref="AI88:AM88"/>
    <mergeCell ref="AN88:AS88"/>
    <mergeCell ref="AT88:AY88"/>
    <mergeCell ref="AI89:AM89"/>
    <mergeCell ref="AN89:AS89"/>
    <mergeCell ref="AT89:AY89"/>
    <mergeCell ref="I87:L87"/>
    <mergeCell ref="M87:Q87"/>
    <mergeCell ref="R87:W87"/>
    <mergeCell ref="X87:AB87"/>
    <mergeCell ref="AC87:AH87"/>
    <mergeCell ref="AI87:AM87"/>
    <mergeCell ref="AN87:AS87"/>
    <mergeCell ref="E82:H82"/>
    <mergeCell ref="I82:L82"/>
    <mergeCell ref="M82:Q82"/>
    <mergeCell ref="R82:W82"/>
    <mergeCell ref="X82:AB82"/>
    <mergeCell ref="AC82:AH82"/>
    <mergeCell ref="AT84:AY84"/>
    <mergeCell ref="I85:L85"/>
    <mergeCell ref="M85:Q85"/>
    <mergeCell ref="R85:W85"/>
    <mergeCell ref="X85:AB85"/>
    <mergeCell ref="AC85:AH85"/>
    <mergeCell ref="AI85:AM85"/>
    <mergeCell ref="AN85:AS85"/>
    <mergeCell ref="AI83:AM83"/>
    <mergeCell ref="AN83:AS83"/>
    <mergeCell ref="AT83:AY83"/>
    <mergeCell ref="I84:L84"/>
    <mergeCell ref="M84:Q84"/>
    <mergeCell ref="R84:W84"/>
    <mergeCell ref="X84:AB84"/>
    <mergeCell ref="AC84:AH84"/>
    <mergeCell ref="AI84:AM84"/>
    <mergeCell ref="AN84:AS84"/>
    <mergeCell ref="E83:H86"/>
    <mergeCell ref="I83:L83"/>
    <mergeCell ref="M83:Q83"/>
    <mergeCell ref="R83:W83"/>
    <mergeCell ref="X83:AB83"/>
    <mergeCell ref="AC83:AH83"/>
    <mergeCell ref="AT85:AY85"/>
    <mergeCell ref="I86:L86"/>
    <mergeCell ref="E76:H79"/>
    <mergeCell ref="I76:L76"/>
    <mergeCell ref="M76:Q76"/>
    <mergeCell ref="R76:W76"/>
    <mergeCell ref="X76:AB76"/>
    <mergeCell ref="AC76:AH76"/>
    <mergeCell ref="AT78:AY78"/>
    <mergeCell ref="I79:L79"/>
    <mergeCell ref="M79:Q79"/>
    <mergeCell ref="R79:W79"/>
    <mergeCell ref="X79:AB79"/>
    <mergeCell ref="AC79:AH79"/>
    <mergeCell ref="AI79:AM79"/>
    <mergeCell ref="AN79:AS79"/>
    <mergeCell ref="AT79:AY79"/>
    <mergeCell ref="AT80:AY80"/>
    <mergeCell ref="I81:L81"/>
    <mergeCell ref="M81:Q81"/>
    <mergeCell ref="R81:W81"/>
    <mergeCell ref="X81:AB81"/>
    <mergeCell ref="AC81:AH81"/>
    <mergeCell ref="AI81:AM81"/>
    <mergeCell ref="AN81:AS81"/>
    <mergeCell ref="AT81:AY81"/>
    <mergeCell ref="I80:L80"/>
    <mergeCell ref="M80:Q80"/>
    <mergeCell ref="R80:W80"/>
    <mergeCell ref="X80:AB80"/>
    <mergeCell ref="AC80:AH80"/>
    <mergeCell ref="AI80:AM80"/>
    <mergeCell ref="AN80:AS80"/>
    <mergeCell ref="E75:H75"/>
    <mergeCell ref="I75:L75"/>
    <mergeCell ref="M75:Q75"/>
    <mergeCell ref="R75:W75"/>
    <mergeCell ref="X75:AB75"/>
    <mergeCell ref="AC75:AH75"/>
    <mergeCell ref="AI75:AM75"/>
    <mergeCell ref="AN75:AS75"/>
    <mergeCell ref="I74:L74"/>
    <mergeCell ref="M74:Q74"/>
    <mergeCell ref="R74:W74"/>
    <mergeCell ref="X74:AB74"/>
    <mergeCell ref="AC74:AH74"/>
    <mergeCell ref="AI74:AM74"/>
    <mergeCell ref="AT77:AY77"/>
    <mergeCell ref="I78:L78"/>
    <mergeCell ref="M78:Q78"/>
    <mergeCell ref="R78:W78"/>
    <mergeCell ref="X78:AB78"/>
    <mergeCell ref="AC78:AH78"/>
    <mergeCell ref="AI78:AM78"/>
    <mergeCell ref="AN78:AS78"/>
    <mergeCell ref="AI76:AM76"/>
    <mergeCell ref="AN76:AS76"/>
    <mergeCell ref="AT76:AY76"/>
    <mergeCell ref="I77:L77"/>
    <mergeCell ref="M77:Q77"/>
    <mergeCell ref="R77:W77"/>
    <mergeCell ref="X77:AB77"/>
    <mergeCell ref="AC77:AH77"/>
    <mergeCell ref="AI77:AM77"/>
    <mergeCell ref="AN77:AS77"/>
    <mergeCell ref="E69:H72"/>
    <mergeCell ref="I69:L69"/>
    <mergeCell ref="M69:Q69"/>
    <mergeCell ref="R69:W69"/>
    <mergeCell ref="X69:AB69"/>
    <mergeCell ref="AC69:AH69"/>
    <mergeCell ref="AI69:AM69"/>
    <mergeCell ref="AN69:AS69"/>
    <mergeCell ref="I124:L124"/>
    <mergeCell ref="M124:Q124"/>
    <mergeCell ref="R124:W124"/>
    <mergeCell ref="X124:AB124"/>
    <mergeCell ref="AC124:AH124"/>
    <mergeCell ref="AI124:AM124"/>
    <mergeCell ref="AT73:AY73"/>
    <mergeCell ref="AT70:AY70"/>
    <mergeCell ref="I71:L71"/>
    <mergeCell ref="M71:Q71"/>
    <mergeCell ref="R71:W71"/>
    <mergeCell ref="X71:AB71"/>
    <mergeCell ref="AC71:AH71"/>
    <mergeCell ref="AI71:AM71"/>
    <mergeCell ref="AN71:AS71"/>
    <mergeCell ref="AT71:AY71"/>
    <mergeCell ref="M73:Q73"/>
    <mergeCell ref="R73:W73"/>
    <mergeCell ref="X73:AB73"/>
    <mergeCell ref="AC73:AH73"/>
    <mergeCell ref="AI73:AM73"/>
    <mergeCell ref="AN73:AS73"/>
    <mergeCell ref="AT75:AY75"/>
    <mergeCell ref="I72:L72"/>
    <mergeCell ref="R123:W123"/>
    <mergeCell ref="X123:AB123"/>
    <mergeCell ref="AC123:AH123"/>
    <mergeCell ref="AI123:AM123"/>
    <mergeCell ref="AN123:AS123"/>
    <mergeCell ref="AT123:AY123"/>
    <mergeCell ref="AC122:AH122"/>
    <mergeCell ref="AT69:AY69"/>
    <mergeCell ref="I70:L70"/>
    <mergeCell ref="M70:Q70"/>
    <mergeCell ref="R70:W70"/>
    <mergeCell ref="X70:AB70"/>
    <mergeCell ref="AC70:AH70"/>
    <mergeCell ref="AI70:AM70"/>
    <mergeCell ref="AN70:AS70"/>
    <mergeCell ref="AN124:AS124"/>
    <mergeCell ref="AT124:AY124"/>
    <mergeCell ref="M72:Q72"/>
    <mergeCell ref="R72:W72"/>
    <mergeCell ref="X72:AB72"/>
    <mergeCell ref="AC72:AH72"/>
    <mergeCell ref="AI72:AM72"/>
    <mergeCell ref="AN72:AS72"/>
    <mergeCell ref="AT72:AY72"/>
    <mergeCell ref="I73:L73"/>
    <mergeCell ref="AN74:AS74"/>
    <mergeCell ref="AT74:AY74"/>
    <mergeCell ref="AI82:AM82"/>
    <mergeCell ref="AN82:AS82"/>
    <mergeCell ref="AT82:AY82"/>
    <mergeCell ref="M86:Q86"/>
    <mergeCell ref="R86:W86"/>
    <mergeCell ref="B126:D137"/>
    <mergeCell ref="E118:H121"/>
    <mergeCell ref="I118:L118"/>
    <mergeCell ref="M118:Q118"/>
    <mergeCell ref="R118:W118"/>
    <mergeCell ref="X118:AB118"/>
    <mergeCell ref="I122:L122"/>
    <mergeCell ref="M122:Q122"/>
    <mergeCell ref="R122:W122"/>
    <mergeCell ref="X122:AB122"/>
    <mergeCell ref="AT118:AY118"/>
    <mergeCell ref="I119:L119"/>
    <mergeCell ref="M119:Q119"/>
    <mergeCell ref="R119:W119"/>
    <mergeCell ref="X119:AB119"/>
    <mergeCell ref="AC119:AH119"/>
    <mergeCell ref="AI119:AM119"/>
    <mergeCell ref="AN119:AS119"/>
    <mergeCell ref="AT119:AY119"/>
    <mergeCell ref="AC118:AH118"/>
    <mergeCell ref="AT120:AY120"/>
    <mergeCell ref="I121:L121"/>
    <mergeCell ref="M121:Q121"/>
    <mergeCell ref="R121:W121"/>
    <mergeCell ref="X121:AB121"/>
    <mergeCell ref="AC121:AH121"/>
    <mergeCell ref="AI121:AM121"/>
    <mergeCell ref="AN121:AS121"/>
    <mergeCell ref="AT121:AY121"/>
    <mergeCell ref="AT122:AY122"/>
    <mergeCell ref="I123:L123"/>
    <mergeCell ref="M123:Q123"/>
    <mergeCell ref="I132:L132"/>
    <mergeCell ref="M132:S132"/>
    <mergeCell ref="T132:W132"/>
    <mergeCell ref="X132:AD132"/>
    <mergeCell ref="AE132:AH132"/>
    <mergeCell ref="AI132:AO132"/>
    <mergeCell ref="AP132:AS132"/>
    <mergeCell ref="AT132:AY132"/>
    <mergeCell ref="AP134:AS134"/>
    <mergeCell ref="AT134:AY134"/>
    <mergeCell ref="E133:H133"/>
    <mergeCell ref="I133:L133"/>
    <mergeCell ref="M133:S133"/>
    <mergeCell ref="T133:W133"/>
    <mergeCell ref="X133:AD133"/>
    <mergeCell ref="AE133:AH133"/>
    <mergeCell ref="AI133:AO133"/>
    <mergeCell ref="AP133:AS133"/>
    <mergeCell ref="E134:H134"/>
    <mergeCell ref="I134:L134"/>
    <mergeCell ref="M134:S134"/>
    <mergeCell ref="T134:W134"/>
    <mergeCell ref="X134:AD134"/>
    <mergeCell ref="AE134:AH134"/>
    <mergeCell ref="AI134:AO134"/>
    <mergeCell ref="AE135:AH135"/>
    <mergeCell ref="AI135:AO135"/>
    <mergeCell ref="AP135:AS135"/>
    <mergeCell ref="AT135:AY135"/>
    <mergeCell ref="AP130:AS130"/>
    <mergeCell ref="AT130:AY130"/>
    <mergeCell ref="E129:H129"/>
    <mergeCell ref="I129:L129"/>
    <mergeCell ref="M129:S129"/>
    <mergeCell ref="T129:W129"/>
    <mergeCell ref="X129:AD129"/>
    <mergeCell ref="AE129:AH129"/>
    <mergeCell ref="AI129:AO129"/>
    <mergeCell ref="AP129:AS129"/>
    <mergeCell ref="AI131:AO131"/>
    <mergeCell ref="AP131:AS131"/>
    <mergeCell ref="AT131:AY131"/>
    <mergeCell ref="E130:H130"/>
    <mergeCell ref="I130:L130"/>
    <mergeCell ref="M130:S130"/>
    <mergeCell ref="T130:W130"/>
    <mergeCell ref="X130:AD130"/>
    <mergeCell ref="AE130:AH130"/>
    <mergeCell ref="AI130:AO130"/>
    <mergeCell ref="E131:H131"/>
    <mergeCell ref="I131:L131"/>
    <mergeCell ref="M131:S131"/>
    <mergeCell ref="T131:W131"/>
    <mergeCell ref="X131:AD131"/>
    <mergeCell ref="AE131:AH131"/>
    <mergeCell ref="AT133:AY133"/>
    <mergeCell ref="E132:H132"/>
    <mergeCell ref="AP137:AS137"/>
    <mergeCell ref="AT137:AY137"/>
    <mergeCell ref="E128:H128"/>
    <mergeCell ref="I128:L128"/>
    <mergeCell ref="M128:S128"/>
    <mergeCell ref="T128:W128"/>
    <mergeCell ref="X128:AD128"/>
    <mergeCell ref="AE128:AH128"/>
    <mergeCell ref="AI128:AO128"/>
    <mergeCell ref="AP128:AS128"/>
    <mergeCell ref="AI136:AO136"/>
    <mergeCell ref="AP136:AS136"/>
    <mergeCell ref="AT136:AY136"/>
    <mergeCell ref="E137:H137"/>
    <mergeCell ref="I137:L137"/>
    <mergeCell ref="M137:S137"/>
    <mergeCell ref="T137:W137"/>
    <mergeCell ref="X137:AD137"/>
    <mergeCell ref="AE137:AH137"/>
    <mergeCell ref="AI137:AO137"/>
    <mergeCell ref="E136:H136"/>
    <mergeCell ref="I136:L136"/>
    <mergeCell ref="M136:S136"/>
    <mergeCell ref="T136:W136"/>
    <mergeCell ref="X136:AD136"/>
    <mergeCell ref="AE136:AH136"/>
    <mergeCell ref="AT129:AY129"/>
    <mergeCell ref="T135:W135"/>
    <mergeCell ref="X135:AD135"/>
    <mergeCell ref="E135:H135"/>
    <mergeCell ref="I135:L135"/>
    <mergeCell ref="M135:S135"/>
    <mergeCell ref="AE127:AH127"/>
    <mergeCell ref="AI127:AO127"/>
    <mergeCell ref="AP127:AS127"/>
    <mergeCell ref="AT127:AY127"/>
    <mergeCell ref="I19:L19"/>
    <mergeCell ref="M19:Q19"/>
    <mergeCell ref="R19:W19"/>
    <mergeCell ref="X19:AB19"/>
    <mergeCell ref="AC19:AH19"/>
    <mergeCell ref="AI19:AM19"/>
    <mergeCell ref="AT128:AY128"/>
    <mergeCell ref="E126:H127"/>
    <mergeCell ref="I126:S126"/>
    <mergeCell ref="T126:AD126"/>
    <mergeCell ref="AE126:AO126"/>
    <mergeCell ref="AP126:AY126"/>
    <mergeCell ref="I127:L127"/>
    <mergeCell ref="M127:S127"/>
    <mergeCell ref="T127:W127"/>
    <mergeCell ref="X127:AD127"/>
    <mergeCell ref="AI122:AM122"/>
    <mergeCell ref="AN122:AS122"/>
    <mergeCell ref="E124:H124"/>
    <mergeCell ref="AI118:AM118"/>
    <mergeCell ref="AN118:AS118"/>
    <mergeCell ref="I120:L120"/>
    <mergeCell ref="M120:Q120"/>
    <mergeCell ref="R120:W120"/>
    <mergeCell ref="X120:AB120"/>
    <mergeCell ref="AC120:AH120"/>
    <mergeCell ref="AI120:AM120"/>
    <mergeCell ref="AN120:AS120"/>
    <mergeCell ref="M18:Q18"/>
    <mergeCell ref="R13:W13"/>
    <mergeCell ref="X13:AB13"/>
    <mergeCell ref="AC13:AH13"/>
    <mergeCell ref="AI13:AM13"/>
    <mergeCell ref="AI15:AM15"/>
    <mergeCell ref="AN15:AS15"/>
    <mergeCell ref="I16:L16"/>
    <mergeCell ref="AN19:AS19"/>
    <mergeCell ref="M16:Q16"/>
    <mergeCell ref="R16:W16"/>
    <mergeCell ref="X16:AB16"/>
    <mergeCell ref="AC16:AH16"/>
    <mergeCell ref="AI16:AM16"/>
    <mergeCell ref="AN16:AS16"/>
    <mergeCell ref="X17:AB17"/>
    <mergeCell ref="AC17:AH17"/>
    <mergeCell ref="AI17:AM17"/>
    <mergeCell ref="AI18:AM18"/>
    <mergeCell ref="AN18:AS18"/>
    <mergeCell ref="M12:Q12"/>
    <mergeCell ref="R12:W12"/>
    <mergeCell ref="X12:AB12"/>
    <mergeCell ref="AC12:AH12"/>
    <mergeCell ref="M14:Q14"/>
    <mergeCell ref="R14:W14"/>
    <mergeCell ref="X14:AB14"/>
    <mergeCell ref="AC14:AH14"/>
    <mergeCell ref="B2:F3"/>
    <mergeCell ref="R18:W18"/>
    <mergeCell ref="X18:AB18"/>
    <mergeCell ref="AC18:AH18"/>
    <mergeCell ref="I17:L17"/>
    <mergeCell ref="M17:Q17"/>
    <mergeCell ref="R17:W17"/>
    <mergeCell ref="I14:L14"/>
    <mergeCell ref="AF4:AJ6"/>
    <mergeCell ref="AF2:AJ3"/>
    <mergeCell ref="B11:L12"/>
    <mergeCell ref="M11:W11"/>
    <mergeCell ref="X11:AH11"/>
    <mergeCell ref="AI11:AS11"/>
    <mergeCell ref="B13:H16"/>
    <mergeCell ref="I15:L15"/>
    <mergeCell ref="M15:Q15"/>
    <mergeCell ref="R15:W15"/>
    <mergeCell ref="X15:AB15"/>
    <mergeCell ref="AC15:AH15"/>
    <mergeCell ref="AN17:AS17"/>
    <mergeCell ref="I18:L18"/>
    <mergeCell ref="AA2:AE3"/>
    <mergeCell ref="AN5:AP5"/>
    <mergeCell ref="AN2:AP4"/>
    <mergeCell ref="AK5:AM5"/>
    <mergeCell ref="AR5:AT5"/>
    <mergeCell ref="AK6:AM6"/>
    <mergeCell ref="AN6:AP6"/>
    <mergeCell ref="AR6:AT6"/>
    <mergeCell ref="AR2:AT4"/>
    <mergeCell ref="AK2:AM4"/>
    <mergeCell ref="AQ2:AQ4"/>
    <mergeCell ref="AI14:AM14"/>
    <mergeCell ref="AN14:AS14"/>
    <mergeCell ref="AI12:AM12"/>
    <mergeCell ref="AN12:AS12"/>
    <mergeCell ref="I13:L13"/>
    <mergeCell ref="M13:Q13"/>
    <mergeCell ref="AV5:AX5"/>
    <mergeCell ref="AV6:AX6"/>
    <mergeCell ref="AV2:AX4"/>
    <mergeCell ref="AY2:AY4"/>
    <mergeCell ref="AU2:AU4"/>
    <mergeCell ref="AT11:AY12"/>
    <mergeCell ref="AT14:AY14"/>
    <mergeCell ref="AT17:AY17"/>
    <mergeCell ref="AT18:AY18"/>
    <mergeCell ref="AT15:AY15"/>
    <mergeCell ref="AT16:AY16"/>
    <mergeCell ref="AT19:AY19"/>
    <mergeCell ref="B4:F6"/>
    <mergeCell ref="G4:K6"/>
    <mergeCell ref="L4:P6"/>
    <mergeCell ref="Q4:U6"/>
    <mergeCell ref="V4:Z6"/>
    <mergeCell ref="AA4:AE6"/>
    <mergeCell ref="AT13:AY13"/>
    <mergeCell ref="AN13:AS13"/>
    <mergeCell ref="B8:AG9"/>
    <mergeCell ref="AH8:AK8"/>
    <mergeCell ref="AL8:AY8"/>
    <mergeCell ref="AI9:AJ9"/>
    <mergeCell ref="AK9:AT9"/>
    <mergeCell ref="AU9:AW9"/>
    <mergeCell ref="AX9:AY9"/>
    <mergeCell ref="AU10:AW10"/>
    <mergeCell ref="G2:K3"/>
    <mergeCell ref="L2:P3"/>
    <mergeCell ref="Q2:U3"/>
    <mergeCell ref="V2:Z3"/>
  </mergeCells>
  <phoneticPr fontId="2"/>
  <pageMargins left="0.6692913385826772" right="0.6692913385826772" top="0.59055118110236227" bottom="0.59055118110236227" header="0.51181102362204722" footer="0.51181102362204722"/>
  <pageSetup paperSize="9" scale="91" fitToHeight="2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A7F47-D100-4B5E-85D2-C9FE0C78820D}">
  <dimension ref="A1:CB137"/>
  <sheetViews>
    <sheetView view="pageBreakPreview" zoomScaleNormal="100" zoomScaleSheetLayoutView="100" workbookViewId="0">
      <selection activeCell="CJ28" sqref="CJ28"/>
    </sheetView>
  </sheetViews>
  <sheetFormatPr defaultColWidth="1.625" defaultRowHeight="14.1" customHeight="1" x14ac:dyDescent="0.15"/>
  <cols>
    <col min="1" max="4" width="1.75" style="52" customWidth="1" collapsed="1"/>
    <col min="5" max="5" width="2.75" style="52" customWidth="1" collapsed="1"/>
    <col min="6" max="6" width="2.625" style="52" customWidth="1" collapsed="1"/>
    <col min="7" max="50" width="1.75" style="52" customWidth="1" collapsed="1"/>
    <col min="51" max="51" width="3.125" style="52" customWidth="1" collapsed="1"/>
    <col min="52" max="52" width="1.75" style="52" customWidth="1" collapsed="1"/>
    <col min="53" max="74" width="1.625" style="52" collapsed="1"/>
    <col min="75" max="80" width="1.625" style="52"/>
    <col min="81" max="16384" width="1.625" style="52" collapsed="1"/>
  </cols>
  <sheetData>
    <row r="1" spans="1:52" ht="3.95" customHeight="1" x14ac:dyDescent="0.15">
      <c r="A1" s="1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7"/>
    </row>
    <row r="2" spans="1:52" ht="6.75" customHeight="1" x14ac:dyDescent="0.15">
      <c r="A2" s="5"/>
      <c r="B2" s="228"/>
      <c r="C2" s="228"/>
      <c r="D2" s="228"/>
      <c r="E2" s="228"/>
      <c r="F2" s="228"/>
      <c r="G2" s="227"/>
      <c r="H2" s="227"/>
      <c r="I2" s="227"/>
      <c r="J2" s="227"/>
      <c r="K2" s="227"/>
      <c r="L2" s="78"/>
      <c r="M2" s="79"/>
      <c r="N2" s="79"/>
      <c r="O2" s="79"/>
      <c r="P2" s="80"/>
      <c r="Q2" s="84"/>
      <c r="R2" s="84"/>
      <c r="S2" s="84"/>
      <c r="T2" s="84"/>
      <c r="U2" s="84"/>
      <c r="V2" s="80"/>
      <c r="W2" s="84"/>
      <c r="X2" s="84"/>
      <c r="Y2" s="84"/>
      <c r="Z2" s="84"/>
      <c r="AA2" s="84"/>
      <c r="AB2" s="84"/>
      <c r="AC2" s="84"/>
      <c r="AD2" s="84"/>
      <c r="AE2" s="84"/>
      <c r="AF2" s="228"/>
      <c r="AG2" s="228"/>
      <c r="AH2" s="228"/>
      <c r="AI2" s="228"/>
      <c r="AJ2" s="114"/>
      <c r="AK2" s="76" t="s">
        <v>0</v>
      </c>
      <c r="AL2" s="63"/>
      <c r="AM2" s="63"/>
      <c r="AN2" s="63"/>
      <c r="AO2" s="63"/>
      <c r="AP2" s="63"/>
      <c r="AQ2" s="69" t="s">
        <v>1</v>
      </c>
      <c r="AR2" s="63"/>
      <c r="AS2" s="63"/>
      <c r="AT2" s="63"/>
      <c r="AU2" s="69" t="s">
        <v>1</v>
      </c>
      <c r="AV2" s="63"/>
      <c r="AW2" s="63"/>
      <c r="AX2" s="63"/>
      <c r="AY2" s="66"/>
      <c r="AZ2" s="48"/>
    </row>
    <row r="3" spans="1:52" ht="6" customHeight="1" x14ac:dyDescent="0.15">
      <c r="A3" s="5"/>
      <c r="B3" s="229"/>
      <c r="C3" s="229"/>
      <c r="D3" s="229"/>
      <c r="E3" s="229"/>
      <c r="F3" s="229"/>
      <c r="G3" s="227"/>
      <c r="H3" s="227"/>
      <c r="I3" s="227"/>
      <c r="J3" s="227"/>
      <c r="K3" s="227"/>
      <c r="L3" s="81"/>
      <c r="M3" s="82"/>
      <c r="N3" s="82"/>
      <c r="O3" s="82"/>
      <c r="P3" s="83"/>
      <c r="Q3" s="85"/>
      <c r="R3" s="85"/>
      <c r="S3" s="85"/>
      <c r="T3" s="85"/>
      <c r="U3" s="85"/>
      <c r="V3" s="83"/>
      <c r="W3" s="85"/>
      <c r="X3" s="85"/>
      <c r="Y3" s="85"/>
      <c r="Z3" s="85"/>
      <c r="AA3" s="85"/>
      <c r="AB3" s="85"/>
      <c r="AC3" s="85"/>
      <c r="AD3" s="85"/>
      <c r="AE3" s="85"/>
      <c r="AF3" s="229"/>
      <c r="AG3" s="229"/>
      <c r="AH3" s="229"/>
      <c r="AI3" s="229"/>
      <c r="AJ3" s="115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67"/>
      <c r="AZ3" s="48"/>
    </row>
    <row r="4" spans="1:52" s="54" customFormat="1" ht="6" customHeight="1" x14ac:dyDescent="0.15">
      <c r="A4" s="7"/>
      <c r="B4" s="219"/>
      <c r="C4" s="220"/>
      <c r="D4" s="220"/>
      <c r="E4" s="220"/>
      <c r="F4" s="220"/>
      <c r="G4" s="219"/>
      <c r="H4" s="220"/>
      <c r="I4" s="220"/>
      <c r="J4" s="220"/>
      <c r="K4" s="220"/>
      <c r="L4" s="98"/>
      <c r="M4" s="221"/>
      <c r="N4" s="221"/>
      <c r="O4" s="221"/>
      <c r="P4" s="222"/>
      <c r="Q4" s="102"/>
      <c r="R4" s="224"/>
      <c r="S4" s="224"/>
      <c r="T4" s="224"/>
      <c r="U4" s="224"/>
      <c r="V4" s="104"/>
      <c r="W4" s="224"/>
      <c r="X4" s="224"/>
      <c r="Y4" s="224"/>
      <c r="Z4" s="224"/>
      <c r="AA4" s="102"/>
      <c r="AB4" s="224"/>
      <c r="AC4" s="224"/>
      <c r="AD4" s="224"/>
      <c r="AE4" s="224"/>
      <c r="AF4" s="219"/>
      <c r="AG4" s="220"/>
      <c r="AH4" s="220"/>
      <c r="AI4" s="220"/>
      <c r="AJ4" s="230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8"/>
      <c r="AZ4" s="8"/>
    </row>
    <row r="5" spans="1:52" s="54" customFormat="1" ht="18.95" customHeight="1" x14ac:dyDescent="0.15">
      <c r="A5" s="7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3"/>
      <c r="M5" s="221"/>
      <c r="N5" s="221"/>
      <c r="O5" s="221"/>
      <c r="P5" s="222"/>
      <c r="Q5" s="224"/>
      <c r="R5" s="224"/>
      <c r="S5" s="224"/>
      <c r="T5" s="224"/>
      <c r="U5" s="224"/>
      <c r="V5" s="222"/>
      <c r="W5" s="224"/>
      <c r="X5" s="224"/>
      <c r="Y5" s="224"/>
      <c r="Z5" s="224"/>
      <c r="AA5" s="224"/>
      <c r="AB5" s="224"/>
      <c r="AC5" s="224"/>
      <c r="AD5" s="224"/>
      <c r="AE5" s="224"/>
      <c r="AF5" s="220"/>
      <c r="AG5" s="220"/>
      <c r="AH5" s="220"/>
      <c r="AI5" s="220"/>
      <c r="AJ5" s="230"/>
      <c r="AK5" s="108" t="s">
        <v>2</v>
      </c>
      <c r="AL5" s="108"/>
      <c r="AM5" s="108"/>
      <c r="AN5" s="62"/>
      <c r="AO5" s="62"/>
      <c r="AP5" s="62"/>
      <c r="AQ5" s="10" t="s">
        <v>1</v>
      </c>
      <c r="AR5" s="62"/>
      <c r="AS5" s="62"/>
      <c r="AT5" s="62"/>
      <c r="AU5" s="10" t="s">
        <v>1</v>
      </c>
      <c r="AV5" s="62"/>
      <c r="AW5" s="62"/>
      <c r="AX5" s="62"/>
      <c r="AY5" s="51"/>
      <c r="AZ5" s="8"/>
    </row>
    <row r="6" spans="1:52" s="54" customFormat="1" ht="18.95" customHeight="1" x14ac:dyDescent="0.15">
      <c r="A6" s="7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3"/>
      <c r="M6" s="221"/>
      <c r="N6" s="221"/>
      <c r="O6" s="221"/>
      <c r="P6" s="222"/>
      <c r="Q6" s="224"/>
      <c r="R6" s="224"/>
      <c r="S6" s="224"/>
      <c r="T6" s="224"/>
      <c r="U6" s="224"/>
      <c r="V6" s="222"/>
      <c r="W6" s="224"/>
      <c r="X6" s="224"/>
      <c r="Y6" s="224"/>
      <c r="Z6" s="224"/>
      <c r="AA6" s="224"/>
      <c r="AB6" s="224"/>
      <c r="AC6" s="224"/>
      <c r="AD6" s="224"/>
      <c r="AE6" s="224"/>
      <c r="AF6" s="220"/>
      <c r="AG6" s="220"/>
      <c r="AH6" s="220"/>
      <c r="AI6" s="220"/>
      <c r="AJ6" s="220"/>
      <c r="AK6" s="76"/>
      <c r="AL6" s="76"/>
      <c r="AM6" s="76"/>
      <c r="AN6" s="63"/>
      <c r="AO6" s="63"/>
      <c r="AP6" s="63"/>
      <c r="AQ6" s="49"/>
      <c r="AR6" s="63"/>
      <c r="AS6" s="63"/>
      <c r="AT6" s="63"/>
      <c r="AU6" s="49"/>
      <c r="AV6" s="63"/>
      <c r="AW6" s="63"/>
      <c r="AX6" s="63"/>
      <c r="AY6" s="30"/>
      <c r="AZ6" s="8"/>
    </row>
    <row r="7" spans="1:52" s="54" customFormat="1" ht="10.5" customHeight="1" x14ac:dyDescent="0.15">
      <c r="A7" s="7"/>
      <c r="B7" s="58"/>
      <c r="C7" s="58"/>
      <c r="D7" s="58"/>
      <c r="E7" s="58"/>
      <c r="F7" s="58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6"/>
      <c r="AL7" s="56"/>
      <c r="AM7" s="56"/>
      <c r="AN7" s="52"/>
      <c r="AO7" s="52"/>
      <c r="AP7" s="52"/>
      <c r="AQ7" s="55"/>
      <c r="AR7" s="52"/>
      <c r="AS7" s="52"/>
      <c r="AT7" s="52"/>
      <c r="AU7" s="55"/>
      <c r="AV7" s="52"/>
      <c r="AW7" s="52"/>
      <c r="AX7" s="52"/>
      <c r="AZ7" s="8"/>
    </row>
    <row r="8" spans="1:52" ht="13.5" customHeight="1" x14ac:dyDescent="0.15">
      <c r="A8" s="5"/>
      <c r="B8" s="225" t="s">
        <v>4</v>
      </c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91" t="s">
        <v>5</v>
      </c>
      <c r="AI8" s="91"/>
      <c r="AJ8" s="91"/>
      <c r="AK8" s="91"/>
      <c r="AL8" s="91" t="s">
        <v>26</v>
      </c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48"/>
    </row>
    <row r="9" spans="1:52" ht="13.5" customHeight="1" x14ac:dyDescent="0.15">
      <c r="A9" s="5"/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  <c r="AA9" s="226"/>
      <c r="AB9" s="226"/>
      <c r="AC9" s="226"/>
      <c r="AD9" s="226"/>
      <c r="AE9" s="226"/>
      <c r="AF9" s="226"/>
      <c r="AG9" s="226"/>
      <c r="AH9" s="50" t="s">
        <v>6</v>
      </c>
      <c r="AI9" s="92">
        <v>8</v>
      </c>
      <c r="AJ9" s="92"/>
      <c r="AK9" s="93" t="s">
        <v>7</v>
      </c>
      <c r="AL9" s="93"/>
      <c r="AM9" s="93"/>
      <c r="AN9" s="93"/>
      <c r="AO9" s="93"/>
      <c r="AP9" s="93"/>
      <c r="AQ9" s="93"/>
      <c r="AR9" s="93"/>
      <c r="AS9" s="93"/>
      <c r="AT9" s="93"/>
      <c r="AU9" s="94">
        <v>31</v>
      </c>
      <c r="AV9" s="94"/>
      <c r="AW9" s="94"/>
      <c r="AX9" s="93" t="s">
        <v>8</v>
      </c>
      <c r="AY9" s="93"/>
      <c r="AZ9" s="48"/>
    </row>
    <row r="10" spans="1:52" ht="10.5" customHeight="1" x14ac:dyDescent="0.15">
      <c r="A10" s="5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95">
        <v>151</v>
      </c>
      <c r="AV10" s="95"/>
      <c r="AW10" s="95"/>
      <c r="AX10" s="53"/>
      <c r="AY10" s="53"/>
      <c r="AZ10" s="48"/>
    </row>
    <row r="11" spans="1:52" ht="10.5" customHeight="1" x14ac:dyDescent="0.15">
      <c r="A11" s="5"/>
      <c r="B11" s="116" t="s">
        <v>9</v>
      </c>
      <c r="C11" s="76"/>
      <c r="D11" s="76"/>
      <c r="E11" s="76"/>
      <c r="F11" s="76"/>
      <c r="G11" s="76"/>
      <c r="H11" s="76"/>
      <c r="I11" s="76"/>
      <c r="J11" s="76"/>
      <c r="K11" s="76"/>
      <c r="L11" s="117"/>
      <c r="M11" s="110" t="s">
        <v>10</v>
      </c>
      <c r="N11" s="111"/>
      <c r="O11" s="111"/>
      <c r="P11" s="111"/>
      <c r="Q11" s="111"/>
      <c r="R11" s="111"/>
      <c r="S11" s="111"/>
      <c r="T11" s="111"/>
      <c r="U11" s="111"/>
      <c r="V11" s="111"/>
      <c r="W11" s="112"/>
      <c r="X11" s="110" t="s">
        <v>11</v>
      </c>
      <c r="Y11" s="111"/>
      <c r="Z11" s="111"/>
      <c r="AA11" s="111"/>
      <c r="AB11" s="111"/>
      <c r="AC11" s="111"/>
      <c r="AD11" s="111"/>
      <c r="AE11" s="111"/>
      <c r="AF11" s="111"/>
      <c r="AG11" s="111"/>
      <c r="AH11" s="112"/>
      <c r="AI11" s="110" t="s">
        <v>12</v>
      </c>
      <c r="AJ11" s="111"/>
      <c r="AK11" s="111"/>
      <c r="AL11" s="111"/>
      <c r="AM11" s="111"/>
      <c r="AN11" s="111"/>
      <c r="AO11" s="111"/>
      <c r="AP11" s="111"/>
      <c r="AQ11" s="111"/>
      <c r="AR11" s="111"/>
      <c r="AS11" s="112"/>
      <c r="AT11" s="70" t="s">
        <v>13</v>
      </c>
      <c r="AU11" s="71"/>
      <c r="AV11" s="71"/>
      <c r="AW11" s="71"/>
      <c r="AX11" s="71"/>
      <c r="AY11" s="72"/>
      <c r="AZ11" s="48"/>
    </row>
    <row r="12" spans="1:52" ht="10.5" customHeight="1" x14ac:dyDescent="0.15">
      <c r="A12" s="5"/>
      <c r="B12" s="118"/>
      <c r="C12" s="119"/>
      <c r="D12" s="119"/>
      <c r="E12" s="119"/>
      <c r="F12" s="119"/>
      <c r="G12" s="119"/>
      <c r="H12" s="119"/>
      <c r="I12" s="119"/>
      <c r="J12" s="119"/>
      <c r="K12" s="119"/>
      <c r="L12" s="120"/>
      <c r="M12" s="110" t="s">
        <v>14</v>
      </c>
      <c r="N12" s="111"/>
      <c r="O12" s="111"/>
      <c r="P12" s="111"/>
      <c r="Q12" s="112"/>
      <c r="R12" s="110" t="s">
        <v>15</v>
      </c>
      <c r="S12" s="111"/>
      <c r="T12" s="111"/>
      <c r="U12" s="111"/>
      <c r="V12" s="111"/>
      <c r="W12" s="112"/>
      <c r="X12" s="110" t="s">
        <v>14</v>
      </c>
      <c r="Y12" s="111"/>
      <c r="Z12" s="111"/>
      <c r="AA12" s="111"/>
      <c r="AB12" s="112"/>
      <c r="AC12" s="110" t="s">
        <v>15</v>
      </c>
      <c r="AD12" s="111"/>
      <c r="AE12" s="111"/>
      <c r="AF12" s="111"/>
      <c r="AG12" s="111"/>
      <c r="AH12" s="112"/>
      <c r="AI12" s="110" t="s">
        <v>14</v>
      </c>
      <c r="AJ12" s="111"/>
      <c r="AK12" s="111"/>
      <c r="AL12" s="111"/>
      <c r="AM12" s="112"/>
      <c r="AN12" s="110" t="s">
        <v>15</v>
      </c>
      <c r="AO12" s="111"/>
      <c r="AP12" s="111"/>
      <c r="AQ12" s="111"/>
      <c r="AR12" s="111"/>
      <c r="AS12" s="112"/>
      <c r="AT12" s="73"/>
      <c r="AU12" s="74"/>
      <c r="AV12" s="74"/>
      <c r="AW12" s="74"/>
      <c r="AX12" s="74"/>
      <c r="AY12" s="75"/>
      <c r="AZ12" s="48"/>
    </row>
    <row r="13" spans="1:52" ht="10.5" customHeight="1" x14ac:dyDescent="0.15">
      <c r="A13" s="5"/>
      <c r="B13" s="121" t="s">
        <v>25</v>
      </c>
      <c r="C13" s="231"/>
      <c r="D13" s="231"/>
      <c r="E13" s="231"/>
      <c r="F13" s="231"/>
      <c r="G13" s="231"/>
      <c r="H13" s="232"/>
      <c r="I13" s="107" t="s">
        <v>16</v>
      </c>
      <c r="J13" s="108"/>
      <c r="K13" s="108"/>
      <c r="L13" s="109"/>
      <c r="M13" s="86">
        <v>7</v>
      </c>
      <c r="N13" s="87"/>
      <c r="O13" s="87"/>
      <c r="P13" s="87"/>
      <c r="Q13" s="88"/>
      <c r="R13" s="86">
        <v>1319</v>
      </c>
      <c r="S13" s="87"/>
      <c r="T13" s="87"/>
      <c r="U13" s="87"/>
      <c r="V13" s="87"/>
      <c r="W13" s="88"/>
      <c r="X13" s="86">
        <v>0</v>
      </c>
      <c r="Y13" s="87"/>
      <c r="Z13" s="87"/>
      <c r="AA13" s="87"/>
      <c r="AB13" s="88"/>
      <c r="AC13" s="86">
        <v>0</v>
      </c>
      <c r="AD13" s="87"/>
      <c r="AE13" s="87"/>
      <c r="AF13" s="87"/>
      <c r="AG13" s="87"/>
      <c r="AH13" s="88"/>
      <c r="AI13" s="86">
        <f t="shared" ref="AI13:AI44" si="0">M13+X13</f>
        <v>7</v>
      </c>
      <c r="AJ13" s="87"/>
      <c r="AK13" s="87"/>
      <c r="AL13" s="87"/>
      <c r="AM13" s="88"/>
      <c r="AN13" s="86">
        <f t="shared" ref="AN13:AN44" si="1">R13+AC13</f>
        <v>1319</v>
      </c>
      <c r="AO13" s="87"/>
      <c r="AP13" s="87"/>
      <c r="AQ13" s="87"/>
      <c r="AR13" s="87"/>
      <c r="AS13" s="88"/>
      <c r="AT13" s="59">
        <f>IF(AI13=0,0,(AI13*1)/($E$17*$AU$9*3-$B$19))</f>
        <v>3.7634408602150539E-2</v>
      </c>
      <c r="AU13" s="60"/>
      <c r="AV13" s="60"/>
      <c r="AW13" s="60"/>
      <c r="AX13" s="60"/>
      <c r="AY13" s="61"/>
      <c r="AZ13" s="48"/>
    </row>
    <row r="14" spans="1:52" ht="10.5" customHeight="1" x14ac:dyDescent="0.15">
      <c r="A14" s="5"/>
      <c r="B14" s="233"/>
      <c r="C14" s="234"/>
      <c r="D14" s="234"/>
      <c r="E14" s="234"/>
      <c r="F14" s="234"/>
      <c r="G14" s="234"/>
      <c r="H14" s="235"/>
      <c r="I14" s="107" t="s">
        <v>17</v>
      </c>
      <c r="J14" s="108"/>
      <c r="K14" s="108"/>
      <c r="L14" s="109"/>
      <c r="M14" s="86">
        <v>8</v>
      </c>
      <c r="N14" s="87"/>
      <c r="O14" s="87"/>
      <c r="P14" s="87"/>
      <c r="Q14" s="88"/>
      <c r="R14" s="86">
        <v>273</v>
      </c>
      <c r="S14" s="87"/>
      <c r="T14" s="87"/>
      <c r="U14" s="87"/>
      <c r="V14" s="87"/>
      <c r="W14" s="88"/>
      <c r="X14" s="86">
        <v>0</v>
      </c>
      <c r="Y14" s="87"/>
      <c r="Z14" s="87"/>
      <c r="AA14" s="87"/>
      <c r="AB14" s="88"/>
      <c r="AC14" s="86">
        <v>0</v>
      </c>
      <c r="AD14" s="87"/>
      <c r="AE14" s="87"/>
      <c r="AF14" s="87"/>
      <c r="AG14" s="87"/>
      <c r="AH14" s="88"/>
      <c r="AI14" s="86">
        <f t="shared" si="0"/>
        <v>8</v>
      </c>
      <c r="AJ14" s="87"/>
      <c r="AK14" s="87"/>
      <c r="AL14" s="87"/>
      <c r="AM14" s="88"/>
      <c r="AN14" s="86">
        <f t="shared" si="1"/>
        <v>273</v>
      </c>
      <c r="AO14" s="87"/>
      <c r="AP14" s="87"/>
      <c r="AQ14" s="87"/>
      <c r="AR14" s="87"/>
      <c r="AS14" s="88"/>
      <c r="AT14" s="59">
        <f>IF(AI14=0,0,(AI14*1)/($E$17*$AU$9*3-$B$19))</f>
        <v>4.3010752688172046E-2</v>
      </c>
      <c r="AU14" s="60"/>
      <c r="AV14" s="60"/>
      <c r="AW14" s="60"/>
      <c r="AX14" s="60"/>
      <c r="AY14" s="61"/>
      <c r="AZ14" s="48"/>
    </row>
    <row r="15" spans="1:52" ht="10.5" customHeight="1" x14ac:dyDescent="0.15">
      <c r="A15" s="5"/>
      <c r="B15" s="233"/>
      <c r="C15" s="234"/>
      <c r="D15" s="234"/>
      <c r="E15" s="234"/>
      <c r="F15" s="234"/>
      <c r="G15" s="234"/>
      <c r="H15" s="235"/>
      <c r="I15" s="107" t="s">
        <v>18</v>
      </c>
      <c r="J15" s="108"/>
      <c r="K15" s="108"/>
      <c r="L15" s="109"/>
      <c r="M15" s="86">
        <v>8</v>
      </c>
      <c r="N15" s="87"/>
      <c r="O15" s="87"/>
      <c r="P15" s="87"/>
      <c r="Q15" s="88"/>
      <c r="R15" s="86">
        <v>318</v>
      </c>
      <c r="S15" s="87"/>
      <c r="T15" s="87"/>
      <c r="U15" s="87"/>
      <c r="V15" s="87"/>
      <c r="W15" s="88"/>
      <c r="X15" s="86">
        <v>0</v>
      </c>
      <c r="Y15" s="87"/>
      <c r="Z15" s="87"/>
      <c r="AA15" s="87"/>
      <c r="AB15" s="88"/>
      <c r="AC15" s="86">
        <v>0</v>
      </c>
      <c r="AD15" s="87"/>
      <c r="AE15" s="87"/>
      <c r="AF15" s="87"/>
      <c r="AG15" s="87"/>
      <c r="AH15" s="88"/>
      <c r="AI15" s="86">
        <f t="shared" si="0"/>
        <v>8</v>
      </c>
      <c r="AJ15" s="87"/>
      <c r="AK15" s="87"/>
      <c r="AL15" s="87"/>
      <c r="AM15" s="88"/>
      <c r="AN15" s="86">
        <f t="shared" si="1"/>
        <v>318</v>
      </c>
      <c r="AO15" s="87"/>
      <c r="AP15" s="87"/>
      <c r="AQ15" s="87"/>
      <c r="AR15" s="87"/>
      <c r="AS15" s="88"/>
      <c r="AT15" s="59">
        <f>IF(AI15=0,0,(AI15*1)/($E$17*$AU$9*3-$B$19))</f>
        <v>4.3010752688172046E-2</v>
      </c>
      <c r="AU15" s="60"/>
      <c r="AV15" s="60"/>
      <c r="AW15" s="60"/>
      <c r="AX15" s="60"/>
      <c r="AY15" s="61"/>
      <c r="AZ15" s="48"/>
    </row>
    <row r="16" spans="1:52" ht="10.5" customHeight="1" x14ac:dyDescent="0.15">
      <c r="A16" s="5"/>
      <c r="B16" s="233"/>
      <c r="C16" s="234"/>
      <c r="D16" s="234"/>
      <c r="E16" s="234"/>
      <c r="F16" s="234"/>
      <c r="G16" s="234"/>
      <c r="H16" s="235"/>
      <c r="I16" s="107" t="s">
        <v>19</v>
      </c>
      <c r="J16" s="108"/>
      <c r="K16" s="108"/>
      <c r="L16" s="109"/>
      <c r="M16" s="86">
        <v>11</v>
      </c>
      <c r="N16" s="87"/>
      <c r="O16" s="87"/>
      <c r="P16" s="87"/>
      <c r="Q16" s="88"/>
      <c r="R16" s="86">
        <v>1400</v>
      </c>
      <c r="S16" s="87"/>
      <c r="T16" s="87"/>
      <c r="U16" s="87"/>
      <c r="V16" s="87"/>
      <c r="W16" s="88"/>
      <c r="X16" s="86">
        <v>0</v>
      </c>
      <c r="Y16" s="87"/>
      <c r="Z16" s="87"/>
      <c r="AA16" s="87"/>
      <c r="AB16" s="88"/>
      <c r="AC16" s="86">
        <v>0</v>
      </c>
      <c r="AD16" s="87"/>
      <c r="AE16" s="87"/>
      <c r="AF16" s="87"/>
      <c r="AG16" s="87"/>
      <c r="AH16" s="88"/>
      <c r="AI16" s="86">
        <f t="shared" si="0"/>
        <v>11</v>
      </c>
      <c r="AJ16" s="87"/>
      <c r="AK16" s="87"/>
      <c r="AL16" s="87"/>
      <c r="AM16" s="88"/>
      <c r="AN16" s="86">
        <f t="shared" si="1"/>
        <v>1400</v>
      </c>
      <c r="AO16" s="87"/>
      <c r="AP16" s="87"/>
      <c r="AQ16" s="87"/>
      <c r="AR16" s="87"/>
      <c r="AS16" s="88"/>
      <c r="AT16" s="59">
        <f>IF(AI16=0,0,(AI16*2)/($E$17*$AU$9*3-$B$19))</f>
        <v>0.11827956989247312</v>
      </c>
      <c r="AU16" s="60"/>
      <c r="AV16" s="60"/>
      <c r="AW16" s="60"/>
      <c r="AX16" s="60"/>
      <c r="AY16" s="61"/>
      <c r="AZ16" s="48"/>
    </row>
    <row r="17" spans="1:52" ht="10.5" customHeight="1" x14ac:dyDescent="0.15">
      <c r="A17" s="5"/>
      <c r="B17" s="20"/>
      <c r="C17" s="22"/>
      <c r="D17" s="18" t="s">
        <v>24</v>
      </c>
      <c r="E17" s="18">
        <v>2</v>
      </c>
      <c r="F17" s="18" t="s">
        <v>20</v>
      </c>
      <c r="G17" s="18"/>
      <c r="H17" s="19"/>
      <c r="I17" s="107" t="s">
        <v>21</v>
      </c>
      <c r="J17" s="108"/>
      <c r="K17" s="108"/>
      <c r="L17" s="109"/>
      <c r="M17" s="86">
        <v>6</v>
      </c>
      <c r="N17" s="87"/>
      <c r="O17" s="87"/>
      <c r="P17" s="87"/>
      <c r="Q17" s="88"/>
      <c r="R17" s="86">
        <v>1114</v>
      </c>
      <c r="S17" s="87"/>
      <c r="T17" s="87"/>
      <c r="U17" s="87"/>
      <c r="V17" s="87"/>
      <c r="W17" s="88"/>
      <c r="X17" s="86">
        <v>0</v>
      </c>
      <c r="Y17" s="87"/>
      <c r="Z17" s="87"/>
      <c r="AA17" s="87"/>
      <c r="AB17" s="88"/>
      <c r="AC17" s="86">
        <v>0</v>
      </c>
      <c r="AD17" s="87"/>
      <c r="AE17" s="87"/>
      <c r="AF17" s="87"/>
      <c r="AG17" s="87"/>
      <c r="AH17" s="88"/>
      <c r="AI17" s="86">
        <f t="shared" si="0"/>
        <v>6</v>
      </c>
      <c r="AJ17" s="87"/>
      <c r="AK17" s="87"/>
      <c r="AL17" s="87"/>
      <c r="AM17" s="88"/>
      <c r="AN17" s="86">
        <f t="shared" si="1"/>
        <v>1114</v>
      </c>
      <c r="AO17" s="87"/>
      <c r="AP17" s="87"/>
      <c r="AQ17" s="87"/>
      <c r="AR17" s="87"/>
      <c r="AS17" s="88"/>
      <c r="AT17" s="59">
        <f>IF(AI17=0,0,(AI17*2)/($E$17*$AU$9*3-$B$19))</f>
        <v>6.4516129032258063E-2</v>
      </c>
      <c r="AU17" s="60"/>
      <c r="AV17" s="60"/>
      <c r="AW17" s="60"/>
      <c r="AX17" s="60"/>
      <c r="AY17" s="61"/>
      <c r="AZ17" s="48"/>
    </row>
    <row r="18" spans="1:52" ht="10.5" customHeight="1" x14ac:dyDescent="0.15">
      <c r="A18" s="5"/>
      <c r="B18" s="20"/>
      <c r="C18" s="22"/>
      <c r="D18" s="22"/>
      <c r="E18" s="18"/>
      <c r="F18" s="18"/>
      <c r="G18" s="18"/>
      <c r="H18" s="19"/>
      <c r="I18" s="107" t="s">
        <v>22</v>
      </c>
      <c r="J18" s="108"/>
      <c r="K18" s="108"/>
      <c r="L18" s="109"/>
      <c r="M18" s="86">
        <v>20</v>
      </c>
      <c r="N18" s="87"/>
      <c r="O18" s="87"/>
      <c r="P18" s="87"/>
      <c r="Q18" s="88"/>
      <c r="R18" s="86">
        <v>3478</v>
      </c>
      <c r="S18" s="87"/>
      <c r="T18" s="87"/>
      <c r="U18" s="87"/>
      <c r="V18" s="87"/>
      <c r="W18" s="88"/>
      <c r="X18" s="86">
        <v>4</v>
      </c>
      <c r="Y18" s="87"/>
      <c r="Z18" s="87"/>
      <c r="AA18" s="87"/>
      <c r="AB18" s="88"/>
      <c r="AC18" s="86">
        <v>450</v>
      </c>
      <c r="AD18" s="87"/>
      <c r="AE18" s="87"/>
      <c r="AF18" s="87"/>
      <c r="AG18" s="87"/>
      <c r="AH18" s="88"/>
      <c r="AI18" s="86">
        <f t="shared" si="0"/>
        <v>24</v>
      </c>
      <c r="AJ18" s="87"/>
      <c r="AK18" s="87"/>
      <c r="AL18" s="87"/>
      <c r="AM18" s="88"/>
      <c r="AN18" s="86">
        <f t="shared" si="1"/>
        <v>3928</v>
      </c>
      <c r="AO18" s="87"/>
      <c r="AP18" s="87"/>
      <c r="AQ18" s="87"/>
      <c r="AR18" s="87"/>
      <c r="AS18" s="88"/>
      <c r="AT18" s="59">
        <f>IF(AI18=0,0,(AI18*3)/($E$17*$AU$9*3-$B$19))</f>
        <v>0.38709677419354838</v>
      </c>
      <c r="AU18" s="60"/>
      <c r="AV18" s="60"/>
      <c r="AW18" s="60"/>
      <c r="AX18" s="60"/>
      <c r="AY18" s="61"/>
      <c r="AZ18" s="48"/>
    </row>
    <row r="19" spans="1:52" ht="10.5" customHeight="1" x14ac:dyDescent="0.15">
      <c r="A19" s="5"/>
      <c r="B19" s="32">
        <v>0</v>
      </c>
      <c r="C19" s="27"/>
      <c r="D19" s="27"/>
      <c r="E19" s="24">
        <v>2</v>
      </c>
      <c r="F19" s="24"/>
      <c r="G19" s="24"/>
      <c r="H19" s="25"/>
      <c r="I19" s="107" t="s">
        <v>23</v>
      </c>
      <c r="J19" s="108"/>
      <c r="K19" s="108"/>
      <c r="L19" s="109"/>
      <c r="M19" s="86">
        <f>SUM(M13:M18)</f>
        <v>60</v>
      </c>
      <c r="N19" s="87"/>
      <c r="O19" s="87"/>
      <c r="P19" s="87"/>
      <c r="Q19" s="88"/>
      <c r="R19" s="86">
        <f>SUM(R13:R18)</f>
        <v>7902</v>
      </c>
      <c r="S19" s="87"/>
      <c r="T19" s="87"/>
      <c r="U19" s="87"/>
      <c r="V19" s="87"/>
      <c r="W19" s="88"/>
      <c r="X19" s="86">
        <f>SUM(X13:X18)</f>
        <v>4</v>
      </c>
      <c r="Y19" s="87"/>
      <c r="Z19" s="87"/>
      <c r="AA19" s="87"/>
      <c r="AB19" s="88"/>
      <c r="AC19" s="86">
        <f>SUM(AC13:AC18)</f>
        <v>450</v>
      </c>
      <c r="AD19" s="87"/>
      <c r="AE19" s="87"/>
      <c r="AF19" s="87"/>
      <c r="AG19" s="87"/>
      <c r="AH19" s="88"/>
      <c r="AI19" s="86">
        <f t="shared" si="0"/>
        <v>64</v>
      </c>
      <c r="AJ19" s="87"/>
      <c r="AK19" s="87"/>
      <c r="AL19" s="87"/>
      <c r="AM19" s="88"/>
      <c r="AN19" s="86">
        <f t="shared" si="1"/>
        <v>8352</v>
      </c>
      <c r="AO19" s="87"/>
      <c r="AP19" s="87"/>
      <c r="AQ19" s="87"/>
      <c r="AR19" s="87"/>
      <c r="AS19" s="88"/>
      <c r="AT19" s="59">
        <f>IF(AI19=0,0,(AI19+AI16+AI17+(AI18*2))/(E17*$AU$9*3-B19))</f>
        <v>0.69354838709677424</v>
      </c>
      <c r="AU19" s="60"/>
      <c r="AV19" s="60"/>
      <c r="AW19" s="60"/>
      <c r="AX19" s="60"/>
      <c r="AY19" s="61"/>
      <c r="AZ19" s="48"/>
    </row>
    <row r="20" spans="1:52" ht="10.5" customHeight="1" x14ac:dyDescent="0.15">
      <c r="A20" s="5"/>
      <c r="B20" s="121" t="s">
        <v>44</v>
      </c>
      <c r="C20" s="231"/>
      <c r="D20" s="231"/>
      <c r="E20" s="231"/>
      <c r="F20" s="231"/>
      <c r="G20" s="231"/>
      <c r="H20" s="232"/>
      <c r="I20" s="107" t="s">
        <v>37</v>
      </c>
      <c r="J20" s="108"/>
      <c r="K20" s="108"/>
      <c r="L20" s="109"/>
      <c r="M20" s="86">
        <v>39</v>
      </c>
      <c r="N20" s="87"/>
      <c r="O20" s="87"/>
      <c r="P20" s="87"/>
      <c r="Q20" s="88"/>
      <c r="R20" s="86">
        <v>360</v>
      </c>
      <c r="S20" s="87"/>
      <c r="T20" s="87"/>
      <c r="U20" s="87"/>
      <c r="V20" s="87"/>
      <c r="W20" s="88"/>
      <c r="X20" s="86">
        <v>0</v>
      </c>
      <c r="Y20" s="87"/>
      <c r="Z20" s="87"/>
      <c r="AA20" s="87"/>
      <c r="AB20" s="88"/>
      <c r="AC20" s="86">
        <v>0</v>
      </c>
      <c r="AD20" s="87"/>
      <c r="AE20" s="87"/>
      <c r="AF20" s="87"/>
      <c r="AG20" s="87"/>
      <c r="AH20" s="88"/>
      <c r="AI20" s="86">
        <f t="shared" si="0"/>
        <v>39</v>
      </c>
      <c r="AJ20" s="87"/>
      <c r="AK20" s="87"/>
      <c r="AL20" s="87"/>
      <c r="AM20" s="88"/>
      <c r="AN20" s="86">
        <f t="shared" si="1"/>
        <v>360</v>
      </c>
      <c r="AO20" s="87"/>
      <c r="AP20" s="87"/>
      <c r="AQ20" s="87"/>
      <c r="AR20" s="87"/>
      <c r="AS20" s="88"/>
      <c r="AT20" s="59">
        <f>IF(AI20=0,0,(AI20*1)/($E$24*$AU$9*3-$B$26))</f>
        <v>0.13978494623655913</v>
      </c>
      <c r="AU20" s="60"/>
      <c r="AV20" s="60"/>
      <c r="AW20" s="60"/>
      <c r="AX20" s="60"/>
      <c r="AY20" s="61"/>
      <c r="AZ20" s="48"/>
    </row>
    <row r="21" spans="1:52" ht="10.5" customHeight="1" x14ac:dyDescent="0.15">
      <c r="A21" s="5"/>
      <c r="B21" s="233"/>
      <c r="C21" s="234"/>
      <c r="D21" s="234"/>
      <c r="E21" s="234"/>
      <c r="F21" s="234"/>
      <c r="G21" s="234"/>
      <c r="H21" s="235"/>
      <c r="I21" s="107" t="s">
        <v>38</v>
      </c>
      <c r="J21" s="108"/>
      <c r="K21" s="108"/>
      <c r="L21" s="109"/>
      <c r="M21" s="86">
        <v>40</v>
      </c>
      <c r="N21" s="87"/>
      <c r="O21" s="87"/>
      <c r="P21" s="87"/>
      <c r="Q21" s="88"/>
      <c r="R21" s="86">
        <v>493</v>
      </c>
      <c r="S21" s="87"/>
      <c r="T21" s="87"/>
      <c r="U21" s="87"/>
      <c r="V21" s="87"/>
      <c r="W21" s="88"/>
      <c r="X21" s="86">
        <v>7</v>
      </c>
      <c r="Y21" s="87"/>
      <c r="Z21" s="87"/>
      <c r="AA21" s="87"/>
      <c r="AB21" s="88"/>
      <c r="AC21" s="86">
        <v>150</v>
      </c>
      <c r="AD21" s="87"/>
      <c r="AE21" s="87"/>
      <c r="AF21" s="87"/>
      <c r="AG21" s="87"/>
      <c r="AH21" s="88"/>
      <c r="AI21" s="86">
        <f t="shared" si="0"/>
        <v>47</v>
      </c>
      <c r="AJ21" s="87"/>
      <c r="AK21" s="87"/>
      <c r="AL21" s="87"/>
      <c r="AM21" s="88"/>
      <c r="AN21" s="86">
        <f t="shared" si="1"/>
        <v>643</v>
      </c>
      <c r="AO21" s="87"/>
      <c r="AP21" s="87"/>
      <c r="AQ21" s="87"/>
      <c r="AR21" s="87"/>
      <c r="AS21" s="88"/>
      <c r="AT21" s="59">
        <f>IF(AI21=0,0,(AI21*1)/($E$24*$AU$9*3-$B$26))</f>
        <v>0.16845878136200718</v>
      </c>
      <c r="AU21" s="60"/>
      <c r="AV21" s="60"/>
      <c r="AW21" s="60"/>
      <c r="AX21" s="60"/>
      <c r="AY21" s="61"/>
      <c r="AZ21" s="48"/>
    </row>
    <row r="22" spans="1:52" ht="10.5" customHeight="1" x14ac:dyDescent="0.15">
      <c r="A22" s="5"/>
      <c r="B22" s="233"/>
      <c r="C22" s="234"/>
      <c r="D22" s="234"/>
      <c r="E22" s="234"/>
      <c r="F22" s="234"/>
      <c r="G22" s="234"/>
      <c r="H22" s="235"/>
      <c r="I22" s="107" t="s">
        <v>39</v>
      </c>
      <c r="J22" s="108"/>
      <c r="K22" s="108"/>
      <c r="L22" s="109"/>
      <c r="M22" s="86">
        <v>42</v>
      </c>
      <c r="N22" s="87"/>
      <c r="O22" s="87"/>
      <c r="P22" s="87"/>
      <c r="Q22" s="88"/>
      <c r="R22" s="86">
        <v>615</v>
      </c>
      <c r="S22" s="87"/>
      <c r="T22" s="87"/>
      <c r="U22" s="87"/>
      <c r="V22" s="87"/>
      <c r="W22" s="88"/>
      <c r="X22" s="86">
        <v>12</v>
      </c>
      <c r="Y22" s="87"/>
      <c r="Z22" s="87"/>
      <c r="AA22" s="87"/>
      <c r="AB22" s="88"/>
      <c r="AC22" s="86">
        <v>340</v>
      </c>
      <c r="AD22" s="87"/>
      <c r="AE22" s="87"/>
      <c r="AF22" s="87"/>
      <c r="AG22" s="87"/>
      <c r="AH22" s="88"/>
      <c r="AI22" s="86">
        <f t="shared" si="0"/>
        <v>54</v>
      </c>
      <c r="AJ22" s="87"/>
      <c r="AK22" s="87"/>
      <c r="AL22" s="87"/>
      <c r="AM22" s="88"/>
      <c r="AN22" s="86">
        <f t="shared" si="1"/>
        <v>955</v>
      </c>
      <c r="AO22" s="87"/>
      <c r="AP22" s="87"/>
      <c r="AQ22" s="87"/>
      <c r="AR22" s="87"/>
      <c r="AS22" s="88"/>
      <c r="AT22" s="59">
        <f>IF(AI22=0,0,(AI22*1)/($E$24*$AU$9*3-$B$26))</f>
        <v>0.19354838709677419</v>
      </c>
      <c r="AU22" s="60"/>
      <c r="AV22" s="60"/>
      <c r="AW22" s="60"/>
      <c r="AX22" s="60"/>
      <c r="AY22" s="61"/>
      <c r="AZ22" s="48"/>
    </row>
    <row r="23" spans="1:52" ht="10.5" customHeight="1" x14ac:dyDescent="0.15">
      <c r="A23" s="5"/>
      <c r="B23" s="233"/>
      <c r="C23" s="234"/>
      <c r="D23" s="234"/>
      <c r="E23" s="234"/>
      <c r="F23" s="234"/>
      <c r="G23" s="234"/>
      <c r="H23" s="235"/>
      <c r="I23" s="107" t="s">
        <v>40</v>
      </c>
      <c r="J23" s="108"/>
      <c r="K23" s="108"/>
      <c r="L23" s="109"/>
      <c r="M23" s="86">
        <v>19</v>
      </c>
      <c r="N23" s="87"/>
      <c r="O23" s="87"/>
      <c r="P23" s="87"/>
      <c r="Q23" s="88"/>
      <c r="R23" s="86">
        <v>164</v>
      </c>
      <c r="S23" s="87"/>
      <c r="T23" s="87"/>
      <c r="U23" s="87"/>
      <c r="V23" s="87"/>
      <c r="W23" s="88"/>
      <c r="X23" s="86">
        <v>3</v>
      </c>
      <c r="Y23" s="87"/>
      <c r="Z23" s="87"/>
      <c r="AA23" s="87"/>
      <c r="AB23" s="88"/>
      <c r="AC23" s="86">
        <v>60</v>
      </c>
      <c r="AD23" s="87"/>
      <c r="AE23" s="87"/>
      <c r="AF23" s="87"/>
      <c r="AG23" s="87"/>
      <c r="AH23" s="88"/>
      <c r="AI23" s="86">
        <f t="shared" si="0"/>
        <v>22</v>
      </c>
      <c r="AJ23" s="87"/>
      <c r="AK23" s="87"/>
      <c r="AL23" s="87"/>
      <c r="AM23" s="88"/>
      <c r="AN23" s="86">
        <f t="shared" si="1"/>
        <v>224</v>
      </c>
      <c r="AO23" s="87"/>
      <c r="AP23" s="87"/>
      <c r="AQ23" s="87"/>
      <c r="AR23" s="87"/>
      <c r="AS23" s="88"/>
      <c r="AT23" s="59">
        <f>IF(AI23=0,0,(AI23*2)/($E$24*$AU$9*3-$B$26))</f>
        <v>0.15770609318996415</v>
      </c>
      <c r="AU23" s="60"/>
      <c r="AV23" s="60"/>
      <c r="AW23" s="60"/>
      <c r="AX23" s="60"/>
      <c r="AY23" s="61"/>
      <c r="AZ23" s="48"/>
    </row>
    <row r="24" spans="1:52" ht="10.5" customHeight="1" x14ac:dyDescent="0.15">
      <c r="A24" s="5"/>
      <c r="B24" s="20"/>
      <c r="C24" s="22"/>
      <c r="D24" s="18" t="s">
        <v>24</v>
      </c>
      <c r="E24" s="18">
        <v>3</v>
      </c>
      <c r="F24" s="18" t="s">
        <v>41</v>
      </c>
      <c r="G24" s="18"/>
      <c r="H24" s="19"/>
      <c r="I24" s="107" t="s">
        <v>42</v>
      </c>
      <c r="J24" s="108"/>
      <c r="K24" s="108"/>
      <c r="L24" s="109"/>
      <c r="M24" s="86">
        <v>6</v>
      </c>
      <c r="N24" s="87"/>
      <c r="O24" s="87"/>
      <c r="P24" s="87"/>
      <c r="Q24" s="88"/>
      <c r="R24" s="86">
        <v>91</v>
      </c>
      <c r="S24" s="87"/>
      <c r="T24" s="87"/>
      <c r="U24" s="87"/>
      <c r="V24" s="87"/>
      <c r="W24" s="88"/>
      <c r="X24" s="86">
        <v>0</v>
      </c>
      <c r="Y24" s="87"/>
      <c r="Z24" s="87"/>
      <c r="AA24" s="87"/>
      <c r="AB24" s="88"/>
      <c r="AC24" s="86">
        <v>0</v>
      </c>
      <c r="AD24" s="87"/>
      <c r="AE24" s="87"/>
      <c r="AF24" s="87"/>
      <c r="AG24" s="87"/>
      <c r="AH24" s="88"/>
      <c r="AI24" s="86">
        <f t="shared" si="0"/>
        <v>6</v>
      </c>
      <c r="AJ24" s="87"/>
      <c r="AK24" s="87"/>
      <c r="AL24" s="87"/>
      <c r="AM24" s="88"/>
      <c r="AN24" s="86">
        <f t="shared" si="1"/>
        <v>91</v>
      </c>
      <c r="AO24" s="87"/>
      <c r="AP24" s="87"/>
      <c r="AQ24" s="87"/>
      <c r="AR24" s="87"/>
      <c r="AS24" s="88"/>
      <c r="AT24" s="59">
        <f>IF(AI24=0,0,(AI24*2)/($E$24*$AU$9*3-$B$26))</f>
        <v>4.3010752688172046E-2</v>
      </c>
      <c r="AU24" s="60"/>
      <c r="AV24" s="60"/>
      <c r="AW24" s="60"/>
      <c r="AX24" s="60"/>
      <c r="AY24" s="61"/>
      <c r="AZ24" s="48"/>
    </row>
    <row r="25" spans="1:52" ht="10.5" customHeight="1" x14ac:dyDescent="0.15">
      <c r="A25" s="5"/>
      <c r="B25" s="20"/>
      <c r="C25" s="22"/>
      <c r="D25" s="22"/>
      <c r="E25" s="18"/>
      <c r="F25" s="18"/>
      <c r="G25" s="18"/>
      <c r="H25" s="19"/>
      <c r="I25" s="107" t="s">
        <v>43</v>
      </c>
      <c r="J25" s="108"/>
      <c r="K25" s="108"/>
      <c r="L25" s="109"/>
      <c r="M25" s="86">
        <v>8</v>
      </c>
      <c r="N25" s="87"/>
      <c r="O25" s="87"/>
      <c r="P25" s="87"/>
      <c r="Q25" s="88"/>
      <c r="R25" s="86">
        <v>175</v>
      </c>
      <c r="S25" s="87"/>
      <c r="T25" s="87"/>
      <c r="U25" s="87"/>
      <c r="V25" s="87"/>
      <c r="W25" s="88"/>
      <c r="X25" s="86">
        <v>3</v>
      </c>
      <c r="Y25" s="87"/>
      <c r="Z25" s="87"/>
      <c r="AA25" s="87"/>
      <c r="AB25" s="88"/>
      <c r="AC25" s="86">
        <v>80</v>
      </c>
      <c r="AD25" s="87"/>
      <c r="AE25" s="87"/>
      <c r="AF25" s="87"/>
      <c r="AG25" s="87"/>
      <c r="AH25" s="88"/>
      <c r="AI25" s="86">
        <f t="shared" si="0"/>
        <v>11</v>
      </c>
      <c r="AJ25" s="87"/>
      <c r="AK25" s="87"/>
      <c r="AL25" s="87"/>
      <c r="AM25" s="88"/>
      <c r="AN25" s="86">
        <f t="shared" si="1"/>
        <v>255</v>
      </c>
      <c r="AO25" s="87"/>
      <c r="AP25" s="87"/>
      <c r="AQ25" s="87"/>
      <c r="AR25" s="87"/>
      <c r="AS25" s="88"/>
      <c r="AT25" s="59">
        <f>IF(AI25=0,0,(AI25*3)/($E$24*$AU$9*3-$B$26))</f>
        <v>0.11827956989247312</v>
      </c>
      <c r="AU25" s="60"/>
      <c r="AV25" s="60"/>
      <c r="AW25" s="60"/>
      <c r="AX25" s="60"/>
      <c r="AY25" s="61"/>
      <c r="AZ25" s="48"/>
    </row>
    <row r="26" spans="1:52" ht="10.5" customHeight="1" x14ac:dyDescent="0.15">
      <c r="A26" s="5"/>
      <c r="B26" s="32">
        <v>0</v>
      </c>
      <c r="C26" s="27"/>
      <c r="D26" s="27"/>
      <c r="E26" s="24">
        <v>2</v>
      </c>
      <c r="F26" s="24"/>
      <c r="G26" s="24"/>
      <c r="H26" s="25"/>
      <c r="I26" s="107" t="s">
        <v>36</v>
      </c>
      <c r="J26" s="108"/>
      <c r="K26" s="108"/>
      <c r="L26" s="109"/>
      <c r="M26" s="86">
        <f>SUM(M20:M25)</f>
        <v>154</v>
      </c>
      <c r="N26" s="87"/>
      <c r="O26" s="87"/>
      <c r="P26" s="87"/>
      <c r="Q26" s="88"/>
      <c r="R26" s="86">
        <f>SUM(R20:R25)</f>
        <v>1898</v>
      </c>
      <c r="S26" s="87"/>
      <c r="T26" s="87"/>
      <c r="U26" s="87"/>
      <c r="V26" s="87"/>
      <c r="W26" s="88"/>
      <c r="X26" s="86">
        <f>SUM(X20:X25)</f>
        <v>25</v>
      </c>
      <c r="Y26" s="87"/>
      <c r="Z26" s="87"/>
      <c r="AA26" s="87"/>
      <c r="AB26" s="88"/>
      <c r="AC26" s="86">
        <f>SUM(AC20:AC25)</f>
        <v>630</v>
      </c>
      <c r="AD26" s="87"/>
      <c r="AE26" s="87"/>
      <c r="AF26" s="87"/>
      <c r="AG26" s="87"/>
      <c r="AH26" s="88"/>
      <c r="AI26" s="86">
        <f t="shared" si="0"/>
        <v>179</v>
      </c>
      <c r="AJ26" s="87"/>
      <c r="AK26" s="87"/>
      <c r="AL26" s="87"/>
      <c r="AM26" s="88"/>
      <c r="AN26" s="86">
        <f t="shared" si="1"/>
        <v>2528</v>
      </c>
      <c r="AO26" s="87"/>
      <c r="AP26" s="87"/>
      <c r="AQ26" s="87"/>
      <c r="AR26" s="87"/>
      <c r="AS26" s="88"/>
      <c r="AT26" s="59">
        <f>IF(AI26=0,0,(AI26+AI23+AI24+(AI25*2))/(E24*$AU$9*3-B26))</f>
        <v>0.82078853046594979</v>
      </c>
      <c r="AU26" s="60"/>
      <c r="AV26" s="60"/>
      <c r="AW26" s="60"/>
      <c r="AX26" s="60"/>
      <c r="AY26" s="61"/>
      <c r="AZ26" s="48"/>
    </row>
    <row r="27" spans="1:52" ht="10.5" customHeight="1" x14ac:dyDescent="0.15">
      <c r="A27" s="5"/>
      <c r="B27" s="121" t="s">
        <v>45</v>
      </c>
      <c r="C27" s="231"/>
      <c r="D27" s="231"/>
      <c r="E27" s="231"/>
      <c r="F27" s="231"/>
      <c r="G27" s="231"/>
      <c r="H27" s="232"/>
      <c r="I27" s="107" t="s">
        <v>37</v>
      </c>
      <c r="J27" s="108"/>
      <c r="K27" s="108"/>
      <c r="L27" s="109"/>
      <c r="M27" s="86">
        <v>12</v>
      </c>
      <c r="N27" s="87"/>
      <c r="O27" s="87"/>
      <c r="P27" s="87"/>
      <c r="Q27" s="88"/>
      <c r="R27" s="86">
        <v>101</v>
      </c>
      <c r="S27" s="87"/>
      <c r="T27" s="87"/>
      <c r="U27" s="87"/>
      <c r="V27" s="87"/>
      <c r="W27" s="88"/>
      <c r="X27" s="86">
        <v>0</v>
      </c>
      <c r="Y27" s="87"/>
      <c r="Z27" s="87"/>
      <c r="AA27" s="87"/>
      <c r="AB27" s="88"/>
      <c r="AC27" s="86">
        <v>0</v>
      </c>
      <c r="AD27" s="87"/>
      <c r="AE27" s="87"/>
      <c r="AF27" s="87"/>
      <c r="AG27" s="87"/>
      <c r="AH27" s="88"/>
      <c r="AI27" s="86">
        <f t="shared" si="0"/>
        <v>12</v>
      </c>
      <c r="AJ27" s="87"/>
      <c r="AK27" s="87"/>
      <c r="AL27" s="87"/>
      <c r="AM27" s="88"/>
      <c r="AN27" s="86">
        <f t="shared" si="1"/>
        <v>101</v>
      </c>
      <c r="AO27" s="87"/>
      <c r="AP27" s="87"/>
      <c r="AQ27" s="87"/>
      <c r="AR27" s="87"/>
      <c r="AS27" s="88"/>
      <c r="AT27" s="59">
        <f>IF(AI27=0,0,(AI27*1)/($E$31*$AU$9*3-$B$33))</f>
        <v>0.12903225806451613</v>
      </c>
      <c r="AU27" s="60"/>
      <c r="AV27" s="60"/>
      <c r="AW27" s="60"/>
      <c r="AX27" s="60"/>
      <c r="AY27" s="61"/>
      <c r="AZ27" s="48"/>
    </row>
    <row r="28" spans="1:52" ht="10.5" customHeight="1" x14ac:dyDescent="0.15">
      <c r="A28" s="5"/>
      <c r="B28" s="233"/>
      <c r="C28" s="234"/>
      <c r="D28" s="234"/>
      <c r="E28" s="234"/>
      <c r="F28" s="234"/>
      <c r="G28" s="234"/>
      <c r="H28" s="235"/>
      <c r="I28" s="107" t="s">
        <v>38</v>
      </c>
      <c r="J28" s="108"/>
      <c r="K28" s="108"/>
      <c r="L28" s="109"/>
      <c r="M28" s="86">
        <v>6</v>
      </c>
      <c r="N28" s="87"/>
      <c r="O28" s="87"/>
      <c r="P28" s="87"/>
      <c r="Q28" s="88"/>
      <c r="R28" s="86">
        <v>60</v>
      </c>
      <c r="S28" s="87"/>
      <c r="T28" s="87"/>
      <c r="U28" s="87"/>
      <c r="V28" s="87"/>
      <c r="W28" s="88"/>
      <c r="X28" s="86">
        <v>0</v>
      </c>
      <c r="Y28" s="87"/>
      <c r="Z28" s="87"/>
      <c r="AA28" s="87"/>
      <c r="AB28" s="88"/>
      <c r="AC28" s="86">
        <v>0</v>
      </c>
      <c r="AD28" s="87"/>
      <c r="AE28" s="87"/>
      <c r="AF28" s="87"/>
      <c r="AG28" s="87"/>
      <c r="AH28" s="88"/>
      <c r="AI28" s="86">
        <f t="shared" si="0"/>
        <v>6</v>
      </c>
      <c r="AJ28" s="87"/>
      <c r="AK28" s="87"/>
      <c r="AL28" s="87"/>
      <c r="AM28" s="88"/>
      <c r="AN28" s="86">
        <f t="shared" si="1"/>
        <v>60</v>
      </c>
      <c r="AO28" s="87"/>
      <c r="AP28" s="87"/>
      <c r="AQ28" s="87"/>
      <c r="AR28" s="87"/>
      <c r="AS28" s="88"/>
      <c r="AT28" s="59">
        <f>IF(AI28=0,0,(AI28*1)/($E$31*$AU$9*3-$B$33))</f>
        <v>6.4516129032258063E-2</v>
      </c>
      <c r="AU28" s="60"/>
      <c r="AV28" s="60"/>
      <c r="AW28" s="60"/>
      <c r="AX28" s="60"/>
      <c r="AY28" s="61"/>
      <c r="AZ28" s="48"/>
    </row>
    <row r="29" spans="1:52" ht="10.5" customHeight="1" x14ac:dyDescent="0.15">
      <c r="A29" s="5"/>
      <c r="B29" s="233"/>
      <c r="C29" s="234"/>
      <c r="D29" s="234"/>
      <c r="E29" s="234"/>
      <c r="F29" s="234"/>
      <c r="G29" s="234"/>
      <c r="H29" s="235"/>
      <c r="I29" s="107" t="s">
        <v>39</v>
      </c>
      <c r="J29" s="108"/>
      <c r="K29" s="108"/>
      <c r="L29" s="109"/>
      <c r="M29" s="86">
        <v>5</v>
      </c>
      <c r="N29" s="87"/>
      <c r="O29" s="87"/>
      <c r="P29" s="87"/>
      <c r="Q29" s="88"/>
      <c r="R29" s="86">
        <v>36</v>
      </c>
      <c r="S29" s="87"/>
      <c r="T29" s="87"/>
      <c r="U29" s="87"/>
      <c r="V29" s="87"/>
      <c r="W29" s="88"/>
      <c r="X29" s="86">
        <v>1</v>
      </c>
      <c r="Y29" s="87"/>
      <c r="Z29" s="87"/>
      <c r="AA29" s="87"/>
      <c r="AB29" s="88"/>
      <c r="AC29" s="86">
        <v>10</v>
      </c>
      <c r="AD29" s="87"/>
      <c r="AE29" s="87"/>
      <c r="AF29" s="87"/>
      <c r="AG29" s="87"/>
      <c r="AH29" s="88"/>
      <c r="AI29" s="86">
        <f t="shared" si="0"/>
        <v>6</v>
      </c>
      <c r="AJ29" s="87"/>
      <c r="AK29" s="87"/>
      <c r="AL29" s="87"/>
      <c r="AM29" s="88"/>
      <c r="AN29" s="86">
        <f t="shared" si="1"/>
        <v>46</v>
      </c>
      <c r="AO29" s="87"/>
      <c r="AP29" s="87"/>
      <c r="AQ29" s="87"/>
      <c r="AR29" s="87"/>
      <c r="AS29" s="88"/>
      <c r="AT29" s="59">
        <f>IF(AI29=0,0,(AI29*1)/($E$31*$AU$9*3-$B$33))</f>
        <v>6.4516129032258063E-2</v>
      </c>
      <c r="AU29" s="60"/>
      <c r="AV29" s="60"/>
      <c r="AW29" s="60"/>
      <c r="AX29" s="60"/>
      <c r="AY29" s="61"/>
      <c r="AZ29" s="48"/>
    </row>
    <row r="30" spans="1:52" ht="10.5" customHeight="1" x14ac:dyDescent="0.15">
      <c r="A30" s="5"/>
      <c r="B30" s="233"/>
      <c r="C30" s="234"/>
      <c r="D30" s="234"/>
      <c r="E30" s="234"/>
      <c r="F30" s="234"/>
      <c r="G30" s="234"/>
      <c r="H30" s="235"/>
      <c r="I30" s="107" t="s">
        <v>40</v>
      </c>
      <c r="J30" s="108"/>
      <c r="K30" s="108"/>
      <c r="L30" s="109"/>
      <c r="M30" s="86">
        <v>4</v>
      </c>
      <c r="N30" s="87"/>
      <c r="O30" s="87"/>
      <c r="P30" s="87"/>
      <c r="Q30" s="88"/>
      <c r="R30" s="86">
        <v>14</v>
      </c>
      <c r="S30" s="87"/>
      <c r="T30" s="87"/>
      <c r="U30" s="87"/>
      <c r="V30" s="87"/>
      <c r="W30" s="88"/>
      <c r="X30" s="86">
        <v>0</v>
      </c>
      <c r="Y30" s="87"/>
      <c r="Z30" s="87"/>
      <c r="AA30" s="87"/>
      <c r="AB30" s="88"/>
      <c r="AC30" s="86">
        <v>0</v>
      </c>
      <c r="AD30" s="87"/>
      <c r="AE30" s="87"/>
      <c r="AF30" s="87"/>
      <c r="AG30" s="87"/>
      <c r="AH30" s="88"/>
      <c r="AI30" s="86">
        <f t="shared" si="0"/>
        <v>4</v>
      </c>
      <c r="AJ30" s="87"/>
      <c r="AK30" s="87"/>
      <c r="AL30" s="87"/>
      <c r="AM30" s="88"/>
      <c r="AN30" s="86">
        <f t="shared" si="1"/>
        <v>14</v>
      </c>
      <c r="AO30" s="87"/>
      <c r="AP30" s="87"/>
      <c r="AQ30" s="87"/>
      <c r="AR30" s="87"/>
      <c r="AS30" s="88"/>
      <c r="AT30" s="59">
        <f>IF(AI30=0,0,(AI30*2)/($E$31*$AU$9*3-$B$33))</f>
        <v>8.6021505376344093E-2</v>
      </c>
      <c r="AU30" s="60"/>
      <c r="AV30" s="60"/>
      <c r="AW30" s="60"/>
      <c r="AX30" s="60"/>
      <c r="AY30" s="61"/>
      <c r="AZ30" s="48"/>
    </row>
    <row r="31" spans="1:52" ht="10.5" customHeight="1" x14ac:dyDescent="0.15">
      <c r="A31" s="5"/>
      <c r="B31" s="20"/>
      <c r="C31" s="22"/>
      <c r="D31" s="18" t="s">
        <v>24</v>
      </c>
      <c r="E31" s="18">
        <v>1</v>
      </c>
      <c r="F31" s="18" t="s">
        <v>41</v>
      </c>
      <c r="G31" s="18"/>
      <c r="H31" s="19"/>
      <c r="I31" s="107" t="s">
        <v>42</v>
      </c>
      <c r="J31" s="108"/>
      <c r="K31" s="108"/>
      <c r="L31" s="109"/>
      <c r="M31" s="86">
        <v>6</v>
      </c>
      <c r="N31" s="87"/>
      <c r="O31" s="87"/>
      <c r="P31" s="87"/>
      <c r="Q31" s="88"/>
      <c r="R31" s="86">
        <v>61</v>
      </c>
      <c r="S31" s="87"/>
      <c r="T31" s="87"/>
      <c r="U31" s="87"/>
      <c r="V31" s="87"/>
      <c r="W31" s="88"/>
      <c r="X31" s="86">
        <v>0</v>
      </c>
      <c r="Y31" s="87"/>
      <c r="Z31" s="87"/>
      <c r="AA31" s="87"/>
      <c r="AB31" s="88"/>
      <c r="AC31" s="86">
        <v>0</v>
      </c>
      <c r="AD31" s="87"/>
      <c r="AE31" s="87"/>
      <c r="AF31" s="87"/>
      <c r="AG31" s="87"/>
      <c r="AH31" s="88"/>
      <c r="AI31" s="86">
        <f t="shared" si="0"/>
        <v>6</v>
      </c>
      <c r="AJ31" s="87"/>
      <c r="AK31" s="87"/>
      <c r="AL31" s="87"/>
      <c r="AM31" s="88"/>
      <c r="AN31" s="86">
        <f t="shared" si="1"/>
        <v>61</v>
      </c>
      <c r="AO31" s="87"/>
      <c r="AP31" s="87"/>
      <c r="AQ31" s="87"/>
      <c r="AR31" s="87"/>
      <c r="AS31" s="88"/>
      <c r="AT31" s="59">
        <f>IF(AI31=0,0,(AI31*2)/($E$31*$AU$9*3-$B$33))</f>
        <v>0.12903225806451613</v>
      </c>
      <c r="AU31" s="60"/>
      <c r="AV31" s="60"/>
      <c r="AW31" s="60"/>
      <c r="AX31" s="60"/>
      <c r="AY31" s="61"/>
      <c r="AZ31" s="48"/>
    </row>
    <row r="32" spans="1:52" ht="10.5" customHeight="1" x14ac:dyDescent="0.15">
      <c r="A32" s="5"/>
      <c r="B32" s="20"/>
      <c r="C32" s="22"/>
      <c r="D32" s="22"/>
      <c r="E32" s="18"/>
      <c r="F32" s="18"/>
      <c r="G32" s="18"/>
      <c r="H32" s="19"/>
      <c r="I32" s="107" t="s">
        <v>43</v>
      </c>
      <c r="J32" s="108"/>
      <c r="K32" s="108"/>
      <c r="L32" s="109"/>
      <c r="M32" s="86">
        <v>6</v>
      </c>
      <c r="N32" s="87"/>
      <c r="O32" s="87"/>
      <c r="P32" s="87"/>
      <c r="Q32" s="88"/>
      <c r="R32" s="86">
        <v>105</v>
      </c>
      <c r="S32" s="87"/>
      <c r="T32" s="87"/>
      <c r="U32" s="87"/>
      <c r="V32" s="87"/>
      <c r="W32" s="88"/>
      <c r="X32" s="86">
        <v>1</v>
      </c>
      <c r="Y32" s="87"/>
      <c r="Z32" s="87"/>
      <c r="AA32" s="87"/>
      <c r="AB32" s="88"/>
      <c r="AC32" s="86">
        <v>20</v>
      </c>
      <c r="AD32" s="87"/>
      <c r="AE32" s="87"/>
      <c r="AF32" s="87"/>
      <c r="AG32" s="87"/>
      <c r="AH32" s="88"/>
      <c r="AI32" s="86">
        <f t="shared" si="0"/>
        <v>7</v>
      </c>
      <c r="AJ32" s="87"/>
      <c r="AK32" s="87"/>
      <c r="AL32" s="87"/>
      <c r="AM32" s="88"/>
      <c r="AN32" s="86">
        <f t="shared" si="1"/>
        <v>125</v>
      </c>
      <c r="AO32" s="87"/>
      <c r="AP32" s="87"/>
      <c r="AQ32" s="87"/>
      <c r="AR32" s="87"/>
      <c r="AS32" s="88"/>
      <c r="AT32" s="59">
        <f>IF(AI32=0,0,(AI32*3)/($E$31*$AU$9*3-$B$33))</f>
        <v>0.22580645161290322</v>
      </c>
      <c r="AU32" s="60"/>
      <c r="AV32" s="60"/>
      <c r="AW32" s="60"/>
      <c r="AX32" s="60"/>
      <c r="AY32" s="61"/>
      <c r="AZ32" s="48"/>
    </row>
    <row r="33" spans="1:52" ht="10.5" customHeight="1" x14ac:dyDescent="0.15">
      <c r="A33" s="5"/>
      <c r="B33" s="32">
        <v>0</v>
      </c>
      <c r="C33" s="27"/>
      <c r="D33" s="27"/>
      <c r="E33" s="24">
        <v>2</v>
      </c>
      <c r="F33" s="24"/>
      <c r="G33" s="24"/>
      <c r="H33" s="25"/>
      <c r="I33" s="107" t="s">
        <v>36</v>
      </c>
      <c r="J33" s="108"/>
      <c r="K33" s="108"/>
      <c r="L33" s="109"/>
      <c r="M33" s="86">
        <f>SUM(M27:M32)</f>
        <v>39</v>
      </c>
      <c r="N33" s="87"/>
      <c r="O33" s="87"/>
      <c r="P33" s="87"/>
      <c r="Q33" s="88"/>
      <c r="R33" s="86">
        <f>SUM(R27:R32)</f>
        <v>377</v>
      </c>
      <c r="S33" s="87"/>
      <c r="T33" s="87"/>
      <c r="U33" s="87"/>
      <c r="V33" s="87"/>
      <c r="W33" s="88"/>
      <c r="X33" s="86">
        <f>SUM(X27:X32)</f>
        <v>2</v>
      </c>
      <c r="Y33" s="87"/>
      <c r="Z33" s="87"/>
      <c r="AA33" s="87"/>
      <c r="AB33" s="88"/>
      <c r="AC33" s="86">
        <f>SUM(AC27:AC32)</f>
        <v>30</v>
      </c>
      <c r="AD33" s="87"/>
      <c r="AE33" s="87"/>
      <c r="AF33" s="87"/>
      <c r="AG33" s="87"/>
      <c r="AH33" s="88"/>
      <c r="AI33" s="86">
        <f t="shared" si="0"/>
        <v>41</v>
      </c>
      <c r="AJ33" s="87"/>
      <c r="AK33" s="87"/>
      <c r="AL33" s="87"/>
      <c r="AM33" s="88"/>
      <c r="AN33" s="86">
        <f t="shared" si="1"/>
        <v>407</v>
      </c>
      <c r="AO33" s="87"/>
      <c r="AP33" s="87"/>
      <c r="AQ33" s="87"/>
      <c r="AR33" s="87"/>
      <c r="AS33" s="88"/>
      <c r="AT33" s="59">
        <f>IF(AI33=0,0,(AI33+AI30+AI31+(AI32*2))/(E31*$AU$9*3-B33))</f>
        <v>0.69892473118279574</v>
      </c>
      <c r="AU33" s="60"/>
      <c r="AV33" s="60"/>
      <c r="AW33" s="60"/>
      <c r="AX33" s="60"/>
      <c r="AY33" s="61"/>
      <c r="AZ33" s="48"/>
    </row>
    <row r="34" spans="1:52" ht="10.5" customHeight="1" x14ac:dyDescent="0.15">
      <c r="A34" s="5"/>
      <c r="B34" s="121" t="s">
        <v>46</v>
      </c>
      <c r="C34" s="231"/>
      <c r="D34" s="231"/>
      <c r="E34" s="231"/>
      <c r="F34" s="231"/>
      <c r="G34" s="231"/>
      <c r="H34" s="232"/>
      <c r="I34" s="107" t="s">
        <v>37</v>
      </c>
      <c r="J34" s="108"/>
      <c r="K34" s="108"/>
      <c r="L34" s="109"/>
      <c r="M34" s="86">
        <v>33</v>
      </c>
      <c r="N34" s="87"/>
      <c r="O34" s="87"/>
      <c r="P34" s="87"/>
      <c r="Q34" s="88"/>
      <c r="R34" s="86">
        <v>82</v>
      </c>
      <c r="S34" s="87"/>
      <c r="T34" s="87"/>
      <c r="U34" s="87"/>
      <c r="V34" s="87"/>
      <c r="W34" s="88"/>
      <c r="X34" s="86">
        <v>0</v>
      </c>
      <c r="Y34" s="87"/>
      <c r="Z34" s="87"/>
      <c r="AA34" s="87"/>
      <c r="AB34" s="88"/>
      <c r="AC34" s="86">
        <v>0</v>
      </c>
      <c r="AD34" s="87"/>
      <c r="AE34" s="87"/>
      <c r="AF34" s="87"/>
      <c r="AG34" s="87"/>
      <c r="AH34" s="88"/>
      <c r="AI34" s="86">
        <f t="shared" si="0"/>
        <v>33</v>
      </c>
      <c r="AJ34" s="87"/>
      <c r="AK34" s="87"/>
      <c r="AL34" s="87"/>
      <c r="AM34" s="88"/>
      <c r="AN34" s="86">
        <f t="shared" si="1"/>
        <v>82</v>
      </c>
      <c r="AO34" s="87"/>
      <c r="AP34" s="87"/>
      <c r="AQ34" s="87"/>
      <c r="AR34" s="87"/>
      <c r="AS34" s="88"/>
      <c r="AT34" s="59">
        <f>IF(AI34=0,0,(AI34*1)/($E$38*$AU$9*3-$B$40))</f>
        <v>0.17741935483870969</v>
      </c>
      <c r="AU34" s="60"/>
      <c r="AV34" s="60"/>
      <c r="AW34" s="60"/>
      <c r="AX34" s="60"/>
      <c r="AY34" s="61"/>
      <c r="AZ34" s="48"/>
    </row>
    <row r="35" spans="1:52" ht="10.5" customHeight="1" x14ac:dyDescent="0.15">
      <c r="A35" s="5"/>
      <c r="B35" s="233"/>
      <c r="C35" s="234"/>
      <c r="D35" s="234"/>
      <c r="E35" s="234"/>
      <c r="F35" s="234"/>
      <c r="G35" s="234"/>
      <c r="H35" s="235"/>
      <c r="I35" s="107" t="s">
        <v>38</v>
      </c>
      <c r="J35" s="108"/>
      <c r="K35" s="108"/>
      <c r="L35" s="109"/>
      <c r="M35" s="86">
        <v>29</v>
      </c>
      <c r="N35" s="87"/>
      <c r="O35" s="87"/>
      <c r="P35" s="87"/>
      <c r="Q35" s="88"/>
      <c r="R35" s="86">
        <v>78</v>
      </c>
      <c r="S35" s="87"/>
      <c r="T35" s="87"/>
      <c r="U35" s="87"/>
      <c r="V35" s="87"/>
      <c r="W35" s="88"/>
      <c r="X35" s="86">
        <v>0</v>
      </c>
      <c r="Y35" s="87"/>
      <c r="Z35" s="87"/>
      <c r="AA35" s="87"/>
      <c r="AB35" s="88"/>
      <c r="AC35" s="86">
        <v>0</v>
      </c>
      <c r="AD35" s="87"/>
      <c r="AE35" s="87"/>
      <c r="AF35" s="87"/>
      <c r="AG35" s="87"/>
      <c r="AH35" s="88"/>
      <c r="AI35" s="86">
        <f t="shared" si="0"/>
        <v>29</v>
      </c>
      <c r="AJ35" s="87"/>
      <c r="AK35" s="87"/>
      <c r="AL35" s="87"/>
      <c r="AM35" s="88"/>
      <c r="AN35" s="86">
        <f t="shared" si="1"/>
        <v>78</v>
      </c>
      <c r="AO35" s="87"/>
      <c r="AP35" s="87"/>
      <c r="AQ35" s="87"/>
      <c r="AR35" s="87"/>
      <c r="AS35" s="88"/>
      <c r="AT35" s="59">
        <f>IF(AI35=0,0,(AI35*1)/($E$38*$AU$9*3-$B$40))</f>
        <v>0.15591397849462366</v>
      </c>
      <c r="AU35" s="60"/>
      <c r="AV35" s="60"/>
      <c r="AW35" s="60"/>
      <c r="AX35" s="60"/>
      <c r="AY35" s="61"/>
      <c r="AZ35" s="48"/>
    </row>
    <row r="36" spans="1:52" ht="10.5" customHeight="1" x14ac:dyDescent="0.15">
      <c r="A36" s="5"/>
      <c r="B36" s="233"/>
      <c r="C36" s="234"/>
      <c r="D36" s="234"/>
      <c r="E36" s="234"/>
      <c r="F36" s="234"/>
      <c r="G36" s="234"/>
      <c r="H36" s="235"/>
      <c r="I36" s="107" t="s">
        <v>39</v>
      </c>
      <c r="J36" s="108"/>
      <c r="K36" s="108"/>
      <c r="L36" s="109"/>
      <c r="M36" s="86">
        <v>30</v>
      </c>
      <c r="N36" s="87"/>
      <c r="O36" s="87"/>
      <c r="P36" s="87"/>
      <c r="Q36" s="88"/>
      <c r="R36" s="86">
        <v>66</v>
      </c>
      <c r="S36" s="87"/>
      <c r="T36" s="87"/>
      <c r="U36" s="87"/>
      <c r="V36" s="87"/>
      <c r="W36" s="88"/>
      <c r="X36" s="86">
        <v>0</v>
      </c>
      <c r="Y36" s="87"/>
      <c r="Z36" s="87"/>
      <c r="AA36" s="87"/>
      <c r="AB36" s="88"/>
      <c r="AC36" s="86">
        <v>0</v>
      </c>
      <c r="AD36" s="87"/>
      <c r="AE36" s="87"/>
      <c r="AF36" s="87"/>
      <c r="AG36" s="87"/>
      <c r="AH36" s="88"/>
      <c r="AI36" s="86">
        <f t="shared" si="0"/>
        <v>30</v>
      </c>
      <c r="AJ36" s="87"/>
      <c r="AK36" s="87"/>
      <c r="AL36" s="87"/>
      <c r="AM36" s="88"/>
      <c r="AN36" s="86">
        <f t="shared" si="1"/>
        <v>66</v>
      </c>
      <c r="AO36" s="87"/>
      <c r="AP36" s="87"/>
      <c r="AQ36" s="87"/>
      <c r="AR36" s="87"/>
      <c r="AS36" s="88"/>
      <c r="AT36" s="59">
        <f>IF(AI36=0,0,(AI36*1)/($E$38*$AU$9*3-$B$40))</f>
        <v>0.16129032258064516</v>
      </c>
      <c r="AU36" s="60"/>
      <c r="AV36" s="60"/>
      <c r="AW36" s="60"/>
      <c r="AX36" s="60"/>
      <c r="AY36" s="61"/>
      <c r="AZ36" s="48"/>
    </row>
    <row r="37" spans="1:52" ht="10.5" customHeight="1" x14ac:dyDescent="0.15">
      <c r="A37" s="5"/>
      <c r="B37" s="233"/>
      <c r="C37" s="234"/>
      <c r="D37" s="234"/>
      <c r="E37" s="234"/>
      <c r="F37" s="234"/>
      <c r="G37" s="234"/>
      <c r="H37" s="235"/>
      <c r="I37" s="107" t="s">
        <v>40</v>
      </c>
      <c r="J37" s="108"/>
      <c r="K37" s="108"/>
      <c r="L37" s="109"/>
      <c r="M37" s="86">
        <v>6</v>
      </c>
      <c r="N37" s="87"/>
      <c r="O37" s="87"/>
      <c r="P37" s="87"/>
      <c r="Q37" s="88"/>
      <c r="R37" s="86">
        <v>15</v>
      </c>
      <c r="S37" s="87"/>
      <c r="T37" s="87"/>
      <c r="U37" s="87"/>
      <c r="V37" s="87"/>
      <c r="W37" s="88"/>
      <c r="X37" s="86">
        <v>0</v>
      </c>
      <c r="Y37" s="87"/>
      <c r="Z37" s="87"/>
      <c r="AA37" s="87"/>
      <c r="AB37" s="88"/>
      <c r="AC37" s="86">
        <v>0</v>
      </c>
      <c r="AD37" s="87"/>
      <c r="AE37" s="87"/>
      <c r="AF37" s="87"/>
      <c r="AG37" s="87"/>
      <c r="AH37" s="88"/>
      <c r="AI37" s="86">
        <f t="shared" si="0"/>
        <v>6</v>
      </c>
      <c r="AJ37" s="87"/>
      <c r="AK37" s="87"/>
      <c r="AL37" s="87"/>
      <c r="AM37" s="88"/>
      <c r="AN37" s="86">
        <f t="shared" si="1"/>
        <v>15</v>
      </c>
      <c r="AO37" s="87"/>
      <c r="AP37" s="87"/>
      <c r="AQ37" s="87"/>
      <c r="AR37" s="87"/>
      <c r="AS37" s="88"/>
      <c r="AT37" s="59">
        <f>IF(AI37=0,0,(AI37*2)/($E$38*$AU$9*3-$B$40))</f>
        <v>6.4516129032258063E-2</v>
      </c>
      <c r="AU37" s="60"/>
      <c r="AV37" s="60"/>
      <c r="AW37" s="60"/>
      <c r="AX37" s="60"/>
      <c r="AY37" s="61"/>
      <c r="AZ37" s="48"/>
    </row>
    <row r="38" spans="1:52" ht="10.5" customHeight="1" x14ac:dyDescent="0.15">
      <c r="A38" s="5"/>
      <c r="B38" s="20"/>
      <c r="C38" s="22"/>
      <c r="D38" s="18" t="s">
        <v>24</v>
      </c>
      <c r="E38" s="18">
        <v>2</v>
      </c>
      <c r="F38" s="18" t="s">
        <v>41</v>
      </c>
      <c r="G38" s="18"/>
      <c r="H38" s="19"/>
      <c r="I38" s="107" t="s">
        <v>42</v>
      </c>
      <c r="J38" s="108"/>
      <c r="K38" s="108"/>
      <c r="L38" s="109"/>
      <c r="M38" s="86">
        <v>8</v>
      </c>
      <c r="N38" s="87"/>
      <c r="O38" s="87"/>
      <c r="P38" s="87"/>
      <c r="Q38" s="88"/>
      <c r="R38" s="86">
        <v>29</v>
      </c>
      <c r="S38" s="87"/>
      <c r="T38" s="87"/>
      <c r="U38" s="87"/>
      <c r="V38" s="87"/>
      <c r="W38" s="88"/>
      <c r="X38" s="86">
        <v>0</v>
      </c>
      <c r="Y38" s="87"/>
      <c r="Z38" s="87"/>
      <c r="AA38" s="87"/>
      <c r="AB38" s="88"/>
      <c r="AC38" s="86">
        <v>0</v>
      </c>
      <c r="AD38" s="87"/>
      <c r="AE38" s="87"/>
      <c r="AF38" s="87"/>
      <c r="AG38" s="87"/>
      <c r="AH38" s="88"/>
      <c r="AI38" s="86">
        <f t="shared" si="0"/>
        <v>8</v>
      </c>
      <c r="AJ38" s="87"/>
      <c r="AK38" s="87"/>
      <c r="AL38" s="87"/>
      <c r="AM38" s="88"/>
      <c r="AN38" s="86">
        <f t="shared" si="1"/>
        <v>29</v>
      </c>
      <c r="AO38" s="87"/>
      <c r="AP38" s="87"/>
      <c r="AQ38" s="87"/>
      <c r="AR38" s="87"/>
      <c r="AS38" s="88"/>
      <c r="AT38" s="59">
        <f>IF(AI38=0,0,(AI38*2)/($E$38*$AU$9*3-$B$40))</f>
        <v>8.6021505376344093E-2</v>
      </c>
      <c r="AU38" s="60"/>
      <c r="AV38" s="60"/>
      <c r="AW38" s="60"/>
      <c r="AX38" s="60"/>
      <c r="AY38" s="61"/>
      <c r="AZ38" s="48"/>
    </row>
    <row r="39" spans="1:52" ht="10.5" customHeight="1" x14ac:dyDescent="0.15">
      <c r="A39" s="5"/>
      <c r="B39" s="20"/>
      <c r="C39" s="22"/>
      <c r="D39" s="22"/>
      <c r="E39" s="18"/>
      <c r="F39" s="18"/>
      <c r="G39" s="18"/>
      <c r="H39" s="19"/>
      <c r="I39" s="107" t="s">
        <v>43</v>
      </c>
      <c r="J39" s="108"/>
      <c r="K39" s="108"/>
      <c r="L39" s="109"/>
      <c r="M39" s="86">
        <v>4</v>
      </c>
      <c r="N39" s="87"/>
      <c r="O39" s="87"/>
      <c r="P39" s="87"/>
      <c r="Q39" s="88"/>
      <c r="R39" s="86">
        <v>18</v>
      </c>
      <c r="S39" s="87"/>
      <c r="T39" s="87"/>
      <c r="U39" s="87"/>
      <c r="V39" s="87"/>
      <c r="W39" s="88"/>
      <c r="X39" s="86">
        <v>2</v>
      </c>
      <c r="Y39" s="87"/>
      <c r="Z39" s="87"/>
      <c r="AA39" s="87"/>
      <c r="AB39" s="88"/>
      <c r="AC39" s="86">
        <v>10</v>
      </c>
      <c r="AD39" s="87"/>
      <c r="AE39" s="87"/>
      <c r="AF39" s="87"/>
      <c r="AG39" s="87"/>
      <c r="AH39" s="88"/>
      <c r="AI39" s="86">
        <f t="shared" si="0"/>
        <v>6</v>
      </c>
      <c r="AJ39" s="87"/>
      <c r="AK39" s="87"/>
      <c r="AL39" s="87"/>
      <c r="AM39" s="88"/>
      <c r="AN39" s="86">
        <f t="shared" si="1"/>
        <v>28</v>
      </c>
      <c r="AO39" s="87"/>
      <c r="AP39" s="87"/>
      <c r="AQ39" s="87"/>
      <c r="AR39" s="87"/>
      <c r="AS39" s="88"/>
      <c r="AT39" s="59">
        <f>IF(AI39=0,0,(AI39*3)/($E$38*$AU$9*3-$B$40))</f>
        <v>9.6774193548387094E-2</v>
      </c>
      <c r="AU39" s="60"/>
      <c r="AV39" s="60"/>
      <c r="AW39" s="60"/>
      <c r="AX39" s="60"/>
      <c r="AY39" s="61"/>
      <c r="AZ39" s="48"/>
    </row>
    <row r="40" spans="1:52" ht="10.5" customHeight="1" x14ac:dyDescent="0.15">
      <c r="A40" s="5"/>
      <c r="B40" s="32">
        <v>0</v>
      </c>
      <c r="C40" s="27"/>
      <c r="D40" s="27"/>
      <c r="E40" s="24">
        <v>2</v>
      </c>
      <c r="F40" s="24"/>
      <c r="G40" s="24"/>
      <c r="H40" s="25"/>
      <c r="I40" s="107" t="s">
        <v>36</v>
      </c>
      <c r="J40" s="108"/>
      <c r="K40" s="108"/>
      <c r="L40" s="109"/>
      <c r="M40" s="86">
        <f>SUM(M34:M39)</f>
        <v>110</v>
      </c>
      <c r="N40" s="87"/>
      <c r="O40" s="87"/>
      <c r="P40" s="87"/>
      <c r="Q40" s="88"/>
      <c r="R40" s="86">
        <f>SUM(R34:R39)</f>
        <v>288</v>
      </c>
      <c r="S40" s="87"/>
      <c r="T40" s="87"/>
      <c r="U40" s="87"/>
      <c r="V40" s="87"/>
      <c r="W40" s="88"/>
      <c r="X40" s="86">
        <f>SUM(X34:X39)</f>
        <v>2</v>
      </c>
      <c r="Y40" s="87"/>
      <c r="Z40" s="87"/>
      <c r="AA40" s="87"/>
      <c r="AB40" s="88"/>
      <c r="AC40" s="86">
        <f>SUM(AC34:AC39)</f>
        <v>10</v>
      </c>
      <c r="AD40" s="87"/>
      <c r="AE40" s="87"/>
      <c r="AF40" s="87"/>
      <c r="AG40" s="87"/>
      <c r="AH40" s="88"/>
      <c r="AI40" s="86">
        <f t="shared" si="0"/>
        <v>112</v>
      </c>
      <c r="AJ40" s="87"/>
      <c r="AK40" s="87"/>
      <c r="AL40" s="87"/>
      <c r="AM40" s="88"/>
      <c r="AN40" s="86">
        <f t="shared" si="1"/>
        <v>298</v>
      </c>
      <c r="AO40" s="87"/>
      <c r="AP40" s="87"/>
      <c r="AQ40" s="87"/>
      <c r="AR40" s="87"/>
      <c r="AS40" s="88"/>
      <c r="AT40" s="59">
        <f>IF(AI40=0,0,(AI40+AI37+AI38+(AI39*2))/(E38*$AU$9*3-B40))</f>
        <v>0.74193548387096775</v>
      </c>
      <c r="AU40" s="60"/>
      <c r="AV40" s="60"/>
      <c r="AW40" s="60"/>
      <c r="AX40" s="60"/>
      <c r="AY40" s="61"/>
      <c r="AZ40" s="48"/>
    </row>
    <row r="41" spans="1:52" ht="10.5" customHeight="1" x14ac:dyDescent="0.15">
      <c r="A41" s="5"/>
      <c r="B41" s="121" t="s">
        <v>47</v>
      </c>
      <c r="C41" s="231"/>
      <c r="D41" s="231"/>
      <c r="E41" s="231"/>
      <c r="F41" s="231"/>
      <c r="G41" s="231"/>
      <c r="H41" s="232"/>
      <c r="I41" s="107" t="s">
        <v>37</v>
      </c>
      <c r="J41" s="108"/>
      <c r="K41" s="108"/>
      <c r="L41" s="109"/>
      <c r="M41" s="86">
        <v>6</v>
      </c>
      <c r="N41" s="87"/>
      <c r="O41" s="87"/>
      <c r="P41" s="87"/>
      <c r="Q41" s="88"/>
      <c r="R41" s="86">
        <v>78</v>
      </c>
      <c r="S41" s="87"/>
      <c r="T41" s="87"/>
      <c r="U41" s="87"/>
      <c r="V41" s="87"/>
      <c r="W41" s="88"/>
      <c r="X41" s="86">
        <v>0</v>
      </c>
      <c r="Y41" s="87"/>
      <c r="Z41" s="87"/>
      <c r="AA41" s="87"/>
      <c r="AB41" s="88"/>
      <c r="AC41" s="86">
        <v>0</v>
      </c>
      <c r="AD41" s="87"/>
      <c r="AE41" s="87"/>
      <c r="AF41" s="87"/>
      <c r="AG41" s="87"/>
      <c r="AH41" s="88"/>
      <c r="AI41" s="86">
        <f t="shared" si="0"/>
        <v>6</v>
      </c>
      <c r="AJ41" s="87"/>
      <c r="AK41" s="87"/>
      <c r="AL41" s="87"/>
      <c r="AM41" s="88"/>
      <c r="AN41" s="86">
        <f t="shared" si="1"/>
        <v>78</v>
      </c>
      <c r="AO41" s="87"/>
      <c r="AP41" s="87"/>
      <c r="AQ41" s="87"/>
      <c r="AR41" s="87"/>
      <c r="AS41" s="88"/>
      <c r="AT41" s="59">
        <f>IF(AI41=0,0,(AI41*1)/($E$45*$AU$9*3-$B$47))</f>
        <v>6.4516129032258063E-2</v>
      </c>
      <c r="AU41" s="60"/>
      <c r="AV41" s="60"/>
      <c r="AW41" s="60"/>
      <c r="AX41" s="60"/>
      <c r="AY41" s="61"/>
      <c r="AZ41" s="48"/>
    </row>
    <row r="42" spans="1:52" ht="10.5" customHeight="1" x14ac:dyDescent="0.15">
      <c r="A42" s="5"/>
      <c r="B42" s="233"/>
      <c r="C42" s="234"/>
      <c r="D42" s="234"/>
      <c r="E42" s="234"/>
      <c r="F42" s="234"/>
      <c r="G42" s="234"/>
      <c r="H42" s="235"/>
      <c r="I42" s="107" t="s">
        <v>38</v>
      </c>
      <c r="J42" s="108"/>
      <c r="K42" s="108"/>
      <c r="L42" s="109"/>
      <c r="M42" s="86">
        <v>3</v>
      </c>
      <c r="N42" s="87"/>
      <c r="O42" s="87"/>
      <c r="P42" s="87"/>
      <c r="Q42" s="88"/>
      <c r="R42" s="86">
        <v>42</v>
      </c>
      <c r="S42" s="87"/>
      <c r="T42" s="87"/>
      <c r="U42" s="87"/>
      <c r="V42" s="87"/>
      <c r="W42" s="88"/>
      <c r="X42" s="86">
        <v>1</v>
      </c>
      <c r="Y42" s="87"/>
      <c r="Z42" s="87"/>
      <c r="AA42" s="87"/>
      <c r="AB42" s="88"/>
      <c r="AC42" s="86">
        <v>15</v>
      </c>
      <c r="AD42" s="87"/>
      <c r="AE42" s="87"/>
      <c r="AF42" s="87"/>
      <c r="AG42" s="87"/>
      <c r="AH42" s="88"/>
      <c r="AI42" s="86">
        <f t="shared" si="0"/>
        <v>4</v>
      </c>
      <c r="AJ42" s="87"/>
      <c r="AK42" s="87"/>
      <c r="AL42" s="87"/>
      <c r="AM42" s="88"/>
      <c r="AN42" s="86">
        <f t="shared" si="1"/>
        <v>57</v>
      </c>
      <c r="AO42" s="87"/>
      <c r="AP42" s="87"/>
      <c r="AQ42" s="87"/>
      <c r="AR42" s="87"/>
      <c r="AS42" s="88"/>
      <c r="AT42" s="59">
        <f>IF(AI42=0,0,(AI42*1)/($E$45*$AU$9*3-$B$47))</f>
        <v>4.3010752688172046E-2</v>
      </c>
      <c r="AU42" s="60"/>
      <c r="AV42" s="60"/>
      <c r="AW42" s="60"/>
      <c r="AX42" s="60"/>
      <c r="AY42" s="61"/>
      <c r="AZ42" s="48"/>
    </row>
    <row r="43" spans="1:52" ht="10.5" customHeight="1" x14ac:dyDescent="0.15">
      <c r="A43" s="5"/>
      <c r="B43" s="233"/>
      <c r="C43" s="234"/>
      <c r="D43" s="234"/>
      <c r="E43" s="234"/>
      <c r="F43" s="234"/>
      <c r="G43" s="234"/>
      <c r="H43" s="235"/>
      <c r="I43" s="107" t="s">
        <v>39</v>
      </c>
      <c r="J43" s="108"/>
      <c r="K43" s="108"/>
      <c r="L43" s="109"/>
      <c r="M43" s="86">
        <v>0</v>
      </c>
      <c r="N43" s="87"/>
      <c r="O43" s="87"/>
      <c r="P43" s="87"/>
      <c r="Q43" s="88"/>
      <c r="R43" s="86">
        <v>0</v>
      </c>
      <c r="S43" s="87"/>
      <c r="T43" s="87"/>
      <c r="U43" s="87"/>
      <c r="V43" s="87"/>
      <c r="W43" s="88"/>
      <c r="X43" s="86">
        <v>1</v>
      </c>
      <c r="Y43" s="87"/>
      <c r="Z43" s="87"/>
      <c r="AA43" s="87"/>
      <c r="AB43" s="88"/>
      <c r="AC43" s="86">
        <v>3</v>
      </c>
      <c r="AD43" s="87"/>
      <c r="AE43" s="87"/>
      <c r="AF43" s="87"/>
      <c r="AG43" s="87"/>
      <c r="AH43" s="88"/>
      <c r="AI43" s="86">
        <f t="shared" si="0"/>
        <v>1</v>
      </c>
      <c r="AJ43" s="87"/>
      <c r="AK43" s="87"/>
      <c r="AL43" s="87"/>
      <c r="AM43" s="88"/>
      <c r="AN43" s="86">
        <f t="shared" si="1"/>
        <v>3</v>
      </c>
      <c r="AO43" s="87"/>
      <c r="AP43" s="87"/>
      <c r="AQ43" s="87"/>
      <c r="AR43" s="87"/>
      <c r="AS43" s="88"/>
      <c r="AT43" s="59">
        <f>IF(AI43=0,0,(AI43*1)/($E$45*$AU$9*3-$B$47))</f>
        <v>1.0752688172043012E-2</v>
      </c>
      <c r="AU43" s="60"/>
      <c r="AV43" s="60"/>
      <c r="AW43" s="60"/>
      <c r="AX43" s="60"/>
      <c r="AY43" s="61"/>
      <c r="AZ43" s="48"/>
    </row>
    <row r="44" spans="1:52" ht="10.5" customHeight="1" x14ac:dyDescent="0.15">
      <c r="A44" s="5"/>
      <c r="B44" s="233"/>
      <c r="C44" s="234"/>
      <c r="D44" s="234"/>
      <c r="E44" s="234"/>
      <c r="F44" s="234"/>
      <c r="G44" s="234"/>
      <c r="H44" s="235"/>
      <c r="I44" s="107" t="s">
        <v>40</v>
      </c>
      <c r="J44" s="108"/>
      <c r="K44" s="108"/>
      <c r="L44" s="109"/>
      <c r="M44" s="86">
        <v>5</v>
      </c>
      <c r="N44" s="87"/>
      <c r="O44" s="87"/>
      <c r="P44" s="87"/>
      <c r="Q44" s="88"/>
      <c r="R44" s="86">
        <v>65</v>
      </c>
      <c r="S44" s="87"/>
      <c r="T44" s="87"/>
      <c r="U44" s="87"/>
      <c r="V44" s="87"/>
      <c r="W44" s="88"/>
      <c r="X44" s="86">
        <v>2</v>
      </c>
      <c r="Y44" s="87"/>
      <c r="Z44" s="87"/>
      <c r="AA44" s="87"/>
      <c r="AB44" s="88"/>
      <c r="AC44" s="86">
        <v>30</v>
      </c>
      <c r="AD44" s="87"/>
      <c r="AE44" s="87"/>
      <c r="AF44" s="87"/>
      <c r="AG44" s="87"/>
      <c r="AH44" s="88"/>
      <c r="AI44" s="86">
        <f t="shared" si="0"/>
        <v>7</v>
      </c>
      <c r="AJ44" s="87"/>
      <c r="AK44" s="87"/>
      <c r="AL44" s="87"/>
      <c r="AM44" s="88"/>
      <c r="AN44" s="86">
        <f t="shared" si="1"/>
        <v>95</v>
      </c>
      <c r="AO44" s="87"/>
      <c r="AP44" s="87"/>
      <c r="AQ44" s="87"/>
      <c r="AR44" s="87"/>
      <c r="AS44" s="88"/>
      <c r="AT44" s="59">
        <f>IF(AI44=0,0,(AI44*2)/($E$45*$AU$9*3-$B$47))</f>
        <v>0.15053763440860216</v>
      </c>
      <c r="AU44" s="60"/>
      <c r="AV44" s="60"/>
      <c r="AW44" s="60"/>
      <c r="AX44" s="60"/>
      <c r="AY44" s="61"/>
      <c r="AZ44" s="48"/>
    </row>
    <row r="45" spans="1:52" ht="10.5" customHeight="1" x14ac:dyDescent="0.15">
      <c r="A45" s="5"/>
      <c r="B45" s="20"/>
      <c r="C45" s="22"/>
      <c r="D45" s="18" t="s">
        <v>24</v>
      </c>
      <c r="E45" s="18">
        <v>1</v>
      </c>
      <c r="F45" s="18" t="s">
        <v>41</v>
      </c>
      <c r="G45" s="18"/>
      <c r="H45" s="19"/>
      <c r="I45" s="107" t="s">
        <v>42</v>
      </c>
      <c r="J45" s="108"/>
      <c r="K45" s="108"/>
      <c r="L45" s="109"/>
      <c r="M45" s="86">
        <v>1</v>
      </c>
      <c r="N45" s="87"/>
      <c r="O45" s="87"/>
      <c r="P45" s="87"/>
      <c r="Q45" s="88"/>
      <c r="R45" s="86">
        <v>10</v>
      </c>
      <c r="S45" s="87"/>
      <c r="T45" s="87"/>
      <c r="U45" s="87"/>
      <c r="V45" s="87"/>
      <c r="W45" s="88"/>
      <c r="X45" s="86">
        <v>0</v>
      </c>
      <c r="Y45" s="87"/>
      <c r="Z45" s="87"/>
      <c r="AA45" s="87"/>
      <c r="AB45" s="88"/>
      <c r="AC45" s="86">
        <v>0</v>
      </c>
      <c r="AD45" s="87"/>
      <c r="AE45" s="87"/>
      <c r="AF45" s="87"/>
      <c r="AG45" s="87"/>
      <c r="AH45" s="88"/>
      <c r="AI45" s="86">
        <f t="shared" ref="AI45:AI61" si="2">M45+X45</f>
        <v>1</v>
      </c>
      <c r="AJ45" s="87"/>
      <c r="AK45" s="87"/>
      <c r="AL45" s="87"/>
      <c r="AM45" s="88"/>
      <c r="AN45" s="86">
        <f t="shared" ref="AN45:AN61" si="3">R45+AC45</f>
        <v>10</v>
      </c>
      <c r="AO45" s="87"/>
      <c r="AP45" s="87"/>
      <c r="AQ45" s="87"/>
      <c r="AR45" s="87"/>
      <c r="AS45" s="88"/>
      <c r="AT45" s="59">
        <f>IF(AI45=0,0,(AI45*2)/($E$45*$AU$9*3-$B$47))</f>
        <v>2.1505376344086023E-2</v>
      </c>
      <c r="AU45" s="60"/>
      <c r="AV45" s="60"/>
      <c r="AW45" s="60"/>
      <c r="AX45" s="60"/>
      <c r="AY45" s="61"/>
      <c r="AZ45" s="48"/>
    </row>
    <row r="46" spans="1:52" ht="10.5" customHeight="1" x14ac:dyDescent="0.15">
      <c r="A46" s="5"/>
      <c r="B46" s="20"/>
      <c r="C46" s="22"/>
      <c r="D46" s="22"/>
      <c r="E46" s="18"/>
      <c r="F46" s="18"/>
      <c r="G46" s="18"/>
      <c r="H46" s="19"/>
      <c r="I46" s="107" t="s">
        <v>43</v>
      </c>
      <c r="J46" s="108"/>
      <c r="K46" s="108"/>
      <c r="L46" s="109"/>
      <c r="M46" s="86">
        <v>3</v>
      </c>
      <c r="N46" s="87"/>
      <c r="O46" s="87"/>
      <c r="P46" s="87"/>
      <c r="Q46" s="88"/>
      <c r="R46" s="86">
        <v>40</v>
      </c>
      <c r="S46" s="87"/>
      <c r="T46" s="87"/>
      <c r="U46" s="87"/>
      <c r="V46" s="87"/>
      <c r="W46" s="88"/>
      <c r="X46" s="86">
        <v>1</v>
      </c>
      <c r="Y46" s="87"/>
      <c r="Z46" s="87"/>
      <c r="AA46" s="87"/>
      <c r="AB46" s="88"/>
      <c r="AC46" s="86">
        <v>15</v>
      </c>
      <c r="AD46" s="87"/>
      <c r="AE46" s="87"/>
      <c r="AF46" s="87"/>
      <c r="AG46" s="87"/>
      <c r="AH46" s="88"/>
      <c r="AI46" s="86">
        <f t="shared" si="2"/>
        <v>4</v>
      </c>
      <c r="AJ46" s="87"/>
      <c r="AK46" s="87"/>
      <c r="AL46" s="87"/>
      <c r="AM46" s="88"/>
      <c r="AN46" s="86">
        <f t="shared" si="3"/>
        <v>55</v>
      </c>
      <c r="AO46" s="87"/>
      <c r="AP46" s="87"/>
      <c r="AQ46" s="87"/>
      <c r="AR46" s="87"/>
      <c r="AS46" s="88"/>
      <c r="AT46" s="59">
        <f>IF(AI46=0,0,(AI46*3)/($E$45*$AU$9*3-$B$47))</f>
        <v>0.12903225806451613</v>
      </c>
      <c r="AU46" s="60"/>
      <c r="AV46" s="60"/>
      <c r="AW46" s="60"/>
      <c r="AX46" s="60"/>
      <c r="AY46" s="61"/>
      <c r="AZ46" s="48"/>
    </row>
    <row r="47" spans="1:52" ht="10.5" customHeight="1" x14ac:dyDescent="0.15">
      <c r="A47" s="5"/>
      <c r="B47" s="32">
        <v>0</v>
      </c>
      <c r="C47" s="27"/>
      <c r="D47" s="27"/>
      <c r="E47" s="24">
        <v>2</v>
      </c>
      <c r="F47" s="24"/>
      <c r="G47" s="24"/>
      <c r="H47" s="25"/>
      <c r="I47" s="107" t="s">
        <v>36</v>
      </c>
      <c r="J47" s="108"/>
      <c r="K47" s="108"/>
      <c r="L47" s="109"/>
      <c r="M47" s="86">
        <f>SUM(M41:M46)</f>
        <v>18</v>
      </c>
      <c r="N47" s="87"/>
      <c r="O47" s="87"/>
      <c r="P47" s="87"/>
      <c r="Q47" s="88"/>
      <c r="R47" s="86">
        <f>SUM(R41:R46)</f>
        <v>235</v>
      </c>
      <c r="S47" s="87"/>
      <c r="T47" s="87"/>
      <c r="U47" s="87"/>
      <c r="V47" s="87"/>
      <c r="W47" s="88"/>
      <c r="X47" s="86">
        <f>SUM(X41:X46)</f>
        <v>5</v>
      </c>
      <c r="Y47" s="87"/>
      <c r="Z47" s="87"/>
      <c r="AA47" s="87"/>
      <c r="AB47" s="88"/>
      <c r="AC47" s="86">
        <f>SUM(AC41:AC46)</f>
        <v>63</v>
      </c>
      <c r="AD47" s="87"/>
      <c r="AE47" s="87"/>
      <c r="AF47" s="87"/>
      <c r="AG47" s="87"/>
      <c r="AH47" s="88"/>
      <c r="AI47" s="86">
        <f t="shared" si="2"/>
        <v>23</v>
      </c>
      <c r="AJ47" s="87"/>
      <c r="AK47" s="87"/>
      <c r="AL47" s="87"/>
      <c r="AM47" s="88"/>
      <c r="AN47" s="86">
        <f t="shared" si="3"/>
        <v>298</v>
      </c>
      <c r="AO47" s="87"/>
      <c r="AP47" s="87"/>
      <c r="AQ47" s="87"/>
      <c r="AR47" s="87"/>
      <c r="AS47" s="88"/>
      <c r="AT47" s="59">
        <f>IF(AI47=0,0,(AI47+AI44+AI45+(AI46*2))/(E45*$AU$9*3-B47))</f>
        <v>0.41935483870967744</v>
      </c>
      <c r="AU47" s="60"/>
      <c r="AV47" s="60"/>
      <c r="AW47" s="60"/>
      <c r="AX47" s="60"/>
      <c r="AY47" s="61"/>
      <c r="AZ47" s="48"/>
    </row>
    <row r="48" spans="1:52" ht="10.5" customHeight="1" x14ac:dyDescent="0.15">
      <c r="A48" s="5"/>
      <c r="B48" s="121" t="s">
        <v>48</v>
      </c>
      <c r="C48" s="231"/>
      <c r="D48" s="231"/>
      <c r="E48" s="231"/>
      <c r="F48" s="231"/>
      <c r="G48" s="231"/>
      <c r="H48" s="232"/>
      <c r="I48" s="107" t="s">
        <v>37</v>
      </c>
      <c r="J48" s="108"/>
      <c r="K48" s="108"/>
      <c r="L48" s="109"/>
      <c r="M48" s="86">
        <v>4</v>
      </c>
      <c r="N48" s="87"/>
      <c r="O48" s="87"/>
      <c r="P48" s="87"/>
      <c r="Q48" s="88"/>
      <c r="R48" s="86">
        <v>44</v>
      </c>
      <c r="S48" s="87"/>
      <c r="T48" s="87"/>
      <c r="U48" s="87"/>
      <c r="V48" s="87"/>
      <c r="W48" s="88"/>
      <c r="X48" s="86">
        <v>3</v>
      </c>
      <c r="Y48" s="87"/>
      <c r="Z48" s="87"/>
      <c r="AA48" s="87"/>
      <c r="AB48" s="88"/>
      <c r="AC48" s="86">
        <v>55</v>
      </c>
      <c r="AD48" s="87"/>
      <c r="AE48" s="87"/>
      <c r="AF48" s="87"/>
      <c r="AG48" s="87"/>
      <c r="AH48" s="88"/>
      <c r="AI48" s="86">
        <f t="shared" si="2"/>
        <v>7</v>
      </c>
      <c r="AJ48" s="87"/>
      <c r="AK48" s="87"/>
      <c r="AL48" s="87"/>
      <c r="AM48" s="88"/>
      <c r="AN48" s="86">
        <f t="shared" si="3"/>
        <v>99</v>
      </c>
      <c r="AO48" s="87"/>
      <c r="AP48" s="87"/>
      <c r="AQ48" s="87"/>
      <c r="AR48" s="87"/>
      <c r="AS48" s="88"/>
      <c r="AT48" s="59">
        <f>IF(AI48=0,0,(AI48*1)/($E$52*$AU$9*3-$B$54))</f>
        <v>7.5268817204301078E-2</v>
      </c>
      <c r="AU48" s="60"/>
      <c r="AV48" s="60"/>
      <c r="AW48" s="60"/>
      <c r="AX48" s="60"/>
      <c r="AY48" s="61"/>
      <c r="AZ48" s="48"/>
    </row>
    <row r="49" spans="1:52" ht="10.5" customHeight="1" x14ac:dyDescent="0.15">
      <c r="A49" s="5"/>
      <c r="B49" s="233"/>
      <c r="C49" s="234"/>
      <c r="D49" s="234"/>
      <c r="E49" s="234"/>
      <c r="F49" s="234"/>
      <c r="G49" s="234"/>
      <c r="H49" s="235"/>
      <c r="I49" s="107" t="s">
        <v>38</v>
      </c>
      <c r="J49" s="108"/>
      <c r="K49" s="108"/>
      <c r="L49" s="109"/>
      <c r="M49" s="86">
        <v>6</v>
      </c>
      <c r="N49" s="87"/>
      <c r="O49" s="87"/>
      <c r="P49" s="87"/>
      <c r="Q49" s="88"/>
      <c r="R49" s="86">
        <v>56</v>
      </c>
      <c r="S49" s="87"/>
      <c r="T49" s="87"/>
      <c r="U49" s="87"/>
      <c r="V49" s="87"/>
      <c r="W49" s="88"/>
      <c r="X49" s="86">
        <v>0</v>
      </c>
      <c r="Y49" s="87"/>
      <c r="Z49" s="87"/>
      <c r="AA49" s="87"/>
      <c r="AB49" s="88"/>
      <c r="AC49" s="86">
        <v>0</v>
      </c>
      <c r="AD49" s="87"/>
      <c r="AE49" s="87"/>
      <c r="AF49" s="87"/>
      <c r="AG49" s="87"/>
      <c r="AH49" s="88"/>
      <c r="AI49" s="86">
        <f t="shared" si="2"/>
        <v>6</v>
      </c>
      <c r="AJ49" s="87"/>
      <c r="AK49" s="87"/>
      <c r="AL49" s="87"/>
      <c r="AM49" s="88"/>
      <c r="AN49" s="86">
        <f t="shared" si="3"/>
        <v>56</v>
      </c>
      <c r="AO49" s="87"/>
      <c r="AP49" s="87"/>
      <c r="AQ49" s="87"/>
      <c r="AR49" s="87"/>
      <c r="AS49" s="88"/>
      <c r="AT49" s="59">
        <f>IF(AI49=0,0,(AI49*1)/($E$52*$AU$9*3-$B$54))</f>
        <v>6.4516129032258063E-2</v>
      </c>
      <c r="AU49" s="60"/>
      <c r="AV49" s="60"/>
      <c r="AW49" s="60"/>
      <c r="AX49" s="60"/>
      <c r="AY49" s="61"/>
      <c r="AZ49" s="48"/>
    </row>
    <row r="50" spans="1:52" ht="10.5" customHeight="1" x14ac:dyDescent="0.15">
      <c r="A50" s="5"/>
      <c r="B50" s="233"/>
      <c r="C50" s="234"/>
      <c r="D50" s="234"/>
      <c r="E50" s="234"/>
      <c r="F50" s="234"/>
      <c r="G50" s="234"/>
      <c r="H50" s="235"/>
      <c r="I50" s="107" t="s">
        <v>39</v>
      </c>
      <c r="J50" s="108"/>
      <c r="K50" s="108"/>
      <c r="L50" s="109"/>
      <c r="M50" s="86">
        <v>1</v>
      </c>
      <c r="N50" s="87"/>
      <c r="O50" s="87"/>
      <c r="P50" s="87"/>
      <c r="Q50" s="88"/>
      <c r="R50" s="86">
        <v>20</v>
      </c>
      <c r="S50" s="87"/>
      <c r="T50" s="87"/>
      <c r="U50" s="87"/>
      <c r="V50" s="87"/>
      <c r="W50" s="88"/>
      <c r="X50" s="86">
        <v>2</v>
      </c>
      <c r="Y50" s="87"/>
      <c r="Z50" s="87"/>
      <c r="AA50" s="87"/>
      <c r="AB50" s="88"/>
      <c r="AC50" s="86">
        <v>25</v>
      </c>
      <c r="AD50" s="87"/>
      <c r="AE50" s="87"/>
      <c r="AF50" s="87"/>
      <c r="AG50" s="87"/>
      <c r="AH50" s="88"/>
      <c r="AI50" s="86">
        <f t="shared" si="2"/>
        <v>3</v>
      </c>
      <c r="AJ50" s="87"/>
      <c r="AK50" s="87"/>
      <c r="AL50" s="87"/>
      <c r="AM50" s="88"/>
      <c r="AN50" s="86">
        <f t="shared" si="3"/>
        <v>45</v>
      </c>
      <c r="AO50" s="87"/>
      <c r="AP50" s="87"/>
      <c r="AQ50" s="87"/>
      <c r="AR50" s="87"/>
      <c r="AS50" s="88"/>
      <c r="AT50" s="59">
        <f>IF(AI50=0,0,(AI50*1)/($E$52*$AU$9*3-$B$54))</f>
        <v>3.2258064516129031E-2</v>
      </c>
      <c r="AU50" s="60"/>
      <c r="AV50" s="60"/>
      <c r="AW50" s="60"/>
      <c r="AX50" s="60"/>
      <c r="AY50" s="61"/>
      <c r="AZ50" s="48"/>
    </row>
    <row r="51" spans="1:52" ht="10.5" customHeight="1" x14ac:dyDescent="0.15">
      <c r="A51" s="5"/>
      <c r="B51" s="233"/>
      <c r="C51" s="234"/>
      <c r="D51" s="234"/>
      <c r="E51" s="234"/>
      <c r="F51" s="234"/>
      <c r="G51" s="234"/>
      <c r="H51" s="235"/>
      <c r="I51" s="107" t="s">
        <v>40</v>
      </c>
      <c r="J51" s="108"/>
      <c r="K51" s="108"/>
      <c r="L51" s="109"/>
      <c r="M51" s="86">
        <v>5</v>
      </c>
      <c r="N51" s="87"/>
      <c r="O51" s="87"/>
      <c r="P51" s="87"/>
      <c r="Q51" s="88"/>
      <c r="R51" s="86">
        <v>75</v>
      </c>
      <c r="S51" s="87"/>
      <c r="T51" s="87"/>
      <c r="U51" s="87"/>
      <c r="V51" s="87"/>
      <c r="W51" s="88"/>
      <c r="X51" s="86">
        <v>1</v>
      </c>
      <c r="Y51" s="87"/>
      <c r="Z51" s="87"/>
      <c r="AA51" s="87"/>
      <c r="AB51" s="88"/>
      <c r="AC51" s="86">
        <v>20</v>
      </c>
      <c r="AD51" s="87"/>
      <c r="AE51" s="87"/>
      <c r="AF51" s="87"/>
      <c r="AG51" s="87"/>
      <c r="AH51" s="88"/>
      <c r="AI51" s="86">
        <f t="shared" si="2"/>
        <v>6</v>
      </c>
      <c r="AJ51" s="87"/>
      <c r="AK51" s="87"/>
      <c r="AL51" s="87"/>
      <c r="AM51" s="88"/>
      <c r="AN51" s="86">
        <f t="shared" si="3"/>
        <v>95</v>
      </c>
      <c r="AO51" s="87"/>
      <c r="AP51" s="87"/>
      <c r="AQ51" s="87"/>
      <c r="AR51" s="87"/>
      <c r="AS51" s="88"/>
      <c r="AT51" s="59">
        <f>IF(AI51=0,0,(AI51*2)/($E$52*$AU$9*3-$B$54))</f>
        <v>0.12903225806451613</v>
      </c>
      <c r="AU51" s="60"/>
      <c r="AV51" s="60"/>
      <c r="AW51" s="60"/>
      <c r="AX51" s="60"/>
      <c r="AY51" s="61"/>
      <c r="AZ51" s="48"/>
    </row>
    <row r="52" spans="1:52" ht="10.5" customHeight="1" x14ac:dyDescent="0.15">
      <c r="A52" s="5"/>
      <c r="B52" s="20"/>
      <c r="C52" s="22"/>
      <c r="D52" s="18" t="s">
        <v>24</v>
      </c>
      <c r="E52" s="18">
        <v>1</v>
      </c>
      <c r="F52" s="18" t="s">
        <v>41</v>
      </c>
      <c r="G52" s="18"/>
      <c r="H52" s="19"/>
      <c r="I52" s="107" t="s">
        <v>42</v>
      </c>
      <c r="J52" s="108"/>
      <c r="K52" s="108"/>
      <c r="L52" s="109"/>
      <c r="M52" s="86">
        <v>0</v>
      </c>
      <c r="N52" s="87"/>
      <c r="O52" s="87"/>
      <c r="P52" s="87"/>
      <c r="Q52" s="88"/>
      <c r="R52" s="86">
        <v>0</v>
      </c>
      <c r="S52" s="87"/>
      <c r="T52" s="87"/>
      <c r="U52" s="87"/>
      <c r="V52" s="87"/>
      <c r="W52" s="88"/>
      <c r="X52" s="86">
        <v>4</v>
      </c>
      <c r="Y52" s="87"/>
      <c r="Z52" s="87"/>
      <c r="AA52" s="87"/>
      <c r="AB52" s="88"/>
      <c r="AC52" s="86">
        <v>80</v>
      </c>
      <c r="AD52" s="87"/>
      <c r="AE52" s="87"/>
      <c r="AF52" s="87"/>
      <c r="AG52" s="87"/>
      <c r="AH52" s="88"/>
      <c r="AI52" s="86">
        <f t="shared" si="2"/>
        <v>4</v>
      </c>
      <c r="AJ52" s="87"/>
      <c r="AK52" s="87"/>
      <c r="AL52" s="87"/>
      <c r="AM52" s="88"/>
      <c r="AN52" s="86">
        <f t="shared" si="3"/>
        <v>80</v>
      </c>
      <c r="AO52" s="87"/>
      <c r="AP52" s="87"/>
      <c r="AQ52" s="87"/>
      <c r="AR52" s="87"/>
      <c r="AS52" s="88"/>
      <c r="AT52" s="59">
        <f>IF(AI52=0,0,(AI52*2)/($E$52*$AU$9*3-$B$54))</f>
        <v>8.6021505376344093E-2</v>
      </c>
      <c r="AU52" s="60"/>
      <c r="AV52" s="60"/>
      <c r="AW52" s="60"/>
      <c r="AX52" s="60"/>
      <c r="AY52" s="61"/>
      <c r="AZ52" s="48"/>
    </row>
    <row r="53" spans="1:52" ht="10.5" customHeight="1" x14ac:dyDescent="0.15">
      <c r="A53" s="5"/>
      <c r="B53" s="20"/>
      <c r="C53" s="22"/>
      <c r="D53" s="22"/>
      <c r="E53" s="18"/>
      <c r="F53" s="18"/>
      <c r="G53" s="18"/>
      <c r="H53" s="19"/>
      <c r="I53" s="107" t="s">
        <v>43</v>
      </c>
      <c r="J53" s="108"/>
      <c r="K53" s="108"/>
      <c r="L53" s="109"/>
      <c r="M53" s="86">
        <v>3</v>
      </c>
      <c r="N53" s="87"/>
      <c r="O53" s="87"/>
      <c r="P53" s="87"/>
      <c r="Q53" s="88"/>
      <c r="R53" s="86">
        <v>40</v>
      </c>
      <c r="S53" s="87"/>
      <c r="T53" s="87"/>
      <c r="U53" s="87"/>
      <c r="V53" s="87"/>
      <c r="W53" s="88"/>
      <c r="X53" s="86">
        <v>12</v>
      </c>
      <c r="Y53" s="87"/>
      <c r="Z53" s="87"/>
      <c r="AA53" s="87"/>
      <c r="AB53" s="88"/>
      <c r="AC53" s="86">
        <v>240</v>
      </c>
      <c r="AD53" s="87"/>
      <c r="AE53" s="87"/>
      <c r="AF53" s="87"/>
      <c r="AG53" s="87"/>
      <c r="AH53" s="88"/>
      <c r="AI53" s="86">
        <f t="shared" si="2"/>
        <v>15</v>
      </c>
      <c r="AJ53" s="87"/>
      <c r="AK53" s="87"/>
      <c r="AL53" s="87"/>
      <c r="AM53" s="88"/>
      <c r="AN53" s="86">
        <f t="shared" si="3"/>
        <v>280</v>
      </c>
      <c r="AO53" s="87"/>
      <c r="AP53" s="87"/>
      <c r="AQ53" s="87"/>
      <c r="AR53" s="87"/>
      <c r="AS53" s="88"/>
      <c r="AT53" s="59">
        <f>IF(AI53=0,0,(AI53*3)/($E$52*$AU$9*3-$B$54))</f>
        <v>0.4838709677419355</v>
      </c>
      <c r="AU53" s="60"/>
      <c r="AV53" s="60"/>
      <c r="AW53" s="60"/>
      <c r="AX53" s="60"/>
      <c r="AY53" s="61"/>
      <c r="AZ53" s="48"/>
    </row>
    <row r="54" spans="1:52" ht="10.5" customHeight="1" x14ac:dyDescent="0.15">
      <c r="A54" s="5"/>
      <c r="B54" s="32">
        <v>0</v>
      </c>
      <c r="C54" s="27"/>
      <c r="D54" s="27"/>
      <c r="E54" s="24">
        <v>2</v>
      </c>
      <c r="F54" s="24"/>
      <c r="G54" s="24"/>
      <c r="H54" s="25"/>
      <c r="I54" s="107" t="s">
        <v>36</v>
      </c>
      <c r="J54" s="108"/>
      <c r="K54" s="108"/>
      <c r="L54" s="109"/>
      <c r="M54" s="86">
        <f>SUM(M48:M53)</f>
        <v>19</v>
      </c>
      <c r="N54" s="87"/>
      <c r="O54" s="87"/>
      <c r="P54" s="87"/>
      <c r="Q54" s="88"/>
      <c r="R54" s="86">
        <f>SUM(R48:R53)</f>
        <v>235</v>
      </c>
      <c r="S54" s="87"/>
      <c r="T54" s="87"/>
      <c r="U54" s="87"/>
      <c r="V54" s="87"/>
      <c r="W54" s="88"/>
      <c r="X54" s="86">
        <f>SUM(X48:X53)</f>
        <v>22</v>
      </c>
      <c r="Y54" s="87"/>
      <c r="Z54" s="87"/>
      <c r="AA54" s="87"/>
      <c r="AB54" s="88"/>
      <c r="AC54" s="86">
        <f>SUM(AC48:AC53)</f>
        <v>420</v>
      </c>
      <c r="AD54" s="87"/>
      <c r="AE54" s="87"/>
      <c r="AF54" s="87"/>
      <c r="AG54" s="87"/>
      <c r="AH54" s="88"/>
      <c r="AI54" s="86">
        <f t="shared" si="2"/>
        <v>41</v>
      </c>
      <c r="AJ54" s="87"/>
      <c r="AK54" s="87"/>
      <c r="AL54" s="87"/>
      <c r="AM54" s="88"/>
      <c r="AN54" s="86">
        <f t="shared" si="3"/>
        <v>655</v>
      </c>
      <c r="AO54" s="87"/>
      <c r="AP54" s="87"/>
      <c r="AQ54" s="87"/>
      <c r="AR54" s="87"/>
      <c r="AS54" s="88"/>
      <c r="AT54" s="59">
        <f>IF(AI54=0,0,(AI54+AI51+AI52+(AI53*2))/(E52*$AU$9*3-B54))</f>
        <v>0.87096774193548387</v>
      </c>
      <c r="AU54" s="60"/>
      <c r="AV54" s="60"/>
      <c r="AW54" s="60"/>
      <c r="AX54" s="60"/>
      <c r="AY54" s="61"/>
      <c r="AZ54" s="48"/>
    </row>
    <row r="55" spans="1:52" ht="10.5" customHeight="1" x14ac:dyDescent="0.15">
      <c r="A55" s="5"/>
      <c r="B55" s="121" t="s">
        <v>49</v>
      </c>
      <c r="C55" s="231"/>
      <c r="D55" s="231"/>
      <c r="E55" s="231"/>
      <c r="F55" s="231"/>
      <c r="G55" s="231"/>
      <c r="H55" s="232"/>
      <c r="I55" s="107" t="s">
        <v>37</v>
      </c>
      <c r="J55" s="108"/>
      <c r="K55" s="108"/>
      <c r="L55" s="109"/>
      <c r="M55" s="86">
        <v>4</v>
      </c>
      <c r="N55" s="87"/>
      <c r="O55" s="87"/>
      <c r="P55" s="87"/>
      <c r="Q55" s="88"/>
      <c r="R55" s="86">
        <v>32</v>
      </c>
      <c r="S55" s="87"/>
      <c r="T55" s="87"/>
      <c r="U55" s="87"/>
      <c r="V55" s="87"/>
      <c r="W55" s="88"/>
      <c r="X55" s="86">
        <v>0</v>
      </c>
      <c r="Y55" s="87"/>
      <c r="Z55" s="87"/>
      <c r="AA55" s="87"/>
      <c r="AB55" s="88"/>
      <c r="AC55" s="86">
        <v>0</v>
      </c>
      <c r="AD55" s="87"/>
      <c r="AE55" s="87"/>
      <c r="AF55" s="87"/>
      <c r="AG55" s="87"/>
      <c r="AH55" s="88"/>
      <c r="AI55" s="86">
        <f t="shared" si="2"/>
        <v>4</v>
      </c>
      <c r="AJ55" s="87"/>
      <c r="AK55" s="87"/>
      <c r="AL55" s="87"/>
      <c r="AM55" s="88"/>
      <c r="AN55" s="86">
        <f t="shared" si="3"/>
        <v>32</v>
      </c>
      <c r="AO55" s="87"/>
      <c r="AP55" s="87"/>
      <c r="AQ55" s="87"/>
      <c r="AR55" s="87"/>
      <c r="AS55" s="88"/>
      <c r="AT55" s="59">
        <f>IF(AI55=0,0,(AI55*1)/($E$59*$AU$9*3-$B$61))</f>
        <v>8.6021505376344086E-3</v>
      </c>
      <c r="AU55" s="60"/>
      <c r="AV55" s="60"/>
      <c r="AW55" s="60"/>
      <c r="AX55" s="60"/>
      <c r="AY55" s="61"/>
      <c r="AZ55" s="48"/>
    </row>
    <row r="56" spans="1:52" ht="10.5" customHeight="1" x14ac:dyDescent="0.15">
      <c r="A56" s="5"/>
      <c r="B56" s="233"/>
      <c r="C56" s="234"/>
      <c r="D56" s="234"/>
      <c r="E56" s="234"/>
      <c r="F56" s="234"/>
      <c r="G56" s="234"/>
      <c r="H56" s="235"/>
      <c r="I56" s="107" t="s">
        <v>38</v>
      </c>
      <c r="J56" s="108"/>
      <c r="K56" s="108"/>
      <c r="L56" s="109"/>
      <c r="M56" s="86">
        <v>4</v>
      </c>
      <c r="N56" s="87"/>
      <c r="O56" s="87"/>
      <c r="P56" s="87"/>
      <c r="Q56" s="88"/>
      <c r="R56" s="86">
        <v>28</v>
      </c>
      <c r="S56" s="87"/>
      <c r="T56" s="87"/>
      <c r="U56" s="87"/>
      <c r="V56" s="87"/>
      <c r="W56" s="88"/>
      <c r="X56" s="86">
        <v>0</v>
      </c>
      <c r="Y56" s="87"/>
      <c r="Z56" s="87"/>
      <c r="AA56" s="87"/>
      <c r="AB56" s="88"/>
      <c r="AC56" s="86">
        <v>0</v>
      </c>
      <c r="AD56" s="87"/>
      <c r="AE56" s="87"/>
      <c r="AF56" s="87"/>
      <c r="AG56" s="87"/>
      <c r="AH56" s="88"/>
      <c r="AI56" s="86">
        <f t="shared" si="2"/>
        <v>4</v>
      </c>
      <c r="AJ56" s="87"/>
      <c r="AK56" s="87"/>
      <c r="AL56" s="87"/>
      <c r="AM56" s="88"/>
      <c r="AN56" s="86">
        <f t="shared" si="3"/>
        <v>28</v>
      </c>
      <c r="AO56" s="87"/>
      <c r="AP56" s="87"/>
      <c r="AQ56" s="87"/>
      <c r="AR56" s="87"/>
      <c r="AS56" s="88"/>
      <c r="AT56" s="59">
        <f>IF(AI56=0,0,(AI56*1)/($E$59*$AU$9*3-$B$61))</f>
        <v>8.6021505376344086E-3</v>
      </c>
      <c r="AU56" s="60"/>
      <c r="AV56" s="60"/>
      <c r="AW56" s="60"/>
      <c r="AX56" s="60"/>
      <c r="AY56" s="61"/>
      <c r="AZ56" s="48"/>
    </row>
    <row r="57" spans="1:52" ht="10.5" customHeight="1" x14ac:dyDescent="0.15">
      <c r="A57" s="5"/>
      <c r="B57" s="233"/>
      <c r="C57" s="234"/>
      <c r="D57" s="234"/>
      <c r="E57" s="234"/>
      <c r="F57" s="234"/>
      <c r="G57" s="234"/>
      <c r="H57" s="235"/>
      <c r="I57" s="107" t="s">
        <v>39</v>
      </c>
      <c r="J57" s="108"/>
      <c r="K57" s="108"/>
      <c r="L57" s="109"/>
      <c r="M57" s="86">
        <v>1</v>
      </c>
      <c r="N57" s="87"/>
      <c r="O57" s="87"/>
      <c r="P57" s="87"/>
      <c r="Q57" s="88"/>
      <c r="R57" s="86">
        <v>6</v>
      </c>
      <c r="S57" s="87"/>
      <c r="T57" s="87"/>
      <c r="U57" s="87"/>
      <c r="V57" s="87"/>
      <c r="W57" s="88"/>
      <c r="X57" s="86">
        <v>0</v>
      </c>
      <c r="Y57" s="87"/>
      <c r="Z57" s="87"/>
      <c r="AA57" s="87"/>
      <c r="AB57" s="88"/>
      <c r="AC57" s="86">
        <v>0</v>
      </c>
      <c r="AD57" s="87"/>
      <c r="AE57" s="87"/>
      <c r="AF57" s="87"/>
      <c r="AG57" s="87"/>
      <c r="AH57" s="88"/>
      <c r="AI57" s="86">
        <f t="shared" si="2"/>
        <v>1</v>
      </c>
      <c r="AJ57" s="87"/>
      <c r="AK57" s="87"/>
      <c r="AL57" s="87"/>
      <c r="AM57" s="88"/>
      <c r="AN57" s="86">
        <f t="shared" si="3"/>
        <v>6</v>
      </c>
      <c r="AO57" s="87"/>
      <c r="AP57" s="87"/>
      <c r="AQ57" s="87"/>
      <c r="AR57" s="87"/>
      <c r="AS57" s="88"/>
      <c r="AT57" s="59">
        <f>IF(AI57=0,0,(AI57*1)/($E$59*$AU$9*3-$B$61))</f>
        <v>2.1505376344086021E-3</v>
      </c>
      <c r="AU57" s="60"/>
      <c r="AV57" s="60"/>
      <c r="AW57" s="60"/>
      <c r="AX57" s="60"/>
      <c r="AY57" s="61"/>
      <c r="AZ57" s="48"/>
    </row>
    <row r="58" spans="1:52" ht="10.5" customHeight="1" x14ac:dyDescent="0.15">
      <c r="A58" s="5"/>
      <c r="B58" s="233"/>
      <c r="C58" s="234"/>
      <c r="D58" s="234"/>
      <c r="E58" s="234"/>
      <c r="F58" s="234"/>
      <c r="G58" s="234"/>
      <c r="H58" s="235"/>
      <c r="I58" s="107" t="s">
        <v>40</v>
      </c>
      <c r="J58" s="108"/>
      <c r="K58" s="108"/>
      <c r="L58" s="109"/>
      <c r="M58" s="86">
        <v>21</v>
      </c>
      <c r="N58" s="87"/>
      <c r="O58" s="87"/>
      <c r="P58" s="87"/>
      <c r="Q58" s="88"/>
      <c r="R58" s="86">
        <v>156</v>
      </c>
      <c r="S58" s="87"/>
      <c r="T58" s="87"/>
      <c r="U58" s="87"/>
      <c r="V58" s="87"/>
      <c r="W58" s="88"/>
      <c r="X58" s="86">
        <v>0</v>
      </c>
      <c r="Y58" s="87"/>
      <c r="Z58" s="87"/>
      <c r="AA58" s="87"/>
      <c r="AB58" s="88"/>
      <c r="AC58" s="86">
        <v>0</v>
      </c>
      <c r="AD58" s="87"/>
      <c r="AE58" s="87"/>
      <c r="AF58" s="87"/>
      <c r="AG58" s="87"/>
      <c r="AH58" s="88"/>
      <c r="AI58" s="86">
        <f t="shared" si="2"/>
        <v>21</v>
      </c>
      <c r="AJ58" s="87"/>
      <c r="AK58" s="87"/>
      <c r="AL58" s="87"/>
      <c r="AM58" s="88"/>
      <c r="AN58" s="86">
        <f t="shared" si="3"/>
        <v>156</v>
      </c>
      <c r="AO58" s="87"/>
      <c r="AP58" s="87"/>
      <c r="AQ58" s="87"/>
      <c r="AR58" s="87"/>
      <c r="AS58" s="88"/>
      <c r="AT58" s="59">
        <f>IF(AI58=0,0,(AI58*2)/($E$59*$AU$9*3-$B$61))</f>
        <v>9.0322580645161285E-2</v>
      </c>
      <c r="AU58" s="60"/>
      <c r="AV58" s="60"/>
      <c r="AW58" s="60"/>
      <c r="AX58" s="60"/>
      <c r="AY58" s="61"/>
      <c r="AZ58" s="48"/>
    </row>
    <row r="59" spans="1:52" ht="10.5" customHeight="1" x14ac:dyDescent="0.15">
      <c r="A59" s="5"/>
      <c r="B59" s="20"/>
      <c r="C59" s="22"/>
      <c r="D59" s="18" t="s">
        <v>24</v>
      </c>
      <c r="E59" s="18">
        <v>5</v>
      </c>
      <c r="F59" s="18" t="s">
        <v>41</v>
      </c>
      <c r="G59" s="18"/>
      <c r="H59" s="19"/>
      <c r="I59" s="107" t="s">
        <v>42</v>
      </c>
      <c r="J59" s="108"/>
      <c r="K59" s="108"/>
      <c r="L59" s="109"/>
      <c r="M59" s="86">
        <v>9</v>
      </c>
      <c r="N59" s="87"/>
      <c r="O59" s="87"/>
      <c r="P59" s="87"/>
      <c r="Q59" s="88"/>
      <c r="R59" s="86">
        <v>58</v>
      </c>
      <c r="S59" s="87"/>
      <c r="T59" s="87"/>
      <c r="U59" s="87"/>
      <c r="V59" s="87"/>
      <c r="W59" s="88"/>
      <c r="X59" s="86">
        <v>0</v>
      </c>
      <c r="Y59" s="87"/>
      <c r="Z59" s="87"/>
      <c r="AA59" s="87"/>
      <c r="AB59" s="88"/>
      <c r="AC59" s="86">
        <v>0</v>
      </c>
      <c r="AD59" s="87"/>
      <c r="AE59" s="87"/>
      <c r="AF59" s="87"/>
      <c r="AG59" s="87"/>
      <c r="AH59" s="88"/>
      <c r="AI59" s="86">
        <f t="shared" si="2"/>
        <v>9</v>
      </c>
      <c r="AJ59" s="87"/>
      <c r="AK59" s="87"/>
      <c r="AL59" s="87"/>
      <c r="AM59" s="88"/>
      <c r="AN59" s="86">
        <f t="shared" si="3"/>
        <v>58</v>
      </c>
      <c r="AO59" s="87"/>
      <c r="AP59" s="87"/>
      <c r="AQ59" s="87"/>
      <c r="AR59" s="87"/>
      <c r="AS59" s="88"/>
      <c r="AT59" s="59">
        <f>IF(AI59=0,0,(AI59*2)/($E$59*$AU$9*3-$B$61))</f>
        <v>3.870967741935484E-2</v>
      </c>
      <c r="AU59" s="60"/>
      <c r="AV59" s="60"/>
      <c r="AW59" s="60"/>
      <c r="AX59" s="60"/>
      <c r="AY59" s="61"/>
      <c r="AZ59" s="48"/>
    </row>
    <row r="60" spans="1:52" ht="10.5" customHeight="1" x14ac:dyDescent="0.15">
      <c r="A60" s="5"/>
      <c r="B60" s="20"/>
      <c r="C60" s="22"/>
      <c r="D60" s="22"/>
      <c r="E60" s="18"/>
      <c r="F60" s="18"/>
      <c r="G60" s="18"/>
      <c r="H60" s="19"/>
      <c r="I60" s="107" t="s">
        <v>43</v>
      </c>
      <c r="J60" s="108"/>
      <c r="K60" s="108"/>
      <c r="L60" s="109"/>
      <c r="M60" s="86">
        <v>40</v>
      </c>
      <c r="N60" s="87"/>
      <c r="O60" s="87"/>
      <c r="P60" s="87"/>
      <c r="Q60" s="88"/>
      <c r="R60" s="86">
        <v>285</v>
      </c>
      <c r="S60" s="87"/>
      <c r="T60" s="87"/>
      <c r="U60" s="87"/>
      <c r="V60" s="87"/>
      <c r="W60" s="88"/>
      <c r="X60" s="86">
        <v>10</v>
      </c>
      <c r="Y60" s="87"/>
      <c r="Z60" s="87"/>
      <c r="AA60" s="87"/>
      <c r="AB60" s="88"/>
      <c r="AC60" s="86">
        <v>76</v>
      </c>
      <c r="AD60" s="87"/>
      <c r="AE60" s="87"/>
      <c r="AF60" s="87"/>
      <c r="AG60" s="87"/>
      <c r="AH60" s="88"/>
      <c r="AI60" s="86">
        <f t="shared" si="2"/>
        <v>50</v>
      </c>
      <c r="AJ60" s="87"/>
      <c r="AK60" s="87"/>
      <c r="AL60" s="87"/>
      <c r="AM60" s="88"/>
      <c r="AN60" s="86">
        <f t="shared" si="3"/>
        <v>361</v>
      </c>
      <c r="AO60" s="87"/>
      <c r="AP60" s="87"/>
      <c r="AQ60" s="87"/>
      <c r="AR60" s="87"/>
      <c r="AS60" s="88"/>
      <c r="AT60" s="59">
        <f>IF(AI60=0,0,(AI60*3)/($E$59*$AU$9*3-$B$61))</f>
        <v>0.32258064516129031</v>
      </c>
      <c r="AU60" s="60"/>
      <c r="AV60" s="60"/>
      <c r="AW60" s="60"/>
      <c r="AX60" s="60"/>
      <c r="AY60" s="61"/>
      <c r="AZ60" s="48"/>
    </row>
    <row r="61" spans="1:52" ht="10.5" customHeight="1" x14ac:dyDescent="0.15">
      <c r="A61" s="5"/>
      <c r="B61" s="32">
        <v>0</v>
      </c>
      <c r="C61" s="27"/>
      <c r="D61" s="27"/>
      <c r="E61" s="24">
        <v>2</v>
      </c>
      <c r="F61" s="24"/>
      <c r="G61" s="24"/>
      <c r="H61" s="25"/>
      <c r="I61" s="107" t="s">
        <v>36</v>
      </c>
      <c r="J61" s="108"/>
      <c r="K61" s="108"/>
      <c r="L61" s="109"/>
      <c r="M61" s="86">
        <f>SUM(M55:M60)</f>
        <v>79</v>
      </c>
      <c r="N61" s="87"/>
      <c r="O61" s="87"/>
      <c r="P61" s="87"/>
      <c r="Q61" s="88"/>
      <c r="R61" s="86">
        <f>SUM(R55:R60)</f>
        <v>565</v>
      </c>
      <c r="S61" s="87"/>
      <c r="T61" s="87"/>
      <c r="U61" s="87"/>
      <c r="V61" s="87"/>
      <c r="W61" s="88"/>
      <c r="X61" s="86">
        <f>SUM(X55:X60)</f>
        <v>10</v>
      </c>
      <c r="Y61" s="87"/>
      <c r="Z61" s="87"/>
      <c r="AA61" s="87"/>
      <c r="AB61" s="88"/>
      <c r="AC61" s="86">
        <f>SUM(AC55:AC60)</f>
        <v>76</v>
      </c>
      <c r="AD61" s="87"/>
      <c r="AE61" s="87"/>
      <c r="AF61" s="87"/>
      <c r="AG61" s="87"/>
      <c r="AH61" s="88"/>
      <c r="AI61" s="86">
        <f t="shared" si="2"/>
        <v>89</v>
      </c>
      <c r="AJ61" s="87"/>
      <c r="AK61" s="87"/>
      <c r="AL61" s="87"/>
      <c r="AM61" s="88"/>
      <c r="AN61" s="86">
        <f t="shared" si="3"/>
        <v>641</v>
      </c>
      <c r="AO61" s="87"/>
      <c r="AP61" s="87"/>
      <c r="AQ61" s="87"/>
      <c r="AR61" s="87"/>
      <c r="AS61" s="88"/>
      <c r="AT61" s="59">
        <f>IF(AI61=0,0,(AI61+AI58+AI59+(AI60*2))/(E59*$AU$9*3-B61))</f>
        <v>0.47096774193548385</v>
      </c>
      <c r="AU61" s="60"/>
      <c r="AV61" s="60"/>
      <c r="AW61" s="60"/>
      <c r="AX61" s="60"/>
      <c r="AY61" s="61"/>
      <c r="AZ61" s="48"/>
    </row>
    <row r="62" spans="1:52" ht="10.5" customHeight="1" x14ac:dyDescent="0.15">
      <c r="A62" s="5"/>
      <c r="B62" s="204" t="s">
        <v>34</v>
      </c>
      <c r="C62" s="208"/>
      <c r="D62" s="208"/>
      <c r="E62" s="208" t="s">
        <v>25</v>
      </c>
      <c r="F62" s="208"/>
      <c r="G62" s="208"/>
      <c r="H62" s="206"/>
      <c r="I62" s="118" t="s">
        <v>37</v>
      </c>
      <c r="J62" s="119"/>
      <c r="K62" s="119"/>
      <c r="L62" s="120"/>
      <c r="M62" s="201">
        <f t="shared" ref="M62:M67" si="4">M13+M20+M27+M34+M41+M48+M55</f>
        <v>105</v>
      </c>
      <c r="N62" s="202"/>
      <c r="O62" s="202"/>
      <c r="P62" s="202"/>
      <c r="Q62" s="203"/>
      <c r="R62" s="201">
        <f t="shared" ref="R62:R67" si="5">R13+R20+R27+R34+R41+R48+R55</f>
        <v>2016</v>
      </c>
      <c r="S62" s="202"/>
      <c r="T62" s="202"/>
      <c r="U62" s="202"/>
      <c r="V62" s="202"/>
      <c r="W62" s="203"/>
      <c r="X62" s="201">
        <f t="shared" ref="X62:X67" si="6">X13+X20+X27+X34+X41+X48+X55</f>
        <v>3</v>
      </c>
      <c r="Y62" s="202"/>
      <c r="Z62" s="202"/>
      <c r="AA62" s="202"/>
      <c r="AB62" s="203"/>
      <c r="AC62" s="201">
        <f t="shared" ref="AC62:AC67" si="7">AC13+AC20+AC27+AC34+AC41+AC48+AC55</f>
        <v>55</v>
      </c>
      <c r="AD62" s="202"/>
      <c r="AE62" s="202"/>
      <c r="AF62" s="202"/>
      <c r="AG62" s="202"/>
      <c r="AH62" s="203"/>
      <c r="AI62" s="201">
        <f t="shared" ref="AI62:AI67" si="8">AI13+AI20+AI27+AI34+AI41+AI48+AI55</f>
        <v>108</v>
      </c>
      <c r="AJ62" s="202"/>
      <c r="AK62" s="202"/>
      <c r="AL62" s="202"/>
      <c r="AM62" s="203"/>
      <c r="AN62" s="201">
        <f t="shared" ref="AN62:AN67" si="9">AN13+AN20+AN27+AN34+AN41+AN48+AN55</f>
        <v>2071</v>
      </c>
      <c r="AO62" s="202"/>
      <c r="AP62" s="202"/>
      <c r="AQ62" s="202"/>
      <c r="AR62" s="202"/>
      <c r="AS62" s="203"/>
      <c r="AT62" s="198">
        <f>IF(AI62=0,0,(AI62*1)/($E$66*$AU$9*3-$B$68))</f>
        <v>7.7419354838709681E-2</v>
      </c>
      <c r="AU62" s="199"/>
      <c r="AV62" s="199"/>
      <c r="AW62" s="199"/>
      <c r="AX62" s="199"/>
      <c r="AY62" s="200"/>
      <c r="AZ62" s="48"/>
    </row>
    <row r="63" spans="1:52" ht="10.5" customHeight="1" x14ac:dyDescent="0.15">
      <c r="A63" s="5"/>
      <c r="B63" s="207"/>
      <c r="C63" s="208"/>
      <c r="D63" s="208"/>
      <c r="E63" s="208"/>
      <c r="F63" s="208"/>
      <c r="G63" s="208"/>
      <c r="H63" s="206"/>
      <c r="I63" s="107" t="s">
        <v>38</v>
      </c>
      <c r="J63" s="108"/>
      <c r="K63" s="108"/>
      <c r="L63" s="109"/>
      <c r="M63" s="86">
        <f t="shared" si="4"/>
        <v>96</v>
      </c>
      <c r="N63" s="87"/>
      <c r="O63" s="87"/>
      <c r="P63" s="87"/>
      <c r="Q63" s="88"/>
      <c r="R63" s="86">
        <f t="shared" si="5"/>
        <v>1030</v>
      </c>
      <c r="S63" s="87"/>
      <c r="T63" s="87"/>
      <c r="U63" s="87"/>
      <c r="V63" s="87"/>
      <c r="W63" s="88"/>
      <c r="X63" s="86">
        <f t="shared" si="6"/>
        <v>8</v>
      </c>
      <c r="Y63" s="87"/>
      <c r="Z63" s="87"/>
      <c r="AA63" s="87"/>
      <c r="AB63" s="88"/>
      <c r="AC63" s="86">
        <f t="shared" si="7"/>
        <v>165</v>
      </c>
      <c r="AD63" s="87"/>
      <c r="AE63" s="87"/>
      <c r="AF63" s="87"/>
      <c r="AG63" s="87"/>
      <c r="AH63" s="88"/>
      <c r="AI63" s="86">
        <f t="shared" si="8"/>
        <v>104</v>
      </c>
      <c r="AJ63" s="87"/>
      <c r="AK63" s="87"/>
      <c r="AL63" s="87"/>
      <c r="AM63" s="88"/>
      <c r="AN63" s="86">
        <f t="shared" si="9"/>
        <v>1195</v>
      </c>
      <c r="AO63" s="87"/>
      <c r="AP63" s="87"/>
      <c r="AQ63" s="87"/>
      <c r="AR63" s="87"/>
      <c r="AS63" s="88"/>
      <c r="AT63" s="59">
        <f>IF(AI63=0,0,(AI63*1)/($E$66*$AU$9*3-$B$68))</f>
        <v>7.4551971326164881E-2</v>
      </c>
      <c r="AU63" s="60"/>
      <c r="AV63" s="60"/>
      <c r="AW63" s="60"/>
      <c r="AX63" s="60"/>
      <c r="AY63" s="61"/>
      <c r="AZ63" s="48"/>
    </row>
    <row r="64" spans="1:52" ht="10.5" customHeight="1" x14ac:dyDescent="0.15">
      <c r="A64" s="5"/>
      <c r="B64" s="207"/>
      <c r="C64" s="208"/>
      <c r="D64" s="208"/>
      <c r="E64" s="208"/>
      <c r="F64" s="208"/>
      <c r="G64" s="208"/>
      <c r="H64" s="206"/>
      <c r="I64" s="107" t="s">
        <v>39</v>
      </c>
      <c r="J64" s="108"/>
      <c r="K64" s="108"/>
      <c r="L64" s="109"/>
      <c r="M64" s="86">
        <f t="shared" si="4"/>
        <v>87</v>
      </c>
      <c r="N64" s="87"/>
      <c r="O64" s="87"/>
      <c r="P64" s="87"/>
      <c r="Q64" s="88"/>
      <c r="R64" s="86">
        <f t="shared" si="5"/>
        <v>1061</v>
      </c>
      <c r="S64" s="87"/>
      <c r="T64" s="87"/>
      <c r="U64" s="87"/>
      <c r="V64" s="87"/>
      <c r="W64" s="88"/>
      <c r="X64" s="86">
        <f t="shared" si="6"/>
        <v>16</v>
      </c>
      <c r="Y64" s="87"/>
      <c r="Z64" s="87"/>
      <c r="AA64" s="87"/>
      <c r="AB64" s="88"/>
      <c r="AC64" s="86">
        <f t="shared" si="7"/>
        <v>378</v>
      </c>
      <c r="AD64" s="87"/>
      <c r="AE64" s="87"/>
      <c r="AF64" s="87"/>
      <c r="AG64" s="87"/>
      <c r="AH64" s="88"/>
      <c r="AI64" s="86">
        <f t="shared" si="8"/>
        <v>103</v>
      </c>
      <c r="AJ64" s="87"/>
      <c r="AK64" s="87"/>
      <c r="AL64" s="87"/>
      <c r="AM64" s="88"/>
      <c r="AN64" s="86">
        <f t="shared" si="9"/>
        <v>1439</v>
      </c>
      <c r="AO64" s="87"/>
      <c r="AP64" s="87"/>
      <c r="AQ64" s="87"/>
      <c r="AR64" s="87"/>
      <c r="AS64" s="88"/>
      <c r="AT64" s="59">
        <f>IF(AI64=0,0,(AI64*1)/($E$66*$AU$9*3-$B$68))</f>
        <v>7.3835125448028671E-2</v>
      </c>
      <c r="AU64" s="60"/>
      <c r="AV64" s="60"/>
      <c r="AW64" s="60"/>
      <c r="AX64" s="60"/>
      <c r="AY64" s="61"/>
      <c r="AZ64" s="48"/>
    </row>
    <row r="65" spans="1:52" ht="10.5" customHeight="1" x14ac:dyDescent="0.15">
      <c r="A65" s="5"/>
      <c r="B65" s="207"/>
      <c r="C65" s="208"/>
      <c r="D65" s="208"/>
      <c r="E65" s="208"/>
      <c r="F65" s="208"/>
      <c r="G65" s="208"/>
      <c r="H65" s="206"/>
      <c r="I65" s="107" t="s">
        <v>40</v>
      </c>
      <c r="J65" s="108"/>
      <c r="K65" s="108"/>
      <c r="L65" s="109"/>
      <c r="M65" s="86">
        <f t="shared" si="4"/>
        <v>71</v>
      </c>
      <c r="N65" s="87"/>
      <c r="O65" s="87"/>
      <c r="P65" s="87"/>
      <c r="Q65" s="88"/>
      <c r="R65" s="86">
        <f t="shared" si="5"/>
        <v>1889</v>
      </c>
      <c r="S65" s="87"/>
      <c r="T65" s="87"/>
      <c r="U65" s="87"/>
      <c r="V65" s="87"/>
      <c r="W65" s="88"/>
      <c r="X65" s="86">
        <f t="shared" si="6"/>
        <v>6</v>
      </c>
      <c r="Y65" s="87"/>
      <c r="Z65" s="87"/>
      <c r="AA65" s="87"/>
      <c r="AB65" s="88"/>
      <c r="AC65" s="86">
        <f t="shared" si="7"/>
        <v>110</v>
      </c>
      <c r="AD65" s="87"/>
      <c r="AE65" s="87"/>
      <c r="AF65" s="87"/>
      <c r="AG65" s="87"/>
      <c r="AH65" s="88"/>
      <c r="AI65" s="86">
        <f t="shared" si="8"/>
        <v>77</v>
      </c>
      <c r="AJ65" s="87"/>
      <c r="AK65" s="87"/>
      <c r="AL65" s="87"/>
      <c r="AM65" s="88"/>
      <c r="AN65" s="86">
        <f t="shared" si="9"/>
        <v>1999</v>
      </c>
      <c r="AO65" s="87"/>
      <c r="AP65" s="87"/>
      <c r="AQ65" s="87"/>
      <c r="AR65" s="87"/>
      <c r="AS65" s="88"/>
      <c r="AT65" s="59">
        <f>IF(AI65=0,0,(AI65*2)/($E$66*$AU$9*3-$B$68))</f>
        <v>0.11039426523297491</v>
      </c>
      <c r="AU65" s="60"/>
      <c r="AV65" s="60"/>
      <c r="AW65" s="60"/>
      <c r="AX65" s="60"/>
      <c r="AY65" s="61"/>
      <c r="AZ65" s="48"/>
    </row>
    <row r="66" spans="1:52" ht="10.5" customHeight="1" x14ac:dyDescent="0.15">
      <c r="A66" s="5"/>
      <c r="B66" s="20"/>
      <c r="C66" s="22"/>
      <c r="D66" s="18" t="s">
        <v>24</v>
      </c>
      <c r="E66" s="18">
        <f>E17+E24+E31+E38+E45+E52+E59</f>
        <v>15</v>
      </c>
      <c r="F66" s="18" t="s">
        <v>41</v>
      </c>
      <c r="G66" s="18"/>
      <c r="H66" s="19"/>
      <c r="I66" s="107" t="s">
        <v>42</v>
      </c>
      <c r="J66" s="108"/>
      <c r="K66" s="108"/>
      <c r="L66" s="109"/>
      <c r="M66" s="86">
        <f t="shared" si="4"/>
        <v>36</v>
      </c>
      <c r="N66" s="87"/>
      <c r="O66" s="87"/>
      <c r="P66" s="87"/>
      <c r="Q66" s="88"/>
      <c r="R66" s="86">
        <f t="shared" si="5"/>
        <v>1363</v>
      </c>
      <c r="S66" s="87"/>
      <c r="T66" s="87"/>
      <c r="U66" s="87"/>
      <c r="V66" s="87"/>
      <c r="W66" s="88"/>
      <c r="X66" s="86">
        <f t="shared" si="6"/>
        <v>4</v>
      </c>
      <c r="Y66" s="87"/>
      <c r="Z66" s="87"/>
      <c r="AA66" s="87"/>
      <c r="AB66" s="88"/>
      <c r="AC66" s="86">
        <f t="shared" si="7"/>
        <v>80</v>
      </c>
      <c r="AD66" s="87"/>
      <c r="AE66" s="87"/>
      <c r="AF66" s="87"/>
      <c r="AG66" s="87"/>
      <c r="AH66" s="88"/>
      <c r="AI66" s="86">
        <f t="shared" si="8"/>
        <v>40</v>
      </c>
      <c r="AJ66" s="87"/>
      <c r="AK66" s="87"/>
      <c r="AL66" s="87"/>
      <c r="AM66" s="88"/>
      <c r="AN66" s="86">
        <f t="shared" si="9"/>
        <v>1443</v>
      </c>
      <c r="AO66" s="87"/>
      <c r="AP66" s="87"/>
      <c r="AQ66" s="87"/>
      <c r="AR66" s="87"/>
      <c r="AS66" s="88"/>
      <c r="AT66" s="59">
        <f>IF(AI66=0,0,(AI66*2)/($E$66*$AU$9*3-$B$68))</f>
        <v>5.7347670250896057E-2</v>
      </c>
      <c r="AU66" s="60"/>
      <c r="AV66" s="60"/>
      <c r="AW66" s="60"/>
      <c r="AX66" s="60"/>
      <c r="AY66" s="61"/>
      <c r="AZ66" s="48"/>
    </row>
    <row r="67" spans="1:52" ht="10.5" customHeight="1" x14ac:dyDescent="0.15">
      <c r="A67" s="5"/>
      <c r="B67" s="20"/>
      <c r="C67" s="22"/>
      <c r="D67" s="22"/>
      <c r="E67" s="18"/>
      <c r="F67" s="18"/>
      <c r="G67" s="18"/>
      <c r="H67" s="19"/>
      <c r="I67" s="107" t="s">
        <v>43</v>
      </c>
      <c r="J67" s="108"/>
      <c r="K67" s="108"/>
      <c r="L67" s="109"/>
      <c r="M67" s="86">
        <f t="shared" si="4"/>
        <v>84</v>
      </c>
      <c r="N67" s="87"/>
      <c r="O67" s="87"/>
      <c r="P67" s="87"/>
      <c r="Q67" s="88"/>
      <c r="R67" s="86">
        <f t="shared" si="5"/>
        <v>4141</v>
      </c>
      <c r="S67" s="87"/>
      <c r="T67" s="87"/>
      <c r="U67" s="87"/>
      <c r="V67" s="87"/>
      <c r="W67" s="88"/>
      <c r="X67" s="86">
        <f t="shared" si="6"/>
        <v>33</v>
      </c>
      <c r="Y67" s="87"/>
      <c r="Z67" s="87"/>
      <c r="AA67" s="87"/>
      <c r="AB67" s="88"/>
      <c r="AC67" s="86">
        <f t="shared" si="7"/>
        <v>891</v>
      </c>
      <c r="AD67" s="87"/>
      <c r="AE67" s="87"/>
      <c r="AF67" s="87"/>
      <c r="AG67" s="87"/>
      <c r="AH67" s="88"/>
      <c r="AI67" s="86">
        <f t="shared" si="8"/>
        <v>117</v>
      </c>
      <c r="AJ67" s="87"/>
      <c r="AK67" s="87"/>
      <c r="AL67" s="87"/>
      <c r="AM67" s="88"/>
      <c r="AN67" s="86">
        <f t="shared" si="9"/>
        <v>5032</v>
      </c>
      <c r="AO67" s="87"/>
      <c r="AP67" s="87"/>
      <c r="AQ67" s="87"/>
      <c r="AR67" s="87"/>
      <c r="AS67" s="88"/>
      <c r="AT67" s="59">
        <f>IF(AI67=0,0,(AI67*3)/($E$66*$AU$9*3-$B$68))</f>
        <v>0.25161290322580643</v>
      </c>
      <c r="AU67" s="60"/>
      <c r="AV67" s="60"/>
      <c r="AW67" s="60"/>
      <c r="AX67" s="60"/>
      <c r="AY67" s="61"/>
      <c r="AZ67" s="48"/>
    </row>
    <row r="68" spans="1:52" ht="10.5" customHeight="1" thickBot="1" x14ac:dyDescent="0.2">
      <c r="A68" s="5"/>
      <c r="B68" s="39">
        <f>B19+B26+B33+B40+B47+B54+B61</f>
        <v>0</v>
      </c>
      <c r="C68" s="41"/>
      <c r="D68" s="41"/>
      <c r="E68" s="44">
        <v>4</v>
      </c>
      <c r="F68" s="44"/>
      <c r="G68" s="44"/>
      <c r="H68" s="45"/>
      <c r="I68" s="215" t="s">
        <v>36</v>
      </c>
      <c r="J68" s="216"/>
      <c r="K68" s="216"/>
      <c r="L68" s="217"/>
      <c r="M68" s="212">
        <f>SUM(M62:M67)</f>
        <v>479</v>
      </c>
      <c r="N68" s="213"/>
      <c r="O68" s="213"/>
      <c r="P68" s="213"/>
      <c r="Q68" s="214"/>
      <c r="R68" s="212">
        <f>SUM(R62:R67)</f>
        <v>11500</v>
      </c>
      <c r="S68" s="213"/>
      <c r="T68" s="213"/>
      <c r="U68" s="213"/>
      <c r="V68" s="213"/>
      <c r="W68" s="214"/>
      <c r="X68" s="212">
        <f>SUM(X62:X67)</f>
        <v>70</v>
      </c>
      <c r="Y68" s="213"/>
      <c r="Z68" s="213"/>
      <c r="AA68" s="213"/>
      <c r="AB68" s="214"/>
      <c r="AC68" s="212">
        <f>SUM(AC62:AC67)</f>
        <v>1679</v>
      </c>
      <c r="AD68" s="213"/>
      <c r="AE68" s="213"/>
      <c r="AF68" s="213"/>
      <c r="AG68" s="213"/>
      <c r="AH68" s="214"/>
      <c r="AI68" s="212">
        <f t="shared" ref="AI68:AI99" si="10">M68+X68</f>
        <v>549</v>
      </c>
      <c r="AJ68" s="213"/>
      <c r="AK68" s="213"/>
      <c r="AL68" s="213"/>
      <c r="AM68" s="214"/>
      <c r="AN68" s="212">
        <f t="shared" ref="AN68:AN74" si="11">R68+AC68</f>
        <v>13179</v>
      </c>
      <c r="AO68" s="213"/>
      <c r="AP68" s="213"/>
      <c r="AQ68" s="213"/>
      <c r="AR68" s="213"/>
      <c r="AS68" s="214"/>
      <c r="AT68" s="209">
        <f>IF(AI68=0,0,(AI68+AI65+AI66+(AI67*2))/(E66*$AU$9*3-B68))</f>
        <v>0.64516129032258063</v>
      </c>
      <c r="AU68" s="210"/>
      <c r="AV68" s="210"/>
      <c r="AW68" s="210"/>
      <c r="AX68" s="210"/>
      <c r="AY68" s="211"/>
      <c r="AZ68" s="48"/>
    </row>
    <row r="69" spans="1:52" ht="10.5" customHeight="1" thickTop="1" x14ac:dyDescent="0.15">
      <c r="A69" s="5"/>
      <c r="B69" s="187" t="s">
        <v>35</v>
      </c>
      <c r="C69" s="191"/>
      <c r="D69" s="189"/>
      <c r="E69" s="175" t="s">
        <v>25</v>
      </c>
      <c r="F69" s="178"/>
      <c r="G69" s="178"/>
      <c r="H69" s="177"/>
      <c r="I69" s="158" t="str">
        <f t="shared" ref="I69:I74" si="12">I62</f>
        <v>午前</v>
      </c>
      <c r="J69" s="159"/>
      <c r="K69" s="159"/>
      <c r="L69" s="160"/>
      <c r="M69" s="179">
        <v>22</v>
      </c>
      <c r="N69" s="180"/>
      <c r="O69" s="180"/>
      <c r="P69" s="180"/>
      <c r="Q69" s="181"/>
      <c r="R69" s="179">
        <v>2426</v>
      </c>
      <c r="S69" s="180"/>
      <c r="T69" s="180"/>
      <c r="U69" s="180"/>
      <c r="V69" s="180"/>
      <c r="W69" s="181"/>
      <c r="X69" s="179">
        <v>0</v>
      </c>
      <c r="Y69" s="180"/>
      <c r="Z69" s="180"/>
      <c r="AA69" s="180"/>
      <c r="AB69" s="181"/>
      <c r="AC69" s="179">
        <v>0</v>
      </c>
      <c r="AD69" s="180"/>
      <c r="AE69" s="180"/>
      <c r="AF69" s="180"/>
      <c r="AG69" s="180"/>
      <c r="AH69" s="181"/>
      <c r="AI69" s="179">
        <f t="shared" si="10"/>
        <v>22</v>
      </c>
      <c r="AJ69" s="180"/>
      <c r="AK69" s="180"/>
      <c r="AL69" s="180"/>
      <c r="AM69" s="181"/>
      <c r="AN69" s="179">
        <f t="shared" si="11"/>
        <v>2426</v>
      </c>
      <c r="AO69" s="182"/>
      <c r="AP69" s="182"/>
      <c r="AQ69" s="182"/>
      <c r="AR69" s="182"/>
      <c r="AS69" s="183"/>
      <c r="AT69" s="184">
        <f>IF(AI69=0,0,(AI69*1)/($E$73*$AU$10*3-$E$75))</f>
        <v>2.4282560706401765E-2</v>
      </c>
      <c r="AU69" s="185"/>
      <c r="AV69" s="185"/>
      <c r="AW69" s="185"/>
      <c r="AX69" s="185"/>
      <c r="AY69" s="186"/>
      <c r="AZ69" s="37"/>
    </row>
    <row r="70" spans="1:52" ht="10.5" customHeight="1" x14ac:dyDescent="0.15">
      <c r="A70" s="5"/>
      <c r="B70" s="190"/>
      <c r="C70" s="191"/>
      <c r="D70" s="189"/>
      <c r="E70" s="175"/>
      <c r="F70" s="178"/>
      <c r="G70" s="178"/>
      <c r="H70" s="177"/>
      <c r="I70" s="166" t="str">
        <f t="shared" si="12"/>
        <v>午後</v>
      </c>
      <c r="J70" s="167"/>
      <c r="K70" s="167"/>
      <c r="L70" s="168"/>
      <c r="M70" s="161">
        <v>31</v>
      </c>
      <c r="N70" s="162"/>
      <c r="O70" s="162"/>
      <c r="P70" s="162"/>
      <c r="Q70" s="163"/>
      <c r="R70" s="161">
        <v>3695</v>
      </c>
      <c r="S70" s="162"/>
      <c r="T70" s="162"/>
      <c r="U70" s="162"/>
      <c r="V70" s="162"/>
      <c r="W70" s="163"/>
      <c r="X70" s="161">
        <v>0</v>
      </c>
      <c r="Y70" s="162"/>
      <c r="Z70" s="162"/>
      <c r="AA70" s="162"/>
      <c r="AB70" s="163"/>
      <c r="AC70" s="161">
        <v>0</v>
      </c>
      <c r="AD70" s="162"/>
      <c r="AE70" s="162"/>
      <c r="AF70" s="162"/>
      <c r="AG70" s="162"/>
      <c r="AH70" s="163"/>
      <c r="AI70" s="161">
        <f t="shared" si="10"/>
        <v>31</v>
      </c>
      <c r="AJ70" s="162"/>
      <c r="AK70" s="162"/>
      <c r="AL70" s="162"/>
      <c r="AM70" s="163"/>
      <c r="AN70" s="161">
        <f t="shared" si="11"/>
        <v>3695</v>
      </c>
      <c r="AO70" s="164"/>
      <c r="AP70" s="164"/>
      <c r="AQ70" s="164"/>
      <c r="AR70" s="164"/>
      <c r="AS70" s="165"/>
      <c r="AT70" s="172">
        <f>IF(AI70=0,0,(AI70*1)/($E$73*$AU$10*3-$E$75))</f>
        <v>3.4216335540838853E-2</v>
      </c>
      <c r="AU70" s="173"/>
      <c r="AV70" s="173"/>
      <c r="AW70" s="173"/>
      <c r="AX70" s="173"/>
      <c r="AY70" s="174"/>
      <c r="AZ70" s="37"/>
    </row>
    <row r="71" spans="1:52" ht="10.5" customHeight="1" x14ac:dyDescent="0.15">
      <c r="A71" s="5"/>
      <c r="B71" s="190"/>
      <c r="C71" s="191"/>
      <c r="D71" s="189"/>
      <c r="E71" s="175"/>
      <c r="F71" s="178"/>
      <c r="G71" s="178"/>
      <c r="H71" s="177"/>
      <c r="I71" s="166" t="str">
        <f t="shared" si="12"/>
        <v>夜間</v>
      </c>
      <c r="J71" s="167"/>
      <c r="K71" s="167"/>
      <c r="L71" s="168"/>
      <c r="M71" s="161">
        <v>36</v>
      </c>
      <c r="N71" s="162"/>
      <c r="O71" s="162"/>
      <c r="P71" s="162"/>
      <c r="Q71" s="163"/>
      <c r="R71" s="161">
        <v>2035</v>
      </c>
      <c r="S71" s="162"/>
      <c r="T71" s="162"/>
      <c r="U71" s="162"/>
      <c r="V71" s="162"/>
      <c r="W71" s="163"/>
      <c r="X71" s="161">
        <v>3</v>
      </c>
      <c r="Y71" s="162"/>
      <c r="Z71" s="162"/>
      <c r="AA71" s="162"/>
      <c r="AB71" s="163"/>
      <c r="AC71" s="161">
        <v>120</v>
      </c>
      <c r="AD71" s="162"/>
      <c r="AE71" s="162"/>
      <c r="AF71" s="162"/>
      <c r="AG71" s="162"/>
      <c r="AH71" s="163"/>
      <c r="AI71" s="161">
        <f t="shared" si="10"/>
        <v>39</v>
      </c>
      <c r="AJ71" s="162"/>
      <c r="AK71" s="162"/>
      <c r="AL71" s="162"/>
      <c r="AM71" s="163"/>
      <c r="AN71" s="161">
        <f t="shared" si="11"/>
        <v>2155</v>
      </c>
      <c r="AO71" s="164"/>
      <c r="AP71" s="164"/>
      <c r="AQ71" s="164"/>
      <c r="AR71" s="164"/>
      <c r="AS71" s="165"/>
      <c r="AT71" s="172">
        <f>IF(AI71=0,0,(AI71*1)/($E$73*$AU$10*3-$E$75))</f>
        <v>4.3046357615894038E-2</v>
      </c>
      <c r="AU71" s="173"/>
      <c r="AV71" s="173"/>
      <c r="AW71" s="173"/>
      <c r="AX71" s="173"/>
      <c r="AY71" s="174"/>
      <c r="AZ71" s="37"/>
    </row>
    <row r="72" spans="1:52" ht="10.5" customHeight="1" x14ac:dyDescent="0.15">
      <c r="A72" s="5"/>
      <c r="B72" s="190"/>
      <c r="C72" s="191"/>
      <c r="D72" s="189"/>
      <c r="E72" s="175"/>
      <c r="F72" s="178"/>
      <c r="G72" s="178"/>
      <c r="H72" s="177"/>
      <c r="I72" s="166" t="str">
        <f t="shared" si="12"/>
        <v>午前午後</v>
      </c>
      <c r="J72" s="167"/>
      <c r="K72" s="167"/>
      <c r="L72" s="168"/>
      <c r="M72" s="161">
        <v>70</v>
      </c>
      <c r="N72" s="162"/>
      <c r="O72" s="162"/>
      <c r="P72" s="162"/>
      <c r="Q72" s="163"/>
      <c r="R72" s="161">
        <v>15365</v>
      </c>
      <c r="S72" s="162"/>
      <c r="T72" s="162"/>
      <c r="U72" s="162"/>
      <c r="V72" s="162"/>
      <c r="W72" s="163"/>
      <c r="X72" s="161">
        <v>2</v>
      </c>
      <c r="Y72" s="162"/>
      <c r="Z72" s="162"/>
      <c r="AA72" s="162"/>
      <c r="AB72" s="163"/>
      <c r="AC72" s="161">
        <v>952</v>
      </c>
      <c r="AD72" s="162"/>
      <c r="AE72" s="162"/>
      <c r="AF72" s="162"/>
      <c r="AG72" s="162"/>
      <c r="AH72" s="163"/>
      <c r="AI72" s="161">
        <f t="shared" si="10"/>
        <v>72</v>
      </c>
      <c r="AJ72" s="162"/>
      <c r="AK72" s="162"/>
      <c r="AL72" s="162"/>
      <c r="AM72" s="163"/>
      <c r="AN72" s="161">
        <f t="shared" si="11"/>
        <v>16317</v>
      </c>
      <c r="AO72" s="164"/>
      <c r="AP72" s="164"/>
      <c r="AQ72" s="164"/>
      <c r="AR72" s="164"/>
      <c r="AS72" s="165"/>
      <c r="AT72" s="172">
        <f>IF(AI72=0,0,(AI72*2)/($E$73*$AU$10*3-$E$75))</f>
        <v>0.15894039735099338</v>
      </c>
      <c r="AU72" s="173"/>
      <c r="AV72" s="173"/>
      <c r="AW72" s="173"/>
      <c r="AX72" s="173"/>
      <c r="AY72" s="174"/>
      <c r="AZ72" s="37"/>
    </row>
    <row r="73" spans="1:52" ht="10.5" customHeight="1" x14ac:dyDescent="0.15">
      <c r="A73" s="5"/>
      <c r="B73" s="190"/>
      <c r="C73" s="191"/>
      <c r="D73" s="189"/>
      <c r="E73" s="38">
        <v>2</v>
      </c>
      <c r="F73" s="35"/>
      <c r="G73" s="35"/>
      <c r="H73" s="36"/>
      <c r="I73" s="166" t="str">
        <f t="shared" si="12"/>
        <v>午後夜間</v>
      </c>
      <c r="J73" s="167"/>
      <c r="K73" s="167"/>
      <c r="L73" s="168"/>
      <c r="M73" s="161">
        <v>23</v>
      </c>
      <c r="N73" s="162"/>
      <c r="O73" s="162"/>
      <c r="P73" s="162"/>
      <c r="Q73" s="163"/>
      <c r="R73" s="161">
        <v>3704</v>
      </c>
      <c r="S73" s="162"/>
      <c r="T73" s="162"/>
      <c r="U73" s="162"/>
      <c r="V73" s="162"/>
      <c r="W73" s="163"/>
      <c r="X73" s="161">
        <v>3</v>
      </c>
      <c r="Y73" s="162"/>
      <c r="Z73" s="162"/>
      <c r="AA73" s="162"/>
      <c r="AB73" s="163"/>
      <c r="AC73" s="161">
        <v>550</v>
      </c>
      <c r="AD73" s="162"/>
      <c r="AE73" s="162"/>
      <c r="AF73" s="162"/>
      <c r="AG73" s="162"/>
      <c r="AH73" s="163"/>
      <c r="AI73" s="161">
        <f t="shared" si="10"/>
        <v>26</v>
      </c>
      <c r="AJ73" s="162"/>
      <c r="AK73" s="162"/>
      <c r="AL73" s="162"/>
      <c r="AM73" s="163"/>
      <c r="AN73" s="161">
        <f t="shared" si="11"/>
        <v>4254</v>
      </c>
      <c r="AO73" s="164"/>
      <c r="AP73" s="164"/>
      <c r="AQ73" s="164"/>
      <c r="AR73" s="164"/>
      <c r="AS73" s="165"/>
      <c r="AT73" s="172">
        <f>IF(AI73=0,0,(AI73*2)/($E$73*$AU$10*3-$E$75))</f>
        <v>5.7395143487858721E-2</v>
      </c>
      <c r="AU73" s="173"/>
      <c r="AV73" s="173"/>
      <c r="AW73" s="173"/>
      <c r="AX73" s="173"/>
      <c r="AY73" s="174"/>
      <c r="AZ73" s="37"/>
    </row>
    <row r="74" spans="1:52" ht="10.5" customHeight="1" x14ac:dyDescent="0.15">
      <c r="A74" s="5"/>
      <c r="B74" s="190"/>
      <c r="C74" s="191"/>
      <c r="D74" s="189"/>
      <c r="E74" s="34"/>
      <c r="F74" s="35"/>
      <c r="G74" s="35"/>
      <c r="H74" s="36"/>
      <c r="I74" s="166" t="str">
        <f t="shared" si="12"/>
        <v>全日</v>
      </c>
      <c r="J74" s="167"/>
      <c r="K74" s="167"/>
      <c r="L74" s="168"/>
      <c r="M74" s="161">
        <v>67</v>
      </c>
      <c r="N74" s="162"/>
      <c r="O74" s="162"/>
      <c r="P74" s="162"/>
      <c r="Q74" s="163"/>
      <c r="R74" s="161">
        <v>17106</v>
      </c>
      <c r="S74" s="162"/>
      <c r="T74" s="162"/>
      <c r="U74" s="162"/>
      <c r="V74" s="162"/>
      <c r="W74" s="163"/>
      <c r="X74" s="161">
        <v>9</v>
      </c>
      <c r="Y74" s="162"/>
      <c r="Z74" s="162"/>
      <c r="AA74" s="162"/>
      <c r="AB74" s="163"/>
      <c r="AC74" s="161">
        <v>2194</v>
      </c>
      <c r="AD74" s="162"/>
      <c r="AE74" s="162"/>
      <c r="AF74" s="162"/>
      <c r="AG74" s="162"/>
      <c r="AH74" s="163"/>
      <c r="AI74" s="161">
        <f t="shared" si="10"/>
        <v>76</v>
      </c>
      <c r="AJ74" s="162"/>
      <c r="AK74" s="162"/>
      <c r="AL74" s="162"/>
      <c r="AM74" s="163"/>
      <c r="AN74" s="161">
        <f t="shared" si="11"/>
        <v>19300</v>
      </c>
      <c r="AO74" s="164"/>
      <c r="AP74" s="164"/>
      <c r="AQ74" s="164"/>
      <c r="AR74" s="164"/>
      <c r="AS74" s="165"/>
      <c r="AT74" s="172">
        <f>IF(AI74=0,0,(AI74*3)/($E$73*$AU$10*3-$E$75))</f>
        <v>0.25165562913907286</v>
      </c>
      <c r="AU74" s="173"/>
      <c r="AV74" s="173"/>
      <c r="AW74" s="173"/>
      <c r="AX74" s="173"/>
      <c r="AY74" s="174"/>
      <c r="AZ74" s="37"/>
    </row>
    <row r="75" spans="1:52" ht="10.5" customHeight="1" x14ac:dyDescent="0.15">
      <c r="A75" s="5"/>
      <c r="B75" s="190"/>
      <c r="C75" s="191"/>
      <c r="D75" s="189"/>
      <c r="E75" s="169">
        <v>0</v>
      </c>
      <c r="F75" s="170"/>
      <c r="G75" s="170"/>
      <c r="H75" s="171"/>
      <c r="I75" s="166" t="s">
        <v>36</v>
      </c>
      <c r="J75" s="167"/>
      <c r="K75" s="167"/>
      <c r="L75" s="168"/>
      <c r="M75" s="161">
        <f>SUM(M69:Q74)</f>
        <v>249</v>
      </c>
      <c r="N75" s="162"/>
      <c r="O75" s="162"/>
      <c r="P75" s="162"/>
      <c r="Q75" s="163"/>
      <c r="R75" s="161">
        <f>SUM(R69:W74:W74)</f>
        <v>44331</v>
      </c>
      <c r="S75" s="162"/>
      <c r="T75" s="162"/>
      <c r="U75" s="162"/>
      <c r="V75" s="162"/>
      <c r="W75" s="163"/>
      <c r="X75" s="161">
        <f>SUM(X69:AB74:AB74)</f>
        <v>17</v>
      </c>
      <c r="Y75" s="162"/>
      <c r="Z75" s="162"/>
      <c r="AA75" s="162"/>
      <c r="AB75" s="163"/>
      <c r="AC75" s="161">
        <f>SUM(AC69:AH74)</f>
        <v>3816</v>
      </c>
      <c r="AD75" s="162"/>
      <c r="AE75" s="162"/>
      <c r="AF75" s="162"/>
      <c r="AG75" s="162"/>
      <c r="AH75" s="163"/>
      <c r="AI75" s="161">
        <f t="shared" si="10"/>
        <v>266</v>
      </c>
      <c r="AJ75" s="162"/>
      <c r="AK75" s="162"/>
      <c r="AL75" s="162"/>
      <c r="AM75" s="163"/>
      <c r="AN75" s="161">
        <f>SUM(AN69:AS74)</f>
        <v>48147</v>
      </c>
      <c r="AO75" s="164"/>
      <c r="AP75" s="164"/>
      <c r="AQ75" s="164"/>
      <c r="AR75" s="164"/>
      <c r="AS75" s="165"/>
      <c r="AT75" s="172">
        <f>IF(AI75=0,0,(AI75+AI72+AI73+(AI74*2))/(E73*$AU$10*3-E75))</f>
        <v>0.56953642384105962</v>
      </c>
      <c r="AU75" s="173"/>
      <c r="AV75" s="173"/>
      <c r="AW75" s="173"/>
      <c r="AX75" s="173"/>
      <c r="AY75" s="174"/>
      <c r="AZ75" s="37"/>
    </row>
    <row r="76" spans="1:52" ht="10.5" customHeight="1" x14ac:dyDescent="0.15">
      <c r="A76" s="5"/>
      <c r="B76" s="187" t="s">
        <v>35</v>
      </c>
      <c r="C76" s="191"/>
      <c r="D76" s="189"/>
      <c r="E76" s="175" t="s">
        <v>44</v>
      </c>
      <c r="F76" s="178"/>
      <c r="G76" s="178"/>
      <c r="H76" s="177"/>
      <c r="I76" s="158" t="str">
        <f t="shared" ref="I76:I81" si="13">I69</f>
        <v>午前</v>
      </c>
      <c r="J76" s="159"/>
      <c r="K76" s="159"/>
      <c r="L76" s="160"/>
      <c r="M76" s="179">
        <v>214</v>
      </c>
      <c r="N76" s="180"/>
      <c r="O76" s="180"/>
      <c r="P76" s="180"/>
      <c r="Q76" s="181"/>
      <c r="R76" s="179">
        <v>1984</v>
      </c>
      <c r="S76" s="180"/>
      <c r="T76" s="180"/>
      <c r="U76" s="180"/>
      <c r="V76" s="180"/>
      <c r="W76" s="181"/>
      <c r="X76" s="179">
        <v>1</v>
      </c>
      <c r="Y76" s="180"/>
      <c r="Z76" s="180"/>
      <c r="AA76" s="180"/>
      <c r="AB76" s="181"/>
      <c r="AC76" s="179">
        <v>8</v>
      </c>
      <c r="AD76" s="180"/>
      <c r="AE76" s="180"/>
      <c r="AF76" s="180"/>
      <c r="AG76" s="180"/>
      <c r="AH76" s="181"/>
      <c r="AI76" s="179">
        <f t="shared" si="10"/>
        <v>215</v>
      </c>
      <c r="AJ76" s="180"/>
      <c r="AK76" s="180"/>
      <c r="AL76" s="180"/>
      <c r="AM76" s="181"/>
      <c r="AN76" s="179">
        <f t="shared" ref="AN76:AN81" si="14">R76+AC76</f>
        <v>1992</v>
      </c>
      <c r="AO76" s="182"/>
      <c r="AP76" s="182"/>
      <c r="AQ76" s="182"/>
      <c r="AR76" s="182"/>
      <c r="AS76" s="183"/>
      <c r="AT76" s="184">
        <f>IF(AI76=0,0,(AI76*1)/($E$80*$AU$10*3-$E$82))</f>
        <v>0.15820456217807211</v>
      </c>
      <c r="AU76" s="185"/>
      <c r="AV76" s="185"/>
      <c r="AW76" s="185"/>
      <c r="AX76" s="185"/>
      <c r="AY76" s="186"/>
      <c r="AZ76" s="37"/>
    </row>
    <row r="77" spans="1:52" ht="10.5" customHeight="1" x14ac:dyDescent="0.15">
      <c r="A77" s="5"/>
      <c r="B77" s="190"/>
      <c r="C77" s="191"/>
      <c r="D77" s="189"/>
      <c r="E77" s="175"/>
      <c r="F77" s="178"/>
      <c r="G77" s="178"/>
      <c r="H77" s="177"/>
      <c r="I77" s="166" t="str">
        <f t="shared" si="13"/>
        <v>午後</v>
      </c>
      <c r="J77" s="167"/>
      <c r="K77" s="167"/>
      <c r="L77" s="168"/>
      <c r="M77" s="161">
        <v>225</v>
      </c>
      <c r="N77" s="162"/>
      <c r="O77" s="162"/>
      <c r="P77" s="162"/>
      <c r="Q77" s="163"/>
      <c r="R77" s="161">
        <v>2665</v>
      </c>
      <c r="S77" s="162"/>
      <c r="T77" s="162"/>
      <c r="U77" s="162"/>
      <c r="V77" s="162"/>
      <c r="W77" s="163"/>
      <c r="X77" s="161">
        <v>36</v>
      </c>
      <c r="Y77" s="162"/>
      <c r="Z77" s="162"/>
      <c r="AA77" s="162"/>
      <c r="AB77" s="163"/>
      <c r="AC77" s="161">
        <v>825</v>
      </c>
      <c r="AD77" s="162"/>
      <c r="AE77" s="162"/>
      <c r="AF77" s="162"/>
      <c r="AG77" s="162"/>
      <c r="AH77" s="163"/>
      <c r="AI77" s="161">
        <f t="shared" si="10"/>
        <v>261</v>
      </c>
      <c r="AJ77" s="162"/>
      <c r="AK77" s="162"/>
      <c r="AL77" s="162"/>
      <c r="AM77" s="163"/>
      <c r="AN77" s="161">
        <f t="shared" si="14"/>
        <v>3490</v>
      </c>
      <c r="AO77" s="164"/>
      <c r="AP77" s="164"/>
      <c r="AQ77" s="164"/>
      <c r="AR77" s="164"/>
      <c r="AS77" s="165"/>
      <c r="AT77" s="172">
        <f>IF(AI77=0,0,(AI77*1)/($E$80*$AU$10*3-$E$82))</f>
        <v>0.19205298013245034</v>
      </c>
      <c r="AU77" s="173"/>
      <c r="AV77" s="173"/>
      <c r="AW77" s="173"/>
      <c r="AX77" s="173"/>
      <c r="AY77" s="174"/>
      <c r="AZ77" s="37"/>
    </row>
    <row r="78" spans="1:52" ht="10.5" customHeight="1" x14ac:dyDescent="0.15">
      <c r="A78" s="5"/>
      <c r="B78" s="190"/>
      <c r="C78" s="191"/>
      <c r="D78" s="189"/>
      <c r="E78" s="175"/>
      <c r="F78" s="178"/>
      <c r="G78" s="178"/>
      <c r="H78" s="177"/>
      <c r="I78" s="166" t="str">
        <f t="shared" si="13"/>
        <v>夜間</v>
      </c>
      <c r="J78" s="167"/>
      <c r="K78" s="167"/>
      <c r="L78" s="168"/>
      <c r="M78" s="161">
        <v>199</v>
      </c>
      <c r="N78" s="162"/>
      <c r="O78" s="162"/>
      <c r="P78" s="162"/>
      <c r="Q78" s="163"/>
      <c r="R78" s="161">
        <v>2806</v>
      </c>
      <c r="S78" s="162"/>
      <c r="T78" s="162"/>
      <c r="U78" s="162"/>
      <c r="V78" s="162"/>
      <c r="W78" s="163"/>
      <c r="X78" s="161">
        <v>74</v>
      </c>
      <c r="Y78" s="162"/>
      <c r="Z78" s="162"/>
      <c r="AA78" s="162"/>
      <c r="AB78" s="163"/>
      <c r="AC78" s="161">
        <v>2070</v>
      </c>
      <c r="AD78" s="162"/>
      <c r="AE78" s="162"/>
      <c r="AF78" s="162"/>
      <c r="AG78" s="162"/>
      <c r="AH78" s="163"/>
      <c r="AI78" s="161">
        <f t="shared" si="10"/>
        <v>273</v>
      </c>
      <c r="AJ78" s="162"/>
      <c r="AK78" s="162"/>
      <c r="AL78" s="162"/>
      <c r="AM78" s="163"/>
      <c r="AN78" s="161">
        <f t="shared" si="14"/>
        <v>4876</v>
      </c>
      <c r="AO78" s="164"/>
      <c r="AP78" s="164"/>
      <c r="AQ78" s="164"/>
      <c r="AR78" s="164"/>
      <c r="AS78" s="165"/>
      <c r="AT78" s="172">
        <f>IF(AI78=0,0,(AI78*1)/($E$80*$AU$10*3-$E$82))</f>
        <v>0.20088300220750552</v>
      </c>
      <c r="AU78" s="173"/>
      <c r="AV78" s="173"/>
      <c r="AW78" s="173"/>
      <c r="AX78" s="173"/>
      <c r="AY78" s="174"/>
      <c r="AZ78" s="37"/>
    </row>
    <row r="79" spans="1:52" ht="10.5" customHeight="1" x14ac:dyDescent="0.15">
      <c r="A79" s="5"/>
      <c r="B79" s="190"/>
      <c r="C79" s="191"/>
      <c r="D79" s="189"/>
      <c r="E79" s="175"/>
      <c r="F79" s="178"/>
      <c r="G79" s="178"/>
      <c r="H79" s="177"/>
      <c r="I79" s="166" t="str">
        <f t="shared" si="13"/>
        <v>午前午後</v>
      </c>
      <c r="J79" s="167"/>
      <c r="K79" s="167"/>
      <c r="L79" s="168"/>
      <c r="M79" s="161">
        <v>89</v>
      </c>
      <c r="N79" s="162"/>
      <c r="O79" s="162"/>
      <c r="P79" s="162"/>
      <c r="Q79" s="163"/>
      <c r="R79" s="161">
        <v>1147</v>
      </c>
      <c r="S79" s="162"/>
      <c r="T79" s="162"/>
      <c r="U79" s="162"/>
      <c r="V79" s="162"/>
      <c r="W79" s="163"/>
      <c r="X79" s="161">
        <v>19</v>
      </c>
      <c r="Y79" s="162"/>
      <c r="Z79" s="162"/>
      <c r="AA79" s="162"/>
      <c r="AB79" s="163"/>
      <c r="AC79" s="161">
        <v>395</v>
      </c>
      <c r="AD79" s="162"/>
      <c r="AE79" s="162"/>
      <c r="AF79" s="162"/>
      <c r="AG79" s="162"/>
      <c r="AH79" s="163"/>
      <c r="AI79" s="161">
        <f t="shared" si="10"/>
        <v>108</v>
      </c>
      <c r="AJ79" s="162"/>
      <c r="AK79" s="162"/>
      <c r="AL79" s="162"/>
      <c r="AM79" s="163"/>
      <c r="AN79" s="161">
        <f t="shared" si="14"/>
        <v>1542</v>
      </c>
      <c r="AO79" s="164"/>
      <c r="AP79" s="164"/>
      <c r="AQ79" s="164"/>
      <c r="AR79" s="164"/>
      <c r="AS79" s="165"/>
      <c r="AT79" s="172">
        <f>IF(AI79=0,0,(AI79*2)/($E$80*$AU$10*3-$E$82))</f>
        <v>0.15894039735099338</v>
      </c>
      <c r="AU79" s="173"/>
      <c r="AV79" s="173"/>
      <c r="AW79" s="173"/>
      <c r="AX79" s="173"/>
      <c r="AY79" s="174"/>
      <c r="AZ79" s="37"/>
    </row>
    <row r="80" spans="1:52" ht="10.5" customHeight="1" x14ac:dyDescent="0.15">
      <c r="A80" s="5"/>
      <c r="B80" s="190"/>
      <c r="C80" s="191"/>
      <c r="D80" s="189"/>
      <c r="E80" s="38">
        <v>3</v>
      </c>
      <c r="F80" s="35"/>
      <c r="G80" s="35"/>
      <c r="H80" s="36"/>
      <c r="I80" s="166" t="str">
        <f t="shared" si="13"/>
        <v>午後夜間</v>
      </c>
      <c r="J80" s="167"/>
      <c r="K80" s="167"/>
      <c r="L80" s="168"/>
      <c r="M80" s="161">
        <v>21</v>
      </c>
      <c r="N80" s="162"/>
      <c r="O80" s="162"/>
      <c r="P80" s="162"/>
      <c r="Q80" s="163"/>
      <c r="R80" s="161">
        <v>349</v>
      </c>
      <c r="S80" s="162"/>
      <c r="T80" s="162"/>
      <c r="U80" s="162"/>
      <c r="V80" s="162"/>
      <c r="W80" s="163"/>
      <c r="X80" s="161">
        <v>2</v>
      </c>
      <c r="Y80" s="162"/>
      <c r="Z80" s="162"/>
      <c r="AA80" s="162"/>
      <c r="AB80" s="163"/>
      <c r="AC80" s="161">
        <v>30</v>
      </c>
      <c r="AD80" s="162"/>
      <c r="AE80" s="162"/>
      <c r="AF80" s="162"/>
      <c r="AG80" s="162"/>
      <c r="AH80" s="163"/>
      <c r="AI80" s="161">
        <f t="shared" si="10"/>
        <v>23</v>
      </c>
      <c r="AJ80" s="162"/>
      <c r="AK80" s="162"/>
      <c r="AL80" s="162"/>
      <c r="AM80" s="163"/>
      <c r="AN80" s="161">
        <f t="shared" si="14"/>
        <v>379</v>
      </c>
      <c r="AO80" s="164"/>
      <c r="AP80" s="164"/>
      <c r="AQ80" s="164"/>
      <c r="AR80" s="164"/>
      <c r="AS80" s="165"/>
      <c r="AT80" s="172">
        <f>IF(AI80=0,0,(AI80*2)/($E$80*$AU$10*3-$E$82))</f>
        <v>3.3848417954378221E-2</v>
      </c>
      <c r="AU80" s="173"/>
      <c r="AV80" s="173"/>
      <c r="AW80" s="173"/>
      <c r="AX80" s="173"/>
      <c r="AY80" s="174"/>
      <c r="AZ80" s="37"/>
    </row>
    <row r="81" spans="1:52" ht="10.5" customHeight="1" x14ac:dyDescent="0.15">
      <c r="A81" s="5"/>
      <c r="B81" s="190"/>
      <c r="C81" s="191"/>
      <c r="D81" s="189"/>
      <c r="E81" s="34"/>
      <c r="F81" s="35"/>
      <c r="G81" s="35"/>
      <c r="H81" s="36"/>
      <c r="I81" s="166" t="str">
        <f t="shared" si="13"/>
        <v>全日</v>
      </c>
      <c r="J81" s="167"/>
      <c r="K81" s="167"/>
      <c r="L81" s="168"/>
      <c r="M81" s="161">
        <v>31</v>
      </c>
      <c r="N81" s="162"/>
      <c r="O81" s="162"/>
      <c r="P81" s="162"/>
      <c r="Q81" s="163"/>
      <c r="R81" s="161">
        <v>521</v>
      </c>
      <c r="S81" s="162"/>
      <c r="T81" s="162"/>
      <c r="U81" s="162"/>
      <c r="V81" s="162"/>
      <c r="W81" s="163"/>
      <c r="X81" s="161">
        <v>6</v>
      </c>
      <c r="Y81" s="162"/>
      <c r="Z81" s="162"/>
      <c r="AA81" s="162"/>
      <c r="AB81" s="163"/>
      <c r="AC81" s="161">
        <v>160</v>
      </c>
      <c r="AD81" s="162"/>
      <c r="AE81" s="162"/>
      <c r="AF81" s="162"/>
      <c r="AG81" s="162"/>
      <c r="AH81" s="163"/>
      <c r="AI81" s="161">
        <f t="shared" si="10"/>
        <v>37</v>
      </c>
      <c r="AJ81" s="162"/>
      <c r="AK81" s="162"/>
      <c r="AL81" s="162"/>
      <c r="AM81" s="163"/>
      <c r="AN81" s="161">
        <f t="shared" si="14"/>
        <v>681</v>
      </c>
      <c r="AO81" s="164"/>
      <c r="AP81" s="164"/>
      <c r="AQ81" s="164"/>
      <c r="AR81" s="164"/>
      <c r="AS81" s="165"/>
      <c r="AT81" s="172">
        <f>IF(AI81=0,0,(AI81*3)/($E$80*$AU$10*3-$E$82))</f>
        <v>8.1677704194260486E-2</v>
      </c>
      <c r="AU81" s="173"/>
      <c r="AV81" s="173"/>
      <c r="AW81" s="173"/>
      <c r="AX81" s="173"/>
      <c r="AY81" s="174"/>
      <c r="AZ81" s="37"/>
    </row>
    <row r="82" spans="1:52" ht="10.5" customHeight="1" x14ac:dyDescent="0.15">
      <c r="A82" s="5"/>
      <c r="B82" s="190"/>
      <c r="C82" s="191"/>
      <c r="D82" s="189"/>
      <c r="E82" s="169">
        <v>0</v>
      </c>
      <c r="F82" s="170"/>
      <c r="G82" s="170"/>
      <c r="H82" s="171"/>
      <c r="I82" s="166" t="s">
        <v>36</v>
      </c>
      <c r="J82" s="167"/>
      <c r="K82" s="167"/>
      <c r="L82" s="168"/>
      <c r="M82" s="161">
        <f>SUM(M76:Q81)</f>
        <v>779</v>
      </c>
      <c r="N82" s="162"/>
      <c r="O82" s="162"/>
      <c r="P82" s="162"/>
      <c r="Q82" s="163"/>
      <c r="R82" s="161">
        <f>SUM(R76:W81:W81)</f>
        <v>9472</v>
      </c>
      <c r="S82" s="162"/>
      <c r="T82" s="162"/>
      <c r="U82" s="162"/>
      <c r="V82" s="162"/>
      <c r="W82" s="163"/>
      <c r="X82" s="161">
        <f>SUM(X76:AB81:AB81)</f>
        <v>138</v>
      </c>
      <c r="Y82" s="162"/>
      <c r="Z82" s="162"/>
      <c r="AA82" s="162"/>
      <c r="AB82" s="163"/>
      <c r="AC82" s="161">
        <f>SUM(AC76:AH81)</f>
        <v>3488</v>
      </c>
      <c r="AD82" s="162"/>
      <c r="AE82" s="162"/>
      <c r="AF82" s="162"/>
      <c r="AG82" s="162"/>
      <c r="AH82" s="163"/>
      <c r="AI82" s="161">
        <f t="shared" si="10"/>
        <v>917</v>
      </c>
      <c r="AJ82" s="162"/>
      <c r="AK82" s="162"/>
      <c r="AL82" s="162"/>
      <c r="AM82" s="163"/>
      <c r="AN82" s="161">
        <f>SUM(AN76:AS81)</f>
        <v>12960</v>
      </c>
      <c r="AO82" s="164"/>
      <c r="AP82" s="164"/>
      <c r="AQ82" s="164"/>
      <c r="AR82" s="164"/>
      <c r="AS82" s="165"/>
      <c r="AT82" s="172">
        <f>IF(AI82=0,0,(AI82+AI79+AI80+(AI81*2))/(E80*$AU$10*3-E82))</f>
        <v>0.82560706401766004</v>
      </c>
      <c r="AU82" s="173"/>
      <c r="AV82" s="173"/>
      <c r="AW82" s="173"/>
      <c r="AX82" s="173"/>
      <c r="AY82" s="174"/>
      <c r="AZ82" s="37"/>
    </row>
    <row r="83" spans="1:52" ht="10.5" customHeight="1" x14ac:dyDescent="0.15">
      <c r="A83" s="5"/>
      <c r="B83" s="187" t="s">
        <v>35</v>
      </c>
      <c r="C83" s="191"/>
      <c r="D83" s="189"/>
      <c r="E83" s="175" t="s">
        <v>45</v>
      </c>
      <c r="F83" s="178"/>
      <c r="G83" s="178"/>
      <c r="H83" s="177"/>
      <c r="I83" s="158" t="str">
        <f t="shared" ref="I83:I88" si="15">I76</f>
        <v>午前</v>
      </c>
      <c r="J83" s="159"/>
      <c r="K83" s="159"/>
      <c r="L83" s="160"/>
      <c r="M83" s="179">
        <v>44</v>
      </c>
      <c r="N83" s="180"/>
      <c r="O83" s="180"/>
      <c r="P83" s="180"/>
      <c r="Q83" s="181"/>
      <c r="R83" s="179">
        <v>346</v>
      </c>
      <c r="S83" s="180"/>
      <c r="T83" s="180"/>
      <c r="U83" s="180"/>
      <c r="V83" s="180"/>
      <c r="W83" s="181"/>
      <c r="X83" s="179">
        <v>0</v>
      </c>
      <c r="Y83" s="180"/>
      <c r="Z83" s="180"/>
      <c r="AA83" s="180"/>
      <c r="AB83" s="181"/>
      <c r="AC83" s="179">
        <v>0</v>
      </c>
      <c r="AD83" s="180"/>
      <c r="AE83" s="180"/>
      <c r="AF83" s="180"/>
      <c r="AG83" s="180"/>
      <c r="AH83" s="181"/>
      <c r="AI83" s="179">
        <f t="shared" si="10"/>
        <v>44</v>
      </c>
      <c r="AJ83" s="180"/>
      <c r="AK83" s="180"/>
      <c r="AL83" s="180"/>
      <c r="AM83" s="181"/>
      <c r="AN83" s="179">
        <f t="shared" ref="AN83:AN88" si="16">R83+AC83</f>
        <v>346</v>
      </c>
      <c r="AO83" s="182"/>
      <c r="AP83" s="182"/>
      <c r="AQ83" s="182"/>
      <c r="AR83" s="182"/>
      <c r="AS83" s="183"/>
      <c r="AT83" s="184">
        <f>IF(AI83=0,0,(AI83*1)/($E$87*$AU$10*3-$E$89))</f>
        <v>9.713024282560706E-2</v>
      </c>
      <c r="AU83" s="185"/>
      <c r="AV83" s="185"/>
      <c r="AW83" s="185"/>
      <c r="AX83" s="185"/>
      <c r="AY83" s="186"/>
      <c r="AZ83" s="37"/>
    </row>
    <row r="84" spans="1:52" ht="10.5" customHeight="1" x14ac:dyDescent="0.15">
      <c r="A84" s="5"/>
      <c r="B84" s="190"/>
      <c r="C84" s="191"/>
      <c r="D84" s="189"/>
      <c r="E84" s="175"/>
      <c r="F84" s="178"/>
      <c r="G84" s="178"/>
      <c r="H84" s="177"/>
      <c r="I84" s="166" t="str">
        <f t="shared" si="15"/>
        <v>午後</v>
      </c>
      <c r="J84" s="167"/>
      <c r="K84" s="167"/>
      <c r="L84" s="168"/>
      <c r="M84" s="161">
        <v>32</v>
      </c>
      <c r="N84" s="162"/>
      <c r="O84" s="162"/>
      <c r="P84" s="162"/>
      <c r="Q84" s="163"/>
      <c r="R84" s="161">
        <v>260</v>
      </c>
      <c r="S84" s="162"/>
      <c r="T84" s="162"/>
      <c r="U84" s="162"/>
      <c r="V84" s="162"/>
      <c r="W84" s="163"/>
      <c r="X84" s="161">
        <v>0</v>
      </c>
      <c r="Y84" s="162"/>
      <c r="Z84" s="162"/>
      <c r="AA84" s="162"/>
      <c r="AB84" s="163"/>
      <c r="AC84" s="161">
        <v>0</v>
      </c>
      <c r="AD84" s="162"/>
      <c r="AE84" s="162"/>
      <c r="AF84" s="162"/>
      <c r="AG84" s="162"/>
      <c r="AH84" s="163"/>
      <c r="AI84" s="161">
        <f t="shared" si="10"/>
        <v>32</v>
      </c>
      <c r="AJ84" s="162"/>
      <c r="AK84" s="162"/>
      <c r="AL84" s="162"/>
      <c r="AM84" s="163"/>
      <c r="AN84" s="161">
        <f t="shared" si="16"/>
        <v>260</v>
      </c>
      <c r="AO84" s="164"/>
      <c r="AP84" s="164"/>
      <c r="AQ84" s="164"/>
      <c r="AR84" s="164"/>
      <c r="AS84" s="165"/>
      <c r="AT84" s="172">
        <f>IF(AI84=0,0,(AI84*1)/($E$87*$AU$10*3-$E$89))</f>
        <v>7.0640176600441501E-2</v>
      </c>
      <c r="AU84" s="173"/>
      <c r="AV84" s="173"/>
      <c r="AW84" s="173"/>
      <c r="AX84" s="173"/>
      <c r="AY84" s="174"/>
      <c r="AZ84" s="37"/>
    </row>
    <row r="85" spans="1:52" ht="10.5" customHeight="1" x14ac:dyDescent="0.15">
      <c r="A85" s="5"/>
      <c r="B85" s="190"/>
      <c r="C85" s="191"/>
      <c r="D85" s="189"/>
      <c r="E85" s="175"/>
      <c r="F85" s="178"/>
      <c r="G85" s="178"/>
      <c r="H85" s="177"/>
      <c r="I85" s="166" t="str">
        <f t="shared" si="15"/>
        <v>夜間</v>
      </c>
      <c r="J85" s="167"/>
      <c r="K85" s="167"/>
      <c r="L85" s="168"/>
      <c r="M85" s="161">
        <v>21</v>
      </c>
      <c r="N85" s="162"/>
      <c r="O85" s="162"/>
      <c r="P85" s="162"/>
      <c r="Q85" s="163"/>
      <c r="R85" s="161">
        <v>227</v>
      </c>
      <c r="S85" s="162"/>
      <c r="T85" s="162"/>
      <c r="U85" s="162"/>
      <c r="V85" s="162"/>
      <c r="W85" s="163"/>
      <c r="X85" s="161">
        <v>4</v>
      </c>
      <c r="Y85" s="162"/>
      <c r="Z85" s="162"/>
      <c r="AA85" s="162"/>
      <c r="AB85" s="163"/>
      <c r="AC85" s="161">
        <v>60</v>
      </c>
      <c r="AD85" s="162"/>
      <c r="AE85" s="162"/>
      <c r="AF85" s="162"/>
      <c r="AG85" s="162"/>
      <c r="AH85" s="163"/>
      <c r="AI85" s="161">
        <f t="shared" si="10"/>
        <v>25</v>
      </c>
      <c r="AJ85" s="162"/>
      <c r="AK85" s="162"/>
      <c r="AL85" s="162"/>
      <c r="AM85" s="163"/>
      <c r="AN85" s="161">
        <f t="shared" si="16"/>
        <v>287</v>
      </c>
      <c r="AO85" s="164"/>
      <c r="AP85" s="164"/>
      <c r="AQ85" s="164"/>
      <c r="AR85" s="164"/>
      <c r="AS85" s="165"/>
      <c r="AT85" s="172">
        <f>IF(AI85=0,0,(AI85*1)/($E$87*$AU$10*3-$E$89))</f>
        <v>5.518763796909492E-2</v>
      </c>
      <c r="AU85" s="173"/>
      <c r="AV85" s="173"/>
      <c r="AW85" s="173"/>
      <c r="AX85" s="173"/>
      <c r="AY85" s="174"/>
      <c r="AZ85" s="37"/>
    </row>
    <row r="86" spans="1:52" ht="10.5" customHeight="1" x14ac:dyDescent="0.15">
      <c r="A86" s="5"/>
      <c r="B86" s="190"/>
      <c r="C86" s="191"/>
      <c r="D86" s="189"/>
      <c r="E86" s="175"/>
      <c r="F86" s="178"/>
      <c r="G86" s="178"/>
      <c r="H86" s="177"/>
      <c r="I86" s="166" t="str">
        <f t="shared" si="15"/>
        <v>午前午後</v>
      </c>
      <c r="J86" s="167"/>
      <c r="K86" s="167"/>
      <c r="L86" s="168"/>
      <c r="M86" s="161">
        <v>40</v>
      </c>
      <c r="N86" s="162"/>
      <c r="O86" s="162"/>
      <c r="P86" s="162"/>
      <c r="Q86" s="163"/>
      <c r="R86" s="161">
        <v>395</v>
      </c>
      <c r="S86" s="162"/>
      <c r="T86" s="162"/>
      <c r="U86" s="162"/>
      <c r="V86" s="162"/>
      <c r="W86" s="163"/>
      <c r="X86" s="161">
        <v>1</v>
      </c>
      <c r="Y86" s="162"/>
      <c r="Z86" s="162"/>
      <c r="AA86" s="162"/>
      <c r="AB86" s="163"/>
      <c r="AC86" s="161">
        <v>20</v>
      </c>
      <c r="AD86" s="162"/>
      <c r="AE86" s="162"/>
      <c r="AF86" s="162"/>
      <c r="AG86" s="162"/>
      <c r="AH86" s="163"/>
      <c r="AI86" s="161">
        <f t="shared" si="10"/>
        <v>41</v>
      </c>
      <c r="AJ86" s="162"/>
      <c r="AK86" s="162"/>
      <c r="AL86" s="162"/>
      <c r="AM86" s="163"/>
      <c r="AN86" s="161">
        <f t="shared" si="16"/>
        <v>415</v>
      </c>
      <c r="AO86" s="164"/>
      <c r="AP86" s="164"/>
      <c r="AQ86" s="164"/>
      <c r="AR86" s="164"/>
      <c r="AS86" s="165"/>
      <c r="AT86" s="172">
        <f>IF(AI86=0,0,(AI86*2)/($E$87*$AU$10*3-$E$89))</f>
        <v>0.18101545253863136</v>
      </c>
      <c r="AU86" s="173"/>
      <c r="AV86" s="173"/>
      <c r="AW86" s="173"/>
      <c r="AX86" s="173"/>
      <c r="AY86" s="174"/>
      <c r="AZ86" s="37"/>
    </row>
    <row r="87" spans="1:52" ht="10.5" customHeight="1" x14ac:dyDescent="0.15">
      <c r="A87" s="5"/>
      <c r="B87" s="190"/>
      <c r="C87" s="191"/>
      <c r="D87" s="189"/>
      <c r="E87" s="38">
        <v>1</v>
      </c>
      <c r="F87" s="35"/>
      <c r="G87" s="35"/>
      <c r="H87" s="36"/>
      <c r="I87" s="166" t="str">
        <f t="shared" si="15"/>
        <v>午後夜間</v>
      </c>
      <c r="J87" s="167"/>
      <c r="K87" s="167"/>
      <c r="L87" s="168"/>
      <c r="M87" s="161">
        <v>28</v>
      </c>
      <c r="N87" s="162"/>
      <c r="O87" s="162"/>
      <c r="P87" s="162"/>
      <c r="Q87" s="163"/>
      <c r="R87" s="161">
        <v>230</v>
      </c>
      <c r="S87" s="162"/>
      <c r="T87" s="162"/>
      <c r="U87" s="162"/>
      <c r="V87" s="162"/>
      <c r="W87" s="163"/>
      <c r="X87" s="161">
        <v>1</v>
      </c>
      <c r="Y87" s="162"/>
      <c r="Z87" s="162"/>
      <c r="AA87" s="162"/>
      <c r="AB87" s="163"/>
      <c r="AC87" s="161">
        <v>20</v>
      </c>
      <c r="AD87" s="162"/>
      <c r="AE87" s="162"/>
      <c r="AF87" s="162"/>
      <c r="AG87" s="162"/>
      <c r="AH87" s="163"/>
      <c r="AI87" s="161">
        <f t="shared" si="10"/>
        <v>29</v>
      </c>
      <c r="AJ87" s="162"/>
      <c r="AK87" s="162"/>
      <c r="AL87" s="162"/>
      <c r="AM87" s="163"/>
      <c r="AN87" s="161">
        <f t="shared" si="16"/>
        <v>250</v>
      </c>
      <c r="AO87" s="164"/>
      <c r="AP87" s="164"/>
      <c r="AQ87" s="164"/>
      <c r="AR87" s="164"/>
      <c r="AS87" s="165"/>
      <c r="AT87" s="172">
        <f>IF(AI87=0,0,(AI87*2)/($E$87*$AU$10*3-$E$89))</f>
        <v>0.12803532008830021</v>
      </c>
      <c r="AU87" s="173"/>
      <c r="AV87" s="173"/>
      <c r="AW87" s="173"/>
      <c r="AX87" s="173"/>
      <c r="AY87" s="174"/>
      <c r="AZ87" s="37"/>
    </row>
    <row r="88" spans="1:52" ht="10.5" customHeight="1" x14ac:dyDescent="0.15">
      <c r="A88" s="5"/>
      <c r="B88" s="190"/>
      <c r="C88" s="191"/>
      <c r="D88" s="189"/>
      <c r="E88" s="34"/>
      <c r="F88" s="35"/>
      <c r="G88" s="35"/>
      <c r="H88" s="36"/>
      <c r="I88" s="166" t="str">
        <f t="shared" si="15"/>
        <v>全日</v>
      </c>
      <c r="J88" s="167"/>
      <c r="K88" s="167"/>
      <c r="L88" s="168"/>
      <c r="M88" s="161">
        <v>20</v>
      </c>
      <c r="N88" s="162"/>
      <c r="O88" s="162"/>
      <c r="P88" s="162"/>
      <c r="Q88" s="163"/>
      <c r="R88" s="161">
        <v>340</v>
      </c>
      <c r="S88" s="162"/>
      <c r="T88" s="162"/>
      <c r="U88" s="162"/>
      <c r="V88" s="162"/>
      <c r="W88" s="163"/>
      <c r="X88" s="161">
        <v>2</v>
      </c>
      <c r="Y88" s="162"/>
      <c r="Z88" s="162"/>
      <c r="AA88" s="162"/>
      <c r="AB88" s="163"/>
      <c r="AC88" s="161">
        <v>40</v>
      </c>
      <c r="AD88" s="162"/>
      <c r="AE88" s="162"/>
      <c r="AF88" s="162"/>
      <c r="AG88" s="162"/>
      <c r="AH88" s="163"/>
      <c r="AI88" s="161">
        <f t="shared" si="10"/>
        <v>22</v>
      </c>
      <c r="AJ88" s="162"/>
      <c r="AK88" s="162"/>
      <c r="AL88" s="162"/>
      <c r="AM88" s="163"/>
      <c r="AN88" s="161">
        <f t="shared" si="16"/>
        <v>380</v>
      </c>
      <c r="AO88" s="164"/>
      <c r="AP88" s="164"/>
      <c r="AQ88" s="164"/>
      <c r="AR88" s="164"/>
      <c r="AS88" s="165"/>
      <c r="AT88" s="172">
        <f>IF(AI88=0,0,(AI88*3)/($E$87*$AU$10*3-$E$89))</f>
        <v>0.14569536423841059</v>
      </c>
      <c r="AU88" s="173"/>
      <c r="AV88" s="173"/>
      <c r="AW88" s="173"/>
      <c r="AX88" s="173"/>
      <c r="AY88" s="174"/>
      <c r="AZ88" s="37"/>
    </row>
    <row r="89" spans="1:52" ht="10.5" customHeight="1" x14ac:dyDescent="0.15">
      <c r="A89" s="5"/>
      <c r="B89" s="190"/>
      <c r="C89" s="191"/>
      <c r="D89" s="189"/>
      <c r="E89" s="169">
        <v>0</v>
      </c>
      <c r="F89" s="170"/>
      <c r="G89" s="170"/>
      <c r="H89" s="171"/>
      <c r="I89" s="166" t="s">
        <v>36</v>
      </c>
      <c r="J89" s="167"/>
      <c r="K89" s="167"/>
      <c r="L89" s="168"/>
      <c r="M89" s="161">
        <f>SUM(M83:Q88)</f>
        <v>185</v>
      </c>
      <c r="N89" s="162"/>
      <c r="O89" s="162"/>
      <c r="P89" s="162"/>
      <c r="Q89" s="163"/>
      <c r="R89" s="161">
        <f>SUM(R83:W88:W88)</f>
        <v>1798</v>
      </c>
      <c r="S89" s="162"/>
      <c r="T89" s="162"/>
      <c r="U89" s="162"/>
      <c r="V89" s="162"/>
      <c r="W89" s="163"/>
      <c r="X89" s="161">
        <f>SUM(X83:AB88:AB88)</f>
        <v>8</v>
      </c>
      <c r="Y89" s="162"/>
      <c r="Z89" s="162"/>
      <c r="AA89" s="162"/>
      <c r="AB89" s="163"/>
      <c r="AC89" s="161">
        <f>SUM(AC83:AH88)</f>
        <v>140</v>
      </c>
      <c r="AD89" s="162"/>
      <c r="AE89" s="162"/>
      <c r="AF89" s="162"/>
      <c r="AG89" s="162"/>
      <c r="AH89" s="163"/>
      <c r="AI89" s="161">
        <f t="shared" si="10"/>
        <v>193</v>
      </c>
      <c r="AJ89" s="162"/>
      <c r="AK89" s="162"/>
      <c r="AL89" s="162"/>
      <c r="AM89" s="163"/>
      <c r="AN89" s="161">
        <f>SUM(AN83:AS88)</f>
        <v>1938</v>
      </c>
      <c r="AO89" s="164"/>
      <c r="AP89" s="164"/>
      <c r="AQ89" s="164"/>
      <c r="AR89" s="164"/>
      <c r="AS89" s="165"/>
      <c r="AT89" s="172">
        <f>IF(AI89=0,0,(AI89+AI86+AI87+(AI88*2))/(E87*$AU$10*3-E89))</f>
        <v>0.67770419426048567</v>
      </c>
      <c r="AU89" s="173"/>
      <c r="AV89" s="173"/>
      <c r="AW89" s="173"/>
      <c r="AX89" s="173"/>
      <c r="AY89" s="174"/>
      <c r="AZ89" s="37"/>
    </row>
    <row r="90" spans="1:52" ht="10.5" customHeight="1" x14ac:dyDescent="0.15">
      <c r="A90" s="5"/>
      <c r="B90" s="187" t="s">
        <v>35</v>
      </c>
      <c r="C90" s="191"/>
      <c r="D90" s="189"/>
      <c r="E90" s="175" t="s">
        <v>46</v>
      </c>
      <c r="F90" s="178"/>
      <c r="G90" s="178"/>
      <c r="H90" s="177"/>
      <c r="I90" s="158" t="str">
        <f t="shared" ref="I90:I95" si="17">I83</f>
        <v>午前</v>
      </c>
      <c r="J90" s="159"/>
      <c r="K90" s="159"/>
      <c r="L90" s="160"/>
      <c r="M90" s="179">
        <v>172</v>
      </c>
      <c r="N90" s="180"/>
      <c r="O90" s="180"/>
      <c r="P90" s="180"/>
      <c r="Q90" s="181"/>
      <c r="R90" s="179">
        <v>446</v>
      </c>
      <c r="S90" s="180"/>
      <c r="T90" s="180"/>
      <c r="U90" s="180"/>
      <c r="V90" s="180"/>
      <c r="W90" s="181"/>
      <c r="X90" s="179">
        <v>0</v>
      </c>
      <c r="Y90" s="180"/>
      <c r="Z90" s="180"/>
      <c r="AA90" s="180"/>
      <c r="AB90" s="181"/>
      <c r="AC90" s="179">
        <v>0</v>
      </c>
      <c r="AD90" s="180"/>
      <c r="AE90" s="180"/>
      <c r="AF90" s="180"/>
      <c r="AG90" s="180"/>
      <c r="AH90" s="181"/>
      <c r="AI90" s="179">
        <f t="shared" si="10"/>
        <v>172</v>
      </c>
      <c r="AJ90" s="180"/>
      <c r="AK90" s="180"/>
      <c r="AL90" s="180"/>
      <c r="AM90" s="181"/>
      <c r="AN90" s="179">
        <f t="shared" ref="AN90:AN95" si="18">R90+AC90</f>
        <v>446</v>
      </c>
      <c r="AO90" s="182"/>
      <c r="AP90" s="182"/>
      <c r="AQ90" s="182"/>
      <c r="AR90" s="182"/>
      <c r="AS90" s="183"/>
      <c r="AT90" s="184">
        <f>IF(AI90=0,0,(AI90*1)/($E$94*$AU$10*3-$E$96))</f>
        <v>0.18984547461368653</v>
      </c>
      <c r="AU90" s="185"/>
      <c r="AV90" s="185"/>
      <c r="AW90" s="185"/>
      <c r="AX90" s="185"/>
      <c r="AY90" s="186"/>
      <c r="AZ90" s="37"/>
    </row>
    <row r="91" spans="1:52" ht="10.5" customHeight="1" x14ac:dyDescent="0.15">
      <c r="A91" s="5"/>
      <c r="B91" s="190"/>
      <c r="C91" s="191"/>
      <c r="D91" s="189"/>
      <c r="E91" s="175"/>
      <c r="F91" s="178"/>
      <c r="G91" s="178"/>
      <c r="H91" s="177"/>
      <c r="I91" s="166" t="str">
        <f t="shared" si="17"/>
        <v>午後</v>
      </c>
      <c r="J91" s="167"/>
      <c r="K91" s="167"/>
      <c r="L91" s="168"/>
      <c r="M91" s="161">
        <v>146</v>
      </c>
      <c r="N91" s="162"/>
      <c r="O91" s="162"/>
      <c r="P91" s="162"/>
      <c r="Q91" s="163"/>
      <c r="R91" s="161">
        <v>411</v>
      </c>
      <c r="S91" s="162"/>
      <c r="T91" s="162"/>
      <c r="U91" s="162"/>
      <c r="V91" s="162"/>
      <c r="W91" s="163"/>
      <c r="X91" s="161">
        <v>0</v>
      </c>
      <c r="Y91" s="162"/>
      <c r="Z91" s="162"/>
      <c r="AA91" s="162"/>
      <c r="AB91" s="163"/>
      <c r="AC91" s="161">
        <v>0</v>
      </c>
      <c r="AD91" s="162"/>
      <c r="AE91" s="162"/>
      <c r="AF91" s="162"/>
      <c r="AG91" s="162"/>
      <c r="AH91" s="163"/>
      <c r="AI91" s="161">
        <f t="shared" si="10"/>
        <v>146</v>
      </c>
      <c r="AJ91" s="162"/>
      <c r="AK91" s="162"/>
      <c r="AL91" s="162"/>
      <c r="AM91" s="163"/>
      <c r="AN91" s="161">
        <f t="shared" si="18"/>
        <v>411</v>
      </c>
      <c r="AO91" s="164"/>
      <c r="AP91" s="164"/>
      <c r="AQ91" s="164"/>
      <c r="AR91" s="164"/>
      <c r="AS91" s="165"/>
      <c r="AT91" s="172">
        <f>IF(AI91=0,0,(AI91*1)/($E$94*$AU$10*3-$E$96))</f>
        <v>0.16114790286975716</v>
      </c>
      <c r="AU91" s="173"/>
      <c r="AV91" s="173"/>
      <c r="AW91" s="173"/>
      <c r="AX91" s="173"/>
      <c r="AY91" s="174"/>
      <c r="AZ91" s="37"/>
    </row>
    <row r="92" spans="1:52" ht="10.5" customHeight="1" x14ac:dyDescent="0.15">
      <c r="A92" s="5"/>
      <c r="B92" s="190"/>
      <c r="C92" s="191"/>
      <c r="D92" s="189"/>
      <c r="E92" s="175"/>
      <c r="F92" s="178"/>
      <c r="G92" s="178"/>
      <c r="H92" s="177"/>
      <c r="I92" s="166" t="str">
        <f t="shared" si="17"/>
        <v>夜間</v>
      </c>
      <c r="J92" s="167"/>
      <c r="K92" s="167"/>
      <c r="L92" s="168"/>
      <c r="M92" s="161">
        <v>161</v>
      </c>
      <c r="N92" s="162"/>
      <c r="O92" s="162"/>
      <c r="P92" s="162"/>
      <c r="Q92" s="163"/>
      <c r="R92" s="161">
        <v>368</v>
      </c>
      <c r="S92" s="162"/>
      <c r="T92" s="162"/>
      <c r="U92" s="162"/>
      <c r="V92" s="162"/>
      <c r="W92" s="163"/>
      <c r="X92" s="161">
        <v>0</v>
      </c>
      <c r="Y92" s="162"/>
      <c r="Z92" s="162"/>
      <c r="AA92" s="162"/>
      <c r="AB92" s="163"/>
      <c r="AC92" s="161">
        <v>0</v>
      </c>
      <c r="AD92" s="162"/>
      <c r="AE92" s="162"/>
      <c r="AF92" s="162"/>
      <c r="AG92" s="162"/>
      <c r="AH92" s="163"/>
      <c r="AI92" s="161">
        <f t="shared" si="10"/>
        <v>161</v>
      </c>
      <c r="AJ92" s="162"/>
      <c r="AK92" s="162"/>
      <c r="AL92" s="162"/>
      <c r="AM92" s="163"/>
      <c r="AN92" s="161">
        <f t="shared" si="18"/>
        <v>368</v>
      </c>
      <c r="AO92" s="164"/>
      <c r="AP92" s="164"/>
      <c r="AQ92" s="164"/>
      <c r="AR92" s="164"/>
      <c r="AS92" s="165"/>
      <c r="AT92" s="172">
        <f>IF(AI92=0,0,(AI92*1)/($E$94*$AU$10*3-$E$96))</f>
        <v>0.17770419426048564</v>
      </c>
      <c r="AU92" s="173"/>
      <c r="AV92" s="173"/>
      <c r="AW92" s="173"/>
      <c r="AX92" s="173"/>
      <c r="AY92" s="174"/>
      <c r="AZ92" s="37"/>
    </row>
    <row r="93" spans="1:52" ht="10.5" customHeight="1" x14ac:dyDescent="0.15">
      <c r="A93" s="5"/>
      <c r="B93" s="190"/>
      <c r="C93" s="191"/>
      <c r="D93" s="189"/>
      <c r="E93" s="175"/>
      <c r="F93" s="178"/>
      <c r="G93" s="178"/>
      <c r="H93" s="177"/>
      <c r="I93" s="166" t="str">
        <f t="shared" si="17"/>
        <v>午前午後</v>
      </c>
      <c r="J93" s="167"/>
      <c r="K93" s="167"/>
      <c r="L93" s="168"/>
      <c r="M93" s="161">
        <v>31</v>
      </c>
      <c r="N93" s="162"/>
      <c r="O93" s="162"/>
      <c r="P93" s="162"/>
      <c r="Q93" s="163"/>
      <c r="R93" s="161">
        <v>86</v>
      </c>
      <c r="S93" s="162"/>
      <c r="T93" s="162"/>
      <c r="U93" s="162"/>
      <c r="V93" s="162"/>
      <c r="W93" s="163"/>
      <c r="X93" s="161">
        <v>2</v>
      </c>
      <c r="Y93" s="162"/>
      <c r="Z93" s="162"/>
      <c r="AA93" s="162"/>
      <c r="AB93" s="163"/>
      <c r="AC93" s="161">
        <v>10</v>
      </c>
      <c r="AD93" s="162"/>
      <c r="AE93" s="162"/>
      <c r="AF93" s="162"/>
      <c r="AG93" s="162"/>
      <c r="AH93" s="163"/>
      <c r="AI93" s="161">
        <f t="shared" si="10"/>
        <v>33</v>
      </c>
      <c r="AJ93" s="162"/>
      <c r="AK93" s="162"/>
      <c r="AL93" s="162"/>
      <c r="AM93" s="163"/>
      <c r="AN93" s="161">
        <f t="shared" si="18"/>
        <v>96</v>
      </c>
      <c r="AO93" s="164"/>
      <c r="AP93" s="164"/>
      <c r="AQ93" s="164"/>
      <c r="AR93" s="164"/>
      <c r="AS93" s="165"/>
      <c r="AT93" s="172">
        <f>IF(AI93=0,0,(AI93*2)/($E$94*$AU$10*3-$E$96))</f>
        <v>7.2847682119205295E-2</v>
      </c>
      <c r="AU93" s="173"/>
      <c r="AV93" s="173"/>
      <c r="AW93" s="173"/>
      <c r="AX93" s="173"/>
      <c r="AY93" s="174"/>
      <c r="AZ93" s="37"/>
    </row>
    <row r="94" spans="1:52" ht="10.5" customHeight="1" x14ac:dyDescent="0.15">
      <c r="A94" s="5"/>
      <c r="B94" s="190"/>
      <c r="C94" s="191"/>
      <c r="D94" s="189"/>
      <c r="E94" s="38">
        <v>2</v>
      </c>
      <c r="F94" s="35"/>
      <c r="G94" s="35"/>
      <c r="H94" s="36"/>
      <c r="I94" s="166" t="str">
        <f t="shared" si="17"/>
        <v>午後夜間</v>
      </c>
      <c r="J94" s="167"/>
      <c r="K94" s="167"/>
      <c r="L94" s="168"/>
      <c r="M94" s="161">
        <v>22</v>
      </c>
      <c r="N94" s="162"/>
      <c r="O94" s="162"/>
      <c r="P94" s="162"/>
      <c r="Q94" s="163"/>
      <c r="R94" s="161">
        <v>80</v>
      </c>
      <c r="S94" s="162"/>
      <c r="T94" s="162"/>
      <c r="U94" s="162"/>
      <c r="V94" s="162"/>
      <c r="W94" s="163"/>
      <c r="X94" s="161">
        <v>2</v>
      </c>
      <c r="Y94" s="162"/>
      <c r="Z94" s="162"/>
      <c r="AA94" s="162"/>
      <c r="AB94" s="163"/>
      <c r="AC94" s="161">
        <v>10</v>
      </c>
      <c r="AD94" s="162"/>
      <c r="AE94" s="162"/>
      <c r="AF94" s="162"/>
      <c r="AG94" s="162"/>
      <c r="AH94" s="163"/>
      <c r="AI94" s="161">
        <f t="shared" si="10"/>
        <v>24</v>
      </c>
      <c r="AJ94" s="162"/>
      <c r="AK94" s="162"/>
      <c r="AL94" s="162"/>
      <c r="AM94" s="163"/>
      <c r="AN94" s="161">
        <f t="shared" si="18"/>
        <v>90</v>
      </c>
      <c r="AO94" s="164"/>
      <c r="AP94" s="164"/>
      <c r="AQ94" s="164"/>
      <c r="AR94" s="164"/>
      <c r="AS94" s="165"/>
      <c r="AT94" s="172">
        <f>IF(AI94=0,0,(AI94*2)/($E$94*$AU$10*3-$E$96))</f>
        <v>5.2980132450331126E-2</v>
      </c>
      <c r="AU94" s="173"/>
      <c r="AV94" s="173"/>
      <c r="AW94" s="173"/>
      <c r="AX94" s="173"/>
      <c r="AY94" s="174"/>
      <c r="AZ94" s="37"/>
    </row>
    <row r="95" spans="1:52" ht="10.5" customHeight="1" x14ac:dyDescent="0.15">
      <c r="A95" s="5"/>
      <c r="B95" s="190"/>
      <c r="C95" s="191"/>
      <c r="D95" s="189"/>
      <c r="E95" s="34"/>
      <c r="F95" s="35"/>
      <c r="G95" s="35"/>
      <c r="H95" s="36"/>
      <c r="I95" s="166" t="str">
        <f t="shared" si="17"/>
        <v>全日</v>
      </c>
      <c r="J95" s="167"/>
      <c r="K95" s="167"/>
      <c r="L95" s="168"/>
      <c r="M95" s="161">
        <v>7</v>
      </c>
      <c r="N95" s="162"/>
      <c r="O95" s="162"/>
      <c r="P95" s="162"/>
      <c r="Q95" s="163"/>
      <c r="R95" s="161">
        <v>32</v>
      </c>
      <c r="S95" s="162"/>
      <c r="T95" s="162"/>
      <c r="U95" s="162"/>
      <c r="V95" s="162"/>
      <c r="W95" s="163"/>
      <c r="X95" s="161">
        <v>4</v>
      </c>
      <c r="Y95" s="162"/>
      <c r="Z95" s="162"/>
      <c r="AA95" s="162"/>
      <c r="AB95" s="163"/>
      <c r="AC95" s="161">
        <v>20</v>
      </c>
      <c r="AD95" s="162"/>
      <c r="AE95" s="162"/>
      <c r="AF95" s="162"/>
      <c r="AG95" s="162"/>
      <c r="AH95" s="163"/>
      <c r="AI95" s="161">
        <f t="shared" si="10"/>
        <v>11</v>
      </c>
      <c r="AJ95" s="162"/>
      <c r="AK95" s="162"/>
      <c r="AL95" s="162"/>
      <c r="AM95" s="163"/>
      <c r="AN95" s="161">
        <f t="shared" si="18"/>
        <v>52</v>
      </c>
      <c r="AO95" s="164"/>
      <c r="AP95" s="164"/>
      <c r="AQ95" s="164"/>
      <c r="AR95" s="164"/>
      <c r="AS95" s="165"/>
      <c r="AT95" s="172">
        <f>IF(AI95=0,0,(AI95*3)/($E$94*$AU$10*3-$E$96))</f>
        <v>3.6423841059602648E-2</v>
      </c>
      <c r="AU95" s="173"/>
      <c r="AV95" s="173"/>
      <c r="AW95" s="173"/>
      <c r="AX95" s="173"/>
      <c r="AY95" s="174"/>
      <c r="AZ95" s="37"/>
    </row>
    <row r="96" spans="1:52" ht="10.5" customHeight="1" x14ac:dyDescent="0.15">
      <c r="A96" s="5"/>
      <c r="B96" s="190"/>
      <c r="C96" s="191"/>
      <c r="D96" s="189"/>
      <c r="E96" s="169">
        <v>0</v>
      </c>
      <c r="F96" s="170"/>
      <c r="G96" s="170"/>
      <c r="H96" s="171"/>
      <c r="I96" s="166" t="s">
        <v>36</v>
      </c>
      <c r="J96" s="167"/>
      <c r="K96" s="167"/>
      <c r="L96" s="168"/>
      <c r="M96" s="161">
        <f>SUM(M90:Q95)</f>
        <v>539</v>
      </c>
      <c r="N96" s="162"/>
      <c r="O96" s="162"/>
      <c r="P96" s="162"/>
      <c r="Q96" s="163"/>
      <c r="R96" s="161">
        <f>SUM(R90:W95:W95)</f>
        <v>1423</v>
      </c>
      <c r="S96" s="162"/>
      <c r="T96" s="162"/>
      <c r="U96" s="162"/>
      <c r="V96" s="162"/>
      <c r="W96" s="163"/>
      <c r="X96" s="161">
        <f>SUM(X90:AB95:AB95)</f>
        <v>8</v>
      </c>
      <c r="Y96" s="162"/>
      <c r="Z96" s="162"/>
      <c r="AA96" s="162"/>
      <c r="AB96" s="163"/>
      <c r="AC96" s="161">
        <f>SUM(AC90:AH95)</f>
        <v>40</v>
      </c>
      <c r="AD96" s="162"/>
      <c r="AE96" s="162"/>
      <c r="AF96" s="162"/>
      <c r="AG96" s="162"/>
      <c r="AH96" s="163"/>
      <c r="AI96" s="161">
        <f t="shared" si="10"/>
        <v>547</v>
      </c>
      <c r="AJ96" s="162"/>
      <c r="AK96" s="162"/>
      <c r="AL96" s="162"/>
      <c r="AM96" s="163"/>
      <c r="AN96" s="161">
        <f>SUM(AN90:AS95)</f>
        <v>1463</v>
      </c>
      <c r="AO96" s="164"/>
      <c r="AP96" s="164"/>
      <c r="AQ96" s="164"/>
      <c r="AR96" s="164"/>
      <c r="AS96" s="165"/>
      <c r="AT96" s="172">
        <f>IF(AI96=0,0,(AI96+AI93+AI94+(AI95*2))/(E94*$AU$10*3-E96))</f>
        <v>0.69094922737306841</v>
      </c>
      <c r="AU96" s="173"/>
      <c r="AV96" s="173"/>
      <c r="AW96" s="173"/>
      <c r="AX96" s="173"/>
      <c r="AY96" s="174"/>
      <c r="AZ96" s="37"/>
    </row>
    <row r="97" spans="1:52" ht="10.5" customHeight="1" x14ac:dyDescent="0.15">
      <c r="A97" s="5"/>
      <c r="B97" s="187" t="s">
        <v>35</v>
      </c>
      <c r="C97" s="191"/>
      <c r="D97" s="189"/>
      <c r="E97" s="175" t="s">
        <v>47</v>
      </c>
      <c r="F97" s="178"/>
      <c r="G97" s="178"/>
      <c r="H97" s="177"/>
      <c r="I97" s="158" t="str">
        <f t="shared" ref="I97:I102" si="19">I90</f>
        <v>午前</v>
      </c>
      <c r="J97" s="159"/>
      <c r="K97" s="159"/>
      <c r="L97" s="160"/>
      <c r="M97" s="179">
        <v>28</v>
      </c>
      <c r="N97" s="180"/>
      <c r="O97" s="180"/>
      <c r="P97" s="180"/>
      <c r="Q97" s="181"/>
      <c r="R97" s="179">
        <v>342</v>
      </c>
      <c r="S97" s="180"/>
      <c r="T97" s="180"/>
      <c r="U97" s="180"/>
      <c r="V97" s="180"/>
      <c r="W97" s="181"/>
      <c r="X97" s="179">
        <v>1</v>
      </c>
      <c r="Y97" s="180"/>
      <c r="Z97" s="180"/>
      <c r="AA97" s="180"/>
      <c r="AB97" s="181"/>
      <c r="AC97" s="179">
        <v>5</v>
      </c>
      <c r="AD97" s="180"/>
      <c r="AE97" s="180"/>
      <c r="AF97" s="180"/>
      <c r="AG97" s="180"/>
      <c r="AH97" s="181"/>
      <c r="AI97" s="179">
        <f t="shared" si="10"/>
        <v>29</v>
      </c>
      <c r="AJ97" s="180"/>
      <c r="AK97" s="180"/>
      <c r="AL97" s="180"/>
      <c r="AM97" s="181"/>
      <c r="AN97" s="179">
        <f t="shared" ref="AN97:AN102" si="20">R97+AC97</f>
        <v>347</v>
      </c>
      <c r="AO97" s="182"/>
      <c r="AP97" s="182"/>
      <c r="AQ97" s="182"/>
      <c r="AR97" s="182"/>
      <c r="AS97" s="183"/>
      <c r="AT97" s="184">
        <f>IF(AI97=0,0,(AI97*1)/($E$101*$AU$10*3-$E$103))</f>
        <v>6.4017660044150104E-2</v>
      </c>
      <c r="AU97" s="185"/>
      <c r="AV97" s="185"/>
      <c r="AW97" s="185"/>
      <c r="AX97" s="185"/>
      <c r="AY97" s="186"/>
      <c r="AZ97" s="37"/>
    </row>
    <row r="98" spans="1:52" ht="10.5" customHeight="1" x14ac:dyDescent="0.15">
      <c r="A98" s="5"/>
      <c r="B98" s="190"/>
      <c r="C98" s="191"/>
      <c r="D98" s="189"/>
      <c r="E98" s="175"/>
      <c r="F98" s="178"/>
      <c r="G98" s="178"/>
      <c r="H98" s="177"/>
      <c r="I98" s="166" t="str">
        <f t="shared" si="19"/>
        <v>午後</v>
      </c>
      <c r="J98" s="167"/>
      <c r="K98" s="167"/>
      <c r="L98" s="168"/>
      <c r="M98" s="161">
        <v>16</v>
      </c>
      <c r="N98" s="162"/>
      <c r="O98" s="162"/>
      <c r="P98" s="162"/>
      <c r="Q98" s="163"/>
      <c r="R98" s="161">
        <v>179</v>
      </c>
      <c r="S98" s="162"/>
      <c r="T98" s="162"/>
      <c r="U98" s="162"/>
      <c r="V98" s="162"/>
      <c r="W98" s="163"/>
      <c r="X98" s="161">
        <v>4</v>
      </c>
      <c r="Y98" s="162"/>
      <c r="Z98" s="162"/>
      <c r="AA98" s="162"/>
      <c r="AB98" s="163"/>
      <c r="AC98" s="161">
        <v>45</v>
      </c>
      <c r="AD98" s="162"/>
      <c r="AE98" s="162"/>
      <c r="AF98" s="162"/>
      <c r="AG98" s="162"/>
      <c r="AH98" s="163"/>
      <c r="AI98" s="161">
        <f t="shared" si="10"/>
        <v>20</v>
      </c>
      <c r="AJ98" s="162"/>
      <c r="AK98" s="162"/>
      <c r="AL98" s="162"/>
      <c r="AM98" s="163"/>
      <c r="AN98" s="161">
        <f t="shared" si="20"/>
        <v>224</v>
      </c>
      <c r="AO98" s="164"/>
      <c r="AP98" s="164"/>
      <c r="AQ98" s="164"/>
      <c r="AR98" s="164"/>
      <c r="AS98" s="165"/>
      <c r="AT98" s="172">
        <f>IF(AI98=0,0,(AI98*1)/($E$101*$AU$10*3-$E$103))</f>
        <v>4.4150110375275942E-2</v>
      </c>
      <c r="AU98" s="173"/>
      <c r="AV98" s="173"/>
      <c r="AW98" s="173"/>
      <c r="AX98" s="173"/>
      <c r="AY98" s="174"/>
      <c r="AZ98" s="37"/>
    </row>
    <row r="99" spans="1:52" ht="10.5" customHeight="1" x14ac:dyDescent="0.15">
      <c r="A99" s="5"/>
      <c r="B99" s="190"/>
      <c r="C99" s="191"/>
      <c r="D99" s="189"/>
      <c r="E99" s="175"/>
      <c r="F99" s="178"/>
      <c r="G99" s="178"/>
      <c r="H99" s="177"/>
      <c r="I99" s="166" t="str">
        <f t="shared" si="19"/>
        <v>夜間</v>
      </c>
      <c r="J99" s="167"/>
      <c r="K99" s="167"/>
      <c r="L99" s="168"/>
      <c r="M99" s="161">
        <v>4</v>
      </c>
      <c r="N99" s="162"/>
      <c r="O99" s="162"/>
      <c r="P99" s="162"/>
      <c r="Q99" s="163"/>
      <c r="R99" s="161">
        <v>45</v>
      </c>
      <c r="S99" s="162"/>
      <c r="T99" s="162"/>
      <c r="U99" s="162"/>
      <c r="V99" s="162"/>
      <c r="W99" s="163"/>
      <c r="X99" s="161">
        <v>3</v>
      </c>
      <c r="Y99" s="162"/>
      <c r="Z99" s="162"/>
      <c r="AA99" s="162"/>
      <c r="AB99" s="163"/>
      <c r="AC99" s="161">
        <v>20</v>
      </c>
      <c r="AD99" s="162"/>
      <c r="AE99" s="162"/>
      <c r="AF99" s="162"/>
      <c r="AG99" s="162"/>
      <c r="AH99" s="163"/>
      <c r="AI99" s="161">
        <f t="shared" si="10"/>
        <v>7</v>
      </c>
      <c r="AJ99" s="162"/>
      <c r="AK99" s="162"/>
      <c r="AL99" s="162"/>
      <c r="AM99" s="163"/>
      <c r="AN99" s="161">
        <f t="shared" si="20"/>
        <v>65</v>
      </c>
      <c r="AO99" s="164"/>
      <c r="AP99" s="164"/>
      <c r="AQ99" s="164"/>
      <c r="AR99" s="164"/>
      <c r="AS99" s="165"/>
      <c r="AT99" s="172">
        <f>IF(AI99=0,0,(AI99*1)/($E$101*$AU$10*3-$E$103))</f>
        <v>1.5452538631346579E-2</v>
      </c>
      <c r="AU99" s="173"/>
      <c r="AV99" s="173"/>
      <c r="AW99" s="173"/>
      <c r="AX99" s="173"/>
      <c r="AY99" s="174"/>
      <c r="AZ99" s="37"/>
    </row>
    <row r="100" spans="1:52" ht="10.5" customHeight="1" x14ac:dyDescent="0.15">
      <c r="A100" s="5"/>
      <c r="B100" s="190"/>
      <c r="C100" s="191"/>
      <c r="D100" s="189"/>
      <c r="E100" s="175"/>
      <c r="F100" s="178"/>
      <c r="G100" s="178"/>
      <c r="H100" s="177"/>
      <c r="I100" s="166" t="str">
        <f t="shared" si="19"/>
        <v>午前午後</v>
      </c>
      <c r="J100" s="167"/>
      <c r="K100" s="167"/>
      <c r="L100" s="168"/>
      <c r="M100" s="161">
        <v>21</v>
      </c>
      <c r="N100" s="162"/>
      <c r="O100" s="162"/>
      <c r="P100" s="162"/>
      <c r="Q100" s="163"/>
      <c r="R100" s="161">
        <v>286</v>
      </c>
      <c r="S100" s="162"/>
      <c r="T100" s="162"/>
      <c r="U100" s="162"/>
      <c r="V100" s="162"/>
      <c r="W100" s="163"/>
      <c r="X100" s="161">
        <v>3</v>
      </c>
      <c r="Y100" s="162"/>
      <c r="Z100" s="162"/>
      <c r="AA100" s="162"/>
      <c r="AB100" s="163"/>
      <c r="AC100" s="161">
        <v>45</v>
      </c>
      <c r="AD100" s="162"/>
      <c r="AE100" s="162"/>
      <c r="AF100" s="162"/>
      <c r="AG100" s="162"/>
      <c r="AH100" s="163"/>
      <c r="AI100" s="161">
        <f t="shared" ref="AI100:AI117" si="21">M100+X100</f>
        <v>24</v>
      </c>
      <c r="AJ100" s="162"/>
      <c r="AK100" s="162"/>
      <c r="AL100" s="162"/>
      <c r="AM100" s="163"/>
      <c r="AN100" s="161">
        <f t="shared" si="20"/>
        <v>331</v>
      </c>
      <c r="AO100" s="164"/>
      <c r="AP100" s="164"/>
      <c r="AQ100" s="164"/>
      <c r="AR100" s="164"/>
      <c r="AS100" s="165"/>
      <c r="AT100" s="172">
        <f>IF(AI100=0,0,(AI100*2)/($E$101*$AU$10*3-$E$103))</f>
        <v>0.10596026490066225</v>
      </c>
      <c r="AU100" s="173"/>
      <c r="AV100" s="173"/>
      <c r="AW100" s="173"/>
      <c r="AX100" s="173"/>
      <c r="AY100" s="174"/>
      <c r="AZ100" s="37"/>
    </row>
    <row r="101" spans="1:52" ht="10.5" customHeight="1" x14ac:dyDescent="0.15">
      <c r="A101" s="5"/>
      <c r="B101" s="190"/>
      <c r="C101" s="191"/>
      <c r="D101" s="189"/>
      <c r="E101" s="38">
        <v>1</v>
      </c>
      <c r="F101" s="35"/>
      <c r="G101" s="35"/>
      <c r="H101" s="36"/>
      <c r="I101" s="166" t="str">
        <f t="shared" si="19"/>
        <v>午後夜間</v>
      </c>
      <c r="J101" s="167"/>
      <c r="K101" s="167"/>
      <c r="L101" s="168"/>
      <c r="M101" s="161">
        <v>3</v>
      </c>
      <c r="N101" s="162"/>
      <c r="O101" s="162"/>
      <c r="P101" s="162"/>
      <c r="Q101" s="163"/>
      <c r="R101" s="161">
        <v>37</v>
      </c>
      <c r="S101" s="162"/>
      <c r="T101" s="162"/>
      <c r="U101" s="162"/>
      <c r="V101" s="162"/>
      <c r="W101" s="163"/>
      <c r="X101" s="161">
        <v>1</v>
      </c>
      <c r="Y101" s="162"/>
      <c r="Z101" s="162"/>
      <c r="AA101" s="162"/>
      <c r="AB101" s="163"/>
      <c r="AC101" s="161">
        <v>15</v>
      </c>
      <c r="AD101" s="162"/>
      <c r="AE101" s="162"/>
      <c r="AF101" s="162"/>
      <c r="AG101" s="162"/>
      <c r="AH101" s="163"/>
      <c r="AI101" s="161">
        <f t="shared" si="21"/>
        <v>4</v>
      </c>
      <c r="AJ101" s="162"/>
      <c r="AK101" s="162"/>
      <c r="AL101" s="162"/>
      <c r="AM101" s="163"/>
      <c r="AN101" s="161">
        <f t="shared" si="20"/>
        <v>52</v>
      </c>
      <c r="AO101" s="164"/>
      <c r="AP101" s="164"/>
      <c r="AQ101" s="164"/>
      <c r="AR101" s="164"/>
      <c r="AS101" s="165"/>
      <c r="AT101" s="172">
        <f>IF(AI101=0,0,(AI101*2)/($E$101*$AU$10*3-$E$103))</f>
        <v>1.7660044150110375E-2</v>
      </c>
      <c r="AU101" s="173"/>
      <c r="AV101" s="173"/>
      <c r="AW101" s="173"/>
      <c r="AX101" s="173"/>
      <c r="AY101" s="174"/>
      <c r="AZ101" s="37"/>
    </row>
    <row r="102" spans="1:52" ht="10.5" customHeight="1" x14ac:dyDescent="0.15">
      <c r="A102" s="5"/>
      <c r="B102" s="190"/>
      <c r="C102" s="191"/>
      <c r="D102" s="189"/>
      <c r="E102" s="34"/>
      <c r="F102" s="35"/>
      <c r="G102" s="35"/>
      <c r="H102" s="36"/>
      <c r="I102" s="166" t="str">
        <f t="shared" si="19"/>
        <v>全日</v>
      </c>
      <c r="J102" s="167"/>
      <c r="K102" s="167"/>
      <c r="L102" s="168"/>
      <c r="M102" s="161">
        <v>9</v>
      </c>
      <c r="N102" s="162"/>
      <c r="O102" s="162"/>
      <c r="P102" s="162"/>
      <c r="Q102" s="163"/>
      <c r="R102" s="161">
        <v>120</v>
      </c>
      <c r="S102" s="162"/>
      <c r="T102" s="162"/>
      <c r="U102" s="162"/>
      <c r="V102" s="162"/>
      <c r="W102" s="163"/>
      <c r="X102" s="161">
        <v>2</v>
      </c>
      <c r="Y102" s="162"/>
      <c r="Z102" s="162"/>
      <c r="AA102" s="162"/>
      <c r="AB102" s="163"/>
      <c r="AC102" s="161">
        <v>30</v>
      </c>
      <c r="AD102" s="162"/>
      <c r="AE102" s="162"/>
      <c r="AF102" s="162"/>
      <c r="AG102" s="162"/>
      <c r="AH102" s="163"/>
      <c r="AI102" s="161">
        <f t="shared" si="21"/>
        <v>11</v>
      </c>
      <c r="AJ102" s="162"/>
      <c r="AK102" s="162"/>
      <c r="AL102" s="162"/>
      <c r="AM102" s="163"/>
      <c r="AN102" s="161">
        <f t="shared" si="20"/>
        <v>150</v>
      </c>
      <c r="AO102" s="164"/>
      <c r="AP102" s="164"/>
      <c r="AQ102" s="164"/>
      <c r="AR102" s="164"/>
      <c r="AS102" s="165"/>
      <c r="AT102" s="172">
        <f>IF(AI102=0,0,(AI102*3)/($E$101*$AU$10*3-$E$103))</f>
        <v>7.2847682119205295E-2</v>
      </c>
      <c r="AU102" s="173"/>
      <c r="AV102" s="173"/>
      <c r="AW102" s="173"/>
      <c r="AX102" s="173"/>
      <c r="AY102" s="174"/>
      <c r="AZ102" s="37"/>
    </row>
    <row r="103" spans="1:52" ht="10.5" customHeight="1" x14ac:dyDescent="0.15">
      <c r="A103" s="5"/>
      <c r="B103" s="190"/>
      <c r="C103" s="191"/>
      <c r="D103" s="189"/>
      <c r="E103" s="169">
        <v>0</v>
      </c>
      <c r="F103" s="170"/>
      <c r="G103" s="170"/>
      <c r="H103" s="171"/>
      <c r="I103" s="166" t="s">
        <v>36</v>
      </c>
      <c r="J103" s="167"/>
      <c r="K103" s="167"/>
      <c r="L103" s="168"/>
      <c r="M103" s="161">
        <f>SUM(M97:Q102)</f>
        <v>81</v>
      </c>
      <c r="N103" s="162"/>
      <c r="O103" s="162"/>
      <c r="P103" s="162"/>
      <c r="Q103" s="163"/>
      <c r="R103" s="161">
        <f>SUM(R97:W102:W102)</f>
        <v>1009</v>
      </c>
      <c r="S103" s="162"/>
      <c r="T103" s="162"/>
      <c r="U103" s="162"/>
      <c r="V103" s="162"/>
      <c r="W103" s="163"/>
      <c r="X103" s="161">
        <f>SUM(X97:AB102:AB102)</f>
        <v>14</v>
      </c>
      <c r="Y103" s="162"/>
      <c r="Z103" s="162"/>
      <c r="AA103" s="162"/>
      <c r="AB103" s="163"/>
      <c r="AC103" s="161">
        <f>SUM(AC97:AH102)</f>
        <v>160</v>
      </c>
      <c r="AD103" s="162"/>
      <c r="AE103" s="162"/>
      <c r="AF103" s="162"/>
      <c r="AG103" s="162"/>
      <c r="AH103" s="163"/>
      <c r="AI103" s="161">
        <f t="shared" si="21"/>
        <v>95</v>
      </c>
      <c r="AJ103" s="162"/>
      <c r="AK103" s="162"/>
      <c r="AL103" s="162"/>
      <c r="AM103" s="163"/>
      <c r="AN103" s="161">
        <f>SUM(AN97:AS102)</f>
        <v>1169</v>
      </c>
      <c r="AO103" s="164"/>
      <c r="AP103" s="164"/>
      <c r="AQ103" s="164"/>
      <c r="AR103" s="164"/>
      <c r="AS103" s="165"/>
      <c r="AT103" s="172">
        <f>IF(AI103=0,0,(AI103+AI100+AI101+(AI102*2))/(E101*$AU$10*3-E103))</f>
        <v>0.32008830022075058</v>
      </c>
      <c r="AU103" s="173"/>
      <c r="AV103" s="173"/>
      <c r="AW103" s="173"/>
      <c r="AX103" s="173"/>
      <c r="AY103" s="174"/>
      <c r="AZ103" s="37"/>
    </row>
    <row r="104" spans="1:52" ht="10.5" customHeight="1" x14ac:dyDescent="0.15">
      <c r="A104" s="5"/>
      <c r="B104" s="187" t="s">
        <v>35</v>
      </c>
      <c r="C104" s="191"/>
      <c r="D104" s="189"/>
      <c r="E104" s="175" t="s">
        <v>48</v>
      </c>
      <c r="F104" s="178"/>
      <c r="G104" s="178"/>
      <c r="H104" s="177"/>
      <c r="I104" s="158" t="str">
        <f t="shared" ref="I104:I109" si="22">I97</f>
        <v>午前</v>
      </c>
      <c r="J104" s="159"/>
      <c r="K104" s="159"/>
      <c r="L104" s="160"/>
      <c r="M104" s="179">
        <v>14</v>
      </c>
      <c r="N104" s="180"/>
      <c r="O104" s="180"/>
      <c r="P104" s="180"/>
      <c r="Q104" s="181"/>
      <c r="R104" s="179">
        <v>147</v>
      </c>
      <c r="S104" s="180"/>
      <c r="T104" s="180"/>
      <c r="U104" s="180"/>
      <c r="V104" s="180"/>
      <c r="W104" s="181"/>
      <c r="X104" s="179">
        <v>6</v>
      </c>
      <c r="Y104" s="180"/>
      <c r="Z104" s="180"/>
      <c r="AA104" s="180"/>
      <c r="AB104" s="181"/>
      <c r="AC104" s="179">
        <v>107</v>
      </c>
      <c r="AD104" s="180"/>
      <c r="AE104" s="180"/>
      <c r="AF104" s="180"/>
      <c r="AG104" s="180"/>
      <c r="AH104" s="181"/>
      <c r="AI104" s="179">
        <f t="shared" si="21"/>
        <v>20</v>
      </c>
      <c r="AJ104" s="180"/>
      <c r="AK104" s="180"/>
      <c r="AL104" s="180"/>
      <c r="AM104" s="181"/>
      <c r="AN104" s="179">
        <f t="shared" ref="AN104:AN109" si="23">R104+AC104</f>
        <v>254</v>
      </c>
      <c r="AO104" s="182"/>
      <c r="AP104" s="182"/>
      <c r="AQ104" s="182"/>
      <c r="AR104" s="182"/>
      <c r="AS104" s="183"/>
      <c r="AT104" s="184">
        <f>IF(AI104=0,0,(AI104*1)/($E$108*$AU$10*3-$E$110))</f>
        <v>4.4150110375275942E-2</v>
      </c>
      <c r="AU104" s="185"/>
      <c r="AV104" s="185"/>
      <c r="AW104" s="185"/>
      <c r="AX104" s="185"/>
      <c r="AY104" s="186"/>
      <c r="AZ104" s="37"/>
    </row>
    <row r="105" spans="1:52" ht="10.5" customHeight="1" x14ac:dyDescent="0.15">
      <c r="A105" s="5"/>
      <c r="B105" s="190"/>
      <c r="C105" s="191"/>
      <c r="D105" s="189"/>
      <c r="E105" s="175"/>
      <c r="F105" s="178"/>
      <c r="G105" s="178"/>
      <c r="H105" s="177"/>
      <c r="I105" s="166" t="str">
        <f t="shared" si="22"/>
        <v>午後</v>
      </c>
      <c r="J105" s="167"/>
      <c r="K105" s="167"/>
      <c r="L105" s="168"/>
      <c r="M105" s="161">
        <v>56</v>
      </c>
      <c r="N105" s="162"/>
      <c r="O105" s="162"/>
      <c r="P105" s="162"/>
      <c r="Q105" s="163"/>
      <c r="R105" s="161">
        <v>547</v>
      </c>
      <c r="S105" s="162"/>
      <c r="T105" s="162"/>
      <c r="U105" s="162"/>
      <c r="V105" s="162"/>
      <c r="W105" s="163"/>
      <c r="X105" s="161">
        <v>1</v>
      </c>
      <c r="Y105" s="162"/>
      <c r="Z105" s="162"/>
      <c r="AA105" s="162"/>
      <c r="AB105" s="163"/>
      <c r="AC105" s="161">
        <v>20</v>
      </c>
      <c r="AD105" s="162"/>
      <c r="AE105" s="162"/>
      <c r="AF105" s="162"/>
      <c r="AG105" s="162"/>
      <c r="AH105" s="163"/>
      <c r="AI105" s="161">
        <f t="shared" si="21"/>
        <v>57</v>
      </c>
      <c r="AJ105" s="162"/>
      <c r="AK105" s="162"/>
      <c r="AL105" s="162"/>
      <c r="AM105" s="163"/>
      <c r="AN105" s="161">
        <f t="shared" si="23"/>
        <v>567</v>
      </c>
      <c r="AO105" s="164"/>
      <c r="AP105" s="164"/>
      <c r="AQ105" s="164"/>
      <c r="AR105" s="164"/>
      <c r="AS105" s="165"/>
      <c r="AT105" s="172">
        <f>IF(AI105=0,0,(AI105*1)/($E$108*$AU$10*3-$E$110))</f>
        <v>0.12582781456953643</v>
      </c>
      <c r="AU105" s="173"/>
      <c r="AV105" s="173"/>
      <c r="AW105" s="173"/>
      <c r="AX105" s="173"/>
      <c r="AY105" s="174"/>
      <c r="AZ105" s="37"/>
    </row>
    <row r="106" spans="1:52" ht="10.5" customHeight="1" x14ac:dyDescent="0.15">
      <c r="A106" s="5"/>
      <c r="B106" s="190"/>
      <c r="C106" s="191"/>
      <c r="D106" s="189"/>
      <c r="E106" s="175"/>
      <c r="F106" s="178"/>
      <c r="G106" s="178"/>
      <c r="H106" s="177"/>
      <c r="I106" s="166" t="str">
        <f t="shared" si="22"/>
        <v>夜間</v>
      </c>
      <c r="J106" s="167"/>
      <c r="K106" s="167"/>
      <c r="L106" s="168"/>
      <c r="M106" s="161">
        <v>15</v>
      </c>
      <c r="N106" s="162"/>
      <c r="O106" s="162"/>
      <c r="P106" s="162"/>
      <c r="Q106" s="163"/>
      <c r="R106" s="161">
        <v>215</v>
      </c>
      <c r="S106" s="162"/>
      <c r="T106" s="162"/>
      <c r="U106" s="162"/>
      <c r="V106" s="162"/>
      <c r="W106" s="163"/>
      <c r="X106" s="161">
        <v>22</v>
      </c>
      <c r="Y106" s="162"/>
      <c r="Z106" s="162"/>
      <c r="AA106" s="162"/>
      <c r="AB106" s="163"/>
      <c r="AC106" s="161">
        <v>305</v>
      </c>
      <c r="AD106" s="162"/>
      <c r="AE106" s="162"/>
      <c r="AF106" s="162"/>
      <c r="AG106" s="162"/>
      <c r="AH106" s="163"/>
      <c r="AI106" s="161">
        <f t="shared" si="21"/>
        <v>37</v>
      </c>
      <c r="AJ106" s="162"/>
      <c r="AK106" s="162"/>
      <c r="AL106" s="162"/>
      <c r="AM106" s="163"/>
      <c r="AN106" s="161">
        <f t="shared" si="23"/>
        <v>520</v>
      </c>
      <c r="AO106" s="164"/>
      <c r="AP106" s="164"/>
      <c r="AQ106" s="164"/>
      <c r="AR106" s="164"/>
      <c r="AS106" s="165"/>
      <c r="AT106" s="172">
        <f>IF(AI106=0,0,(AI106*1)/($E$108*$AU$10*3-$E$110))</f>
        <v>8.1677704194260486E-2</v>
      </c>
      <c r="AU106" s="173"/>
      <c r="AV106" s="173"/>
      <c r="AW106" s="173"/>
      <c r="AX106" s="173"/>
      <c r="AY106" s="174"/>
      <c r="AZ106" s="37"/>
    </row>
    <row r="107" spans="1:52" ht="10.5" customHeight="1" x14ac:dyDescent="0.15">
      <c r="A107" s="5"/>
      <c r="B107" s="190"/>
      <c r="C107" s="191"/>
      <c r="D107" s="189"/>
      <c r="E107" s="175"/>
      <c r="F107" s="178"/>
      <c r="G107" s="178"/>
      <c r="H107" s="177"/>
      <c r="I107" s="166" t="str">
        <f t="shared" si="22"/>
        <v>午前午後</v>
      </c>
      <c r="J107" s="167"/>
      <c r="K107" s="167"/>
      <c r="L107" s="168"/>
      <c r="M107" s="161">
        <v>24</v>
      </c>
      <c r="N107" s="162"/>
      <c r="O107" s="162"/>
      <c r="P107" s="162"/>
      <c r="Q107" s="163"/>
      <c r="R107" s="161">
        <v>358</v>
      </c>
      <c r="S107" s="162"/>
      <c r="T107" s="162"/>
      <c r="U107" s="162"/>
      <c r="V107" s="162"/>
      <c r="W107" s="163"/>
      <c r="X107" s="161">
        <v>4</v>
      </c>
      <c r="Y107" s="162"/>
      <c r="Z107" s="162"/>
      <c r="AA107" s="162"/>
      <c r="AB107" s="163"/>
      <c r="AC107" s="161">
        <v>65</v>
      </c>
      <c r="AD107" s="162"/>
      <c r="AE107" s="162"/>
      <c r="AF107" s="162"/>
      <c r="AG107" s="162"/>
      <c r="AH107" s="163"/>
      <c r="AI107" s="161">
        <f t="shared" si="21"/>
        <v>28</v>
      </c>
      <c r="AJ107" s="162"/>
      <c r="AK107" s="162"/>
      <c r="AL107" s="162"/>
      <c r="AM107" s="163"/>
      <c r="AN107" s="161">
        <f t="shared" si="23"/>
        <v>423</v>
      </c>
      <c r="AO107" s="164"/>
      <c r="AP107" s="164"/>
      <c r="AQ107" s="164"/>
      <c r="AR107" s="164"/>
      <c r="AS107" s="165"/>
      <c r="AT107" s="172">
        <f>IF(AI107=0,0,(AI107*2)/($E$108*$AU$10*3-$E$110))</f>
        <v>0.12362030905077263</v>
      </c>
      <c r="AU107" s="173"/>
      <c r="AV107" s="173"/>
      <c r="AW107" s="173"/>
      <c r="AX107" s="173"/>
      <c r="AY107" s="174"/>
      <c r="AZ107" s="37"/>
    </row>
    <row r="108" spans="1:52" ht="10.5" customHeight="1" x14ac:dyDescent="0.15">
      <c r="A108" s="5"/>
      <c r="B108" s="190"/>
      <c r="C108" s="191"/>
      <c r="D108" s="189"/>
      <c r="E108" s="38">
        <v>1</v>
      </c>
      <c r="F108" s="35"/>
      <c r="G108" s="35"/>
      <c r="H108" s="36"/>
      <c r="I108" s="166" t="str">
        <f t="shared" si="22"/>
        <v>午後夜間</v>
      </c>
      <c r="J108" s="167"/>
      <c r="K108" s="167"/>
      <c r="L108" s="168"/>
      <c r="M108" s="161">
        <v>3</v>
      </c>
      <c r="N108" s="162"/>
      <c r="O108" s="162"/>
      <c r="P108" s="162"/>
      <c r="Q108" s="163"/>
      <c r="R108" s="161">
        <v>34</v>
      </c>
      <c r="S108" s="162"/>
      <c r="T108" s="162"/>
      <c r="U108" s="162"/>
      <c r="V108" s="162"/>
      <c r="W108" s="163"/>
      <c r="X108" s="161">
        <v>5</v>
      </c>
      <c r="Y108" s="162"/>
      <c r="Z108" s="162"/>
      <c r="AA108" s="162"/>
      <c r="AB108" s="163"/>
      <c r="AC108" s="161">
        <v>100</v>
      </c>
      <c r="AD108" s="162"/>
      <c r="AE108" s="162"/>
      <c r="AF108" s="162"/>
      <c r="AG108" s="162"/>
      <c r="AH108" s="163"/>
      <c r="AI108" s="161">
        <f t="shared" si="21"/>
        <v>8</v>
      </c>
      <c r="AJ108" s="162"/>
      <c r="AK108" s="162"/>
      <c r="AL108" s="162"/>
      <c r="AM108" s="163"/>
      <c r="AN108" s="161">
        <f t="shared" si="23"/>
        <v>134</v>
      </c>
      <c r="AO108" s="164"/>
      <c r="AP108" s="164"/>
      <c r="AQ108" s="164"/>
      <c r="AR108" s="164"/>
      <c r="AS108" s="165"/>
      <c r="AT108" s="172">
        <f>IF(AI108=0,0,(AI108*2)/($E$108*$AU$10*3-$E$110))</f>
        <v>3.5320088300220751E-2</v>
      </c>
      <c r="AU108" s="173"/>
      <c r="AV108" s="173"/>
      <c r="AW108" s="173"/>
      <c r="AX108" s="173"/>
      <c r="AY108" s="174"/>
      <c r="AZ108" s="37"/>
    </row>
    <row r="109" spans="1:52" ht="10.5" customHeight="1" x14ac:dyDescent="0.15">
      <c r="A109" s="5"/>
      <c r="B109" s="190"/>
      <c r="C109" s="191"/>
      <c r="D109" s="189"/>
      <c r="E109" s="34"/>
      <c r="F109" s="35"/>
      <c r="G109" s="35"/>
      <c r="H109" s="36"/>
      <c r="I109" s="166" t="str">
        <f t="shared" si="22"/>
        <v>全日</v>
      </c>
      <c r="J109" s="167"/>
      <c r="K109" s="167"/>
      <c r="L109" s="168"/>
      <c r="M109" s="161">
        <v>13</v>
      </c>
      <c r="N109" s="162"/>
      <c r="O109" s="162"/>
      <c r="P109" s="162"/>
      <c r="Q109" s="163"/>
      <c r="R109" s="161">
        <v>198</v>
      </c>
      <c r="S109" s="162"/>
      <c r="T109" s="162"/>
      <c r="U109" s="162"/>
      <c r="V109" s="162"/>
      <c r="W109" s="163"/>
      <c r="X109" s="161">
        <v>12</v>
      </c>
      <c r="Y109" s="162"/>
      <c r="Z109" s="162"/>
      <c r="AA109" s="162"/>
      <c r="AB109" s="163"/>
      <c r="AC109" s="161">
        <v>240</v>
      </c>
      <c r="AD109" s="162"/>
      <c r="AE109" s="162"/>
      <c r="AF109" s="162"/>
      <c r="AG109" s="162"/>
      <c r="AH109" s="163"/>
      <c r="AI109" s="161">
        <f t="shared" si="21"/>
        <v>25</v>
      </c>
      <c r="AJ109" s="162"/>
      <c r="AK109" s="162"/>
      <c r="AL109" s="162"/>
      <c r="AM109" s="163"/>
      <c r="AN109" s="161">
        <f t="shared" si="23"/>
        <v>438</v>
      </c>
      <c r="AO109" s="164"/>
      <c r="AP109" s="164"/>
      <c r="AQ109" s="164"/>
      <c r="AR109" s="164"/>
      <c r="AS109" s="165"/>
      <c r="AT109" s="172">
        <f>IF(AI109=0,0,(AI109*3)/($E$108*$AU$10*3-$E$110))</f>
        <v>0.16556291390728478</v>
      </c>
      <c r="AU109" s="173"/>
      <c r="AV109" s="173"/>
      <c r="AW109" s="173"/>
      <c r="AX109" s="173"/>
      <c r="AY109" s="174"/>
      <c r="AZ109" s="37"/>
    </row>
    <row r="110" spans="1:52" ht="10.5" customHeight="1" x14ac:dyDescent="0.15">
      <c r="A110" s="5"/>
      <c r="B110" s="190"/>
      <c r="C110" s="191"/>
      <c r="D110" s="189"/>
      <c r="E110" s="169">
        <v>0</v>
      </c>
      <c r="F110" s="170"/>
      <c r="G110" s="170"/>
      <c r="H110" s="171"/>
      <c r="I110" s="166" t="s">
        <v>36</v>
      </c>
      <c r="J110" s="167"/>
      <c r="K110" s="167"/>
      <c r="L110" s="168"/>
      <c r="M110" s="161">
        <f>SUM(M104:Q109)</f>
        <v>125</v>
      </c>
      <c r="N110" s="162"/>
      <c r="O110" s="162"/>
      <c r="P110" s="162"/>
      <c r="Q110" s="163"/>
      <c r="R110" s="161">
        <f>SUM(R104:W109:W109)</f>
        <v>1499</v>
      </c>
      <c r="S110" s="162"/>
      <c r="T110" s="162"/>
      <c r="U110" s="162"/>
      <c r="V110" s="162"/>
      <c r="W110" s="163"/>
      <c r="X110" s="161">
        <f>SUM(X104:AB109:AB109)</f>
        <v>50</v>
      </c>
      <c r="Y110" s="162"/>
      <c r="Z110" s="162"/>
      <c r="AA110" s="162"/>
      <c r="AB110" s="163"/>
      <c r="AC110" s="161">
        <f>SUM(AC104:AH109)</f>
        <v>837</v>
      </c>
      <c r="AD110" s="162"/>
      <c r="AE110" s="162"/>
      <c r="AF110" s="162"/>
      <c r="AG110" s="162"/>
      <c r="AH110" s="163"/>
      <c r="AI110" s="161">
        <f t="shared" si="21"/>
        <v>175</v>
      </c>
      <c r="AJ110" s="162"/>
      <c r="AK110" s="162"/>
      <c r="AL110" s="162"/>
      <c r="AM110" s="163"/>
      <c r="AN110" s="161">
        <f>SUM(AN104:AS109)</f>
        <v>2336</v>
      </c>
      <c r="AO110" s="164"/>
      <c r="AP110" s="164"/>
      <c r="AQ110" s="164"/>
      <c r="AR110" s="164"/>
      <c r="AS110" s="165"/>
      <c r="AT110" s="172">
        <f>IF(AI110=0,0,(AI110+AI107+AI108+(AI109*2))/(E108*$AU$10*3-E110))</f>
        <v>0.57615894039735094</v>
      </c>
      <c r="AU110" s="173"/>
      <c r="AV110" s="173"/>
      <c r="AW110" s="173"/>
      <c r="AX110" s="173"/>
      <c r="AY110" s="174"/>
      <c r="AZ110" s="37"/>
    </row>
    <row r="111" spans="1:52" ht="10.5" customHeight="1" x14ac:dyDescent="0.15">
      <c r="A111" s="5"/>
      <c r="B111" s="187" t="s">
        <v>35</v>
      </c>
      <c r="C111" s="191"/>
      <c r="D111" s="189"/>
      <c r="E111" s="175" t="s">
        <v>49</v>
      </c>
      <c r="F111" s="178"/>
      <c r="G111" s="178"/>
      <c r="H111" s="177"/>
      <c r="I111" s="158" t="str">
        <f t="shared" ref="I111:I116" si="24">I104</f>
        <v>午前</v>
      </c>
      <c r="J111" s="159"/>
      <c r="K111" s="159"/>
      <c r="L111" s="160"/>
      <c r="M111" s="179">
        <v>8</v>
      </c>
      <c r="N111" s="180"/>
      <c r="O111" s="180"/>
      <c r="P111" s="180"/>
      <c r="Q111" s="181"/>
      <c r="R111" s="179">
        <v>59</v>
      </c>
      <c r="S111" s="180"/>
      <c r="T111" s="180"/>
      <c r="U111" s="180"/>
      <c r="V111" s="180"/>
      <c r="W111" s="181"/>
      <c r="X111" s="179">
        <v>0</v>
      </c>
      <c r="Y111" s="180"/>
      <c r="Z111" s="180"/>
      <c r="AA111" s="180"/>
      <c r="AB111" s="181"/>
      <c r="AC111" s="179">
        <v>0</v>
      </c>
      <c r="AD111" s="180"/>
      <c r="AE111" s="180"/>
      <c r="AF111" s="180"/>
      <c r="AG111" s="180"/>
      <c r="AH111" s="181"/>
      <c r="AI111" s="179">
        <f t="shared" si="21"/>
        <v>8</v>
      </c>
      <c r="AJ111" s="180"/>
      <c r="AK111" s="180"/>
      <c r="AL111" s="180"/>
      <c r="AM111" s="181"/>
      <c r="AN111" s="179">
        <f t="shared" ref="AN111:AN116" si="25">R111+AC111</f>
        <v>59</v>
      </c>
      <c r="AO111" s="182"/>
      <c r="AP111" s="182"/>
      <c r="AQ111" s="182"/>
      <c r="AR111" s="182"/>
      <c r="AS111" s="183"/>
      <c r="AT111" s="184">
        <f>IF(AI111=0,0,(AI111*1)/($E$115*$AU$10*3-$E$117))</f>
        <v>3.5320088300220751E-3</v>
      </c>
      <c r="AU111" s="185"/>
      <c r="AV111" s="185"/>
      <c r="AW111" s="185"/>
      <c r="AX111" s="185"/>
      <c r="AY111" s="186"/>
      <c r="AZ111" s="37"/>
    </row>
    <row r="112" spans="1:52" ht="10.5" customHeight="1" x14ac:dyDescent="0.15">
      <c r="A112" s="5"/>
      <c r="B112" s="190"/>
      <c r="C112" s="191"/>
      <c r="D112" s="189"/>
      <c r="E112" s="175"/>
      <c r="F112" s="178"/>
      <c r="G112" s="178"/>
      <c r="H112" s="177"/>
      <c r="I112" s="166" t="str">
        <f t="shared" si="24"/>
        <v>午後</v>
      </c>
      <c r="J112" s="167"/>
      <c r="K112" s="167"/>
      <c r="L112" s="168"/>
      <c r="M112" s="161">
        <v>21</v>
      </c>
      <c r="N112" s="162"/>
      <c r="O112" s="162"/>
      <c r="P112" s="162"/>
      <c r="Q112" s="163"/>
      <c r="R112" s="161">
        <v>133</v>
      </c>
      <c r="S112" s="162"/>
      <c r="T112" s="162"/>
      <c r="U112" s="162"/>
      <c r="V112" s="162"/>
      <c r="W112" s="163"/>
      <c r="X112" s="161">
        <v>0</v>
      </c>
      <c r="Y112" s="162"/>
      <c r="Z112" s="162"/>
      <c r="AA112" s="162"/>
      <c r="AB112" s="163"/>
      <c r="AC112" s="161">
        <v>0</v>
      </c>
      <c r="AD112" s="162"/>
      <c r="AE112" s="162"/>
      <c r="AF112" s="162"/>
      <c r="AG112" s="162"/>
      <c r="AH112" s="163"/>
      <c r="AI112" s="161">
        <f t="shared" si="21"/>
        <v>21</v>
      </c>
      <c r="AJ112" s="162"/>
      <c r="AK112" s="162"/>
      <c r="AL112" s="162"/>
      <c r="AM112" s="163"/>
      <c r="AN112" s="161">
        <f t="shared" si="25"/>
        <v>133</v>
      </c>
      <c r="AO112" s="164"/>
      <c r="AP112" s="164"/>
      <c r="AQ112" s="164"/>
      <c r="AR112" s="164"/>
      <c r="AS112" s="165"/>
      <c r="AT112" s="172">
        <f>IF(AI112=0,0,(AI112*1)/($E$115*$AU$10*3-$E$117))</f>
        <v>9.2715231788079479E-3</v>
      </c>
      <c r="AU112" s="173"/>
      <c r="AV112" s="173"/>
      <c r="AW112" s="173"/>
      <c r="AX112" s="173"/>
      <c r="AY112" s="174"/>
      <c r="AZ112" s="37"/>
    </row>
    <row r="113" spans="1:52" ht="10.5" customHeight="1" x14ac:dyDescent="0.15">
      <c r="A113" s="5"/>
      <c r="B113" s="190"/>
      <c r="C113" s="191"/>
      <c r="D113" s="189"/>
      <c r="E113" s="175"/>
      <c r="F113" s="178"/>
      <c r="G113" s="178"/>
      <c r="H113" s="177"/>
      <c r="I113" s="166" t="str">
        <f t="shared" si="24"/>
        <v>夜間</v>
      </c>
      <c r="J113" s="167"/>
      <c r="K113" s="167"/>
      <c r="L113" s="168"/>
      <c r="M113" s="161">
        <v>13</v>
      </c>
      <c r="N113" s="162"/>
      <c r="O113" s="162"/>
      <c r="P113" s="162"/>
      <c r="Q113" s="163"/>
      <c r="R113" s="161">
        <v>72</v>
      </c>
      <c r="S113" s="162"/>
      <c r="T113" s="162"/>
      <c r="U113" s="162"/>
      <c r="V113" s="162"/>
      <c r="W113" s="163"/>
      <c r="X113" s="161">
        <v>0</v>
      </c>
      <c r="Y113" s="162"/>
      <c r="Z113" s="162"/>
      <c r="AA113" s="162"/>
      <c r="AB113" s="163"/>
      <c r="AC113" s="161">
        <v>0</v>
      </c>
      <c r="AD113" s="162"/>
      <c r="AE113" s="162"/>
      <c r="AF113" s="162"/>
      <c r="AG113" s="162"/>
      <c r="AH113" s="163"/>
      <c r="AI113" s="161">
        <f t="shared" si="21"/>
        <v>13</v>
      </c>
      <c r="AJ113" s="162"/>
      <c r="AK113" s="162"/>
      <c r="AL113" s="162"/>
      <c r="AM113" s="163"/>
      <c r="AN113" s="161">
        <f t="shared" si="25"/>
        <v>72</v>
      </c>
      <c r="AO113" s="164"/>
      <c r="AP113" s="164"/>
      <c r="AQ113" s="164"/>
      <c r="AR113" s="164"/>
      <c r="AS113" s="165"/>
      <c r="AT113" s="172">
        <f>IF(AI113=0,0,(AI113*1)/($E$115*$AU$10*3-$E$117))</f>
        <v>5.739514348785872E-3</v>
      </c>
      <c r="AU113" s="173"/>
      <c r="AV113" s="173"/>
      <c r="AW113" s="173"/>
      <c r="AX113" s="173"/>
      <c r="AY113" s="174"/>
      <c r="AZ113" s="37"/>
    </row>
    <row r="114" spans="1:52" ht="10.5" customHeight="1" x14ac:dyDescent="0.15">
      <c r="A114" s="5"/>
      <c r="B114" s="190"/>
      <c r="C114" s="191"/>
      <c r="D114" s="189"/>
      <c r="E114" s="175"/>
      <c r="F114" s="178"/>
      <c r="G114" s="178"/>
      <c r="H114" s="177"/>
      <c r="I114" s="166" t="str">
        <f t="shared" si="24"/>
        <v>午前午後</v>
      </c>
      <c r="J114" s="167"/>
      <c r="K114" s="167"/>
      <c r="L114" s="168"/>
      <c r="M114" s="161">
        <v>145</v>
      </c>
      <c r="N114" s="162"/>
      <c r="O114" s="162"/>
      <c r="P114" s="162"/>
      <c r="Q114" s="163"/>
      <c r="R114" s="161">
        <v>1080</v>
      </c>
      <c r="S114" s="162"/>
      <c r="T114" s="162"/>
      <c r="U114" s="162"/>
      <c r="V114" s="162"/>
      <c r="W114" s="163"/>
      <c r="X114" s="161">
        <v>5</v>
      </c>
      <c r="Y114" s="162"/>
      <c r="Z114" s="162"/>
      <c r="AA114" s="162"/>
      <c r="AB114" s="163"/>
      <c r="AC114" s="161">
        <v>38</v>
      </c>
      <c r="AD114" s="162"/>
      <c r="AE114" s="162"/>
      <c r="AF114" s="162"/>
      <c r="AG114" s="162"/>
      <c r="AH114" s="163"/>
      <c r="AI114" s="161">
        <f t="shared" si="21"/>
        <v>150</v>
      </c>
      <c r="AJ114" s="162"/>
      <c r="AK114" s="162"/>
      <c r="AL114" s="162"/>
      <c r="AM114" s="163"/>
      <c r="AN114" s="161">
        <f t="shared" si="25"/>
        <v>1118</v>
      </c>
      <c r="AO114" s="164"/>
      <c r="AP114" s="164"/>
      <c r="AQ114" s="164"/>
      <c r="AR114" s="164"/>
      <c r="AS114" s="165"/>
      <c r="AT114" s="172">
        <f>IF(AI114=0,0,(AI114*2)/($E$115*$AU$10*3-$E$117))</f>
        <v>0.13245033112582782</v>
      </c>
      <c r="AU114" s="173"/>
      <c r="AV114" s="173"/>
      <c r="AW114" s="173"/>
      <c r="AX114" s="173"/>
      <c r="AY114" s="174"/>
      <c r="AZ114" s="37"/>
    </row>
    <row r="115" spans="1:52" ht="10.5" customHeight="1" x14ac:dyDescent="0.15">
      <c r="A115" s="5"/>
      <c r="B115" s="190"/>
      <c r="C115" s="191"/>
      <c r="D115" s="189"/>
      <c r="E115" s="38">
        <v>5</v>
      </c>
      <c r="F115" s="35"/>
      <c r="G115" s="35"/>
      <c r="H115" s="36"/>
      <c r="I115" s="166" t="str">
        <f t="shared" si="24"/>
        <v>午後夜間</v>
      </c>
      <c r="J115" s="167"/>
      <c r="K115" s="167"/>
      <c r="L115" s="168"/>
      <c r="M115" s="161">
        <v>35</v>
      </c>
      <c r="N115" s="162"/>
      <c r="O115" s="162"/>
      <c r="P115" s="162"/>
      <c r="Q115" s="163"/>
      <c r="R115" s="161">
        <v>206</v>
      </c>
      <c r="S115" s="162"/>
      <c r="T115" s="162"/>
      <c r="U115" s="162"/>
      <c r="V115" s="162"/>
      <c r="W115" s="163"/>
      <c r="X115" s="161">
        <v>8</v>
      </c>
      <c r="Y115" s="162"/>
      <c r="Z115" s="162"/>
      <c r="AA115" s="162"/>
      <c r="AB115" s="163"/>
      <c r="AC115" s="161">
        <v>56</v>
      </c>
      <c r="AD115" s="162"/>
      <c r="AE115" s="162"/>
      <c r="AF115" s="162"/>
      <c r="AG115" s="162"/>
      <c r="AH115" s="163"/>
      <c r="AI115" s="161">
        <f t="shared" si="21"/>
        <v>43</v>
      </c>
      <c r="AJ115" s="162"/>
      <c r="AK115" s="162"/>
      <c r="AL115" s="162"/>
      <c r="AM115" s="163"/>
      <c r="AN115" s="161">
        <f t="shared" si="25"/>
        <v>262</v>
      </c>
      <c r="AO115" s="164"/>
      <c r="AP115" s="164"/>
      <c r="AQ115" s="164"/>
      <c r="AR115" s="164"/>
      <c r="AS115" s="165"/>
      <c r="AT115" s="172">
        <f>IF(AI115=0,0,(AI115*2)/($E$115*$AU$10*3-$E$117))</f>
        <v>3.7969094922737305E-2</v>
      </c>
      <c r="AU115" s="173"/>
      <c r="AV115" s="173"/>
      <c r="AW115" s="173"/>
      <c r="AX115" s="173"/>
      <c r="AY115" s="174"/>
      <c r="AZ115" s="37"/>
    </row>
    <row r="116" spans="1:52" ht="10.5" customHeight="1" x14ac:dyDescent="0.15">
      <c r="A116" s="5"/>
      <c r="B116" s="190"/>
      <c r="C116" s="191"/>
      <c r="D116" s="189"/>
      <c r="E116" s="34"/>
      <c r="F116" s="35"/>
      <c r="G116" s="35"/>
      <c r="H116" s="36"/>
      <c r="I116" s="166" t="str">
        <f t="shared" si="24"/>
        <v>全日</v>
      </c>
      <c r="J116" s="167"/>
      <c r="K116" s="167"/>
      <c r="L116" s="168"/>
      <c r="M116" s="161">
        <v>129</v>
      </c>
      <c r="N116" s="162"/>
      <c r="O116" s="162"/>
      <c r="P116" s="162"/>
      <c r="Q116" s="163"/>
      <c r="R116" s="161">
        <v>978</v>
      </c>
      <c r="S116" s="162"/>
      <c r="T116" s="162"/>
      <c r="U116" s="162"/>
      <c r="V116" s="162"/>
      <c r="W116" s="163"/>
      <c r="X116" s="161">
        <v>21</v>
      </c>
      <c r="Y116" s="162"/>
      <c r="Z116" s="162"/>
      <c r="AA116" s="162"/>
      <c r="AB116" s="163"/>
      <c r="AC116" s="161">
        <v>150</v>
      </c>
      <c r="AD116" s="162"/>
      <c r="AE116" s="162"/>
      <c r="AF116" s="162"/>
      <c r="AG116" s="162"/>
      <c r="AH116" s="163"/>
      <c r="AI116" s="161">
        <f t="shared" si="21"/>
        <v>150</v>
      </c>
      <c r="AJ116" s="162"/>
      <c r="AK116" s="162"/>
      <c r="AL116" s="162"/>
      <c r="AM116" s="163"/>
      <c r="AN116" s="161">
        <f t="shared" si="25"/>
        <v>1128</v>
      </c>
      <c r="AO116" s="164"/>
      <c r="AP116" s="164"/>
      <c r="AQ116" s="164"/>
      <c r="AR116" s="164"/>
      <c r="AS116" s="165"/>
      <c r="AT116" s="172">
        <f>IF(AI116=0,0,(AI116*3)/($E$115*$AU$10*3-$E$117))</f>
        <v>0.19867549668874171</v>
      </c>
      <c r="AU116" s="173"/>
      <c r="AV116" s="173"/>
      <c r="AW116" s="173"/>
      <c r="AX116" s="173"/>
      <c r="AY116" s="174"/>
      <c r="AZ116" s="37"/>
    </row>
    <row r="117" spans="1:52" ht="10.5" customHeight="1" x14ac:dyDescent="0.15">
      <c r="A117" s="5"/>
      <c r="B117" s="190"/>
      <c r="C117" s="191"/>
      <c r="D117" s="189"/>
      <c r="E117" s="169">
        <v>0</v>
      </c>
      <c r="F117" s="170"/>
      <c r="G117" s="170"/>
      <c r="H117" s="171"/>
      <c r="I117" s="166" t="s">
        <v>36</v>
      </c>
      <c r="J117" s="167"/>
      <c r="K117" s="167"/>
      <c r="L117" s="168"/>
      <c r="M117" s="161">
        <f>SUM(M111:Q116)</f>
        <v>351</v>
      </c>
      <c r="N117" s="162"/>
      <c r="O117" s="162"/>
      <c r="P117" s="162"/>
      <c r="Q117" s="163"/>
      <c r="R117" s="161">
        <f>SUM(R111:W116:W116)</f>
        <v>2528</v>
      </c>
      <c r="S117" s="162"/>
      <c r="T117" s="162"/>
      <c r="U117" s="162"/>
      <c r="V117" s="162"/>
      <c r="W117" s="163"/>
      <c r="X117" s="161">
        <f>SUM(X111:AB116:AB116)</f>
        <v>34</v>
      </c>
      <c r="Y117" s="162"/>
      <c r="Z117" s="162"/>
      <c r="AA117" s="162"/>
      <c r="AB117" s="163"/>
      <c r="AC117" s="161">
        <f>SUM(AC111:AH116)</f>
        <v>244</v>
      </c>
      <c r="AD117" s="162"/>
      <c r="AE117" s="162"/>
      <c r="AF117" s="162"/>
      <c r="AG117" s="162"/>
      <c r="AH117" s="163"/>
      <c r="AI117" s="161">
        <f t="shared" si="21"/>
        <v>385</v>
      </c>
      <c r="AJ117" s="162"/>
      <c r="AK117" s="162"/>
      <c r="AL117" s="162"/>
      <c r="AM117" s="163"/>
      <c r="AN117" s="161">
        <f>SUM(AN111:AS116)</f>
        <v>2772</v>
      </c>
      <c r="AO117" s="164"/>
      <c r="AP117" s="164"/>
      <c r="AQ117" s="164"/>
      <c r="AR117" s="164"/>
      <c r="AS117" s="165"/>
      <c r="AT117" s="172">
        <f>IF(AI117=0,0,(AI117+AI114+AI115+(AI116*2))/(E115*$AU$10*3-E117))</f>
        <v>0.38763796909492276</v>
      </c>
      <c r="AU117" s="173"/>
      <c r="AV117" s="173"/>
      <c r="AW117" s="173"/>
      <c r="AX117" s="173"/>
      <c r="AY117" s="174"/>
      <c r="AZ117" s="37"/>
    </row>
    <row r="118" spans="1:52" ht="10.5" customHeight="1" x14ac:dyDescent="0.15">
      <c r="A118" s="5"/>
      <c r="B118" s="192"/>
      <c r="C118" s="193"/>
      <c r="D118" s="194"/>
      <c r="E118" s="152" t="s">
        <v>34</v>
      </c>
      <c r="F118" s="153"/>
      <c r="G118" s="153"/>
      <c r="H118" s="154"/>
      <c r="I118" s="158" t="str">
        <f t="shared" ref="I118:I123" si="26">I111</f>
        <v>午前</v>
      </c>
      <c r="J118" s="159"/>
      <c r="K118" s="159"/>
      <c r="L118" s="160"/>
      <c r="M118" s="161">
        <f t="shared" ref="M118:M123" si="27">M69+M76+M83+M90+M97+M104+M111</f>
        <v>502</v>
      </c>
      <c r="N118" s="162"/>
      <c r="O118" s="162"/>
      <c r="P118" s="162"/>
      <c r="Q118" s="163"/>
      <c r="R118" s="161">
        <f t="shared" ref="R118:R123" si="28">R69+R76+R83+R90+R97+R104+R111</f>
        <v>5750</v>
      </c>
      <c r="S118" s="162"/>
      <c r="T118" s="162"/>
      <c r="U118" s="162"/>
      <c r="V118" s="162"/>
      <c r="W118" s="163"/>
      <c r="X118" s="161">
        <f t="shared" ref="X118:X123" si="29">X69+X76+X83+X90+X97+X104+X111</f>
        <v>8</v>
      </c>
      <c r="Y118" s="162"/>
      <c r="Z118" s="162"/>
      <c r="AA118" s="162"/>
      <c r="AB118" s="163"/>
      <c r="AC118" s="161">
        <f t="shared" ref="AC118:AC123" si="30">AC69+AC76+AC83+AC90+AC97+AC104+AC111</f>
        <v>120</v>
      </c>
      <c r="AD118" s="162"/>
      <c r="AE118" s="162"/>
      <c r="AF118" s="162"/>
      <c r="AG118" s="162"/>
      <c r="AH118" s="163"/>
      <c r="AI118" s="161">
        <f t="shared" ref="AI118:AI123" si="31">AI69+AI76+AI83+AI90+AI97+AI104+AI111</f>
        <v>510</v>
      </c>
      <c r="AJ118" s="162"/>
      <c r="AK118" s="162"/>
      <c r="AL118" s="162"/>
      <c r="AM118" s="163"/>
      <c r="AN118" s="161">
        <f t="shared" ref="AN118:AN123" si="32">AN69+AN76+AN83+AN90+AN97+AN104+AN111</f>
        <v>5870</v>
      </c>
      <c r="AO118" s="164"/>
      <c r="AP118" s="164"/>
      <c r="AQ118" s="164"/>
      <c r="AR118" s="164"/>
      <c r="AS118" s="165"/>
      <c r="AT118" s="172">
        <f>IF(AI118=0,0,(AI118*1)/($E$122*$AU$10*3-$E$124))</f>
        <v>7.505518763796909E-2</v>
      </c>
      <c r="AU118" s="173"/>
      <c r="AV118" s="173"/>
      <c r="AW118" s="173"/>
      <c r="AX118" s="173"/>
      <c r="AY118" s="174"/>
      <c r="AZ118" s="37"/>
    </row>
    <row r="119" spans="1:52" ht="10.5" customHeight="1" x14ac:dyDescent="0.15">
      <c r="A119" s="5"/>
      <c r="B119" s="192"/>
      <c r="C119" s="193"/>
      <c r="D119" s="194"/>
      <c r="E119" s="155"/>
      <c r="F119" s="156"/>
      <c r="G119" s="156"/>
      <c r="H119" s="157"/>
      <c r="I119" s="166" t="str">
        <f t="shared" si="26"/>
        <v>午後</v>
      </c>
      <c r="J119" s="167"/>
      <c r="K119" s="167"/>
      <c r="L119" s="168"/>
      <c r="M119" s="161">
        <f t="shared" si="27"/>
        <v>527</v>
      </c>
      <c r="N119" s="162"/>
      <c r="O119" s="162"/>
      <c r="P119" s="162"/>
      <c r="Q119" s="163"/>
      <c r="R119" s="161">
        <f t="shared" si="28"/>
        <v>7890</v>
      </c>
      <c r="S119" s="162"/>
      <c r="T119" s="162"/>
      <c r="U119" s="162"/>
      <c r="V119" s="162"/>
      <c r="W119" s="163"/>
      <c r="X119" s="161">
        <f t="shared" si="29"/>
        <v>41</v>
      </c>
      <c r="Y119" s="162"/>
      <c r="Z119" s="162"/>
      <c r="AA119" s="162"/>
      <c r="AB119" s="163"/>
      <c r="AC119" s="161">
        <f t="shared" si="30"/>
        <v>890</v>
      </c>
      <c r="AD119" s="162"/>
      <c r="AE119" s="162"/>
      <c r="AF119" s="162"/>
      <c r="AG119" s="162"/>
      <c r="AH119" s="163"/>
      <c r="AI119" s="161">
        <f t="shared" si="31"/>
        <v>568</v>
      </c>
      <c r="AJ119" s="162"/>
      <c r="AK119" s="162"/>
      <c r="AL119" s="162"/>
      <c r="AM119" s="163"/>
      <c r="AN119" s="161">
        <f t="shared" si="32"/>
        <v>8780</v>
      </c>
      <c r="AO119" s="164"/>
      <c r="AP119" s="164"/>
      <c r="AQ119" s="164"/>
      <c r="AR119" s="164"/>
      <c r="AS119" s="165"/>
      <c r="AT119" s="172">
        <f>IF(AI119=0,0,(AI119*1)/($E$122*$AU$10*3-$E$124))</f>
        <v>8.3590875643855783E-2</v>
      </c>
      <c r="AU119" s="173"/>
      <c r="AV119" s="173"/>
      <c r="AW119" s="173"/>
      <c r="AX119" s="173"/>
      <c r="AY119" s="174"/>
      <c r="AZ119" s="37"/>
    </row>
    <row r="120" spans="1:52" ht="10.5" customHeight="1" x14ac:dyDescent="0.15">
      <c r="A120" s="5"/>
      <c r="B120" s="192"/>
      <c r="C120" s="193"/>
      <c r="D120" s="194"/>
      <c r="E120" s="155"/>
      <c r="F120" s="156"/>
      <c r="G120" s="156"/>
      <c r="H120" s="157"/>
      <c r="I120" s="166" t="str">
        <f t="shared" si="26"/>
        <v>夜間</v>
      </c>
      <c r="J120" s="167"/>
      <c r="K120" s="167"/>
      <c r="L120" s="168"/>
      <c r="M120" s="161">
        <f t="shared" si="27"/>
        <v>449</v>
      </c>
      <c r="N120" s="162"/>
      <c r="O120" s="162"/>
      <c r="P120" s="162"/>
      <c r="Q120" s="163"/>
      <c r="R120" s="161">
        <f t="shared" si="28"/>
        <v>5768</v>
      </c>
      <c r="S120" s="162"/>
      <c r="T120" s="162"/>
      <c r="U120" s="162"/>
      <c r="V120" s="162"/>
      <c r="W120" s="163"/>
      <c r="X120" s="161">
        <f t="shared" si="29"/>
        <v>106</v>
      </c>
      <c r="Y120" s="162"/>
      <c r="Z120" s="162"/>
      <c r="AA120" s="162"/>
      <c r="AB120" s="163"/>
      <c r="AC120" s="161">
        <f t="shared" si="30"/>
        <v>2575</v>
      </c>
      <c r="AD120" s="162"/>
      <c r="AE120" s="162"/>
      <c r="AF120" s="162"/>
      <c r="AG120" s="162"/>
      <c r="AH120" s="163"/>
      <c r="AI120" s="161">
        <f t="shared" si="31"/>
        <v>555</v>
      </c>
      <c r="AJ120" s="162"/>
      <c r="AK120" s="162"/>
      <c r="AL120" s="162"/>
      <c r="AM120" s="163"/>
      <c r="AN120" s="161">
        <f t="shared" si="32"/>
        <v>8343</v>
      </c>
      <c r="AO120" s="164"/>
      <c r="AP120" s="164"/>
      <c r="AQ120" s="164"/>
      <c r="AR120" s="164"/>
      <c r="AS120" s="165"/>
      <c r="AT120" s="172">
        <f>IF(AI120=0,0,(AI120*1)/($E$122*$AU$10*3-$E$124))</f>
        <v>8.1677704194260486E-2</v>
      </c>
      <c r="AU120" s="173"/>
      <c r="AV120" s="173"/>
      <c r="AW120" s="173"/>
      <c r="AX120" s="173"/>
      <c r="AY120" s="174"/>
      <c r="AZ120" s="37"/>
    </row>
    <row r="121" spans="1:52" ht="10.5" customHeight="1" x14ac:dyDescent="0.15">
      <c r="A121" s="5"/>
      <c r="B121" s="192"/>
      <c r="C121" s="193"/>
      <c r="D121" s="194"/>
      <c r="E121" s="155"/>
      <c r="F121" s="156"/>
      <c r="G121" s="156"/>
      <c r="H121" s="157"/>
      <c r="I121" s="166" t="str">
        <f t="shared" si="26"/>
        <v>午前午後</v>
      </c>
      <c r="J121" s="167"/>
      <c r="K121" s="167"/>
      <c r="L121" s="168"/>
      <c r="M121" s="161">
        <f t="shared" si="27"/>
        <v>420</v>
      </c>
      <c r="N121" s="162"/>
      <c r="O121" s="162"/>
      <c r="P121" s="162"/>
      <c r="Q121" s="163"/>
      <c r="R121" s="161">
        <f t="shared" si="28"/>
        <v>18717</v>
      </c>
      <c r="S121" s="162"/>
      <c r="T121" s="162"/>
      <c r="U121" s="162"/>
      <c r="V121" s="162"/>
      <c r="W121" s="163"/>
      <c r="X121" s="161">
        <f t="shared" si="29"/>
        <v>36</v>
      </c>
      <c r="Y121" s="162"/>
      <c r="Z121" s="162"/>
      <c r="AA121" s="162"/>
      <c r="AB121" s="163"/>
      <c r="AC121" s="161">
        <f t="shared" si="30"/>
        <v>1525</v>
      </c>
      <c r="AD121" s="162"/>
      <c r="AE121" s="162"/>
      <c r="AF121" s="162"/>
      <c r="AG121" s="162"/>
      <c r="AH121" s="163"/>
      <c r="AI121" s="161">
        <f t="shared" si="31"/>
        <v>456</v>
      </c>
      <c r="AJ121" s="162"/>
      <c r="AK121" s="162"/>
      <c r="AL121" s="162"/>
      <c r="AM121" s="163"/>
      <c r="AN121" s="161">
        <f t="shared" si="32"/>
        <v>20242</v>
      </c>
      <c r="AO121" s="164"/>
      <c r="AP121" s="164"/>
      <c r="AQ121" s="164"/>
      <c r="AR121" s="164"/>
      <c r="AS121" s="165"/>
      <c r="AT121" s="172">
        <f>IF(AI121=0,0,(AI121*2)/($E$122*$AU$10*3-$E$124))</f>
        <v>0.13421633554083887</v>
      </c>
      <c r="AU121" s="173"/>
      <c r="AV121" s="173"/>
      <c r="AW121" s="173"/>
      <c r="AX121" s="173"/>
      <c r="AY121" s="174"/>
      <c r="AZ121" s="37"/>
    </row>
    <row r="122" spans="1:52" ht="10.5" customHeight="1" x14ac:dyDescent="0.15">
      <c r="A122" s="5"/>
      <c r="B122" s="192"/>
      <c r="C122" s="193"/>
      <c r="D122" s="194"/>
      <c r="E122" s="38">
        <f>E73+E80+E87+E94+E101+E108+E115</f>
        <v>15</v>
      </c>
      <c r="F122" s="35"/>
      <c r="G122" s="35"/>
      <c r="H122" s="36"/>
      <c r="I122" s="166" t="str">
        <f t="shared" si="26"/>
        <v>午後夜間</v>
      </c>
      <c r="J122" s="167"/>
      <c r="K122" s="167"/>
      <c r="L122" s="168"/>
      <c r="M122" s="161">
        <f t="shared" si="27"/>
        <v>135</v>
      </c>
      <c r="N122" s="162"/>
      <c r="O122" s="162"/>
      <c r="P122" s="162"/>
      <c r="Q122" s="163"/>
      <c r="R122" s="161">
        <f t="shared" si="28"/>
        <v>4640</v>
      </c>
      <c r="S122" s="162"/>
      <c r="T122" s="162"/>
      <c r="U122" s="162"/>
      <c r="V122" s="162"/>
      <c r="W122" s="163"/>
      <c r="X122" s="161">
        <f t="shared" si="29"/>
        <v>22</v>
      </c>
      <c r="Y122" s="162"/>
      <c r="Z122" s="162"/>
      <c r="AA122" s="162"/>
      <c r="AB122" s="163"/>
      <c r="AC122" s="161">
        <f t="shared" si="30"/>
        <v>781</v>
      </c>
      <c r="AD122" s="162"/>
      <c r="AE122" s="162"/>
      <c r="AF122" s="162"/>
      <c r="AG122" s="162"/>
      <c r="AH122" s="163"/>
      <c r="AI122" s="161">
        <f t="shared" si="31"/>
        <v>157</v>
      </c>
      <c r="AJ122" s="162"/>
      <c r="AK122" s="162"/>
      <c r="AL122" s="162"/>
      <c r="AM122" s="163"/>
      <c r="AN122" s="161">
        <f t="shared" si="32"/>
        <v>5421</v>
      </c>
      <c r="AO122" s="164"/>
      <c r="AP122" s="164"/>
      <c r="AQ122" s="164"/>
      <c r="AR122" s="164"/>
      <c r="AS122" s="165"/>
      <c r="AT122" s="172">
        <f>IF(AI122=0,0,(AI122*2)/($E$122*$AU$10*3-$E$124))</f>
        <v>4.621044885945548E-2</v>
      </c>
      <c r="AU122" s="173"/>
      <c r="AV122" s="173"/>
      <c r="AW122" s="173"/>
      <c r="AX122" s="173"/>
      <c r="AY122" s="174"/>
      <c r="AZ122" s="37"/>
    </row>
    <row r="123" spans="1:52" ht="10.5" customHeight="1" x14ac:dyDescent="0.15">
      <c r="A123" s="5"/>
      <c r="B123" s="192"/>
      <c r="C123" s="193"/>
      <c r="D123" s="194"/>
      <c r="E123" s="34"/>
      <c r="F123" s="35"/>
      <c r="G123" s="35"/>
      <c r="H123" s="36"/>
      <c r="I123" s="166" t="str">
        <f t="shared" si="26"/>
        <v>全日</v>
      </c>
      <c r="J123" s="167"/>
      <c r="K123" s="167"/>
      <c r="L123" s="168"/>
      <c r="M123" s="161">
        <f t="shared" si="27"/>
        <v>276</v>
      </c>
      <c r="N123" s="162"/>
      <c r="O123" s="162"/>
      <c r="P123" s="162"/>
      <c r="Q123" s="163"/>
      <c r="R123" s="161">
        <f t="shared" si="28"/>
        <v>19295</v>
      </c>
      <c r="S123" s="162"/>
      <c r="T123" s="162"/>
      <c r="U123" s="162"/>
      <c r="V123" s="162"/>
      <c r="W123" s="163"/>
      <c r="X123" s="161">
        <f t="shared" si="29"/>
        <v>56</v>
      </c>
      <c r="Y123" s="162"/>
      <c r="Z123" s="162"/>
      <c r="AA123" s="162"/>
      <c r="AB123" s="163"/>
      <c r="AC123" s="161">
        <f t="shared" si="30"/>
        <v>2834</v>
      </c>
      <c r="AD123" s="162"/>
      <c r="AE123" s="162"/>
      <c r="AF123" s="162"/>
      <c r="AG123" s="162"/>
      <c r="AH123" s="163"/>
      <c r="AI123" s="161">
        <f t="shared" si="31"/>
        <v>332</v>
      </c>
      <c r="AJ123" s="162"/>
      <c r="AK123" s="162"/>
      <c r="AL123" s="162"/>
      <c r="AM123" s="163"/>
      <c r="AN123" s="161">
        <f t="shared" si="32"/>
        <v>22129</v>
      </c>
      <c r="AO123" s="164"/>
      <c r="AP123" s="164"/>
      <c r="AQ123" s="164"/>
      <c r="AR123" s="164"/>
      <c r="AS123" s="165"/>
      <c r="AT123" s="172">
        <f>IF(AI123=0,0,(AI123*3)/($E$122*$AU$10*3-$E$124))</f>
        <v>0.14657836644591613</v>
      </c>
      <c r="AU123" s="173"/>
      <c r="AV123" s="173"/>
      <c r="AW123" s="173"/>
      <c r="AX123" s="173"/>
      <c r="AY123" s="174"/>
      <c r="AZ123" s="37"/>
    </row>
    <row r="124" spans="1:52" ht="10.5" customHeight="1" x14ac:dyDescent="0.15">
      <c r="A124" s="5"/>
      <c r="B124" s="195"/>
      <c r="C124" s="196"/>
      <c r="D124" s="197"/>
      <c r="E124" s="169">
        <f>E75+E82+E89+E96+E103+E110+E117</f>
        <v>0</v>
      </c>
      <c r="F124" s="170"/>
      <c r="G124" s="170"/>
      <c r="H124" s="171"/>
      <c r="I124" s="166" t="s">
        <v>36</v>
      </c>
      <c r="J124" s="167"/>
      <c r="K124" s="167"/>
      <c r="L124" s="168"/>
      <c r="M124" s="161">
        <f>SUM(M118:M123)</f>
        <v>2309</v>
      </c>
      <c r="N124" s="162"/>
      <c r="O124" s="162"/>
      <c r="P124" s="162"/>
      <c r="Q124" s="163"/>
      <c r="R124" s="161">
        <f>SUM(R118:R123)</f>
        <v>62060</v>
      </c>
      <c r="S124" s="162"/>
      <c r="T124" s="162"/>
      <c r="U124" s="162"/>
      <c r="V124" s="162"/>
      <c r="W124" s="163"/>
      <c r="X124" s="161">
        <f>SUM(X118:X123)</f>
        <v>269</v>
      </c>
      <c r="Y124" s="162"/>
      <c r="Z124" s="162"/>
      <c r="AA124" s="162"/>
      <c r="AB124" s="163"/>
      <c r="AC124" s="161">
        <f>SUM(AC118:AC123)</f>
        <v>8725</v>
      </c>
      <c r="AD124" s="162"/>
      <c r="AE124" s="162"/>
      <c r="AF124" s="162"/>
      <c r="AG124" s="162"/>
      <c r="AH124" s="163"/>
      <c r="AI124" s="86">
        <f>M124+X124</f>
        <v>2578</v>
      </c>
      <c r="AJ124" s="87"/>
      <c r="AK124" s="87"/>
      <c r="AL124" s="87"/>
      <c r="AM124" s="88"/>
      <c r="AN124" s="86">
        <f>R124+AC124</f>
        <v>70785</v>
      </c>
      <c r="AO124" s="87"/>
      <c r="AP124" s="87"/>
      <c r="AQ124" s="87"/>
      <c r="AR124" s="87"/>
      <c r="AS124" s="88"/>
      <c r="AT124" s="172">
        <f>IF(AI124=0,0,(AI124+AI121+AI122+(AI123*2))/(E122*$AU$10*3-E124))</f>
        <v>0.56732891832229582</v>
      </c>
      <c r="AU124" s="173"/>
      <c r="AV124" s="173"/>
      <c r="AW124" s="173"/>
      <c r="AX124" s="173"/>
      <c r="AY124" s="174"/>
      <c r="AZ124" s="37"/>
    </row>
    <row r="126" spans="1:52" ht="11.25" customHeight="1" x14ac:dyDescent="0.15">
      <c r="A126" s="5"/>
      <c r="B126" s="140" t="s">
        <v>27</v>
      </c>
      <c r="C126" s="141"/>
      <c r="D126" s="142"/>
      <c r="E126" s="70"/>
      <c r="F126" s="71"/>
      <c r="G126" s="71"/>
      <c r="H126" s="72"/>
      <c r="I126" s="110" t="s">
        <v>28</v>
      </c>
      <c r="J126" s="111"/>
      <c r="K126" s="111"/>
      <c r="L126" s="111"/>
      <c r="M126" s="111"/>
      <c r="N126" s="111"/>
      <c r="O126" s="111"/>
      <c r="P126" s="111"/>
      <c r="Q126" s="111"/>
      <c r="R126" s="111"/>
      <c r="S126" s="112"/>
      <c r="T126" s="110" t="s">
        <v>29</v>
      </c>
      <c r="U126" s="111"/>
      <c r="V126" s="111"/>
      <c r="W126" s="111"/>
      <c r="X126" s="111"/>
      <c r="Y126" s="111"/>
      <c r="Z126" s="111"/>
      <c r="AA126" s="111"/>
      <c r="AB126" s="111"/>
      <c r="AC126" s="111"/>
      <c r="AD126" s="112"/>
      <c r="AE126" s="135" t="s">
        <v>30</v>
      </c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 t="s">
        <v>31</v>
      </c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48"/>
    </row>
    <row r="127" spans="1:52" ht="11.25" customHeight="1" x14ac:dyDescent="0.15">
      <c r="A127" s="5"/>
      <c r="B127" s="143"/>
      <c r="C127" s="236"/>
      <c r="D127" s="145"/>
      <c r="E127" s="73"/>
      <c r="F127" s="74"/>
      <c r="G127" s="74"/>
      <c r="H127" s="75"/>
      <c r="I127" s="110" t="s">
        <v>32</v>
      </c>
      <c r="J127" s="111"/>
      <c r="K127" s="111"/>
      <c r="L127" s="112"/>
      <c r="M127" s="110" t="s">
        <v>33</v>
      </c>
      <c r="N127" s="111"/>
      <c r="O127" s="111"/>
      <c r="P127" s="111"/>
      <c r="Q127" s="111"/>
      <c r="R127" s="111"/>
      <c r="S127" s="112"/>
      <c r="T127" s="110" t="s">
        <v>32</v>
      </c>
      <c r="U127" s="111"/>
      <c r="V127" s="111"/>
      <c r="W127" s="112"/>
      <c r="X127" s="110" t="s">
        <v>33</v>
      </c>
      <c r="Y127" s="111"/>
      <c r="Z127" s="111"/>
      <c r="AA127" s="111"/>
      <c r="AB127" s="111"/>
      <c r="AC127" s="111"/>
      <c r="AD127" s="112"/>
      <c r="AE127" s="135" t="s">
        <v>32</v>
      </c>
      <c r="AF127" s="135"/>
      <c r="AG127" s="135"/>
      <c r="AH127" s="135"/>
      <c r="AI127" s="135" t="s">
        <v>33</v>
      </c>
      <c r="AJ127" s="135"/>
      <c r="AK127" s="135"/>
      <c r="AL127" s="135"/>
      <c r="AM127" s="135"/>
      <c r="AN127" s="135"/>
      <c r="AO127" s="135"/>
      <c r="AP127" s="135" t="s">
        <v>32</v>
      </c>
      <c r="AQ127" s="135"/>
      <c r="AR127" s="135"/>
      <c r="AS127" s="135"/>
      <c r="AT127" s="135" t="s">
        <v>33</v>
      </c>
      <c r="AU127" s="135"/>
      <c r="AV127" s="135"/>
      <c r="AW127" s="135"/>
      <c r="AX127" s="135"/>
      <c r="AY127" s="135"/>
      <c r="AZ127" s="48"/>
    </row>
    <row r="128" spans="1:52" ht="24" customHeight="1" x14ac:dyDescent="0.15">
      <c r="A128" s="5"/>
      <c r="B128" s="143"/>
      <c r="C128" s="236"/>
      <c r="D128" s="145"/>
      <c r="E128" s="127" t="s">
        <v>25</v>
      </c>
      <c r="F128" s="128"/>
      <c r="G128" s="128"/>
      <c r="H128" s="129"/>
      <c r="I128" s="86">
        <v>47</v>
      </c>
      <c r="J128" s="87"/>
      <c r="K128" s="87"/>
      <c r="L128" s="88"/>
      <c r="M128" s="130">
        <v>1451700</v>
      </c>
      <c r="N128" s="131"/>
      <c r="O128" s="131"/>
      <c r="P128" s="131"/>
      <c r="Q128" s="131"/>
      <c r="R128" s="131"/>
      <c r="S128" s="132"/>
      <c r="T128" s="86">
        <v>1398</v>
      </c>
      <c r="U128" s="87"/>
      <c r="V128" s="87"/>
      <c r="W128" s="88"/>
      <c r="X128" s="130">
        <v>640320</v>
      </c>
      <c r="Y128" s="131"/>
      <c r="Z128" s="131"/>
      <c r="AA128" s="131"/>
      <c r="AB128" s="131"/>
      <c r="AC128" s="131"/>
      <c r="AD128" s="132"/>
      <c r="AE128" s="133">
        <f t="shared" ref="AE128:AE135" si="33">I128+T128</f>
        <v>1445</v>
      </c>
      <c r="AF128" s="133"/>
      <c r="AG128" s="133"/>
      <c r="AH128" s="133"/>
      <c r="AI128" s="134">
        <f t="shared" ref="AI128:AI135" si="34">M128+X128</f>
        <v>2092020</v>
      </c>
      <c r="AJ128" s="134"/>
      <c r="AK128" s="134"/>
      <c r="AL128" s="134"/>
      <c r="AM128" s="134"/>
      <c r="AN128" s="134"/>
      <c r="AO128" s="134"/>
      <c r="AP128" s="133">
        <v>5</v>
      </c>
      <c r="AQ128" s="133"/>
      <c r="AR128" s="133"/>
      <c r="AS128" s="133"/>
      <c r="AT128" s="134">
        <v>141100</v>
      </c>
      <c r="AU128" s="134"/>
      <c r="AV128" s="134"/>
      <c r="AW128" s="134"/>
      <c r="AX128" s="134"/>
      <c r="AY128" s="134"/>
      <c r="AZ128" s="48"/>
    </row>
    <row r="129" spans="1:52" ht="24" customHeight="1" x14ac:dyDescent="0.15">
      <c r="A129" s="5"/>
      <c r="B129" s="143"/>
      <c r="C129" s="236"/>
      <c r="D129" s="145"/>
      <c r="E129" s="127" t="s">
        <v>44</v>
      </c>
      <c r="F129" s="128"/>
      <c r="G129" s="128"/>
      <c r="H129" s="129"/>
      <c r="I129" s="86">
        <v>154</v>
      </c>
      <c r="J129" s="87"/>
      <c r="K129" s="87"/>
      <c r="L129" s="88"/>
      <c r="M129" s="130">
        <v>330400</v>
      </c>
      <c r="N129" s="131"/>
      <c r="O129" s="131"/>
      <c r="P129" s="131"/>
      <c r="Q129" s="131"/>
      <c r="R129" s="131"/>
      <c r="S129" s="132"/>
      <c r="T129" s="86">
        <v>33</v>
      </c>
      <c r="U129" s="87"/>
      <c r="V129" s="87"/>
      <c r="W129" s="88"/>
      <c r="X129" s="130">
        <v>17300</v>
      </c>
      <c r="Y129" s="131"/>
      <c r="Z129" s="131"/>
      <c r="AA129" s="131"/>
      <c r="AB129" s="131"/>
      <c r="AC129" s="131"/>
      <c r="AD129" s="132"/>
      <c r="AE129" s="133">
        <f t="shared" si="33"/>
        <v>187</v>
      </c>
      <c r="AF129" s="133"/>
      <c r="AG129" s="133"/>
      <c r="AH129" s="133"/>
      <c r="AI129" s="134">
        <f t="shared" si="34"/>
        <v>347700</v>
      </c>
      <c r="AJ129" s="134"/>
      <c r="AK129" s="134"/>
      <c r="AL129" s="134"/>
      <c r="AM129" s="134"/>
      <c r="AN129" s="134"/>
      <c r="AO129" s="134"/>
      <c r="AP129" s="133">
        <v>20</v>
      </c>
      <c r="AQ129" s="133"/>
      <c r="AR129" s="133"/>
      <c r="AS129" s="133"/>
      <c r="AT129" s="134">
        <v>58640</v>
      </c>
      <c r="AU129" s="134"/>
      <c r="AV129" s="134"/>
      <c r="AW129" s="134"/>
      <c r="AX129" s="134"/>
      <c r="AY129" s="134"/>
      <c r="AZ129" s="48"/>
    </row>
    <row r="130" spans="1:52" ht="24" customHeight="1" x14ac:dyDescent="0.15">
      <c r="A130" s="5"/>
      <c r="B130" s="143"/>
      <c r="C130" s="236"/>
      <c r="D130" s="145"/>
      <c r="E130" s="127" t="s">
        <v>45</v>
      </c>
      <c r="F130" s="128"/>
      <c r="G130" s="128"/>
      <c r="H130" s="129"/>
      <c r="I130" s="86">
        <v>38</v>
      </c>
      <c r="J130" s="87"/>
      <c r="K130" s="87"/>
      <c r="L130" s="88"/>
      <c r="M130" s="130">
        <v>157640</v>
      </c>
      <c r="N130" s="131"/>
      <c r="O130" s="131"/>
      <c r="P130" s="131"/>
      <c r="Q130" s="131"/>
      <c r="R130" s="131"/>
      <c r="S130" s="132"/>
      <c r="T130" s="86">
        <v>1</v>
      </c>
      <c r="U130" s="87"/>
      <c r="V130" s="87"/>
      <c r="W130" s="88"/>
      <c r="X130" s="130">
        <v>550</v>
      </c>
      <c r="Y130" s="131"/>
      <c r="Z130" s="131"/>
      <c r="AA130" s="131"/>
      <c r="AB130" s="131"/>
      <c r="AC130" s="131"/>
      <c r="AD130" s="132"/>
      <c r="AE130" s="133">
        <f t="shared" si="33"/>
        <v>39</v>
      </c>
      <c r="AF130" s="133"/>
      <c r="AG130" s="133"/>
      <c r="AH130" s="133"/>
      <c r="AI130" s="134">
        <f t="shared" si="34"/>
        <v>158190</v>
      </c>
      <c r="AJ130" s="134"/>
      <c r="AK130" s="134"/>
      <c r="AL130" s="134"/>
      <c r="AM130" s="134"/>
      <c r="AN130" s="134"/>
      <c r="AO130" s="134"/>
      <c r="AP130" s="133">
        <v>12</v>
      </c>
      <c r="AQ130" s="133"/>
      <c r="AR130" s="133"/>
      <c r="AS130" s="133"/>
      <c r="AT130" s="134">
        <v>39480</v>
      </c>
      <c r="AU130" s="134"/>
      <c r="AV130" s="134"/>
      <c r="AW130" s="134"/>
      <c r="AX130" s="134"/>
      <c r="AY130" s="134"/>
      <c r="AZ130" s="48"/>
    </row>
    <row r="131" spans="1:52" ht="24" customHeight="1" x14ac:dyDescent="0.15">
      <c r="A131" s="5"/>
      <c r="B131" s="143"/>
      <c r="C131" s="236"/>
      <c r="D131" s="145"/>
      <c r="E131" s="127" t="s">
        <v>46</v>
      </c>
      <c r="F131" s="128"/>
      <c r="G131" s="128"/>
      <c r="H131" s="129"/>
      <c r="I131" s="86">
        <v>115</v>
      </c>
      <c r="J131" s="87"/>
      <c r="K131" s="87"/>
      <c r="L131" s="88"/>
      <c r="M131" s="130">
        <v>257140</v>
      </c>
      <c r="N131" s="131"/>
      <c r="O131" s="131"/>
      <c r="P131" s="131"/>
      <c r="Q131" s="131"/>
      <c r="R131" s="131"/>
      <c r="S131" s="132"/>
      <c r="T131" s="86">
        <v>15</v>
      </c>
      <c r="U131" s="87"/>
      <c r="V131" s="87"/>
      <c r="W131" s="88"/>
      <c r="X131" s="130">
        <v>1500</v>
      </c>
      <c r="Y131" s="131"/>
      <c r="Z131" s="131"/>
      <c r="AA131" s="131"/>
      <c r="AB131" s="131"/>
      <c r="AC131" s="131"/>
      <c r="AD131" s="132"/>
      <c r="AE131" s="133">
        <f t="shared" si="33"/>
        <v>130</v>
      </c>
      <c r="AF131" s="133"/>
      <c r="AG131" s="133"/>
      <c r="AH131" s="133"/>
      <c r="AI131" s="134">
        <f t="shared" si="34"/>
        <v>258640</v>
      </c>
      <c r="AJ131" s="134"/>
      <c r="AK131" s="134"/>
      <c r="AL131" s="134"/>
      <c r="AM131" s="134"/>
      <c r="AN131" s="134"/>
      <c r="AO131" s="134"/>
      <c r="AP131" s="133">
        <v>3</v>
      </c>
      <c r="AQ131" s="133"/>
      <c r="AR131" s="133"/>
      <c r="AS131" s="133"/>
      <c r="AT131" s="134">
        <v>13680</v>
      </c>
      <c r="AU131" s="134"/>
      <c r="AV131" s="134"/>
      <c r="AW131" s="134"/>
      <c r="AX131" s="134"/>
      <c r="AY131" s="134"/>
      <c r="AZ131" s="48"/>
    </row>
    <row r="132" spans="1:52" ht="24" customHeight="1" x14ac:dyDescent="0.15">
      <c r="A132" s="5"/>
      <c r="B132" s="143"/>
      <c r="C132" s="236"/>
      <c r="D132" s="145"/>
      <c r="E132" s="127" t="s">
        <v>47</v>
      </c>
      <c r="F132" s="128"/>
      <c r="G132" s="128"/>
      <c r="H132" s="129"/>
      <c r="I132" s="86">
        <v>22</v>
      </c>
      <c r="J132" s="87"/>
      <c r="K132" s="87"/>
      <c r="L132" s="88"/>
      <c r="M132" s="130">
        <v>95100</v>
      </c>
      <c r="N132" s="131"/>
      <c r="O132" s="131"/>
      <c r="P132" s="131"/>
      <c r="Q132" s="131"/>
      <c r="R132" s="131"/>
      <c r="S132" s="132"/>
      <c r="T132" s="86">
        <v>1</v>
      </c>
      <c r="U132" s="87"/>
      <c r="V132" s="87"/>
      <c r="W132" s="88"/>
      <c r="X132" s="130">
        <v>200</v>
      </c>
      <c r="Y132" s="131"/>
      <c r="Z132" s="131"/>
      <c r="AA132" s="131"/>
      <c r="AB132" s="131"/>
      <c r="AC132" s="131"/>
      <c r="AD132" s="132"/>
      <c r="AE132" s="133">
        <f t="shared" si="33"/>
        <v>23</v>
      </c>
      <c r="AF132" s="133"/>
      <c r="AG132" s="133"/>
      <c r="AH132" s="133"/>
      <c r="AI132" s="134">
        <f t="shared" si="34"/>
        <v>95300</v>
      </c>
      <c r="AJ132" s="134"/>
      <c r="AK132" s="134"/>
      <c r="AL132" s="134"/>
      <c r="AM132" s="134"/>
      <c r="AN132" s="134"/>
      <c r="AO132" s="134"/>
      <c r="AP132" s="133">
        <v>1</v>
      </c>
      <c r="AQ132" s="133"/>
      <c r="AR132" s="133"/>
      <c r="AS132" s="133"/>
      <c r="AT132" s="134">
        <v>5880</v>
      </c>
      <c r="AU132" s="134"/>
      <c r="AV132" s="134"/>
      <c r="AW132" s="134"/>
      <c r="AX132" s="134"/>
      <c r="AY132" s="134"/>
      <c r="AZ132" s="48"/>
    </row>
    <row r="133" spans="1:52" ht="24" customHeight="1" x14ac:dyDescent="0.15">
      <c r="A133" s="5"/>
      <c r="B133" s="143"/>
      <c r="C133" s="236"/>
      <c r="D133" s="145"/>
      <c r="E133" s="127" t="s">
        <v>48</v>
      </c>
      <c r="F133" s="128"/>
      <c r="G133" s="128"/>
      <c r="H133" s="129"/>
      <c r="I133" s="86">
        <v>27</v>
      </c>
      <c r="J133" s="87"/>
      <c r="K133" s="87"/>
      <c r="L133" s="88"/>
      <c r="M133" s="130">
        <v>105360</v>
      </c>
      <c r="N133" s="131"/>
      <c r="O133" s="131"/>
      <c r="P133" s="131"/>
      <c r="Q133" s="131"/>
      <c r="R133" s="131"/>
      <c r="S133" s="132"/>
      <c r="T133" s="86">
        <v>5</v>
      </c>
      <c r="U133" s="87"/>
      <c r="V133" s="87"/>
      <c r="W133" s="88"/>
      <c r="X133" s="130">
        <v>1600</v>
      </c>
      <c r="Y133" s="131"/>
      <c r="Z133" s="131"/>
      <c r="AA133" s="131"/>
      <c r="AB133" s="131"/>
      <c r="AC133" s="131"/>
      <c r="AD133" s="132"/>
      <c r="AE133" s="133">
        <f t="shared" si="33"/>
        <v>32</v>
      </c>
      <c r="AF133" s="133"/>
      <c r="AG133" s="133"/>
      <c r="AH133" s="133"/>
      <c r="AI133" s="134">
        <f t="shared" si="34"/>
        <v>106960</v>
      </c>
      <c r="AJ133" s="134"/>
      <c r="AK133" s="134"/>
      <c r="AL133" s="134"/>
      <c r="AM133" s="134"/>
      <c r="AN133" s="134"/>
      <c r="AO133" s="134"/>
      <c r="AP133" s="133">
        <v>3</v>
      </c>
      <c r="AQ133" s="133"/>
      <c r="AR133" s="133"/>
      <c r="AS133" s="133"/>
      <c r="AT133" s="134">
        <v>9240</v>
      </c>
      <c r="AU133" s="134"/>
      <c r="AV133" s="134"/>
      <c r="AW133" s="134"/>
      <c r="AX133" s="134"/>
      <c r="AY133" s="134"/>
      <c r="AZ133" s="48"/>
    </row>
    <row r="134" spans="1:52" ht="24" customHeight="1" x14ac:dyDescent="0.15">
      <c r="A134" s="5"/>
      <c r="B134" s="143"/>
      <c r="C134" s="236"/>
      <c r="D134" s="145"/>
      <c r="E134" s="127" t="s">
        <v>49</v>
      </c>
      <c r="F134" s="128"/>
      <c r="G134" s="128"/>
      <c r="H134" s="129"/>
      <c r="I134" s="86">
        <v>70</v>
      </c>
      <c r="J134" s="87"/>
      <c r="K134" s="87"/>
      <c r="L134" s="88"/>
      <c r="M134" s="130">
        <v>148140</v>
      </c>
      <c r="N134" s="131"/>
      <c r="O134" s="131"/>
      <c r="P134" s="131"/>
      <c r="Q134" s="131"/>
      <c r="R134" s="131"/>
      <c r="S134" s="132"/>
      <c r="T134" s="86">
        <v>5</v>
      </c>
      <c r="U134" s="87"/>
      <c r="V134" s="87"/>
      <c r="W134" s="88"/>
      <c r="X134" s="130">
        <v>1000</v>
      </c>
      <c r="Y134" s="131"/>
      <c r="Z134" s="131"/>
      <c r="AA134" s="131"/>
      <c r="AB134" s="131"/>
      <c r="AC134" s="131"/>
      <c r="AD134" s="132"/>
      <c r="AE134" s="133">
        <f t="shared" si="33"/>
        <v>75</v>
      </c>
      <c r="AF134" s="133"/>
      <c r="AG134" s="133"/>
      <c r="AH134" s="133"/>
      <c r="AI134" s="134">
        <f t="shared" si="34"/>
        <v>149140</v>
      </c>
      <c r="AJ134" s="134"/>
      <c r="AK134" s="134"/>
      <c r="AL134" s="134"/>
      <c r="AM134" s="134"/>
      <c r="AN134" s="134"/>
      <c r="AO134" s="134"/>
      <c r="AP134" s="133">
        <v>6</v>
      </c>
      <c r="AQ134" s="133"/>
      <c r="AR134" s="133"/>
      <c r="AS134" s="133"/>
      <c r="AT134" s="134">
        <v>6120</v>
      </c>
      <c r="AU134" s="134"/>
      <c r="AV134" s="134"/>
      <c r="AW134" s="134"/>
      <c r="AX134" s="134"/>
      <c r="AY134" s="134"/>
      <c r="AZ134" s="48"/>
    </row>
    <row r="135" spans="1:52" ht="24" customHeight="1" x14ac:dyDescent="0.15">
      <c r="A135" s="5"/>
      <c r="B135" s="143"/>
      <c r="C135" s="236"/>
      <c r="D135" s="145"/>
      <c r="E135" s="110" t="s">
        <v>34</v>
      </c>
      <c r="F135" s="111"/>
      <c r="G135" s="111"/>
      <c r="H135" s="112"/>
      <c r="I135" s="86">
        <f>SUM(I128:I134)</f>
        <v>473</v>
      </c>
      <c r="J135" s="87"/>
      <c r="K135" s="87"/>
      <c r="L135" s="88"/>
      <c r="M135" s="130">
        <f>SUM(M128:M134)</f>
        <v>2545480</v>
      </c>
      <c r="N135" s="131"/>
      <c r="O135" s="131"/>
      <c r="P135" s="131"/>
      <c r="Q135" s="131"/>
      <c r="R135" s="131"/>
      <c r="S135" s="132"/>
      <c r="T135" s="86">
        <f>SUM(T128:T134)</f>
        <v>1458</v>
      </c>
      <c r="U135" s="87"/>
      <c r="V135" s="87"/>
      <c r="W135" s="88"/>
      <c r="X135" s="130">
        <f>SUM(X128:X134)</f>
        <v>662470</v>
      </c>
      <c r="Y135" s="131"/>
      <c r="Z135" s="131"/>
      <c r="AA135" s="131"/>
      <c r="AB135" s="131"/>
      <c r="AC135" s="131"/>
      <c r="AD135" s="132"/>
      <c r="AE135" s="133">
        <f t="shared" si="33"/>
        <v>1931</v>
      </c>
      <c r="AF135" s="133"/>
      <c r="AG135" s="133"/>
      <c r="AH135" s="133"/>
      <c r="AI135" s="134">
        <f t="shared" si="34"/>
        <v>3207950</v>
      </c>
      <c r="AJ135" s="134"/>
      <c r="AK135" s="134"/>
      <c r="AL135" s="134"/>
      <c r="AM135" s="134"/>
      <c r="AN135" s="134"/>
      <c r="AO135" s="134"/>
      <c r="AP135" s="86">
        <f>SUM(AP128:AP134)</f>
        <v>50</v>
      </c>
      <c r="AQ135" s="87"/>
      <c r="AR135" s="87"/>
      <c r="AS135" s="88"/>
      <c r="AT135" s="130">
        <f>SUM(AT128:AT134)</f>
        <v>274140</v>
      </c>
      <c r="AU135" s="131"/>
      <c r="AV135" s="131"/>
      <c r="AW135" s="131"/>
      <c r="AX135" s="131"/>
      <c r="AY135" s="132"/>
      <c r="AZ135" s="48"/>
    </row>
    <row r="136" spans="1:52" ht="3" customHeight="1" x14ac:dyDescent="0.15">
      <c r="A136" s="5"/>
      <c r="B136" s="146"/>
      <c r="C136" s="237"/>
      <c r="D136" s="148"/>
      <c r="E136" s="110"/>
      <c r="F136" s="111"/>
      <c r="G136" s="111"/>
      <c r="H136" s="112"/>
      <c r="I136" s="136"/>
      <c r="J136" s="137"/>
      <c r="K136" s="137"/>
      <c r="L136" s="138"/>
      <c r="M136" s="130"/>
      <c r="N136" s="131"/>
      <c r="O136" s="131"/>
      <c r="P136" s="131"/>
      <c r="Q136" s="131"/>
      <c r="R136" s="131"/>
      <c r="S136" s="132"/>
      <c r="T136" s="136"/>
      <c r="U136" s="137"/>
      <c r="V136" s="137"/>
      <c r="W136" s="138"/>
      <c r="X136" s="130"/>
      <c r="Y136" s="131"/>
      <c r="Z136" s="131"/>
      <c r="AA136" s="131"/>
      <c r="AB136" s="131"/>
      <c r="AC136" s="131"/>
      <c r="AD136" s="132"/>
      <c r="AE136" s="139"/>
      <c r="AF136" s="139"/>
      <c r="AG136" s="139"/>
      <c r="AH136" s="139"/>
      <c r="AI136" s="134"/>
      <c r="AJ136" s="134"/>
      <c r="AK136" s="134"/>
      <c r="AL136" s="134"/>
      <c r="AM136" s="134"/>
      <c r="AN136" s="134"/>
      <c r="AO136" s="134"/>
      <c r="AP136" s="136"/>
      <c r="AQ136" s="137"/>
      <c r="AR136" s="137"/>
      <c r="AS136" s="138"/>
      <c r="AT136" s="130"/>
      <c r="AU136" s="131"/>
      <c r="AV136" s="131"/>
      <c r="AW136" s="131"/>
      <c r="AX136" s="131"/>
      <c r="AY136" s="132"/>
      <c r="AZ136" s="48"/>
    </row>
    <row r="137" spans="1:52" ht="24" customHeight="1" x14ac:dyDescent="0.15">
      <c r="A137" s="5"/>
      <c r="B137" s="149"/>
      <c r="C137" s="150"/>
      <c r="D137" s="151"/>
      <c r="E137" s="110" t="s">
        <v>35</v>
      </c>
      <c r="F137" s="111"/>
      <c r="G137" s="111"/>
      <c r="H137" s="112"/>
      <c r="I137" s="86">
        <v>2513</v>
      </c>
      <c r="J137" s="87"/>
      <c r="K137" s="87"/>
      <c r="L137" s="88"/>
      <c r="M137" s="130">
        <v>13363920</v>
      </c>
      <c r="N137" s="131"/>
      <c r="O137" s="131"/>
      <c r="P137" s="131"/>
      <c r="Q137" s="131"/>
      <c r="R137" s="131"/>
      <c r="S137" s="132"/>
      <c r="T137" s="86">
        <v>9189</v>
      </c>
      <c r="U137" s="87"/>
      <c r="V137" s="87"/>
      <c r="W137" s="88"/>
      <c r="X137" s="130">
        <v>4033000</v>
      </c>
      <c r="Y137" s="131"/>
      <c r="Z137" s="131"/>
      <c r="AA137" s="131"/>
      <c r="AB137" s="131"/>
      <c r="AC137" s="131"/>
      <c r="AD137" s="132"/>
      <c r="AE137" s="133">
        <f>I137+T137</f>
        <v>11702</v>
      </c>
      <c r="AF137" s="133"/>
      <c r="AG137" s="133"/>
      <c r="AH137" s="133"/>
      <c r="AI137" s="134">
        <f>M137+X137</f>
        <v>17396920</v>
      </c>
      <c r="AJ137" s="134"/>
      <c r="AK137" s="134"/>
      <c r="AL137" s="134"/>
      <c r="AM137" s="134"/>
      <c r="AN137" s="134"/>
      <c r="AO137" s="134"/>
      <c r="AP137" s="86">
        <v>139</v>
      </c>
      <c r="AQ137" s="87"/>
      <c r="AR137" s="87"/>
      <c r="AS137" s="88"/>
      <c r="AT137" s="130">
        <v>742870</v>
      </c>
      <c r="AU137" s="131"/>
      <c r="AV137" s="131"/>
      <c r="AW137" s="131"/>
      <c r="AX137" s="131"/>
      <c r="AY137" s="132"/>
      <c r="AZ137" s="48"/>
    </row>
  </sheetData>
  <mergeCells count="1073">
    <mergeCell ref="B55:H58"/>
    <mergeCell ref="I57:L57"/>
    <mergeCell ref="M57:Q57"/>
    <mergeCell ref="R57:W57"/>
    <mergeCell ref="X57:AB57"/>
    <mergeCell ref="AC57:AH57"/>
    <mergeCell ref="I58:L58"/>
    <mergeCell ref="AN59:AS59"/>
    <mergeCell ref="I60:L60"/>
    <mergeCell ref="M60:Q60"/>
    <mergeCell ref="I55:L55"/>
    <mergeCell ref="M55:Q55"/>
    <mergeCell ref="R55:W55"/>
    <mergeCell ref="X55:AB55"/>
    <mergeCell ref="AC55:AH55"/>
    <mergeCell ref="AI55:AM55"/>
    <mergeCell ref="AI57:AM57"/>
    <mergeCell ref="M58:Q58"/>
    <mergeCell ref="R58:W58"/>
    <mergeCell ref="X58:AB58"/>
    <mergeCell ref="AC58:AH58"/>
    <mergeCell ref="AI58:AM58"/>
    <mergeCell ref="AN58:AS58"/>
    <mergeCell ref="X59:AB59"/>
    <mergeCell ref="AC59:AH59"/>
    <mergeCell ref="AI59:AM59"/>
    <mergeCell ref="AT61:AY61"/>
    <mergeCell ref="AT55:AY55"/>
    <mergeCell ref="AN55:AS55"/>
    <mergeCell ref="R60:W60"/>
    <mergeCell ref="X60:AB60"/>
    <mergeCell ref="AC60:AH60"/>
    <mergeCell ref="AI56:AM56"/>
    <mergeCell ref="AN56:AS56"/>
    <mergeCell ref="AN57:AS57"/>
    <mergeCell ref="AT56:AY56"/>
    <mergeCell ref="AT59:AY59"/>
    <mergeCell ref="AT60:AY60"/>
    <mergeCell ref="AT57:AY57"/>
    <mergeCell ref="AT58:AY58"/>
    <mergeCell ref="I59:L59"/>
    <mergeCell ref="M59:Q59"/>
    <mergeCell ref="R59:W59"/>
    <mergeCell ref="AI60:AM60"/>
    <mergeCell ref="AN60:AS60"/>
    <mergeCell ref="I56:L56"/>
    <mergeCell ref="M56:Q56"/>
    <mergeCell ref="R56:W56"/>
    <mergeCell ref="X56:AB56"/>
    <mergeCell ref="AC56:AH56"/>
    <mergeCell ref="AN61:AS61"/>
    <mergeCell ref="I61:L61"/>
    <mergeCell ref="M61:Q61"/>
    <mergeCell ref="R61:W61"/>
    <mergeCell ref="X61:AB61"/>
    <mergeCell ref="AC61:AH61"/>
    <mergeCell ref="AI61:AM61"/>
    <mergeCell ref="B48:H51"/>
    <mergeCell ref="I50:L50"/>
    <mergeCell ref="M50:Q50"/>
    <mergeCell ref="R50:W50"/>
    <mergeCell ref="X50:AB50"/>
    <mergeCell ref="AC50:AH50"/>
    <mergeCell ref="I51:L51"/>
    <mergeCell ref="AN52:AS52"/>
    <mergeCell ref="I53:L53"/>
    <mergeCell ref="M53:Q53"/>
    <mergeCell ref="I48:L48"/>
    <mergeCell ref="M48:Q48"/>
    <mergeCell ref="R48:W48"/>
    <mergeCell ref="X48:AB48"/>
    <mergeCell ref="AC48:AH48"/>
    <mergeCell ref="AI48:AM48"/>
    <mergeCell ref="AI50:AM50"/>
    <mergeCell ref="M51:Q51"/>
    <mergeCell ref="R51:W51"/>
    <mergeCell ref="X51:AB51"/>
    <mergeCell ref="AC51:AH51"/>
    <mergeCell ref="AI51:AM51"/>
    <mergeCell ref="AN51:AS51"/>
    <mergeCell ref="X52:AB52"/>
    <mergeCell ref="AC52:AH52"/>
    <mergeCell ref="AI52:AM52"/>
    <mergeCell ref="AT54:AY54"/>
    <mergeCell ref="AT48:AY48"/>
    <mergeCell ref="AN48:AS48"/>
    <mergeCell ref="R53:W53"/>
    <mergeCell ref="X53:AB53"/>
    <mergeCell ref="AC53:AH53"/>
    <mergeCell ref="AI49:AM49"/>
    <mergeCell ref="AN49:AS49"/>
    <mergeCell ref="AN50:AS50"/>
    <mergeCell ref="AT49:AY49"/>
    <mergeCell ref="AT52:AY52"/>
    <mergeCell ref="AT53:AY53"/>
    <mergeCell ref="AT50:AY50"/>
    <mergeCell ref="AT51:AY51"/>
    <mergeCell ref="I52:L52"/>
    <mergeCell ref="M52:Q52"/>
    <mergeCell ref="R52:W52"/>
    <mergeCell ref="AI53:AM53"/>
    <mergeCell ref="AN53:AS53"/>
    <mergeCell ref="I49:L49"/>
    <mergeCell ref="M49:Q49"/>
    <mergeCell ref="R49:W49"/>
    <mergeCell ref="X49:AB49"/>
    <mergeCell ref="AC49:AH49"/>
    <mergeCell ref="AN54:AS54"/>
    <mergeCell ref="I54:L54"/>
    <mergeCell ref="M54:Q54"/>
    <mergeCell ref="R54:W54"/>
    <mergeCell ref="X54:AB54"/>
    <mergeCell ref="AC54:AH54"/>
    <mergeCell ref="AI54:AM54"/>
    <mergeCell ref="B41:H44"/>
    <mergeCell ref="I43:L43"/>
    <mergeCell ref="M43:Q43"/>
    <mergeCell ref="R43:W43"/>
    <mergeCell ref="X43:AB43"/>
    <mergeCell ref="AC43:AH43"/>
    <mergeCell ref="I44:L44"/>
    <mergeCell ref="AN45:AS45"/>
    <mergeCell ref="I46:L46"/>
    <mergeCell ref="M46:Q46"/>
    <mergeCell ref="I41:L41"/>
    <mergeCell ref="M41:Q41"/>
    <mergeCell ref="R41:W41"/>
    <mergeCell ref="X41:AB41"/>
    <mergeCell ref="AC41:AH41"/>
    <mergeCell ref="AI41:AM41"/>
    <mergeCell ref="AI43:AM43"/>
    <mergeCell ref="M44:Q44"/>
    <mergeCell ref="R44:W44"/>
    <mergeCell ref="X44:AB44"/>
    <mergeCell ref="AC44:AH44"/>
    <mergeCell ref="AI44:AM44"/>
    <mergeCell ref="AN44:AS44"/>
    <mergeCell ref="X45:AB45"/>
    <mergeCell ref="AC45:AH45"/>
    <mergeCell ref="AI45:AM45"/>
    <mergeCell ref="AT47:AY47"/>
    <mergeCell ref="AT41:AY41"/>
    <mergeCell ref="AN41:AS41"/>
    <mergeCell ref="R46:W46"/>
    <mergeCell ref="X46:AB46"/>
    <mergeCell ref="AC46:AH46"/>
    <mergeCell ref="AI42:AM42"/>
    <mergeCell ref="AN42:AS42"/>
    <mergeCell ref="AN43:AS43"/>
    <mergeCell ref="AT42:AY42"/>
    <mergeCell ref="AT45:AY45"/>
    <mergeCell ref="AT46:AY46"/>
    <mergeCell ref="AT43:AY43"/>
    <mergeCell ref="AT44:AY44"/>
    <mergeCell ref="I45:L45"/>
    <mergeCell ref="M45:Q45"/>
    <mergeCell ref="R45:W45"/>
    <mergeCell ref="AI46:AM46"/>
    <mergeCell ref="AN46:AS46"/>
    <mergeCell ref="I42:L42"/>
    <mergeCell ref="M42:Q42"/>
    <mergeCell ref="R42:W42"/>
    <mergeCell ref="X42:AB42"/>
    <mergeCell ref="AC42:AH42"/>
    <mergeCell ref="AN47:AS47"/>
    <mergeCell ref="I47:L47"/>
    <mergeCell ref="M47:Q47"/>
    <mergeCell ref="R47:W47"/>
    <mergeCell ref="X47:AB47"/>
    <mergeCell ref="AC47:AH47"/>
    <mergeCell ref="AI47:AM47"/>
    <mergeCell ref="B34:H37"/>
    <mergeCell ref="I36:L36"/>
    <mergeCell ref="M36:Q36"/>
    <mergeCell ref="R36:W36"/>
    <mergeCell ref="X36:AB36"/>
    <mergeCell ref="AC36:AH36"/>
    <mergeCell ref="I37:L37"/>
    <mergeCell ref="AN38:AS38"/>
    <mergeCell ref="I39:L39"/>
    <mergeCell ref="M39:Q39"/>
    <mergeCell ref="I34:L34"/>
    <mergeCell ref="M34:Q34"/>
    <mergeCell ref="R34:W34"/>
    <mergeCell ref="X34:AB34"/>
    <mergeCell ref="AC34:AH34"/>
    <mergeCell ref="AI34:AM34"/>
    <mergeCell ref="AI36:AM36"/>
    <mergeCell ref="M37:Q37"/>
    <mergeCell ref="R37:W37"/>
    <mergeCell ref="X37:AB37"/>
    <mergeCell ref="AC37:AH37"/>
    <mergeCell ref="AI37:AM37"/>
    <mergeCell ref="AN37:AS37"/>
    <mergeCell ref="X38:AB38"/>
    <mergeCell ref="AC38:AH38"/>
    <mergeCell ref="AI38:AM38"/>
    <mergeCell ref="AT40:AY40"/>
    <mergeCell ref="AT34:AY34"/>
    <mergeCell ref="AN34:AS34"/>
    <mergeCell ref="R39:W39"/>
    <mergeCell ref="X39:AB39"/>
    <mergeCell ref="AC39:AH39"/>
    <mergeCell ref="AI35:AM35"/>
    <mergeCell ref="AN35:AS35"/>
    <mergeCell ref="AN36:AS36"/>
    <mergeCell ref="AT35:AY35"/>
    <mergeCell ref="AT38:AY38"/>
    <mergeCell ref="AT39:AY39"/>
    <mergeCell ref="AT36:AY36"/>
    <mergeCell ref="AT37:AY37"/>
    <mergeCell ref="I38:L38"/>
    <mergeCell ref="M38:Q38"/>
    <mergeCell ref="R38:W38"/>
    <mergeCell ref="AI39:AM39"/>
    <mergeCell ref="AN39:AS39"/>
    <mergeCell ref="I35:L35"/>
    <mergeCell ref="M35:Q35"/>
    <mergeCell ref="R35:W35"/>
    <mergeCell ref="X35:AB35"/>
    <mergeCell ref="AC35:AH35"/>
    <mergeCell ref="AN40:AS40"/>
    <mergeCell ref="I40:L40"/>
    <mergeCell ref="M40:Q40"/>
    <mergeCell ref="R40:W40"/>
    <mergeCell ref="X40:AB40"/>
    <mergeCell ref="AC40:AH40"/>
    <mergeCell ref="AI40:AM40"/>
    <mergeCell ref="B27:H30"/>
    <mergeCell ref="I29:L29"/>
    <mergeCell ref="M29:Q29"/>
    <mergeCell ref="R29:W29"/>
    <mergeCell ref="X29:AB29"/>
    <mergeCell ref="AC29:AH29"/>
    <mergeCell ref="I30:L30"/>
    <mergeCell ref="AN31:AS31"/>
    <mergeCell ref="I32:L32"/>
    <mergeCell ref="M32:Q32"/>
    <mergeCell ref="I27:L27"/>
    <mergeCell ref="M27:Q27"/>
    <mergeCell ref="R27:W27"/>
    <mergeCell ref="X27:AB27"/>
    <mergeCell ref="AC27:AH27"/>
    <mergeCell ref="AI27:AM27"/>
    <mergeCell ref="AI29:AM29"/>
    <mergeCell ref="M30:Q30"/>
    <mergeCell ref="R30:W30"/>
    <mergeCell ref="X30:AB30"/>
    <mergeCell ref="AC30:AH30"/>
    <mergeCell ref="AI30:AM30"/>
    <mergeCell ref="AN30:AS30"/>
    <mergeCell ref="X31:AB31"/>
    <mergeCell ref="AC31:AH31"/>
    <mergeCell ref="AI31:AM31"/>
    <mergeCell ref="AT33:AY33"/>
    <mergeCell ref="AT27:AY27"/>
    <mergeCell ref="AN27:AS27"/>
    <mergeCell ref="R32:W32"/>
    <mergeCell ref="X32:AB32"/>
    <mergeCell ref="AC32:AH32"/>
    <mergeCell ref="AI28:AM28"/>
    <mergeCell ref="AN28:AS28"/>
    <mergeCell ref="AN29:AS29"/>
    <mergeCell ref="AT28:AY28"/>
    <mergeCell ref="AT31:AY31"/>
    <mergeCell ref="AT32:AY32"/>
    <mergeCell ref="AT29:AY29"/>
    <mergeCell ref="AT30:AY30"/>
    <mergeCell ref="I31:L31"/>
    <mergeCell ref="M31:Q31"/>
    <mergeCell ref="R31:W31"/>
    <mergeCell ref="AI32:AM32"/>
    <mergeCell ref="AN32:AS32"/>
    <mergeCell ref="I28:L28"/>
    <mergeCell ref="M28:Q28"/>
    <mergeCell ref="R28:W28"/>
    <mergeCell ref="X28:AB28"/>
    <mergeCell ref="AC28:AH28"/>
    <mergeCell ref="AN33:AS33"/>
    <mergeCell ref="I33:L33"/>
    <mergeCell ref="M33:Q33"/>
    <mergeCell ref="R33:W33"/>
    <mergeCell ref="X33:AB33"/>
    <mergeCell ref="AC33:AH33"/>
    <mergeCell ref="AI33:AM33"/>
    <mergeCell ref="B20:H23"/>
    <mergeCell ref="I22:L22"/>
    <mergeCell ref="M22:Q22"/>
    <mergeCell ref="R22:W22"/>
    <mergeCell ref="X22:AB22"/>
    <mergeCell ref="AC22:AH22"/>
    <mergeCell ref="I23:L23"/>
    <mergeCell ref="AN24:AS24"/>
    <mergeCell ref="I25:L25"/>
    <mergeCell ref="M25:Q25"/>
    <mergeCell ref="I20:L20"/>
    <mergeCell ref="M20:Q20"/>
    <mergeCell ref="R20:W20"/>
    <mergeCell ref="X20:AB20"/>
    <mergeCell ref="AC20:AH20"/>
    <mergeCell ref="AI20:AM20"/>
    <mergeCell ref="AI22:AM22"/>
    <mergeCell ref="M23:Q23"/>
    <mergeCell ref="R23:W23"/>
    <mergeCell ref="X23:AB23"/>
    <mergeCell ref="AC23:AH23"/>
    <mergeCell ref="AI23:AM23"/>
    <mergeCell ref="AN23:AS23"/>
    <mergeCell ref="X24:AB24"/>
    <mergeCell ref="AC24:AH24"/>
    <mergeCell ref="AI24:AM24"/>
    <mergeCell ref="AT26:AY26"/>
    <mergeCell ref="AT20:AY20"/>
    <mergeCell ref="AN20:AS20"/>
    <mergeCell ref="R25:W25"/>
    <mergeCell ref="X25:AB25"/>
    <mergeCell ref="AC25:AH25"/>
    <mergeCell ref="AI21:AM21"/>
    <mergeCell ref="AN21:AS21"/>
    <mergeCell ref="AN22:AS22"/>
    <mergeCell ref="AT21:AY21"/>
    <mergeCell ref="AT24:AY24"/>
    <mergeCell ref="AT25:AY25"/>
    <mergeCell ref="AT22:AY22"/>
    <mergeCell ref="AT23:AY23"/>
    <mergeCell ref="I24:L24"/>
    <mergeCell ref="M24:Q24"/>
    <mergeCell ref="R24:W24"/>
    <mergeCell ref="AI25:AM25"/>
    <mergeCell ref="AN25:AS25"/>
    <mergeCell ref="I21:L21"/>
    <mergeCell ref="M21:Q21"/>
    <mergeCell ref="R21:W21"/>
    <mergeCell ref="X21:AB21"/>
    <mergeCell ref="AC21:AH21"/>
    <mergeCell ref="AN26:AS26"/>
    <mergeCell ref="I26:L26"/>
    <mergeCell ref="M26:Q26"/>
    <mergeCell ref="R26:W26"/>
    <mergeCell ref="X26:AB26"/>
    <mergeCell ref="AC26:AH26"/>
    <mergeCell ref="AI26:AM26"/>
    <mergeCell ref="B69:D124"/>
    <mergeCell ref="AT62:AY62"/>
    <mergeCell ref="I63:L63"/>
    <mergeCell ref="M63:Q63"/>
    <mergeCell ref="R63:W63"/>
    <mergeCell ref="X63:AB63"/>
    <mergeCell ref="AC63:AH63"/>
    <mergeCell ref="AI63:AM63"/>
    <mergeCell ref="AN63:AS63"/>
    <mergeCell ref="AT63:AY63"/>
    <mergeCell ref="AI65:AM65"/>
    <mergeCell ref="AN65:AS65"/>
    <mergeCell ref="I64:L64"/>
    <mergeCell ref="M64:Q64"/>
    <mergeCell ref="R64:W64"/>
    <mergeCell ref="X64:AB64"/>
    <mergeCell ref="AC64:AH64"/>
    <mergeCell ref="AI64:AM64"/>
    <mergeCell ref="AI67:AM67"/>
    <mergeCell ref="AN67:AS67"/>
    <mergeCell ref="I66:L66"/>
    <mergeCell ref="M66:Q66"/>
    <mergeCell ref="R66:W66"/>
    <mergeCell ref="X66:AB66"/>
    <mergeCell ref="AC66:AH66"/>
    <mergeCell ref="AI66:AM66"/>
    <mergeCell ref="AN66:AS66"/>
    <mergeCell ref="B62:H65"/>
    <mergeCell ref="AT65:AY65"/>
    <mergeCell ref="AT66:AY66"/>
    <mergeCell ref="AT67:AY67"/>
    <mergeCell ref="AT68:AY68"/>
    <mergeCell ref="E117:H117"/>
    <mergeCell ref="I117:L117"/>
    <mergeCell ref="M117:Q117"/>
    <mergeCell ref="R117:W117"/>
    <mergeCell ref="X117:AB117"/>
    <mergeCell ref="AC117:AH117"/>
    <mergeCell ref="AN62:AS62"/>
    <mergeCell ref="AN64:AS64"/>
    <mergeCell ref="AT64:AY64"/>
    <mergeCell ref="I65:L65"/>
    <mergeCell ref="M65:Q65"/>
    <mergeCell ref="R65:W65"/>
    <mergeCell ref="X65:AB65"/>
    <mergeCell ref="AC65:AH65"/>
    <mergeCell ref="I62:L62"/>
    <mergeCell ref="M62:Q62"/>
    <mergeCell ref="R62:W62"/>
    <mergeCell ref="X62:AB62"/>
    <mergeCell ref="AC62:AH62"/>
    <mergeCell ref="AI62:AM62"/>
    <mergeCell ref="I67:L67"/>
    <mergeCell ref="M67:Q67"/>
    <mergeCell ref="R67:W67"/>
    <mergeCell ref="X67:AB67"/>
    <mergeCell ref="AC67:AH67"/>
    <mergeCell ref="AN68:AS68"/>
    <mergeCell ref="I68:L68"/>
    <mergeCell ref="M68:Q68"/>
    <mergeCell ref="R68:W68"/>
    <mergeCell ref="X68:AB68"/>
    <mergeCell ref="AC68:AH68"/>
    <mergeCell ref="AI68:AM68"/>
    <mergeCell ref="M114:Q114"/>
    <mergeCell ref="R114:W114"/>
    <mergeCell ref="X114:AB114"/>
    <mergeCell ref="AC114:AH114"/>
    <mergeCell ref="AI114:AM114"/>
    <mergeCell ref="AN114:AS114"/>
    <mergeCell ref="AT114:AY114"/>
    <mergeCell ref="AT115:AY115"/>
    <mergeCell ref="I116:L116"/>
    <mergeCell ref="M116:Q116"/>
    <mergeCell ref="R116:W116"/>
    <mergeCell ref="X116:AB116"/>
    <mergeCell ref="AC116:AH116"/>
    <mergeCell ref="AI116:AM116"/>
    <mergeCell ref="AN116:AS116"/>
    <mergeCell ref="AT116:AY116"/>
    <mergeCell ref="AI117:AM117"/>
    <mergeCell ref="AN117:AS117"/>
    <mergeCell ref="AT117:AY117"/>
    <mergeCell ref="I115:L115"/>
    <mergeCell ref="M115:Q115"/>
    <mergeCell ref="R115:W115"/>
    <mergeCell ref="X115:AB115"/>
    <mergeCell ref="AC115:AH115"/>
    <mergeCell ref="AI115:AM115"/>
    <mergeCell ref="AN115:AS115"/>
    <mergeCell ref="E110:H110"/>
    <mergeCell ref="I110:L110"/>
    <mergeCell ref="M110:Q110"/>
    <mergeCell ref="R110:W110"/>
    <mergeCell ref="X110:AB110"/>
    <mergeCell ref="AC110:AH110"/>
    <mergeCell ref="AT112:AY112"/>
    <mergeCell ref="I113:L113"/>
    <mergeCell ref="M113:Q113"/>
    <mergeCell ref="R113:W113"/>
    <mergeCell ref="X113:AB113"/>
    <mergeCell ref="AC113:AH113"/>
    <mergeCell ref="AI113:AM113"/>
    <mergeCell ref="AN113:AS113"/>
    <mergeCell ref="AI111:AM111"/>
    <mergeCell ref="AN111:AS111"/>
    <mergeCell ref="AT111:AY111"/>
    <mergeCell ref="I112:L112"/>
    <mergeCell ref="M112:Q112"/>
    <mergeCell ref="R112:W112"/>
    <mergeCell ref="X112:AB112"/>
    <mergeCell ref="AC112:AH112"/>
    <mergeCell ref="AI112:AM112"/>
    <mergeCell ref="AN112:AS112"/>
    <mergeCell ref="E111:H114"/>
    <mergeCell ref="I111:L111"/>
    <mergeCell ref="M111:Q111"/>
    <mergeCell ref="R111:W111"/>
    <mergeCell ref="X111:AB111"/>
    <mergeCell ref="AC111:AH111"/>
    <mergeCell ref="AT113:AY113"/>
    <mergeCell ref="I114:L114"/>
    <mergeCell ref="M107:Q107"/>
    <mergeCell ref="R107:W107"/>
    <mergeCell ref="X107:AB107"/>
    <mergeCell ref="AC107:AH107"/>
    <mergeCell ref="AI107:AM107"/>
    <mergeCell ref="AN107:AS107"/>
    <mergeCell ref="AT107:AY107"/>
    <mergeCell ref="AT108:AY108"/>
    <mergeCell ref="I109:L109"/>
    <mergeCell ref="M109:Q109"/>
    <mergeCell ref="R109:W109"/>
    <mergeCell ref="X109:AB109"/>
    <mergeCell ref="AC109:AH109"/>
    <mergeCell ref="AI109:AM109"/>
    <mergeCell ref="AN109:AS109"/>
    <mergeCell ref="AT109:AY109"/>
    <mergeCell ref="AI110:AM110"/>
    <mergeCell ref="AN110:AS110"/>
    <mergeCell ref="AT110:AY110"/>
    <mergeCell ref="I108:L108"/>
    <mergeCell ref="M108:Q108"/>
    <mergeCell ref="R108:W108"/>
    <mergeCell ref="X108:AB108"/>
    <mergeCell ref="AC108:AH108"/>
    <mergeCell ref="AI108:AM108"/>
    <mergeCell ref="AN108:AS108"/>
    <mergeCell ref="E103:H103"/>
    <mergeCell ref="I103:L103"/>
    <mergeCell ref="M103:Q103"/>
    <mergeCell ref="R103:W103"/>
    <mergeCell ref="X103:AB103"/>
    <mergeCell ref="AC103:AH103"/>
    <mergeCell ref="AT105:AY105"/>
    <mergeCell ref="I106:L106"/>
    <mergeCell ref="M106:Q106"/>
    <mergeCell ref="R106:W106"/>
    <mergeCell ref="X106:AB106"/>
    <mergeCell ref="AC106:AH106"/>
    <mergeCell ref="AI106:AM106"/>
    <mergeCell ref="AN106:AS106"/>
    <mergeCell ref="AI104:AM104"/>
    <mergeCell ref="AN104:AS104"/>
    <mergeCell ref="AT104:AY104"/>
    <mergeCell ref="I105:L105"/>
    <mergeCell ref="M105:Q105"/>
    <mergeCell ref="R105:W105"/>
    <mergeCell ref="X105:AB105"/>
    <mergeCell ref="AC105:AH105"/>
    <mergeCell ref="AI105:AM105"/>
    <mergeCell ref="AN105:AS105"/>
    <mergeCell ref="E104:H107"/>
    <mergeCell ref="I104:L104"/>
    <mergeCell ref="M104:Q104"/>
    <mergeCell ref="R104:W104"/>
    <mergeCell ref="X104:AB104"/>
    <mergeCell ref="AC104:AH104"/>
    <mergeCell ref="AT106:AY106"/>
    <mergeCell ref="I107:L107"/>
    <mergeCell ref="M100:Q100"/>
    <mergeCell ref="R100:W100"/>
    <mergeCell ref="X100:AB100"/>
    <mergeCell ref="AC100:AH100"/>
    <mergeCell ref="AI100:AM100"/>
    <mergeCell ref="AN100:AS100"/>
    <mergeCell ref="AT100:AY100"/>
    <mergeCell ref="AT101:AY101"/>
    <mergeCell ref="I102:L102"/>
    <mergeCell ref="M102:Q102"/>
    <mergeCell ref="R102:W102"/>
    <mergeCell ref="X102:AB102"/>
    <mergeCell ref="AC102:AH102"/>
    <mergeCell ref="AI102:AM102"/>
    <mergeCell ref="AN102:AS102"/>
    <mergeCell ref="AT102:AY102"/>
    <mergeCell ref="AI103:AM103"/>
    <mergeCell ref="AN103:AS103"/>
    <mergeCell ref="AT103:AY103"/>
    <mergeCell ref="I101:L101"/>
    <mergeCell ref="M101:Q101"/>
    <mergeCell ref="R101:W101"/>
    <mergeCell ref="X101:AB101"/>
    <mergeCell ref="AC101:AH101"/>
    <mergeCell ref="AI101:AM101"/>
    <mergeCell ref="AN101:AS101"/>
    <mergeCell ref="E96:H96"/>
    <mergeCell ref="I96:L96"/>
    <mergeCell ref="M96:Q96"/>
    <mergeCell ref="R96:W96"/>
    <mergeCell ref="X96:AB96"/>
    <mergeCell ref="AC96:AH96"/>
    <mergeCell ref="AT98:AY98"/>
    <mergeCell ref="I99:L99"/>
    <mergeCell ref="M99:Q99"/>
    <mergeCell ref="R99:W99"/>
    <mergeCell ref="X99:AB99"/>
    <mergeCell ref="AC99:AH99"/>
    <mergeCell ref="AI99:AM99"/>
    <mergeCell ref="AN99:AS99"/>
    <mergeCell ref="AI97:AM97"/>
    <mergeCell ref="AN97:AS97"/>
    <mergeCell ref="AT97:AY97"/>
    <mergeCell ref="I98:L98"/>
    <mergeCell ref="M98:Q98"/>
    <mergeCell ref="R98:W98"/>
    <mergeCell ref="X98:AB98"/>
    <mergeCell ref="AC98:AH98"/>
    <mergeCell ref="AI98:AM98"/>
    <mergeCell ref="AN98:AS98"/>
    <mergeCell ref="E97:H100"/>
    <mergeCell ref="I97:L97"/>
    <mergeCell ref="M97:Q97"/>
    <mergeCell ref="R97:W97"/>
    <mergeCell ref="X97:AB97"/>
    <mergeCell ref="AC97:AH97"/>
    <mergeCell ref="AT99:AY99"/>
    <mergeCell ref="I100:L100"/>
    <mergeCell ref="M93:Q93"/>
    <mergeCell ref="R93:W93"/>
    <mergeCell ref="X93:AB93"/>
    <mergeCell ref="AC93:AH93"/>
    <mergeCell ref="AI93:AM93"/>
    <mergeCell ref="AN93:AS93"/>
    <mergeCell ref="AT93:AY93"/>
    <mergeCell ref="AT94:AY94"/>
    <mergeCell ref="I95:L95"/>
    <mergeCell ref="M95:Q95"/>
    <mergeCell ref="R95:W95"/>
    <mergeCell ref="X95:AB95"/>
    <mergeCell ref="AC95:AH95"/>
    <mergeCell ref="AI95:AM95"/>
    <mergeCell ref="AN95:AS95"/>
    <mergeCell ref="AT95:AY95"/>
    <mergeCell ref="AI96:AM96"/>
    <mergeCell ref="AN96:AS96"/>
    <mergeCell ref="AT96:AY96"/>
    <mergeCell ref="I94:L94"/>
    <mergeCell ref="M94:Q94"/>
    <mergeCell ref="R94:W94"/>
    <mergeCell ref="X94:AB94"/>
    <mergeCell ref="AC94:AH94"/>
    <mergeCell ref="AI94:AM94"/>
    <mergeCell ref="AN94:AS94"/>
    <mergeCell ref="E89:H89"/>
    <mergeCell ref="I89:L89"/>
    <mergeCell ref="M89:Q89"/>
    <mergeCell ref="R89:W89"/>
    <mergeCell ref="X89:AB89"/>
    <mergeCell ref="AC89:AH89"/>
    <mergeCell ref="AT91:AY91"/>
    <mergeCell ref="I92:L92"/>
    <mergeCell ref="M92:Q92"/>
    <mergeCell ref="R92:W92"/>
    <mergeCell ref="X92:AB92"/>
    <mergeCell ref="AC92:AH92"/>
    <mergeCell ref="AI92:AM92"/>
    <mergeCell ref="AN92:AS92"/>
    <mergeCell ref="AI90:AM90"/>
    <mergeCell ref="AN90:AS90"/>
    <mergeCell ref="AT90:AY90"/>
    <mergeCell ref="I91:L91"/>
    <mergeCell ref="M91:Q91"/>
    <mergeCell ref="R91:W91"/>
    <mergeCell ref="X91:AB91"/>
    <mergeCell ref="AC91:AH91"/>
    <mergeCell ref="AI91:AM91"/>
    <mergeCell ref="AN91:AS91"/>
    <mergeCell ref="E90:H93"/>
    <mergeCell ref="I90:L90"/>
    <mergeCell ref="M90:Q90"/>
    <mergeCell ref="R90:W90"/>
    <mergeCell ref="X90:AB90"/>
    <mergeCell ref="AC90:AH90"/>
    <mergeCell ref="AT92:AY92"/>
    <mergeCell ref="I93:L93"/>
    <mergeCell ref="X86:AB86"/>
    <mergeCell ref="AC86:AH86"/>
    <mergeCell ref="AI86:AM86"/>
    <mergeCell ref="AN86:AS86"/>
    <mergeCell ref="AT86:AY86"/>
    <mergeCell ref="AT87:AY87"/>
    <mergeCell ref="I88:L88"/>
    <mergeCell ref="M88:Q88"/>
    <mergeCell ref="R88:W88"/>
    <mergeCell ref="X88:AB88"/>
    <mergeCell ref="AC88:AH88"/>
    <mergeCell ref="AI88:AM88"/>
    <mergeCell ref="AN88:AS88"/>
    <mergeCell ref="AT88:AY88"/>
    <mergeCell ref="AI89:AM89"/>
    <mergeCell ref="AN89:AS89"/>
    <mergeCell ref="AT89:AY89"/>
    <mergeCell ref="I87:L87"/>
    <mergeCell ref="M87:Q87"/>
    <mergeCell ref="R87:W87"/>
    <mergeCell ref="X87:AB87"/>
    <mergeCell ref="AC87:AH87"/>
    <mergeCell ref="AI87:AM87"/>
    <mergeCell ref="AN87:AS87"/>
    <mergeCell ref="E82:H82"/>
    <mergeCell ref="I82:L82"/>
    <mergeCell ref="M82:Q82"/>
    <mergeCell ref="R82:W82"/>
    <mergeCell ref="X82:AB82"/>
    <mergeCell ref="AC82:AH82"/>
    <mergeCell ref="AT84:AY84"/>
    <mergeCell ref="I85:L85"/>
    <mergeCell ref="M85:Q85"/>
    <mergeCell ref="R85:W85"/>
    <mergeCell ref="X85:AB85"/>
    <mergeCell ref="AC85:AH85"/>
    <mergeCell ref="AI85:AM85"/>
    <mergeCell ref="AN85:AS85"/>
    <mergeCell ref="AI83:AM83"/>
    <mergeCell ref="AN83:AS83"/>
    <mergeCell ref="AT83:AY83"/>
    <mergeCell ref="I84:L84"/>
    <mergeCell ref="M84:Q84"/>
    <mergeCell ref="R84:W84"/>
    <mergeCell ref="X84:AB84"/>
    <mergeCell ref="AC84:AH84"/>
    <mergeCell ref="AI84:AM84"/>
    <mergeCell ref="AN84:AS84"/>
    <mergeCell ref="E83:H86"/>
    <mergeCell ref="I83:L83"/>
    <mergeCell ref="M83:Q83"/>
    <mergeCell ref="R83:W83"/>
    <mergeCell ref="X83:AB83"/>
    <mergeCell ref="AC83:AH83"/>
    <mergeCell ref="AT85:AY85"/>
    <mergeCell ref="I86:L86"/>
    <mergeCell ref="E76:H79"/>
    <mergeCell ref="I76:L76"/>
    <mergeCell ref="M76:Q76"/>
    <mergeCell ref="R76:W76"/>
    <mergeCell ref="X76:AB76"/>
    <mergeCell ref="AC76:AH76"/>
    <mergeCell ref="AT78:AY78"/>
    <mergeCell ref="I79:L79"/>
    <mergeCell ref="M79:Q79"/>
    <mergeCell ref="R79:W79"/>
    <mergeCell ref="X79:AB79"/>
    <mergeCell ref="AC79:AH79"/>
    <mergeCell ref="AI79:AM79"/>
    <mergeCell ref="AN79:AS79"/>
    <mergeCell ref="AT79:AY79"/>
    <mergeCell ref="AT80:AY80"/>
    <mergeCell ref="I81:L81"/>
    <mergeCell ref="M81:Q81"/>
    <mergeCell ref="R81:W81"/>
    <mergeCell ref="X81:AB81"/>
    <mergeCell ref="AC81:AH81"/>
    <mergeCell ref="AI81:AM81"/>
    <mergeCell ref="AN81:AS81"/>
    <mergeCell ref="AT81:AY81"/>
    <mergeCell ref="I80:L80"/>
    <mergeCell ref="M80:Q80"/>
    <mergeCell ref="R80:W80"/>
    <mergeCell ref="X80:AB80"/>
    <mergeCell ref="AC80:AH80"/>
    <mergeCell ref="AI80:AM80"/>
    <mergeCell ref="AN80:AS80"/>
    <mergeCell ref="E75:H75"/>
    <mergeCell ref="I75:L75"/>
    <mergeCell ref="M75:Q75"/>
    <mergeCell ref="R75:W75"/>
    <mergeCell ref="X75:AB75"/>
    <mergeCell ref="AC75:AH75"/>
    <mergeCell ref="AI75:AM75"/>
    <mergeCell ref="AN75:AS75"/>
    <mergeCell ref="I74:L74"/>
    <mergeCell ref="M74:Q74"/>
    <mergeCell ref="R74:W74"/>
    <mergeCell ref="X74:AB74"/>
    <mergeCell ref="AC74:AH74"/>
    <mergeCell ref="AI74:AM74"/>
    <mergeCell ref="AT77:AY77"/>
    <mergeCell ref="I78:L78"/>
    <mergeCell ref="M78:Q78"/>
    <mergeCell ref="R78:W78"/>
    <mergeCell ref="X78:AB78"/>
    <mergeCell ref="AC78:AH78"/>
    <mergeCell ref="AI78:AM78"/>
    <mergeCell ref="AN78:AS78"/>
    <mergeCell ref="AI76:AM76"/>
    <mergeCell ref="AN76:AS76"/>
    <mergeCell ref="AT76:AY76"/>
    <mergeCell ref="I77:L77"/>
    <mergeCell ref="M77:Q77"/>
    <mergeCell ref="R77:W77"/>
    <mergeCell ref="X77:AB77"/>
    <mergeCell ref="AC77:AH77"/>
    <mergeCell ref="AI77:AM77"/>
    <mergeCell ref="AN77:AS77"/>
    <mergeCell ref="E69:H72"/>
    <mergeCell ref="I69:L69"/>
    <mergeCell ref="M69:Q69"/>
    <mergeCell ref="R69:W69"/>
    <mergeCell ref="X69:AB69"/>
    <mergeCell ref="AC69:AH69"/>
    <mergeCell ref="AI69:AM69"/>
    <mergeCell ref="AN69:AS69"/>
    <mergeCell ref="I124:L124"/>
    <mergeCell ref="M124:Q124"/>
    <mergeCell ref="R124:W124"/>
    <mergeCell ref="X124:AB124"/>
    <mergeCell ref="AC124:AH124"/>
    <mergeCell ref="AI124:AM124"/>
    <mergeCell ref="AT73:AY73"/>
    <mergeCell ref="AT70:AY70"/>
    <mergeCell ref="I71:L71"/>
    <mergeCell ref="M71:Q71"/>
    <mergeCell ref="R71:W71"/>
    <mergeCell ref="X71:AB71"/>
    <mergeCell ref="AC71:AH71"/>
    <mergeCell ref="AI71:AM71"/>
    <mergeCell ref="AN71:AS71"/>
    <mergeCell ref="AT71:AY71"/>
    <mergeCell ref="M73:Q73"/>
    <mergeCell ref="R73:W73"/>
    <mergeCell ref="X73:AB73"/>
    <mergeCell ref="AC73:AH73"/>
    <mergeCell ref="AI73:AM73"/>
    <mergeCell ref="AN73:AS73"/>
    <mergeCell ref="AT75:AY75"/>
    <mergeCell ref="I72:L72"/>
    <mergeCell ref="R123:W123"/>
    <mergeCell ref="X123:AB123"/>
    <mergeCell ref="AC123:AH123"/>
    <mergeCell ref="AI123:AM123"/>
    <mergeCell ref="AN123:AS123"/>
    <mergeCell ref="AT123:AY123"/>
    <mergeCell ref="AC122:AH122"/>
    <mergeCell ref="AT69:AY69"/>
    <mergeCell ref="I70:L70"/>
    <mergeCell ref="M70:Q70"/>
    <mergeCell ref="R70:W70"/>
    <mergeCell ref="X70:AB70"/>
    <mergeCell ref="AC70:AH70"/>
    <mergeCell ref="AI70:AM70"/>
    <mergeCell ref="AN70:AS70"/>
    <mergeCell ref="AN124:AS124"/>
    <mergeCell ref="AT124:AY124"/>
    <mergeCell ref="M72:Q72"/>
    <mergeCell ref="R72:W72"/>
    <mergeCell ref="X72:AB72"/>
    <mergeCell ref="AC72:AH72"/>
    <mergeCell ref="AI72:AM72"/>
    <mergeCell ref="AN72:AS72"/>
    <mergeCell ref="AT72:AY72"/>
    <mergeCell ref="I73:L73"/>
    <mergeCell ref="AN74:AS74"/>
    <mergeCell ref="AT74:AY74"/>
    <mergeCell ref="AI82:AM82"/>
    <mergeCell ref="AN82:AS82"/>
    <mergeCell ref="AT82:AY82"/>
    <mergeCell ref="M86:Q86"/>
    <mergeCell ref="R86:W86"/>
    <mergeCell ref="B126:D137"/>
    <mergeCell ref="E118:H121"/>
    <mergeCell ref="I118:L118"/>
    <mergeCell ref="M118:Q118"/>
    <mergeCell ref="R118:W118"/>
    <mergeCell ref="X118:AB118"/>
    <mergeCell ref="I122:L122"/>
    <mergeCell ref="M122:Q122"/>
    <mergeCell ref="R122:W122"/>
    <mergeCell ref="X122:AB122"/>
    <mergeCell ref="AT118:AY118"/>
    <mergeCell ref="I119:L119"/>
    <mergeCell ref="M119:Q119"/>
    <mergeCell ref="R119:W119"/>
    <mergeCell ref="X119:AB119"/>
    <mergeCell ref="AC119:AH119"/>
    <mergeCell ref="AI119:AM119"/>
    <mergeCell ref="AN119:AS119"/>
    <mergeCell ref="AT119:AY119"/>
    <mergeCell ref="AC118:AH118"/>
    <mergeCell ref="AT120:AY120"/>
    <mergeCell ref="I121:L121"/>
    <mergeCell ref="M121:Q121"/>
    <mergeCell ref="R121:W121"/>
    <mergeCell ref="X121:AB121"/>
    <mergeCell ref="AC121:AH121"/>
    <mergeCell ref="AI121:AM121"/>
    <mergeCell ref="AN121:AS121"/>
    <mergeCell ref="AT121:AY121"/>
    <mergeCell ref="AT122:AY122"/>
    <mergeCell ref="I123:L123"/>
    <mergeCell ref="M123:Q123"/>
    <mergeCell ref="I132:L132"/>
    <mergeCell ref="M132:S132"/>
    <mergeCell ref="T132:W132"/>
    <mergeCell ref="X132:AD132"/>
    <mergeCell ref="AE132:AH132"/>
    <mergeCell ref="AI132:AO132"/>
    <mergeCell ref="AP132:AS132"/>
    <mergeCell ref="AT132:AY132"/>
    <mergeCell ref="AP134:AS134"/>
    <mergeCell ref="AT134:AY134"/>
    <mergeCell ref="E133:H133"/>
    <mergeCell ref="I133:L133"/>
    <mergeCell ref="M133:S133"/>
    <mergeCell ref="T133:W133"/>
    <mergeCell ref="X133:AD133"/>
    <mergeCell ref="AE133:AH133"/>
    <mergeCell ref="AI133:AO133"/>
    <mergeCell ref="AP133:AS133"/>
    <mergeCell ref="E134:H134"/>
    <mergeCell ref="I134:L134"/>
    <mergeCell ref="M134:S134"/>
    <mergeCell ref="T134:W134"/>
    <mergeCell ref="X134:AD134"/>
    <mergeCell ref="AE134:AH134"/>
    <mergeCell ref="AI134:AO134"/>
    <mergeCell ref="AE135:AH135"/>
    <mergeCell ref="AI135:AO135"/>
    <mergeCell ref="AP135:AS135"/>
    <mergeCell ref="AT135:AY135"/>
    <mergeCell ref="AP130:AS130"/>
    <mergeCell ref="AT130:AY130"/>
    <mergeCell ref="E129:H129"/>
    <mergeCell ref="I129:L129"/>
    <mergeCell ref="M129:S129"/>
    <mergeCell ref="T129:W129"/>
    <mergeCell ref="X129:AD129"/>
    <mergeCell ref="AE129:AH129"/>
    <mergeCell ref="AI129:AO129"/>
    <mergeCell ref="AP129:AS129"/>
    <mergeCell ref="AI131:AO131"/>
    <mergeCell ref="AP131:AS131"/>
    <mergeCell ref="AT131:AY131"/>
    <mergeCell ref="E130:H130"/>
    <mergeCell ref="I130:L130"/>
    <mergeCell ref="M130:S130"/>
    <mergeCell ref="T130:W130"/>
    <mergeCell ref="X130:AD130"/>
    <mergeCell ref="AE130:AH130"/>
    <mergeCell ref="AI130:AO130"/>
    <mergeCell ref="E131:H131"/>
    <mergeCell ref="I131:L131"/>
    <mergeCell ref="M131:S131"/>
    <mergeCell ref="T131:W131"/>
    <mergeCell ref="X131:AD131"/>
    <mergeCell ref="AE131:AH131"/>
    <mergeCell ref="AT133:AY133"/>
    <mergeCell ref="E132:H132"/>
    <mergeCell ref="AP137:AS137"/>
    <mergeCell ref="AT137:AY137"/>
    <mergeCell ref="E128:H128"/>
    <mergeCell ref="I128:L128"/>
    <mergeCell ref="M128:S128"/>
    <mergeCell ref="T128:W128"/>
    <mergeCell ref="X128:AD128"/>
    <mergeCell ref="AE128:AH128"/>
    <mergeCell ref="AI128:AO128"/>
    <mergeCell ref="AP128:AS128"/>
    <mergeCell ref="AI136:AO136"/>
    <mergeCell ref="AP136:AS136"/>
    <mergeCell ref="AT136:AY136"/>
    <mergeCell ref="E137:H137"/>
    <mergeCell ref="I137:L137"/>
    <mergeCell ref="M137:S137"/>
    <mergeCell ref="T137:W137"/>
    <mergeCell ref="X137:AD137"/>
    <mergeCell ref="AE137:AH137"/>
    <mergeCell ref="AI137:AO137"/>
    <mergeCell ref="E136:H136"/>
    <mergeCell ref="I136:L136"/>
    <mergeCell ref="M136:S136"/>
    <mergeCell ref="T136:W136"/>
    <mergeCell ref="X136:AD136"/>
    <mergeCell ref="AE136:AH136"/>
    <mergeCell ref="AT129:AY129"/>
    <mergeCell ref="T135:W135"/>
    <mergeCell ref="X135:AD135"/>
    <mergeCell ref="E135:H135"/>
    <mergeCell ref="I135:L135"/>
    <mergeCell ref="M135:S135"/>
    <mergeCell ref="AE127:AH127"/>
    <mergeCell ref="AI127:AO127"/>
    <mergeCell ref="AP127:AS127"/>
    <mergeCell ref="AT127:AY127"/>
    <mergeCell ref="I19:L19"/>
    <mergeCell ref="M19:Q19"/>
    <mergeCell ref="R19:W19"/>
    <mergeCell ref="X19:AB19"/>
    <mergeCell ref="AC19:AH19"/>
    <mergeCell ref="AI19:AM19"/>
    <mergeCell ref="AT128:AY128"/>
    <mergeCell ref="E126:H127"/>
    <mergeCell ref="I126:S126"/>
    <mergeCell ref="T126:AD126"/>
    <mergeCell ref="AE126:AO126"/>
    <mergeCell ref="AP126:AY126"/>
    <mergeCell ref="I127:L127"/>
    <mergeCell ref="M127:S127"/>
    <mergeCell ref="T127:W127"/>
    <mergeCell ref="X127:AD127"/>
    <mergeCell ref="AI122:AM122"/>
    <mergeCell ref="AN122:AS122"/>
    <mergeCell ref="E124:H124"/>
    <mergeCell ref="AI118:AM118"/>
    <mergeCell ref="AN118:AS118"/>
    <mergeCell ref="I120:L120"/>
    <mergeCell ref="M120:Q120"/>
    <mergeCell ref="R120:W120"/>
    <mergeCell ref="X120:AB120"/>
    <mergeCell ref="AC120:AH120"/>
    <mergeCell ref="AI120:AM120"/>
    <mergeCell ref="AN120:AS120"/>
    <mergeCell ref="M18:Q18"/>
    <mergeCell ref="R13:W13"/>
    <mergeCell ref="X13:AB13"/>
    <mergeCell ref="AC13:AH13"/>
    <mergeCell ref="AI13:AM13"/>
    <mergeCell ref="AI15:AM15"/>
    <mergeCell ref="AN15:AS15"/>
    <mergeCell ref="I16:L16"/>
    <mergeCell ref="AN19:AS19"/>
    <mergeCell ref="M16:Q16"/>
    <mergeCell ref="R16:W16"/>
    <mergeCell ref="X16:AB16"/>
    <mergeCell ref="AC16:AH16"/>
    <mergeCell ref="AI16:AM16"/>
    <mergeCell ref="AN16:AS16"/>
    <mergeCell ref="X17:AB17"/>
    <mergeCell ref="AC17:AH17"/>
    <mergeCell ref="AI17:AM17"/>
    <mergeCell ref="AI18:AM18"/>
    <mergeCell ref="AN18:AS18"/>
    <mergeCell ref="M12:Q12"/>
    <mergeCell ref="R12:W12"/>
    <mergeCell ref="X12:AB12"/>
    <mergeCell ref="AC12:AH12"/>
    <mergeCell ref="M14:Q14"/>
    <mergeCell ref="R14:W14"/>
    <mergeCell ref="X14:AB14"/>
    <mergeCell ref="AC14:AH14"/>
    <mergeCell ref="B2:F3"/>
    <mergeCell ref="R18:W18"/>
    <mergeCell ref="X18:AB18"/>
    <mergeCell ref="AC18:AH18"/>
    <mergeCell ref="I17:L17"/>
    <mergeCell ref="M17:Q17"/>
    <mergeCell ref="R17:W17"/>
    <mergeCell ref="I14:L14"/>
    <mergeCell ref="AF4:AJ6"/>
    <mergeCell ref="AF2:AJ3"/>
    <mergeCell ref="B11:L12"/>
    <mergeCell ref="M11:W11"/>
    <mergeCell ref="X11:AH11"/>
    <mergeCell ref="AI11:AS11"/>
    <mergeCell ref="B13:H16"/>
    <mergeCell ref="I15:L15"/>
    <mergeCell ref="M15:Q15"/>
    <mergeCell ref="R15:W15"/>
    <mergeCell ref="X15:AB15"/>
    <mergeCell ref="AC15:AH15"/>
    <mergeCell ref="AN17:AS17"/>
    <mergeCell ref="I18:L18"/>
    <mergeCell ref="AA2:AE3"/>
    <mergeCell ref="AN5:AP5"/>
    <mergeCell ref="AN2:AP4"/>
    <mergeCell ref="AK5:AM5"/>
    <mergeCell ref="AR5:AT5"/>
    <mergeCell ref="AK6:AM6"/>
    <mergeCell ref="AN6:AP6"/>
    <mergeCell ref="AR6:AT6"/>
    <mergeCell ref="AR2:AT4"/>
    <mergeCell ref="AK2:AM4"/>
    <mergeCell ref="AQ2:AQ4"/>
    <mergeCell ref="AI14:AM14"/>
    <mergeCell ref="AN14:AS14"/>
    <mergeCell ref="AI12:AM12"/>
    <mergeCell ref="AN12:AS12"/>
    <mergeCell ref="I13:L13"/>
    <mergeCell ref="M13:Q13"/>
    <mergeCell ref="AV5:AX5"/>
    <mergeCell ref="AV6:AX6"/>
    <mergeCell ref="AV2:AX4"/>
    <mergeCell ref="AY2:AY4"/>
    <mergeCell ref="AU2:AU4"/>
    <mergeCell ref="AT11:AY12"/>
    <mergeCell ref="AT14:AY14"/>
    <mergeCell ref="AT17:AY17"/>
    <mergeCell ref="AT18:AY18"/>
    <mergeCell ref="AT15:AY15"/>
    <mergeCell ref="AT16:AY16"/>
    <mergeCell ref="AT19:AY19"/>
    <mergeCell ref="B4:F6"/>
    <mergeCell ref="G4:K6"/>
    <mergeCell ref="L4:P6"/>
    <mergeCell ref="Q4:U6"/>
    <mergeCell ref="V4:Z6"/>
    <mergeCell ref="AA4:AE6"/>
    <mergeCell ref="AT13:AY13"/>
    <mergeCell ref="AN13:AS13"/>
    <mergeCell ref="B8:AG9"/>
    <mergeCell ref="AH8:AK8"/>
    <mergeCell ref="AL8:AY8"/>
    <mergeCell ref="AI9:AJ9"/>
    <mergeCell ref="AK9:AT9"/>
    <mergeCell ref="AU9:AW9"/>
    <mergeCell ref="AX9:AY9"/>
    <mergeCell ref="AU10:AW10"/>
    <mergeCell ref="G2:K3"/>
    <mergeCell ref="L2:P3"/>
    <mergeCell ref="Q2:U3"/>
    <mergeCell ref="V2:Z3"/>
  </mergeCells>
  <phoneticPr fontId="2"/>
  <pageMargins left="0.6692913385826772" right="0.6692913385826772" top="0.59055118110236227" bottom="0.59055118110236227" header="0.51181102362204722" footer="0.51181102362204722"/>
  <pageSetup paperSize="9" scale="93" fitToHeight="2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E56B8-39D2-4999-B289-830F2C31F683}">
  <dimension ref="A1:CB137"/>
  <sheetViews>
    <sheetView view="pageBreakPreview" topLeftCell="A25" zoomScaleNormal="100" zoomScaleSheetLayoutView="100" workbookViewId="0">
      <selection activeCell="BM50" sqref="BM50"/>
    </sheetView>
  </sheetViews>
  <sheetFormatPr defaultColWidth="1.625" defaultRowHeight="14.1" customHeight="1" x14ac:dyDescent="0.15"/>
  <cols>
    <col min="1" max="4" width="1.75" style="52" customWidth="1" collapsed="1"/>
    <col min="5" max="5" width="2.75" style="52" customWidth="1" collapsed="1"/>
    <col min="6" max="6" width="2.625" style="52" customWidth="1" collapsed="1"/>
    <col min="7" max="50" width="1.75" style="52" customWidth="1" collapsed="1"/>
    <col min="51" max="51" width="3.125" style="52" customWidth="1" collapsed="1"/>
    <col min="52" max="52" width="1.75" style="52" customWidth="1" collapsed="1"/>
    <col min="53" max="74" width="1.625" style="52" collapsed="1"/>
    <col min="75" max="80" width="1.625" style="52"/>
    <col min="81" max="16384" width="1.625" style="52" collapsed="1"/>
  </cols>
  <sheetData>
    <row r="1" spans="1:52" ht="3.95" customHeight="1" x14ac:dyDescent="0.15">
      <c r="A1" s="1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7"/>
    </row>
    <row r="2" spans="1:52" ht="6.75" customHeight="1" x14ac:dyDescent="0.15">
      <c r="A2" s="5"/>
      <c r="B2" s="228"/>
      <c r="C2" s="228"/>
      <c r="D2" s="228"/>
      <c r="E2" s="228"/>
      <c r="F2" s="228"/>
      <c r="G2" s="227"/>
      <c r="H2" s="227"/>
      <c r="I2" s="227"/>
      <c r="J2" s="227"/>
      <c r="K2" s="227"/>
      <c r="L2" s="78"/>
      <c r="M2" s="79"/>
      <c r="N2" s="79"/>
      <c r="O2" s="79"/>
      <c r="P2" s="80"/>
      <c r="Q2" s="84"/>
      <c r="R2" s="84"/>
      <c r="S2" s="84"/>
      <c r="T2" s="84"/>
      <c r="U2" s="84"/>
      <c r="V2" s="80"/>
      <c r="W2" s="84"/>
      <c r="X2" s="84"/>
      <c r="Y2" s="84"/>
      <c r="Z2" s="84"/>
      <c r="AA2" s="84"/>
      <c r="AB2" s="84"/>
      <c r="AC2" s="84"/>
      <c r="AD2" s="84"/>
      <c r="AE2" s="84"/>
      <c r="AF2" s="228"/>
      <c r="AG2" s="228"/>
      <c r="AH2" s="228"/>
      <c r="AI2" s="228"/>
      <c r="AJ2" s="114"/>
      <c r="AK2" s="76" t="s">
        <v>0</v>
      </c>
      <c r="AL2" s="63"/>
      <c r="AM2" s="63"/>
      <c r="AN2" s="63"/>
      <c r="AO2" s="63"/>
      <c r="AP2" s="63"/>
      <c r="AQ2" s="69" t="s">
        <v>1</v>
      </c>
      <c r="AR2" s="63"/>
      <c r="AS2" s="63"/>
      <c r="AT2" s="63"/>
      <c r="AU2" s="69" t="s">
        <v>1</v>
      </c>
      <c r="AV2" s="63"/>
      <c r="AW2" s="63"/>
      <c r="AX2" s="63"/>
      <c r="AY2" s="66"/>
      <c r="AZ2" s="48"/>
    </row>
    <row r="3" spans="1:52" ht="6" customHeight="1" x14ac:dyDescent="0.15">
      <c r="A3" s="5"/>
      <c r="B3" s="229"/>
      <c r="C3" s="229"/>
      <c r="D3" s="229"/>
      <c r="E3" s="229"/>
      <c r="F3" s="229"/>
      <c r="G3" s="227"/>
      <c r="H3" s="227"/>
      <c r="I3" s="227"/>
      <c r="J3" s="227"/>
      <c r="K3" s="227"/>
      <c r="L3" s="81"/>
      <c r="M3" s="82"/>
      <c r="N3" s="82"/>
      <c r="O3" s="82"/>
      <c r="P3" s="83"/>
      <c r="Q3" s="85"/>
      <c r="R3" s="85"/>
      <c r="S3" s="85"/>
      <c r="T3" s="85"/>
      <c r="U3" s="85"/>
      <c r="V3" s="83"/>
      <c r="W3" s="85"/>
      <c r="X3" s="85"/>
      <c r="Y3" s="85"/>
      <c r="Z3" s="85"/>
      <c r="AA3" s="85"/>
      <c r="AB3" s="85"/>
      <c r="AC3" s="85"/>
      <c r="AD3" s="85"/>
      <c r="AE3" s="85"/>
      <c r="AF3" s="229"/>
      <c r="AG3" s="229"/>
      <c r="AH3" s="229"/>
      <c r="AI3" s="229"/>
      <c r="AJ3" s="115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67"/>
      <c r="AZ3" s="48"/>
    </row>
    <row r="4" spans="1:52" s="54" customFormat="1" ht="6" customHeight="1" x14ac:dyDescent="0.15">
      <c r="A4" s="7"/>
      <c r="B4" s="219"/>
      <c r="C4" s="220"/>
      <c r="D4" s="220"/>
      <c r="E4" s="220"/>
      <c r="F4" s="220"/>
      <c r="G4" s="219"/>
      <c r="H4" s="220"/>
      <c r="I4" s="220"/>
      <c r="J4" s="220"/>
      <c r="K4" s="220"/>
      <c r="L4" s="98"/>
      <c r="M4" s="221"/>
      <c r="N4" s="221"/>
      <c r="O4" s="221"/>
      <c r="P4" s="222"/>
      <c r="Q4" s="102"/>
      <c r="R4" s="224"/>
      <c r="S4" s="224"/>
      <c r="T4" s="224"/>
      <c r="U4" s="224"/>
      <c r="V4" s="104"/>
      <c r="W4" s="224"/>
      <c r="X4" s="224"/>
      <c r="Y4" s="224"/>
      <c r="Z4" s="224"/>
      <c r="AA4" s="102"/>
      <c r="AB4" s="224"/>
      <c r="AC4" s="224"/>
      <c r="AD4" s="224"/>
      <c r="AE4" s="224"/>
      <c r="AF4" s="219"/>
      <c r="AG4" s="220"/>
      <c r="AH4" s="220"/>
      <c r="AI4" s="220"/>
      <c r="AJ4" s="230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8"/>
      <c r="AZ4" s="8"/>
    </row>
    <row r="5" spans="1:52" s="54" customFormat="1" ht="18.95" customHeight="1" x14ac:dyDescent="0.15">
      <c r="A5" s="7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3"/>
      <c r="M5" s="221"/>
      <c r="N5" s="221"/>
      <c r="O5" s="221"/>
      <c r="P5" s="222"/>
      <c r="Q5" s="224"/>
      <c r="R5" s="224"/>
      <c r="S5" s="224"/>
      <c r="T5" s="224"/>
      <c r="U5" s="224"/>
      <c r="V5" s="222"/>
      <c r="W5" s="224"/>
      <c r="X5" s="224"/>
      <c r="Y5" s="224"/>
      <c r="Z5" s="224"/>
      <c r="AA5" s="224"/>
      <c r="AB5" s="224"/>
      <c r="AC5" s="224"/>
      <c r="AD5" s="224"/>
      <c r="AE5" s="224"/>
      <c r="AF5" s="220"/>
      <c r="AG5" s="220"/>
      <c r="AH5" s="220"/>
      <c r="AI5" s="220"/>
      <c r="AJ5" s="230"/>
      <c r="AK5" s="108" t="s">
        <v>2</v>
      </c>
      <c r="AL5" s="108"/>
      <c r="AM5" s="108"/>
      <c r="AN5" s="62"/>
      <c r="AO5" s="62"/>
      <c r="AP5" s="62"/>
      <c r="AQ5" s="10" t="s">
        <v>1</v>
      </c>
      <c r="AR5" s="62"/>
      <c r="AS5" s="62"/>
      <c r="AT5" s="62"/>
      <c r="AU5" s="10" t="s">
        <v>1</v>
      </c>
      <c r="AV5" s="62"/>
      <c r="AW5" s="62"/>
      <c r="AX5" s="62"/>
      <c r="AY5" s="51"/>
      <c r="AZ5" s="8"/>
    </row>
    <row r="6" spans="1:52" s="54" customFormat="1" ht="18.95" customHeight="1" x14ac:dyDescent="0.15">
      <c r="A6" s="7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3"/>
      <c r="M6" s="221"/>
      <c r="N6" s="221"/>
      <c r="O6" s="221"/>
      <c r="P6" s="222"/>
      <c r="Q6" s="224"/>
      <c r="R6" s="224"/>
      <c r="S6" s="224"/>
      <c r="T6" s="224"/>
      <c r="U6" s="224"/>
      <c r="V6" s="222"/>
      <c r="W6" s="224"/>
      <c r="X6" s="224"/>
      <c r="Y6" s="224"/>
      <c r="Z6" s="224"/>
      <c r="AA6" s="224"/>
      <c r="AB6" s="224"/>
      <c r="AC6" s="224"/>
      <c r="AD6" s="224"/>
      <c r="AE6" s="224"/>
      <c r="AF6" s="220"/>
      <c r="AG6" s="220"/>
      <c r="AH6" s="220"/>
      <c r="AI6" s="220"/>
      <c r="AJ6" s="220"/>
      <c r="AK6" s="76"/>
      <c r="AL6" s="76"/>
      <c r="AM6" s="76"/>
      <c r="AN6" s="63"/>
      <c r="AO6" s="63"/>
      <c r="AP6" s="63"/>
      <c r="AQ6" s="49"/>
      <c r="AR6" s="63"/>
      <c r="AS6" s="63"/>
      <c r="AT6" s="63"/>
      <c r="AU6" s="49"/>
      <c r="AV6" s="63"/>
      <c r="AW6" s="63"/>
      <c r="AX6" s="63"/>
      <c r="AY6" s="30"/>
      <c r="AZ6" s="8"/>
    </row>
    <row r="7" spans="1:52" s="54" customFormat="1" ht="10.5" customHeight="1" x14ac:dyDescent="0.15">
      <c r="A7" s="7"/>
      <c r="B7" s="58"/>
      <c r="C7" s="58"/>
      <c r="D7" s="58"/>
      <c r="E7" s="58"/>
      <c r="F7" s="58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6"/>
      <c r="AL7" s="56"/>
      <c r="AM7" s="56"/>
      <c r="AN7" s="52"/>
      <c r="AO7" s="52"/>
      <c r="AP7" s="52"/>
      <c r="AQ7" s="55"/>
      <c r="AR7" s="52"/>
      <c r="AS7" s="52"/>
      <c r="AT7" s="52"/>
      <c r="AU7" s="55"/>
      <c r="AV7" s="52"/>
      <c r="AW7" s="52"/>
      <c r="AX7" s="52"/>
      <c r="AZ7" s="8"/>
    </row>
    <row r="8" spans="1:52" ht="13.5" customHeight="1" x14ac:dyDescent="0.15">
      <c r="A8" s="5"/>
      <c r="B8" s="225" t="s">
        <v>4</v>
      </c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91" t="s">
        <v>5</v>
      </c>
      <c r="AI8" s="91"/>
      <c r="AJ8" s="91"/>
      <c r="AK8" s="91"/>
      <c r="AL8" s="91" t="s">
        <v>26</v>
      </c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48"/>
    </row>
    <row r="9" spans="1:52" ht="13.5" customHeight="1" x14ac:dyDescent="0.15">
      <c r="A9" s="5"/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  <c r="AA9" s="226"/>
      <c r="AB9" s="226"/>
      <c r="AC9" s="226"/>
      <c r="AD9" s="226"/>
      <c r="AE9" s="226"/>
      <c r="AF9" s="226"/>
      <c r="AG9" s="226"/>
      <c r="AH9" s="50" t="s">
        <v>6</v>
      </c>
      <c r="AI9" s="92">
        <v>9</v>
      </c>
      <c r="AJ9" s="92"/>
      <c r="AK9" s="93" t="s">
        <v>7</v>
      </c>
      <c r="AL9" s="93"/>
      <c r="AM9" s="93"/>
      <c r="AN9" s="93"/>
      <c r="AO9" s="93"/>
      <c r="AP9" s="93"/>
      <c r="AQ9" s="93"/>
      <c r="AR9" s="93"/>
      <c r="AS9" s="93"/>
      <c r="AT9" s="93"/>
      <c r="AU9" s="94">
        <v>29</v>
      </c>
      <c r="AV9" s="94"/>
      <c r="AW9" s="94"/>
      <c r="AX9" s="93" t="s">
        <v>8</v>
      </c>
      <c r="AY9" s="93"/>
      <c r="AZ9" s="48"/>
    </row>
    <row r="10" spans="1:52" ht="10.5" customHeight="1" x14ac:dyDescent="0.15">
      <c r="A10" s="5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95">
        <v>180</v>
      </c>
      <c r="AV10" s="95"/>
      <c r="AW10" s="95"/>
      <c r="AX10" s="53"/>
      <c r="AY10" s="53"/>
      <c r="AZ10" s="48"/>
    </row>
    <row r="11" spans="1:52" ht="10.5" customHeight="1" x14ac:dyDescent="0.15">
      <c r="A11" s="5"/>
      <c r="B11" s="116" t="s">
        <v>9</v>
      </c>
      <c r="C11" s="76"/>
      <c r="D11" s="76"/>
      <c r="E11" s="76"/>
      <c r="F11" s="76"/>
      <c r="G11" s="76"/>
      <c r="H11" s="76"/>
      <c r="I11" s="76"/>
      <c r="J11" s="76"/>
      <c r="K11" s="76"/>
      <c r="L11" s="117"/>
      <c r="M11" s="110" t="s">
        <v>10</v>
      </c>
      <c r="N11" s="111"/>
      <c r="O11" s="111"/>
      <c r="P11" s="111"/>
      <c r="Q11" s="111"/>
      <c r="R11" s="111"/>
      <c r="S11" s="111"/>
      <c r="T11" s="111"/>
      <c r="U11" s="111"/>
      <c r="V11" s="111"/>
      <c r="W11" s="112"/>
      <c r="X11" s="110" t="s">
        <v>11</v>
      </c>
      <c r="Y11" s="111"/>
      <c r="Z11" s="111"/>
      <c r="AA11" s="111"/>
      <c r="AB11" s="111"/>
      <c r="AC11" s="111"/>
      <c r="AD11" s="111"/>
      <c r="AE11" s="111"/>
      <c r="AF11" s="111"/>
      <c r="AG11" s="111"/>
      <c r="AH11" s="112"/>
      <c r="AI11" s="110" t="s">
        <v>12</v>
      </c>
      <c r="AJ11" s="111"/>
      <c r="AK11" s="111"/>
      <c r="AL11" s="111"/>
      <c r="AM11" s="111"/>
      <c r="AN11" s="111"/>
      <c r="AO11" s="111"/>
      <c r="AP11" s="111"/>
      <c r="AQ11" s="111"/>
      <c r="AR11" s="111"/>
      <c r="AS11" s="112"/>
      <c r="AT11" s="70" t="s">
        <v>13</v>
      </c>
      <c r="AU11" s="71"/>
      <c r="AV11" s="71"/>
      <c r="AW11" s="71"/>
      <c r="AX11" s="71"/>
      <c r="AY11" s="72"/>
      <c r="AZ11" s="48"/>
    </row>
    <row r="12" spans="1:52" ht="10.5" customHeight="1" x14ac:dyDescent="0.15">
      <c r="A12" s="5"/>
      <c r="B12" s="118"/>
      <c r="C12" s="119"/>
      <c r="D12" s="119"/>
      <c r="E12" s="119"/>
      <c r="F12" s="119"/>
      <c r="G12" s="119"/>
      <c r="H12" s="119"/>
      <c r="I12" s="119"/>
      <c r="J12" s="119"/>
      <c r="K12" s="119"/>
      <c r="L12" s="120"/>
      <c r="M12" s="110" t="s">
        <v>14</v>
      </c>
      <c r="N12" s="111"/>
      <c r="O12" s="111"/>
      <c r="P12" s="111"/>
      <c r="Q12" s="112"/>
      <c r="R12" s="110" t="s">
        <v>15</v>
      </c>
      <c r="S12" s="111"/>
      <c r="T12" s="111"/>
      <c r="U12" s="111"/>
      <c r="V12" s="111"/>
      <c r="W12" s="112"/>
      <c r="X12" s="110" t="s">
        <v>14</v>
      </c>
      <c r="Y12" s="111"/>
      <c r="Z12" s="111"/>
      <c r="AA12" s="111"/>
      <c r="AB12" s="112"/>
      <c r="AC12" s="110" t="s">
        <v>15</v>
      </c>
      <c r="AD12" s="111"/>
      <c r="AE12" s="111"/>
      <c r="AF12" s="111"/>
      <c r="AG12" s="111"/>
      <c r="AH12" s="112"/>
      <c r="AI12" s="110" t="s">
        <v>14</v>
      </c>
      <c r="AJ12" s="111"/>
      <c r="AK12" s="111"/>
      <c r="AL12" s="111"/>
      <c r="AM12" s="112"/>
      <c r="AN12" s="110" t="s">
        <v>15</v>
      </c>
      <c r="AO12" s="111"/>
      <c r="AP12" s="111"/>
      <c r="AQ12" s="111"/>
      <c r="AR12" s="111"/>
      <c r="AS12" s="112"/>
      <c r="AT12" s="73"/>
      <c r="AU12" s="74"/>
      <c r="AV12" s="74"/>
      <c r="AW12" s="74"/>
      <c r="AX12" s="74"/>
      <c r="AY12" s="75"/>
      <c r="AZ12" s="48"/>
    </row>
    <row r="13" spans="1:52" ht="10.5" customHeight="1" x14ac:dyDescent="0.15">
      <c r="A13" s="5"/>
      <c r="B13" s="121" t="s">
        <v>25</v>
      </c>
      <c r="C13" s="231"/>
      <c r="D13" s="231"/>
      <c r="E13" s="231"/>
      <c r="F13" s="231"/>
      <c r="G13" s="231"/>
      <c r="H13" s="232"/>
      <c r="I13" s="107" t="s">
        <v>16</v>
      </c>
      <c r="J13" s="108"/>
      <c r="K13" s="108"/>
      <c r="L13" s="109"/>
      <c r="M13" s="86">
        <v>4</v>
      </c>
      <c r="N13" s="87"/>
      <c r="O13" s="87"/>
      <c r="P13" s="87"/>
      <c r="Q13" s="88"/>
      <c r="R13" s="86">
        <v>362</v>
      </c>
      <c r="S13" s="87"/>
      <c r="T13" s="87"/>
      <c r="U13" s="87"/>
      <c r="V13" s="87"/>
      <c r="W13" s="88"/>
      <c r="X13" s="86">
        <v>0</v>
      </c>
      <c r="Y13" s="87"/>
      <c r="Z13" s="87"/>
      <c r="AA13" s="87"/>
      <c r="AB13" s="88"/>
      <c r="AC13" s="86">
        <v>0</v>
      </c>
      <c r="AD13" s="87"/>
      <c r="AE13" s="87"/>
      <c r="AF13" s="87"/>
      <c r="AG13" s="87"/>
      <c r="AH13" s="88"/>
      <c r="AI13" s="86">
        <f t="shared" ref="AI13:AI44" si="0">M13+X13</f>
        <v>4</v>
      </c>
      <c r="AJ13" s="87"/>
      <c r="AK13" s="87"/>
      <c r="AL13" s="87"/>
      <c r="AM13" s="88"/>
      <c r="AN13" s="86">
        <f t="shared" ref="AN13:AN44" si="1">R13+AC13</f>
        <v>362</v>
      </c>
      <c r="AO13" s="87"/>
      <c r="AP13" s="87"/>
      <c r="AQ13" s="87"/>
      <c r="AR13" s="87"/>
      <c r="AS13" s="88"/>
      <c r="AT13" s="59">
        <f>IF(AI13=0,0,(AI13*1)/($E$17*$AU$9*3-$B$19))</f>
        <v>2.2988505747126436E-2</v>
      </c>
      <c r="AU13" s="60"/>
      <c r="AV13" s="60"/>
      <c r="AW13" s="60"/>
      <c r="AX13" s="60"/>
      <c r="AY13" s="61"/>
      <c r="AZ13" s="48"/>
    </row>
    <row r="14" spans="1:52" ht="10.5" customHeight="1" x14ac:dyDescent="0.15">
      <c r="A14" s="5"/>
      <c r="B14" s="233"/>
      <c r="C14" s="234"/>
      <c r="D14" s="234"/>
      <c r="E14" s="234"/>
      <c r="F14" s="234"/>
      <c r="G14" s="234"/>
      <c r="H14" s="235"/>
      <c r="I14" s="107" t="s">
        <v>17</v>
      </c>
      <c r="J14" s="108"/>
      <c r="K14" s="108"/>
      <c r="L14" s="109"/>
      <c r="M14" s="86">
        <v>4</v>
      </c>
      <c r="N14" s="87"/>
      <c r="O14" s="87"/>
      <c r="P14" s="87"/>
      <c r="Q14" s="88"/>
      <c r="R14" s="86">
        <v>239</v>
      </c>
      <c r="S14" s="87"/>
      <c r="T14" s="87"/>
      <c r="U14" s="87"/>
      <c r="V14" s="87"/>
      <c r="W14" s="88"/>
      <c r="X14" s="86">
        <v>0</v>
      </c>
      <c r="Y14" s="87"/>
      <c r="Z14" s="87"/>
      <c r="AA14" s="87"/>
      <c r="AB14" s="88"/>
      <c r="AC14" s="86">
        <v>0</v>
      </c>
      <c r="AD14" s="87"/>
      <c r="AE14" s="87"/>
      <c r="AF14" s="87"/>
      <c r="AG14" s="87"/>
      <c r="AH14" s="88"/>
      <c r="AI14" s="86">
        <f t="shared" si="0"/>
        <v>4</v>
      </c>
      <c r="AJ14" s="87"/>
      <c r="AK14" s="87"/>
      <c r="AL14" s="87"/>
      <c r="AM14" s="88"/>
      <c r="AN14" s="86">
        <f t="shared" si="1"/>
        <v>239</v>
      </c>
      <c r="AO14" s="87"/>
      <c r="AP14" s="87"/>
      <c r="AQ14" s="87"/>
      <c r="AR14" s="87"/>
      <c r="AS14" s="88"/>
      <c r="AT14" s="59">
        <f>IF(AI14=0,0,(AI14*1)/($E$17*$AU$9*3-$B$19))</f>
        <v>2.2988505747126436E-2</v>
      </c>
      <c r="AU14" s="60"/>
      <c r="AV14" s="60"/>
      <c r="AW14" s="60"/>
      <c r="AX14" s="60"/>
      <c r="AY14" s="61"/>
      <c r="AZ14" s="48"/>
    </row>
    <row r="15" spans="1:52" ht="10.5" customHeight="1" x14ac:dyDescent="0.15">
      <c r="A15" s="5"/>
      <c r="B15" s="233"/>
      <c r="C15" s="234"/>
      <c r="D15" s="234"/>
      <c r="E15" s="234"/>
      <c r="F15" s="234"/>
      <c r="G15" s="234"/>
      <c r="H15" s="235"/>
      <c r="I15" s="107" t="s">
        <v>18</v>
      </c>
      <c r="J15" s="108"/>
      <c r="K15" s="108"/>
      <c r="L15" s="109"/>
      <c r="M15" s="86">
        <v>10</v>
      </c>
      <c r="N15" s="87"/>
      <c r="O15" s="87"/>
      <c r="P15" s="87"/>
      <c r="Q15" s="88"/>
      <c r="R15" s="86">
        <v>980</v>
      </c>
      <c r="S15" s="87"/>
      <c r="T15" s="87"/>
      <c r="U15" s="87"/>
      <c r="V15" s="87"/>
      <c r="W15" s="88"/>
      <c r="X15" s="86">
        <v>1</v>
      </c>
      <c r="Y15" s="87"/>
      <c r="Z15" s="87"/>
      <c r="AA15" s="87"/>
      <c r="AB15" s="88"/>
      <c r="AC15" s="86">
        <v>30</v>
      </c>
      <c r="AD15" s="87"/>
      <c r="AE15" s="87"/>
      <c r="AF15" s="87"/>
      <c r="AG15" s="87"/>
      <c r="AH15" s="88"/>
      <c r="AI15" s="86">
        <f t="shared" si="0"/>
        <v>11</v>
      </c>
      <c r="AJ15" s="87"/>
      <c r="AK15" s="87"/>
      <c r="AL15" s="87"/>
      <c r="AM15" s="88"/>
      <c r="AN15" s="86">
        <f t="shared" si="1"/>
        <v>1010</v>
      </c>
      <c r="AO15" s="87"/>
      <c r="AP15" s="87"/>
      <c r="AQ15" s="87"/>
      <c r="AR15" s="87"/>
      <c r="AS15" s="88"/>
      <c r="AT15" s="59">
        <f>IF(AI15=0,0,(AI15*1)/($E$17*$AU$9*3-$B$19))</f>
        <v>6.3218390804597707E-2</v>
      </c>
      <c r="AU15" s="60"/>
      <c r="AV15" s="60"/>
      <c r="AW15" s="60"/>
      <c r="AX15" s="60"/>
      <c r="AY15" s="61"/>
      <c r="AZ15" s="48"/>
    </row>
    <row r="16" spans="1:52" ht="10.5" customHeight="1" x14ac:dyDescent="0.15">
      <c r="A16" s="5"/>
      <c r="B16" s="233"/>
      <c r="C16" s="234"/>
      <c r="D16" s="234"/>
      <c r="E16" s="234"/>
      <c r="F16" s="234"/>
      <c r="G16" s="234"/>
      <c r="H16" s="235"/>
      <c r="I16" s="107" t="s">
        <v>19</v>
      </c>
      <c r="J16" s="108"/>
      <c r="K16" s="108"/>
      <c r="L16" s="109"/>
      <c r="M16" s="86">
        <v>17</v>
      </c>
      <c r="N16" s="87"/>
      <c r="O16" s="87"/>
      <c r="P16" s="87"/>
      <c r="Q16" s="88"/>
      <c r="R16" s="86">
        <v>4729</v>
      </c>
      <c r="S16" s="87"/>
      <c r="T16" s="87"/>
      <c r="U16" s="87"/>
      <c r="V16" s="87"/>
      <c r="W16" s="88"/>
      <c r="X16" s="86">
        <v>4</v>
      </c>
      <c r="Y16" s="87"/>
      <c r="Z16" s="87"/>
      <c r="AA16" s="87"/>
      <c r="AB16" s="88"/>
      <c r="AC16" s="86">
        <v>1085</v>
      </c>
      <c r="AD16" s="87"/>
      <c r="AE16" s="87"/>
      <c r="AF16" s="87"/>
      <c r="AG16" s="87"/>
      <c r="AH16" s="88"/>
      <c r="AI16" s="86">
        <f t="shared" si="0"/>
        <v>21</v>
      </c>
      <c r="AJ16" s="87"/>
      <c r="AK16" s="87"/>
      <c r="AL16" s="87"/>
      <c r="AM16" s="88"/>
      <c r="AN16" s="86">
        <f t="shared" si="1"/>
        <v>5814</v>
      </c>
      <c r="AO16" s="87"/>
      <c r="AP16" s="87"/>
      <c r="AQ16" s="87"/>
      <c r="AR16" s="87"/>
      <c r="AS16" s="88"/>
      <c r="AT16" s="59">
        <f>IF(AI16=0,0,(AI16*2)/($E$17*$AU$9*3-$B$19))</f>
        <v>0.2413793103448276</v>
      </c>
      <c r="AU16" s="60"/>
      <c r="AV16" s="60"/>
      <c r="AW16" s="60"/>
      <c r="AX16" s="60"/>
      <c r="AY16" s="61"/>
      <c r="AZ16" s="48"/>
    </row>
    <row r="17" spans="1:52" ht="10.5" customHeight="1" x14ac:dyDescent="0.15">
      <c r="A17" s="5"/>
      <c r="B17" s="20"/>
      <c r="C17" s="22"/>
      <c r="D17" s="18" t="s">
        <v>24</v>
      </c>
      <c r="E17" s="18">
        <v>2</v>
      </c>
      <c r="F17" s="18" t="s">
        <v>20</v>
      </c>
      <c r="G17" s="18"/>
      <c r="H17" s="19"/>
      <c r="I17" s="107" t="s">
        <v>21</v>
      </c>
      <c r="J17" s="108"/>
      <c r="K17" s="108"/>
      <c r="L17" s="109"/>
      <c r="M17" s="86">
        <v>6</v>
      </c>
      <c r="N17" s="87"/>
      <c r="O17" s="87"/>
      <c r="P17" s="87"/>
      <c r="Q17" s="88"/>
      <c r="R17" s="86">
        <v>684</v>
      </c>
      <c r="S17" s="87"/>
      <c r="T17" s="87"/>
      <c r="U17" s="87"/>
      <c r="V17" s="87"/>
      <c r="W17" s="88"/>
      <c r="X17" s="86">
        <v>0</v>
      </c>
      <c r="Y17" s="87"/>
      <c r="Z17" s="87"/>
      <c r="AA17" s="87"/>
      <c r="AB17" s="88"/>
      <c r="AC17" s="86">
        <v>0</v>
      </c>
      <c r="AD17" s="87"/>
      <c r="AE17" s="87"/>
      <c r="AF17" s="87"/>
      <c r="AG17" s="87"/>
      <c r="AH17" s="88"/>
      <c r="AI17" s="86">
        <f t="shared" si="0"/>
        <v>6</v>
      </c>
      <c r="AJ17" s="87"/>
      <c r="AK17" s="87"/>
      <c r="AL17" s="87"/>
      <c r="AM17" s="88"/>
      <c r="AN17" s="86">
        <f t="shared" si="1"/>
        <v>684</v>
      </c>
      <c r="AO17" s="87"/>
      <c r="AP17" s="87"/>
      <c r="AQ17" s="87"/>
      <c r="AR17" s="87"/>
      <c r="AS17" s="88"/>
      <c r="AT17" s="59">
        <f>IF(AI17=0,0,(AI17*2)/($E$17*$AU$9*3-$B$19))</f>
        <v>6.8965517241379309E-2</v>
      </c>
      <c r="AU17" s="60"/>
      <c r="AV17" s="60"/>
      <c r="AW17" s="60"/>
      <c r="AX17" s="60"/>
      <c r="AY17" s="61"/>
      <c r="AZ17" s="48"/>
    </row>
    <row r="18" spans="1:52" ht="10.5" customHeight="1" x14ac:dyDescent="0.15">
      <c r="A18" s="5"/>
      <c r="B18" s="20"/>
      <c r="C18" s="22"/>
      <c r="D18" s="22"/>
      <c r="E18" s="18"/>
      <c r="F18" s="18"/>
      <c r="G18" s="18"/>
      <c r="H18" s="19"/>
      <c r="I18" s="107" t="s">
        <v>22</v>
      </c>
      <c r="J18" s="108"/>
      <c r="K18" s="108"/>
      <c r="L18" s="109"/>
      <c r="M18" s="86">
        <v>11</v>
      </c>
      <c r="N18" s="87"/>
      <c r="O18" s="87"/>
      <c r="P18" s="87"/>
      <c r="Q18" s="88"/>
      <c r="R18" s="86">
        <v>3222</v>
      </c>
      <c r="S18" s="87"/>
      <c r="T18" s="87"/>
      <c r="U18" s="87"/>
      <c r="V18" s="87"/>
      <c r="W18" s="88"/>
      <c r="X18" s="86">
        <v>3</v>
      </c>
      <c r="Y18" s="87"/>
      <c r="Z18" s="87"/>
      <c r="AA18" s="87"/>
      <c r="AB18" s="88"/>
      <c r="AC18" s="86">
        <v>1348</v>
      </c>
      <c r="AD18" s="87"/>
      <c r="AE18" s="87"/>
      <c r="AF18" s="87"/>
      <c r="AG18" s="87"/>
      <c r="AH18" s="88"/>
      <c r="AI18" s="86">
        <f t="shared" si="0"/>
        <v>14</v>
      </c>
      <c r="AJ18" s="87"/>
      <c r="AK18" s="87"/>
      <c r="AL18" s="87"/>
      <c r="AM18" s="88"/>
      <c r="AN18" s="86">
        <f t="shared" si="1"/>
        <v>4570</v>
      </c>
      <c r="AO18" s="87"/>
      <c r="AP18" s="87"/>
      <c r="AQ18" s="87"/>
      <c r="AR18" s="87"/>
      <c r="AS18" s="88"/>
      <c r="AT18" s="59">
        <f>IF(AI18=0,0,(AI18*3)/($E$17*$AU$9*3-$B$19))</f>
        <v>0.2413793103448276</v>
      </c>
      <c r="AU18" s="60"/>
      <c r="AV18" s="60"/>
      <c r="AW18" s="60"/>
      <c r="AX18" s="60"/>
      <c r="AY18" s="61"/>
      <c r="AZ18" s="48"/>
    </row>
    <row r="19" spans="1:52" ht="10.5" customHeight="1" x14ac:dyDescent="0.15">
      <c r="A19" s="5"/>
      <c r="B19" s="32">
        <v>0</v>
      </c>
      <c r="C19" s="27"/>
      <c r="D19" s="27"/>
      <c r="E19" s="24">
        <v>2</v>
      </c>
      <c r="F19" s="24"/>
      <c r="G19" s="24"/>
      <c r="H19" s="25"/>
      <c r="I19" s="107" t="s">
        <v>23</v>
      </c>
      <c r="J19" s="108"/>
      <c r="K19" s="108"/>
      <c r="L19" s="109"/>
      <c r="M19" s="86">
        <f>SUM(M13:M18)</f>
        <v>52</v>
      </c>
      <c r="N19" s="87"/>
      <c r="O19" s="87"/>
      <c r="P19" s="87"/>
      <c r="Q19" s="88"/>
      <c r="R19" s="86">
        <f>SUM(R13:R18)</f>
        <v>10216</v>
      </c>
      <c r="S19" s="87"/>
      <c r="T19" s="87"/>
      <c r="U19" s="87"/>
      <c r="V19" s="87"/>
      <c r="W19" s="88"/>
      <c r="X19" s="86">
        <f>SUM(X13:X18)</f>
        <v>8</v>
      </c>
      <c r="Y19" s="87"/>
      <c r="Z19" s="87"/>
      <c r="AA19" s="87"/>
      <c r="AB19" s="88"/>
      <c r="AC19" s="86">
        <f>SUM(AC13:AC18)</f>
        <v>2463</v>
      </c>
      <c r="AD19" s="87"/>
      <c r="AE19" s="87"/>
      <c r="AF19" s="87"/>
      <c r="AG19" s="87"/>
      <c r="AH19" s="88"/>
      <c r="AI19" s="86">
        <f t="shared" si="0"/>
        <v>60</v>
      </c>
      <c r="AJ19" s="87"/>
      <c r="AK19" s="87"/>
      <c r="AL19" s="87"/>
      <c r="AM19" s="88"/>
      <c r="AN19" s="86">
        <f t="shared" si="1"/>
        <v>12679</v>
      </c>
      <c r="AO19" s="87"/>
      <c r="AP19" s="87"/>
      <c r="AQ19" s="87"/>
      <c r="AR19" s="87"/>
      <c r="AS19" s="88"/>
      <c r="AT19" s="59">
        <f>IF(AI19=0,0,(AI19+AI16+AI17+(AI18*2))/(E17*$AU$9*3-B19))</f>
        <v>0.66091954022988508</v>
      </c>
      <c r="AU19" s="60"/>
      <c r="AV19" s="60"/>
      <c r="AW19" s="60"/>
      <c r="AX19" s="60"/>
      <c r="AY19" s="61"/>
      <c r="AZ19" s="48"/>
    </row>
    <row r="20" spans="1:52" ht="10.5" customHeight="1" x14ac:dyDescent="0.15">
      <c r="A20" s="5"/>
      <c r="B20" s="121" t="s">
        <v>44</v>
      </c>
      <c r="C20" s="231"/>
      <c r="D20" s="231"/>
      <c r="E20" s="231"/>
      <c r="F20" s="231"/>
      <c r="G20" s="231"/>
      <c r="H20" s="232"/>
      <c r="I20" s="107" t="s">
        <v>37</v>
      </c>
      <c r="J20" s="108"/>
      <c r="K20" s="108"/>
      <c r="L20" s="109"/>
      <c r="M20" s="86">
        <v>43</v>
      </c>
      <c r="N20" s="87"/>
      <c r="O20" s="87"/>
      <c r="P20" s="87"/>
      <c r="Q20" s="88"/>
      <c r="R20" s="86">
        <v>363</v>
      </c>
      <c r="S20" s="87"/>
      <c r="T20" s="87"/>
      <c r="U20" s="87"/>
      <c r="V20" s="87"/>
      <c r="W20" s="88"/>
      <c r="X20" s="86">
        <v>1</v>
      </c>
      <c r="Y20" s="87"/>
      <c r="Z20" s="87"/>
      <c r="AA20" s="87"/>
      <c r="AB20" s="88"/>
      <c r="AC20" s="86">
        <v>15</v>
      </c>
      <c r="AD20" s="87"/>
      <c r="AE20" s="87"/>
      <c r="AF20" s="87"/>
      <c r="AG20" s="87"/>
      <c r="AH20" s="88"/>
      <c r="AI20" s="86">
        <f t="shared" si="0"/>
        <v>44</v>
      </c>
      <c r="AJ20" s="87"/>
      <c r="AK20" s="87"/>
      <c r="AL20" s="87"/>
      <c r="AM20" s="88"/>
      <c r="AN20" s="86">
        <f t="shared" si="1"/>
        <v>378</v>
      </c>
      <c r="AO20" s="87"/>
      <c r="AP20" s="87"/>
      <c r="AQ20" s="87"/>
      <c r="AR20" s="87"/>
      <c r="AS20" s="88"/>
      <c r="AT20" s="59">
        <f>IF(AI20=0,0,(AI20*1)/($E$24*$AU$9*3-$B$26))</f>
        <v>0.16858237547892721</v>
      </c>
      <c r="AU20" s="60"/>
      <c r="AV20" s="60"/>
      <c r="AW20" s="60"/>
      <c r="AX20" s="60"/>
      <c r="AY20" s="61"/>
      <c r="AZ20" s="48"/>
    </row>
    <row r="21" spans="1:52" ht="10.5" customHeight="1" x14ac:dyDescent="0.15">
      <c r="A21" s="5"/>
      <c r="B21" s="233"/>
      <c r="C21" s="234"/>
      <c r="D21" s="234"/>
      <c r="E21" s="234"/>
      <c r="F21" s="234"/>
      <c r="G21" s="234"/>
      <c r="H21" s="235"/>
      <c r="I21" s="107" t="s">
        <v>38</v>
      </c>
      <c r="J21" s="108"/>
      <c r="K21" s="108"/>
      <c r="L21" s="109"/>
      <c r="M21" s="86">
        <v>48</v>
      </c>
      <c r="N21" s="87"/>
      <c r="O21" s="87"/>
      <c r="P21" s="87"/>
      <c r="Q21" s="88"/>
      <c r="R21" s="86">
        <v>583</v>
      </c>
      <c r="S21" s="87"/>
      <c r="T21" s="87"/>
      <c r="U21" s="87"/>
      <c r="V21" s="87"/>
      <c r="W21" s="88"/>
      <c r="X21" s="86">
        <v>6</v>
      </c>
      <c r="Y21" s="87"/>
      <c r="Z21" s="87"/>
      <c r="AA21" s="87"/>
      <c r="AB21" s="88"/>
      <c r="AC21" s="86">
        <v>120</v>
      </c>
      <c r="AD21" s="87"/>
      <c r="AE21" s="87"/>
      <c r="AF21" s="87"/>
      <c r="AG21" s="87"/>
      <c r="AH21" s="88"/>
      <c r="AI21" s="86">
        <f t="shared" si="0"/>
        <v>54</v>
      </c>
      <c r="AJ21" s="87"/>
      <c r="AK21" s="87"/>
      <c r="AL21" s="87"/>
      <c r="AM21" s="88"/>
      <c r="AN21" s="86">
        <f t="shared" si="1"/>
        <v>703</v>
      </c>
      <c r="AO21" s="87"/>
      <c r="AP21" s="87"/>
      <c r="AQ21" s="87"/>
      <c r="AR21" s="87"/>
      <c r="AS21" s="88"/>
      <c r="AT21" s="59">
        <f>IF(AI21=0,0,(AI21*1)/($E$24*$AU$9*3-$B$26))</f>
        <v>0.20689655172413793</v>
      </c>
      <c r="AU21" s="60"/>
      <c r="AV21" s="60"/>
      <c r="AW21" s="60"/>
      <c r="AX21" s="60"/>
      <c r="AY21" s="61"/>
      <c r="AZ21" s="48"/>
    </row>
    <row r="22" spans="1:52" ht="10.5" customHeight="1" x14ac:dyDescent="0.15">
      <c r="A22" s="5"/>
      <c r="B22" s="233"/>
      <c r="C22" s="234"/>
      <c r="D22" s="234"/>
      <c r="E22" s="234"/>
      <c r="F22" s="234"/>
      <c r="G22" s="234"/>
      <c r="H22" s="235"/>
      <c r="I22" s="107" t="s">
        <v>39</v>
      </c>
      <c r="J22" s="108"/>
      <c r="K22" s="108"/>
      <c r="L22" s="109"/>
      <c r="M22" s="86">
        <v>52</v>
      </c>
      <c r="N22" s="87"/>
      <c r="O22" s="87"/>
      <c r="P22" s="87"/>
      <c r="Q22" s="88"/>
      <c r="R22" s="86">
        <v>759</v>
      </c>
      <c r="S22" s="87"/>
      <c r="T22" s="87"/>
      <c r="U22" s="87"/>
      <c r="V22" s="87"/>
      <c r="W22" s="88"/>
      <c r="X22" s="86">
        <v>14</v>
      </c>
      <c r="Y22" s="87"/>
      <c r="Z22" s="87"/>
      <c r="AA22" s="87"/>
      <c r="AB22" s="88"/>
      <c r="AC22" s="86">
        <v>375</v>
      </c>
      <c r="AD22" s="87"/>
      <c r="AE22" s="87"/>
      <c r="AF22" s="87"/>
      <c r="AG22" s="87"/>
      <c r="AH22" s="88"/>
      <c r="AI22" s="86">
        <f t="shared" si="0"/>
        <v>66</v>
      </c>
      <c r="AJ22" s="87"/>
      <c r="AK22" s="87"/>
      <c r="AL22" s="87"/>
      <c r="AM22" s="88"/>
      <c r="AN22" s="86">
        <f t="shared" si="1"/>
        <v>1134</v>
      </c>
      <c r="AO22" s="87"/>
      <c r="AP22" s="87"/>
      <c r="AQ22" s="87"/>
      <c r="AR22" s="87"/>
      <c r="AS22" s="88"/>
      <c r="AT22" s="59">
        <f>IF(AI22=0,0,(AI22*1)/($E$24*$AU$9*3-$B$26))</f>
        <v>0.25287356321839083</v>
      </c>
      <c r="AU22" s="60"/>
      <c r="AV22" s="60"/>
      <c r="AW22" s="60"/>
      <c r="AX22" s="60"/>
      <c r="AY22" s="61"/>
      <c r="AZ22" s="48"/>
    </row>
    <row r="23" spans="1:52" ht="10.5" customHeight="1" x14ac:dyDescent="0.15">
      <c r="A23" s="5"/>
      <c r="B23" s="233"/>
      <c r="C23" s="234"/>
      <c r="D23" s="234"/>
      <c r="E23" s="234"/>
      <c r="F23" s="234"/>
      <c r="G23" s="234"/>
      <c r="H23" s="235"/>
      <c r="I23" s="107" t="s">
        <v>40</v>
      </c>
      <c r="J23" s="108"/>
      <c r="K23" s="108"/>
      <c r="L23" s="109"/>
      <c r="M23" s="86">
        <v>19</v>
      </c>
      <c r="N23" s="87"/>
      <c r="O23" s="87"/>
      <c r="P23" s="87"/>
      <c r="Q23" s="88"/>
      <c r="R23" s="86">
        <v>259</v>
      </c>
      <c r="S23" s="87"/>
      <c r="T23" s="87"/>
      <c r="U23" s="87"/>
      <c r="V23" s="87"/>
      <c r="W23" s="88"/>
      <c r="X23" s="86">
        <v>4</v>
      </c>
      <c r="Y23" s="87"/>
      <c r="Z23" s="87"/>
      <c r="AA23" s="87"/>
      <c r="AB23" s="88"/>
      <c r="AC23" s="86">
        <v>110</v>
      </c>
      <c r="AD23" s="87"/>
      <c r="AE23" s="87"/>
      <c r="AF23" s="87"/>
      <c r="AG23" s="87"/>
      <c r="AH23" s="88"/>
      <c r="AI23" s="86">
        <f t="shared" si="0"/>
        <v>23</v>
      </c>
      <c r="AJ23" s="87"/>
      <c r="AK23" s="87"/>
      <c r="AL23" s="87"/>
      <c r="AM23" s="88"/>
      <c r="AN23" s="86">
        <f t="shared" si="1"/>
        <v>369</v>
      </c>
      <c r="AO23" s="87"/>
      <c r="AP23" s="87"/>
      <c r="AQ23" s="87"/>
      <c r="AR23" s="87"/>
      <c r="AS23" s="88"/>
      <c r="AT23" s="59">
        <f>IF(AI23=0,0,(AI23*2)/($E$24*$AU$9*3-$B$26))</f>
        <v>0.17624521072796934</v>
      </c>
      <c r="AU23" s="60"/>
      <c r="AV23" s="60"/>
      <c r="AW23" s="60"/>
      <c r="AX23" s="60"/>
      <c r="AY23" s="61"/>
      <c r="AZ23" s="48"/>
    </row>
    <row r="24" spans="1:52" ht="10.5" customHeight="1" x14ac:dyDescent="0.15">
      <c r="A24" s="5"/>
      <c r="B24" s="20"/>
      <c r="C24" s="22"/>
      <c r="D24" s="18" t="s">
        <v>24</v>
      </c>
      <c r="E24" s="18">
        <v>3</v>
      </c>
      <c r="F24" s="18" t="s">
        <v>41</v>
      </c>
      <c r="G24" s="18"/>
      <c r="H24" s="19"/>
      <c r="I24" s="107" t="s">
        <v>42</v>
      </c>
      <c r="J24" s="108"/>
      <c r="K24" s="108"/>
      <c r="L24" s="109"/>
      <c r="M24" s="86">
        <v>4</v>
      </c>
      <c r="N24" s="87"/>
      <c r="O24" s="87"/>
      <c r="P24" s="87"/>
      <c r="Q24" s="88"/>
      <c r="R24" s="86">
        <v>88</v>
      </c>
      <c r="S24" s="87"/>
      <c r="T24" s="87"/>
      <c r="U24" s="87"/>
      <c r="V24" s="87"/>
      <c r="W24" s="88"/>
      <c r="X24" s="86">
        <v>0</v>
      </c>
      <c r="Y24" s="87"/>
      <c r="Z24" s="87"/>
      <c r="AA24" s="87"/>
      <c r="AB24" s="88"/>
      <c r="AC24" s="86">
        <v>0</v>
      </c>
      <c r="AD24" s="87"/>
      <c r="AE24" s="87"/>
      <c r="AF24" s="87"/>
      <c r="AG24" s="87"/>
      <c r="AH24" s="88"/>
      <c r="AI24" s="86">
        <f t="shared" si="0"/>
        <v>4</v>
      </c>
      <c r="AJ24" s="87"/>
      <c r="AK24" s="87"/>
      <c r="AL24" s="87"/>
      <c r="AM24" s="88"/>
      <c r="AN24" s="86">
        <f t="shared" si="1"/>
        <v>88</v>
      </c>
      <c r="AO24" s="87"/>
      <c r="AP24" s="87"/>
      <c r="AQ24" s="87"/>
      <c r="AR24" s="87"/>
      <c r="AS24" s="88"/>
      <c r="AT24" s="59">
        <f>IF(AI24=0,0,(AI24*2)/($E$24*$AU$9*3-$B$26))</f>
        <v>3.0651340996168581E-2</v>
      </c>
      <c r="AU24" s="60"/>
      <c r="AV24" s="60"/>
      <c r="AW24" s="60"/>
      <c r="AX24" s="60"/>
      <c r="AY24" s="61"/>
      <c r="AZ24" s="48"/>
    </row>
    <row r="25" spans="1:52" ht="10.5" customHeight="1" x14ac:dyDescent="0.15">
      <c r="A25" s="5"/>
      <c r="B25" s="20"/>
      <c r="C25" s="22"/>
      <c r="D25" s="22"/>
      <c r="E25" s="18"/>
      <c r="F25" s="18"/>
      <c r="G25" s="18"/>
      <c r="H25" s="19"/>
      <c r="I25" s="107" t="s">
        <v>43</v>
      </c>
      <c r="J25" s="108"/>
      <c r="K25" s="108"/>
      <c r="L25" s="109"/>
      <c r="M25" s="86">
        <v>3</v>
      </c>
      <c r="N25" s="87"/>
      <c r="O25" s="87"/>
      <c r="P25" s="87"/>
      <c r="Q25" s="88"/>
      <c r="R25" s="86">
        <v>80</v>
      </c>
      <c r="S25" s="87"/>
      <c r="T25" s="87"/>
      <c r="U25" s="87"/>
      <c r="V25" s="87"/>
      <c r="W25" s="88"/>
      <c r="X25" s="86">
        <v>3</v>
      </c>
      <c r="Y25" s="87"/>
      <c r="Z25" s="87"/>
      <c r="AA25" s="87"/>
      <c r="AB25" s="88"/>
      <c r="AC25" s="86">
        <v>80</v>
      </c>
      <c r="AD25" s="87"/>
      <c r="AE25" s="87"/>
      <c r="AF25" s="87"/>
      <c r="AG25" s="87"/>
      <c r="AH25" s="88"/>
      <c r="AI25" s="86">
        <f t="shared" si="0"/>
        <v>6</v>
      </c>
      <c r="AJ25" s="87"/>
      <c r="AK25" s="87"/>
      <c r="AL25" s="87"/>
      <c r="AM25" s="88"/>
      <c r="AN25" s="86">
        <f t="shared" si="1"/>
        <v>160</v>
      </c>
      <c r="AO25" s="87"/>
      <c r="AP25" s="87"/>
      <c r="AQ25" s="87"/>
      <c r="AR25" s="87"/>
      <c r="AS25" s="88"/>
      <c r="AT25" s="59">
        <f>IF(AI25=0,0,(AI25*3)/($E$24*$AU$9*3-$B$26))</f>
        <v>6.8965517241379309E-2</v>
      </c>
      <c r="AU25" s="60"/>
      <c r="AV25" s="60"/>
      <c r="AW25" s="60"/>
      <c r="AX25" s="60"/>
      <c r="AY25" s="61"/>
      <c r="AZ25" s="48"/>
    </row>
    <row r="26" spans="1:52" ht="10.5" customHeight="1" x14ac:dyDescent="0.15">
      <c r="A26" s="5"/>
      <c r="B26" s="32">
        <v>0</v>
      </c>
      <c r="C26" s="27"/>
      <c r="D26" s="27"/>
      <c r="E26" s="24">
        <v>2</v>
      </c>
      <c r="F26" s="24"/>
      <c r="G26" s="24"/>
      <c r="H26" s="25"/>
      <c r="I26" s="107" t="s">
        <v>36</v>
      </c>
      <c r="J26" s="108"/>
      <c r="K26" s="108"/>
      <c r="L26" s="109"/>
      <c r="M26" s="86">
        <f>SUM(M20:M25)</f>
        <v>169</v>
      </c>
      <c r="N26" s="87"/>
      <c r="O26" s="87"/>
      <c r="P26" s="87"/>
      <c r="Q26" s="88"/>
      <c r="R26" s="86">
        <f>SUM(R20:R25)</f>
        <v>2132</v>
      </c>
      <c r="S26" s="87"/>
      <c r="T26" s="87"/>
      <c r="U26" s="87"/>
      <c r="V26" s="87"/>
      <c r="W26" s="88"/>
      <c r="X26" s="86">
        <f>SUM(X20:X25)</f>
        <v>28</v>
      </c>
      <c r="Y26" s="87"/>
      <c r="Z26" s="87"/>
      <c r="AA26" s="87"/>
      <c r="AB26" s="88"/>
      <c r="AC26" s="86">
        <f>SUM(AC20:AC25)</f>
        <v>700</v>
      </c>
      <c r="AD26" s="87"/>
      <c r="AE26" s="87"/>
      <c r="AF26" s="87"/>
      <c r="AG26" s="87"/>
      <c r="AH26" s="88"/>
      <c r="AI26" s="86">
        <f t="shared" si="0"/>
        <v>197</v>
      </c>
      <c r="AJ26" s="87"/>
      <c r="AK26" s="87"/>
      <c r="AL26" s="87"/>
      <c r="AM26" s="88"/>
      <c r="AN26" s="86">
        <f t="shared" si="1"/>
        <v>2832</v>
      </c>
      <c r="AO26" s="87"/>
      <c r="AP26" s="87"/>
      <c r="AQ26" s="87"/>
      <c r="AR26" s="87"/>
      <c r="AS26" s="88"/>
      <c r="AT26" s="59">
        <f>IF(AI26=0,0,(AI26+AI23+AI24+(AI25*2))/(E24*$AU$9*3-B26))</f>
        <v>0.90421455938697315</v>
      </c>
      <c r="AU26" s="60"/>
      <c r="AV26" s="60"/>
      <c r="AW26" s="60"/>
      <c r="AX26" s="60"/>
      <c r="AY26" s="61"/>
      <c r="AZ26" s="48"/>
    </row>
    <row r="27" spans="1:52" ht="10.5" customHeight="1" x14ac:dyDescent="0.15">
      <c r="A27" s="5"/>
      <c r="B27" s="121" t="s">
        <v>45</v>
      </c>
      <c r="C27" s="231"/>
      <c r="D27" s="231"/>
      <c r="E27" s="231"/>
      <c r="F27" s="231"/>
      <c r="G27" s="231"/>
      <c r="H27" s="232"/>
      <c r="I27" s="107" t="s">
        <v>37</v>
      </c>
      <c r="J27" s="108"/>
      <c r="K27" s="108"/>
      <c r="L27" s="109"/>
      <c r="M27" s="86">
        <v>10</v>
      </c>
      <c r="N27" s="87"/>
      <c r="O27" s="87"/>
      <c r="P27" s="87"/>
      <c r="Q27" s="88"/>
      <c r="R27" s="86">
        <v>111</v>
      </c>
      <c r="S27" s="87"/>
      <c r="T27" s="87"/>
      <c r="U27" s="87"/>
      <c r="V27" s="87"/>
      <c r="W27" s="88"/>
      <c r="X27" s="86">
        <v>0</v>
      </c>
      <c r="Y27" s="87"/>
      <c r="Z27" s="87"/>
      <c r="AA27" s="87"/>
      <c r="AB27" s="88"/>
      <c r="AC27" s="86">
        <v>0</v>
      </c>
      <c r="AD27" s="87"/>
      <c r="AE27" s="87"/>
      <c r="AF27" s="87"/>
      <c r="AG27" s="87"/>
      <c r="AH27" s="88"/>
      <c r="AI27" s="86">
        <f t="shared" si="0"/>
        <v>10</v>
      </c>
      <c r="AJ27" s="87"/>
      <c r="AK27" s="87"/>
      <c r="AL27" s="87"/>
      <c r="AM27" s="88"/>
      <c r="AN27" s="86">
        <f t="shared" si="1"/>
        <v>111</v>
      </c>
      <c r="AO27" s="87"/>
      <c r="AP27" s="87"/>
      <c r="AQ27" s="87"/>
      <c r="AR27" s="87"/>
      <c r="AS27" s="88"/>
      <c r="AT27" s="59">
        <f>IF(AI27=0,0,(AI27*1)/($E$31*$AU$9*3-$B$33))</f>
        <v>0.11494252873563218</v>
      </c>
      <c r="AU27" s="60"/>
      <c r="AV27" s="60"/>
      <c r="AW27" s="60"/>
      <c r="AX27" s="60"/>
      <c r="AY27" s="61"/>
      <c r="AZ27" s="48"/>
    </row>
    <row r="28" spans="1:52" ht="10.5" customHeight="1" x14ac:dyDescent="0.15">
      <c r="A28" s="5"/>
      <c r="B28" s="233"/>
      <c r="C28" s="234"/>
      <c r="D28" s="234"/>
      <c r="E28" s="234"/>
      <c r="F28" s="234"/>
      <c r="G28" s="234"/>
      <c r="H28" s="235"/>
      <c r="I28" s="107" t="s">
        <v>38</v>
      </c>
      <c r="J28" s="108"/>
      <c r="K28" s="108"/>
      <c r="L28" s="109"/>
      <c r="M28" s="86">
        <v>5</v>
      </c>
      <c r="N28" s="87"/>
      <c r="O28" s="87"/>
      <c r="P28" s="87"/>
      <c r="Q28" s="88"/>
      <c r="R28" s="86">
        <v>39</v>
      </c>
      <c r="S28" s="87"/>
      <c r="T28" s="87"/>
      <c r="U28" s="87"/>
      <c r="V28" s="87"/>
      <c r="W28" s="88"/>
      <c r="X28" s="86">
        <v>0</v>
      </c>
      <c r="Y28" s="87"/>
      <c r="Z28" s="87"/>
      <c r="AA28" s="87"/>
      <c r="AB28" s="88"/>
      <c r="AC28" s="86">
        <v>0</v>
      </c>
      <c r="AD28" s="87"/>
      <c r="AE28" s="87"/>
      <c r="AF28" s="87"/>
      <c r="AG28" s="87"/>
      <c r="AH28" s="88"/>
      <c r="AI28" s="86">
        <f t="shared" si="0"/>
        <v>5</v>
      </c>
      <c r="AJ28" s="87"/>
      <c r="AK28" s="87"/>
      <c r="AL28" s="87"/>
      <c r="AM28" s="88"/>
      <c r="AN28" s="86">
        <f t="shared" si="1"/>
        <v>39</v>
      </c>
      <c r="AO28" s="87"/>
      <c r="AP28" s="87"/>
      <c r="AQ28" s="87"/>
      <c r="AR28" s="87"/>
      <c r="AS28" s="88"/>
      <c r="AT28" s="59">
        <f>IF(AI28=0,0,(AI28*1)/($E$31*$AU$9*3-$B$33))</f>
        <v>5.7471264367816091E-2</v>
      </c>
      <c r="AU28" s="60"/>
      <c r="AV28" s="60"/>
      <c r="AW28" s="60"/>
      <c r="AX28" s="60"/>
      <c r="AY28" s="61"/>
      <c r="AZ28" s="48"/>
    </row>
    <row r="29" spans="1:52" ht="10.5" customHeight="1" x14ac:dyDescent="0.15">
      <c r="A29" s="5"/>
      <c r="B29" s="233"/>
      <c r="C29" s="234"/>
      <c r="D29" s="234"/>
      <c r="E29" s="234"/>
      <c r="F29" s="234"/>
      <c r="G29" s="234"/>
      <c r="H29" s="235"/>
      <c r="I29" s="107" t="s">
        <v>39</v>
      </c>
      <c r="J29" s="108"/>
      <c r="K29" s="108"/>
      <c r="L29" s="109"/>
      <c r="M29" s="86">
        <v>10</v>
      </c>
      <c r="N29" s="87"/>
      <c r="O29" s="87"/>
      <c r="P29" s="87"/>
      <c r="Q29" s="88"/>
      <c r="R29" s="86">
        <v>69</v>
      </c>
      <c r="S29" s="87"/>
      <c r="T29" s="87"/>
      <c r="U29" s="87"/>
      <c r="V29" s="87"/>
      <c r="W29" s="88"/>
      <c r="X29" s="86">
        <v>0</v>
      </c>
      <c r="Y29" s="87"/>
      <c r="Z29" s="87"/>
      <c r="AA29" s="87"/>
      <c r="AB29" s="88"/>
      <c r="AC29" s="86">
        <v>0</v>
      </c>
      <c r="AD29" s="87"/>
      <c r="AE29" s="87"/>
      <c r="AF29" s="87"/>
      <c r="AG29" s="87"/>
      <c r="AH29" s="88"/>
      <c r="AI29" s="86">
        <f t="shared" si="0"/>
        <v>10</v>
      </c>
      <c r="AJ29" s="87"/>
      <c r="AK29" s="87"/>
      <c r="AL29" s="87"/>
      <c r="AM29" s="88"/>
      <c r="AN29" s="86">
        <f t="shared" si="1"/>
        <v>69</v>
      </c>
      <c r="AO29" s="87"/>
      <c r="AP29" s="87"/>
      <c r="AQ29" s="87"/>
      <c r="AR29" s="87"/>
      <c r="AS29" s="88"/>
      <c r="AT29" s="59">
        <f>IF(AI29=0,0,(AI29*1)/($E$31*$AU$9*3-$B$33))</f>
        <v>0.11494252873563218</v>
      </c>
      <c r="AU29" s="60"/>
      <c r="AV29" s="60"/>
      <c r="AW29" s="60"/>
      <c r="AX29" s="60"/>
      <c r="AY29" s="61"/>
      <c r="AZ29" s="48"/>
    </row>
    <row r="30" spans="1:52" ht="10.5" customHeight="1" x14ac:dyDescent="0.15">
      <c r="A30" s="5"/>
      <c r="B30" s="233"/>
      <c r="C30" s="234"/>
      <c r="D30" s="234"/>
      <c r="E30" s="234"/>
      <c r="F30" s="234"/>
      <c r="G30" s="234"/>
      <c r="H30" s="235"/>
      <c r="I30" s="107" t="s">
        <v>40</v>
      </c>
      <c r="J30" s="108"/>
      <c r="K30" s="108"/>
      <c r="L30" s="109"/>
      <c r="M30" s="86">
        <v>10</v>
      </c>
      <c r="N30" s="87"/>
      <c r="O30" s="87"/>
      <c r="P30" s="87"/>
      <c r="Q30" s="88"/>
      <c r="R30" s="86">
        <v>95</v>
      </c>
      <c r="S30" s="87"/>
      <c r="T30" s="87"/>
      <c r="U30" s="87"/>
      <c r="V30" s="87"/>
      <c r="W30" s="88"/>
      <c r="X30" s="86">
        <v>0</v>
      </c>
      <c r="Y30" s="87"/>
      <c r="Z30" s="87"/>
      <c r="AA30" s="87"/>
      <c r="AB30" s="88"/>
      <c r="AC30" s="86">
        <v>0</v>
      </c>
      <c r="AD30" s="87"/>
      <c r="AE30" s="87"/>
      <c r="AF30" s="87"/>
      <c r="AG30" s="87"/>
      <c r="AH30" s="88"/>
      <c r="AI30" s="86">
        <f t="shared" si="0"/>
        <v>10</v>
      </c>
      <c r="AJ30" s="87"/>
      <c r="AK30" s="87"/>
      <c r="AL30" s="87"/>
      <c r="AM30" s="88"/>
      <c r="AN30" s="86">
        <f t="shared" si="1"/>
        <v>95</v>
      </c>
      <c r="AO30" s="87"/>
      <c r="AP30" s="87"/>
      <c r="AQ30" s="87"/>
      <c r="AR30" s="87"/>
      <c r="AS30" s="88"/>
      <c r="AT30" s="59">
        <f>IF(AI30=0,0,(AI30*2)/($E$31*$AU$9*3-$B$33))</f>
        <v>0.22988505747126436</v>
      </c>
      <c r="AU30" s="60"/>
      <c r="AV30" s="60"/>
      <c r="AW30" s="60"/>
      <c r="AX30" s="60"/>
      <c r="AY30" s="61"/>
      <c r="AZ30" s="48"/>
    </row>
    <row r="31" spans="1:52" ht="10.5" customHeight="1" x14ac:dyDescent="0.15">
      <c r="A31" s="5"/>
      <c r="B31" s="20"/>
      <c r="C31" s="22"/>
      <c r="D31" s="18" t="s">
        <v>24</v>
      </c>
      <c r="E31" s="18">
        <v>1</v>
      </c>
      <c r="F31" s="18" t="s">
        <v>41</v>
      </c>
      <c r="G31" s="18"/>
      <c r="H31" s="19"/>
      <c r="I31" s="107" t="s">
        <v>42</v>
      </c>
      <c r="J31" s="108"/>
      <c r="K31" s="108"/>
      <c r="L31" s="109"/>
      <c r="M31" s="86">
        <v>4</v>
      </c>
      <c r="N31" s="87"/>
      <c r="O31" s="87"/>
      <c r="P31" s="87"/>
      <c r="Q31" s="88"/>
      <c r="R31" s="86">
        <v>36</v>
      </c>
      <c r="S31" s="87"/>
      <c r="T31" s="87"/>
      <c r="U31" s="87"/>
      <c r="V31" s="87"/>
      <c r="W31" s="88"/>
      <c r="X31" s="86">
        <v>0</v>
      </c>
      <c r="Y31" s="87"/>
      <c r="Z31" s="87"/>
      <c r="AA31" s="87"/>
      <c r="AB31" s="88"/>
      <c r="AC31" s="86">
        <v>0</v>
      </c>
      <c r="AD31" s="87"/>
      <c r="AE31" s="87"/>
      <c r="AF31" s="87"/>
      <c r="AG31" s="87"/>
      <c r="AH31" s="88"/>
      <c r="AI31" s="86">
        <f t="shared" si="0"/>
        <v>4</v>
      </c>
      <c r="AJ31" s="87"/>
      <c r="AK31" s="87"/>
      <c r="AL31" s="87"/>
      <c r="AM31" s="88"/>
      <c r="AN31" s="86">
        <f t="shared" si="1"/>
        <v>36</v>
      </c>
      <c r="AO31" s="87"/>
      <c r="AP31" s="87"/>
      <c r="AQ31" s="87"/>
      <c r="AR31" s="87"/>
      <c r="AS31" s="88"/>
      <c r="AT31" s="59">
        <f>IF(AI31=0,0,(AI31*2)/($E$31*$AU$9*3-$B$33))</f>
        <v>9.1954022988505746E-2</v>
      </c>
      <c r="AU31" s="60"/>
      <c r="AV31" s="60"/>
      <c r="AW31" s="60"/>
      <c r="AX31" s="60"/>
      <c r="AY31" s="61"/>
      <c r="AZ31" s="48"/>
    </row>
    <row r="32" spans="1:52" ht="10.5" customHeight="1" x14ac:dyDescent="0.15">
      <c r="A32" s="5"/>
      <c r="B32" s="20"/>
      <c r="C32" s="22"/>
      <c r="D32" s="22"/>
      <c r="E32" s="18"/>
      <c r="F32" s="18"/>
      <c r="G32" s="18"/>
      <c r="H32" s="19"/>
      <c r="I32" s="107" t="s">
        <v>43</v>
      </c>
      <c r="J32" s="108"/>
      <c r="K32" s="108"/>
      <c r="L32" s="109"/>
      <c r="M32" s="86">
        <v>1</v>
      </c>
      <c r="N32" s="87"/>
      <c r="O32" s="87"/>
      <c r="P32" s="87"/>
      <c r="Q32" s="88"/>
      <c r="R32" s="86">
        <v>20</v>
      </c>
      <c r="S32" s="87"/>
      <c r="T32" s="87"/>
      <c r="U32" s="87"/>
      <c r="V32" s="87"/>
      <c r="W32" s="88"/>
      <c r="X32" s="86">
        <v>1</v>
      </c>
      <c r="Y32" s="87"/>
      <c r="Z32" s="87"/>
      <c r="AA32" s="87"/>
      <c r="AB32" s="88"/>
      <c r="AC32" s="86">
        <v>20</v>
      </c>
      <c r="AD32" s="87"/>
      <c r="AE32" s="87"/>
      <c r="AF32" s="87"/>
      <c r="AG32" s="87"/>
      <c r="AH32" s="88"/>
      <c r="AI32" s="86">
        <f t="shared" si="0"/>
        <v>2</v>
      </c>
      <c r="AJ32" s="87"/>
      <c r="AK32" s="87"/>
      <c r="AL32" s="87"/>
      <c r="AM32" s="88"/>
      <c r="AN32" s="86">
        <f t="shared" si="1"/>
        <v>40</v>
      </c>
      <c r="AO32" s="87"/>
      <c r="AP32" s="87"/>
      <c r="AQ32" s="87"/>
      <c r="AR32" s="87"/>
      <c r="AS32" s="88"/>
      <c r="AT32" s="59">
        <f>IF(AI32=0,0,(AI32*3)/($E$31*$AU$9*3-$B$33))</f>
        <v>6.8965517241379309E-2</v>
      </c>
      <c r="AU32" s="60"/>
      <c r="AV32" s="60"/>
      <c r="AW32" s="60"/>
      <c r="AX32" s="60"/>
      <c r="AY32" s="61"/>
      <c r="AZ32" s="48"/>
    </row>
    <row r="33" spans="1:52" ht="10.5" customHeight="1" x14ac:dyDescent="0.15">
      <c r="A33" s="5"/>
      <c r="B33" s="32">
        <v>0</v>
      </c>
      <c r="C33" s="27"/>
      <c r="D33" s="27"/>
      <c r="E33" s="24">
        <v>2</v>
      </c>
      <c r="F33" s="24"/>
      <c r="G33" s="24"/>
      <c r="H33" s="25"/>
      <c r="I33" s="107" t="s">
        <v>36</v>
      </c>
      <c r="J33" s="108"/>
      <c r="K33" s="108"/>
      <c r="L33" s="109"/>
      <c r="M33" s="86">
        <f>SUM(M27:M32)</f>
        <v>40</v>
      </c>
      <c r="N33" s="87"/>
      <c r="O33" s="87"/>
      <c r="P33" s="87"/>
      <c r="Q33" s="88"/>
      <c r="R33" s="86">
        <f>SUM(R27:R32)</f>
        <v>370</v>
      </c>
      <c r="S33" s="87"/>
      <c r="T33" s="87"/>
      <c r="U33" s="87"/>
      <c r="V33" s="87"/>
      <c r="W33" s="88"/>
      <c r="X33" s="86">
        <f>SUM(X27:X32)</f>
        <v>1</v>
      </c>
      <c r="Y33" s="87"/>
      <c r="Z33" s="87"/>
      <c r="AA33" s="87"/>
      <c r="AB33" s="88"/>
      <c r="AC33" s="86">
        <f>SUM(AC27:AC32)</f>
        <v>20</v>
      </c>
      <c r="AD33" s="87"/>
      <c r="AE33" s="87"/>
      <c r="AF33" s="87"/>
      <c r="AG33" s="87"/>
      <c r="AH33" s="88"/>
      <c r="AI33" s="86">
        <f t="shared" si="0"/>
        <v>41</v>
      </c>
      <c r="AJ33" s="87"/>
      <c r="AK33" s="87"/>
      <c r="AL33" s="87"/>
      <c r="AM33" s="88"/>
      <c r="AN33" s="86">
        <f t="shared" si="1"/>
        <v>390</v>
      </c>
      <c r="AO33" s="87"/>
      <c r="AP33" s="87"/>
      <c r="AQ33" s="87"/>
      <c r="AR33" s="87"/>
      <c r="AS33" s="88"/>
      <c r="AT33" s="59">
        <f>IF(AI33=0,0,(AI33+AI30+AI31+(AI32*2))/(E31*$AU$9*3-B33))</f>
        <v>0.67816091954022983</v>
      </c>
      <c r="AU33" s="60"/>
      <c r="AV33" s="60"/>
      <c r="AW33" s="60"/>
      <c r="AX33" s="60"/>
      <c r="AY33" s="61"/>
      <c r="AZ33" s="48"/>
    </row>
    <row r="34" spans="1:52" ht="10.5" customHeight="1" x14ac:dyDescent="0.15">
      <c r="A34" s="5"/>
      <c r="B34" s="121" t="s">
        <v>46</v>
      </c>
      <c r="C34" s="231"/>
      <c r="D34" s="231"/>
      <c r="E34" s="231"/>
      <c r="F34" s="231"/>
      <c r="G34" s="231"/>
      <c r="H34" s="232"/>
      <c r="I34" s="107" t="s">
        <v>37</v>
      </c>
      <c r="J34" s="108"/>
      <c r="K34" s="108"/>
      <c r="L34" s="109"/>
      <c r="M34" s="86">
        <v>33</v>
      </c>
      <c r="N34" s="87"/>
      <c r="O34" s="87"/>
      <c r="P34" s="87"/>
      <c r="Q34" s="88"/>
      <c r="R34" s="86">
        <v>92</v>
      </c>
      <c r="S34" s="87"/>
      <c r="T34" s="87"/>
      <c r="U34" s="87"/>
      <c r="V34" s="87"/>
      <c r="W34" s="88"/>
      <c r="X34" s="86">
        <v>0</v>
      </c>
      <c r="Y34" s="87"/>
      <c r="Z34" s="87"/>
      <c r="AA34" s="87"/>
      <c r="AB34" s="88"/>
      <c r="AC34" s="86">
        <v>0</v>
      </c>
      <c r="AD34" s="87"/>
      <c r="AE34" s="87"/>
      <c r="AF34" s="87"/>
      <c r="AG34" s="87"/>
      <c r="AH34" s="88"/>
      <c r="AI34" s="86">
        <f t="shared" si="0"/>
        <v>33</v>
      </c>
      <c r="AJ34" s="87"/>
      <c r="AK34" s="87"/>
      <c r="AL34" s="87"/>
      <c r="AM34" s="88"/>
      <c r="AN34" s="86">
        <f t="shared" si="1"/>
        <v>92</v>
      </c>
      <c r="AO34" s="87"/>
      <c r="AP34" s="87"/>
      <c r="AQ34" s="87"/>
      <c r="AR34" s="87"/>
      <c r="AS34" s="88"/>
      <c r="AT34" s="59">
        <f>IF(AI34=0,0,(AI34*1)/($E$38*$AU$9*3-$B$40))</f>
        <v>0.18965517241379309</v>
      </c>
      <c r="AU34" s="60"/>
      <c r="AV34" s="60"/>
      <c r="AW34" s="60"/>
      <c r="AX34" s="60"/>
      <c r="AY34" s="61"/>
      <c r="AZ34" s="48"/>
    </row>
    <row r="35" spans="1:52" ht="10.5" customHeight="1" x14ac:dyDescent="0.15">
      <c r="A35" s="5"/>
      <c r="B35" s="233"/>
      <c r="C35" s="234"/>
      <c r="D35" s="234"/>
      <c r="E35" s="234"/>
      <c r="F35" s="234"/>
      <c r="G35" s="234"/>
      <c r="H35" s="235"/>
      <c r="I35" s="107" t="s">
        <v>38</v>
      </c>
      <c r="J35" s="108"/>
      <c r="K35" s="108"/>
      <c r="L35" s="109"/>
      <c r="M35" s="86">
        <v>36</v>
      </c>
      <c r="N35" s="87"/>
      <c r="O35" s="87"/>
      <c r="P35" s="87"/>
      <c r="Q35" s="88"/>
      <c r="R35" s="86">
        <v>111</v>
      </c>
      <c r="S35" s="87"/>
      <c r="T35" s="87"/>
      <c r="U35" s="87"/>
      <c r="V35" s="87"/>
      <c r="W35" s="88"/>
      <c r="X35" s="86">
        <v>0</v>
      </c>
      <c r="Y35" s="87"/>
      <c r="Z35" s="87"/>
      <c r="AA35" s="87"/>
      <c r="AB35" s="88"/>
      <c r="AC35" s="86">
        <v>0</v>
      </c>
      <c r="AD35" s="87"/>
      <c r="AE35" s="87"/>
      <c r="AF35" s="87"/>
      <c r="AG35" s="87"/>
      <c r="AH35" s="88"/>
      <c r="AI35" s="86">
        <f t="shared" si="0"/>
        <v>36</v>
      </c>
      <c r="AJ35" s="87"/>
      <c r="AK35" s="87"/>
      <c r="AL35" s="87"/>
      <c r="AM35" s="88"/>
      <c r="AN35" s="86">
        <f t="shared" si="1"/>
        <v>111</v>
      </c>
      <c r="AO35" s="87"/>
      <c r="AP35" s="87"/>
      <c r="AQ35" s="87"/>
      <c r="AR35" s="87"/>
      <c r="AS35" s="88"/>
      <c r="AT35" s="59">
        <f>IF(AI35=0,0,(AI35*1)/($E$38*$AU$9*3-$B$40))</f>
        <v>0.20689655172413793</v>
      </c>
      <c r="AU35" s="60"/>
      <c r="AV35" s="60"/>
      <c r="AW35" s="60"/>
      <c r="AX35" s="60"/>
      <c r="AY35" s="61"/>
      <c r="AZ35" s="48"/>
    </row>
    <row r="36" spans="1:52" ht="10.5" customHeight="1" x14ac:dyDescent="0.15">
      <c r="A36" s="5"/>
      <c r="B36" s="233"/>
      <c r="C36" s="234"/>
      <c r="D36" s="234"/>
      <c r="E36" s="234"/>
      <c r="F36" s="234"/>
      <c r="G36" s="234"/>
      <c r="H36" s="235"/>
      <c r="I36" s="107" t="s">
        <v>39</v>
      </c>
      <c r="J36" s="108"/>
      <c r="K36" s="108"/>
      <c r="L36" s="109"/>
      <c r="M36" s="86">
        <v>32</v>
      </c>
      <c r="N36" s="87"/>
      <c r="O36" s="87"/>
      <c r="P36" s="87"/>
      <c r="Q36" s="88"/>
      <c r="R36" s="86">
        <v>78</v>
      </c>
      <c r="S36" s="87"/>
      <c r="T36" s="87"/>
      <c r="U36" s="87"/>
      <c r="V36" s="87"/>
      <c r="W36" s="88"/>
      <c r="X36" s="86">
        <v>0</v>
      </c>
      <c r="Y36" s="87"/>
      <c r="Z36" s="87"/>
      <c r="AA36" s="87"/>
      <c r="AB36" s="88"/>
      <c r="AC36" s="86">
        <v>0</v>
      </c>
      <c r="AD36" s="87"/>
      <c r="AE36" s="87"/>
      <c r="AF36" s="87"/>
      <c r="AG36" s="87"/>
      <c r="AH36" s="88"/>
      <c r="AI36" s="86">
        <f t="shared" si="0"/>
        <v>32</v>
      </c>
      <c r="AJ36" s="87"/>
      <c r="AK36" s="87"/>
      <c r="AL36" s="87"/>
      <c r="AM36" s="88"/>
      <c r="AN36" s="86">
        <f t="shared" si="1"/>
        <v>78</v>
      </c>
      <c r="AO36" s="87"/>
      <c r="AP36" s="87"/>
      <c r="AQ36" s="87"/>
      <c r="AR36" s="87"/>
      <c r="AS36" s="88"/>
      <c r="AT36" s="59">
        <f>IF(AI36=0,0,(AI36*1)/($E$38*$AU$9*3-$B$40))</f>
        <v>0.18390804597701149</v>
      </c>
      <c r="AU36" s="60"/>
      <c r="AV36" s="60"/>
      <c r="AW36" s="60"/>
      <c r="AX36" s="60"/>
      <c r="AY36" s="61"/>
      <c r="AZ36" s="48"/>
    </row>
    <row r="37" spans="1:52" ht="10.5" customHeight="1" x14ac:dyDescent="0.15">
      <c r="A37" s="5"/>
      <c r="B37" s="233"/>
      <c r="C37" s="234"/>
      <c r="D37" s="234"/>
      <c r="E37" s="234"/>
      <c r="F37" s="234"/>
      <c r="G37" s="234"/>
      <c r="H37" s="235"/>
      <c r="I37" s="107" t="s">
        <v>40</v>
      </c>
      <c r="J37" s="108"/>
      <c r="K37" s="108"/>
      <c r="L37" s="109"/>
      <c r="M37" s="86">
        <v>8</v>
      </c>
      <c r="N37" s="87"/>
      <c r="O37" s="87"/>
      <c r="P37" s="87"/>
      <c r="Q37" s="88"/>
      <c r="R37" s="86">
        <v>26</v>
      </c>
      <c r="S37" s="87"/>
      <c r="T37" s="87"/>
      <c r="U37" s="87"/>
      <c r="V37" s="87"/>
      <c r="W37" s="88"/>
      <c r="X37" s="86">
        <v>0</v>
      </c>
      <c r="Y37" s="87"/>
      <c r="Z37" s="87"/>
      <c r="AA37" s="87"/>
      <c r="AB37" s="88"/>
      <c r="AC37" s="86">
        <v>0</v>
      </c>
      <c r="AD37" s="87"/>
      <c r="AE37" s="87"/>
      <c r="AF37" s="87"/>
      <c r="AG37" s="87"/>
      <c r="AH37" s="88"/>
      <c r="AI37" s="86">
        <f t="shared" si="0"/>
        <v>8</v>
      </c>
      <c r="AJ37" s="87"/>
      <c r="AK37" s="87"/>
      <c r="AL37" s="87"/>
      <c r="AM37" s="88"/>
      <c r="AN37" s="86">
        <f t="shared" si="1"/>
        <v>26</v>
      </c>
      <c r="AO37" s="87"/>
      <c r="AP37" s="87"/>
      <c r="AQ37" s="87"/>
      <c r="AR37" s="87"/>
      <c r="AS37" s="88"/>
      <c r="AT37" s="59">
        <f>IF(AI37=0,0,(AI37*2)/($E$38*$AU$9*3-$B$40))</f>
        <v>9.1954022988505746E-2</v>
      </c>
      <c r="AU37" s="60"/>
      <c r="AV37" s="60"/>
      <c r="AW37" s="60"/>
      <c r="AX37" s="60"/>
      <c r="AY37" s="61"/>
      <c r="AZ37" s="48"/>
    </row>
    <row r="38" spans="1:52" ht="10.5" customHeight="1" x14ac:dyDescent="0.15">
      <c r="A38" s="5"/>
      <c r="B38" s="20"/>
      <c r="C38" s="22"/>
      <c r="D38" s="18" t="s">
        <v>24</v>
      </c>
      <c r="E38" s="18">
        <v>2</v>
      </c>
      <c r="F38" s="18" t="s">
        <v>41</v>
      </c>
      <c r="G38" s="18"/>
      <c r="H38" s="19"/>
      <c r="I38" s="107" t="s">
        <v>42</v>
      </c>
      <c r="J38" s="108"/>
      <c r="K38" s="108"/>
      <c r="L38" s="109"/>
      <c r="M38" s="86">
        <v>2</v>
      </c>
      <c r="N38" s="87"/>
      <c r="O38" s="87"/>
      <c r="P38" s="87"/>
      <c r="Q38" s="88"/>
      <c r="R38" s="86">
        <v>4</v>
      </c>
      <c r="S38" s="87"/>
      <c r="T38" s="87"/>
      <c r="U38" s="87"/>
      <c r="V38" s="87"/>
      <c r="W38" s="88"/>
      <c r="X38" s="86">
        <v>0</v>
      </c>
      <c r="Y38" s="87"/>
      <c r="Z38" s="87"/>
      <c r="AA38" s="87"/>
      <c r="AB38" s="88"/>
      <c r="AC38" s="86">
        <v>0</v>
      </c>
      <c r="AD38" s="87"/>
      <c r="AE38" s="87"/>
      <c r="AF38" s="87"/>
      <c r="AG38" s="87"/>
      <c r="AH38" s="88"/>
      <c r="AI38" s="86">
        <f t="shared" si="0"/>
        <v>2</v>
      </c>
      <c r="AJ38" s="87"/>
      <c r="AK38" s="87"/>
      <c r="AL38" s="87"/>
      <c r="AM38" s="88"/>
      <c r="AN38" s="86">
        <f t="shared" si="1"/>
        <v>4</v>
      </c>
      <c r="AO38" s="87"/>
      <c r="AP38" s="87"/>
      <c r="AQ38" s="87"/>
      <c r="AR38" s="87"/>
      <c r="AS38" s="88"/>
      <c r="AT38" s="59">
        <f>IF(AI38=0,0,(AI38*2)/($E$38*$AU$9*3-$B$40))</f>
        <v>2.2988505747126436E-2</v>
      </c>
      <c r="AU38" s="60"/>
      <c r="AV38" s="60"/>
      <c r="AW38" s="60"/>
      <c r="AX38" s="60"/>
      <c r="AY38" s="61"/>
      <c r="AZ38" s="48"/>
    </row>
    <row r="39" spans="1:52" ht="10.5" customHeight="1" x14ac:dyDescent="0.15">
      <c r="A39" s="5"/>
      <c r="B39" s="20"/>
      <c r="C39" s="22"/>
      <c r="D39" s="22"/>
      <c r="E39" s="18"/>
      <c r="F39" s="18"/>
      <c r="G39" s="18"/>
      <c r="H39" s="19"/>
      <c r="I39" s="107" t="s">
        <v>43</v>
      </c>
      <c r="J39" s="108"/>
      <c r="K39" s="108"/>
      <c r="L39" s="109"/>
      <c r="M39" s="86">
        <v>2</v>
      </c>
      <c r="N39" s="87"/>
      <c r="O39" s="87"/>
      <c r="P39" s="87"/>
      <c r="Q39" s="88"/>
      <c r="R39" s="86">
        <v>10</v>
      </c>
      <c r="S39" s="87"/>
      <c r="T39" s="87"/>
      <c r="U39" s="87"/>
      <c r="V39" s="87"/>
      <c r="W39" s="88"/>
      <c r="X39" s="86">
        <v>2</v>
      </c>
      <c r="Y39" s="87"/>
      <c r="Z39" s="87"/>
      <c r="AA39" s="87"/>
      <c r="AB39" s="88"/>
      <c r="AC39" s="86">
        <v>10</v>
      </c>
      <c r="AD39" s="87"/>
      <c r="AE39" s="87"/>
      <c r="AF39" s="87"/>
      <c r="AG39" s="87"/>
      <c r="AH39" s="88"/>
      <c r="AI39" s="86">
        <f t="shared" si="0"/>
        <v>4</v>
      </c>
      <c r="AJ39" s="87"/>
      <c r="AK39" s="87"/>
      <c r="AL39" s="87"/>
      <c r="AM39" s="88"/>
      <c r="AN39" s="86">
        <f t="shared" si="1"/>
        <v>20</v>
      </c>
      <c r="AO39" s="87"/>
      <c r="AP39" s="87"/>
      <c r="AQ39" s="87"/>
      <c r="AR39" s="87"/>
      <c r="AS39" s="88"/>
      <c r="AT39" s="59">
        <f>IF(AI39=0,0,(AI39*3)/($E$38*$AU$9*3-$B$40))</f>
        <v>6.8965517241379309E-2</v>
      </c>
      <c r="AU39" s="60"/>
      <c r="AV39" s="60"/>
      <c r="AW39" s="60"/>
      <c r="AX39" s="60"/>
      <c r="AY39" s="61"/>
      <c r="AZ39" s="48"/>
    </row>
    <row r="40" spans="1:52" ht="10.5" customHeight="1" x14ac:dyDescent="0.15">
      <c r="A40" s="5"/>
      <c r="B40" s="32">
        <v>0</v>
      </c>
      <c r="C40" s="27"/>
      <c r="D40" s="27"/>
      <c r="E40" s="24">
        <v>2</v>
      </c>
      <c r="F40" s="24"/>
      <c r="G40" s="24"/>
      <c r="H40" s="25"/>
      <c r="I40" s="107" t="s">
        <v>36</v>
      </c>
      <c r="J40" s="108"/>
      <c r="K40" s="108"/>
      <c r="L40" s="109"/>
      <c r="M40" s="86">
        <f>SUM(M34:M39)</f>
        <v>113</v>
      </c>
      <c r="N40" s="87"/>
      <c r="O40" s="87"/>
      <c r="P40" s="87"/>
      <c r="Q40" s="88"/>
      <c r="R40" s="86">
        <f>SUM(R34:R39)</f>
        <v>321</v>
      </c>
      <c r="S40" s="87"/>
      <c r="T40" s="87"/>
      <c r="U40" s="87"/>
      <c r="V40" s="87"/>
      <c r="W40" s="88"/>
      <c r="X40" s="86">
        <f>SUM(X34:X39)</f>
        <v>2</v>
      </c>
      <c r="Y40" s="87"/>
      <c r="Z40" s="87"/>
      <c r="AA40" s="87"/>
      <c r="AB40" s="88"/>
      <c r="AC40" s="86">
        <f>SUM(AC34:AC39)</f>
        <v>10</v>
      </c>
      <c r="AD40" s="87"/>
      <c r="AE40" s="87"/>
      <c r="AF40" s="87"/>
      <c r="AG40" s="87"/>
      <c r="AH40" s="88"/>
      <c r="AI40" s="86">
        <f t="shared" si="0"/>
        <v>115</v>
      </c>
      <c r="AJ40" s="87"/>
      <c r="AK40" s="87"/>
      <c r="AL40" s="87"/>
      <c r="AM40" s="88"/>
      <c r="AN40" s="86">
        <f t="shared" si="1"/>
        <v>331</v>
      </c>
      <c r="AO40" s="87"/>
      <c r="AP40" s="87"/>
      <c r="AQ40" s="87"/>
      <c r="AR40" s="87"/>
      <c r="AS40" s="88"/>
      <c r="AT40" s="59">
        <f>IF(AI40=0,0,(AI40+AI37+AI38+(AI39*2))/(E38*$AU$9*3-B40))</f>
        <v>0.76436781609195403</v>
      </c>
      <c r="AU40" s="60"/>
      <c r="AV40" s="60"/>
      <c r="AW40" s="60"/>
      <c r="AX40" s="60"/>
      <c r="AY40" s="61"/>
      <c r="AZ40" s="48"/>
    </row>
    <row r="41" spans="1:52" ht="10.5" customHeight="1" x14ac:dyDescent="0.15">
      <c r="A41" s="5"/>
      <c r="B41" s="121" t="s">
        <v>47</v>
      </c>
      <c r="C41" s="231"/>
      <c r="D41" s="231"/>
      <c r="E41" s="231"/>
      <c r="F41" s="231"/>
      <c r="G41" s="231"/>
      <c r="H41" s="232"/>
      <c r="I41" s="107" t="s">
        <v>37</v>
      </c>
      <c r="J41" s="108"/>
      <c r="K41" s="108"/>
      <c r="L41" s="109"/>
      <c r="M41" s="86">
        <v>5</v>
      </c>
      <c r="N41" s="87"/>
      <c r="O41" s="87"/>
      <c r="P41" s="87"/>
      <c r="Q41" s="88"/>
      <c r="R41" s="86">
        <v>68</v>
      </c>
      <c r="S41" s="87"/>
      <c r="T41" s="87"/>
      <c r="U41" s="87"/>
      <c r="V41" s="87"/>
      <c r="W41" s="88"/>
      <c r="X41" s="86">
        <v>0</v>
      </c>
      <c r="Y41" s="87"/>
      <c r="Z41" s="87"/>
      <c r="AA41" s="87"/>
      <c r="AB41" s="88"/>
      <c r="AC41" s="86">
        <v>0</v>
      </c>
      <c r="AD41" s="87"/>
      <c r="AE41" s="87"/>
      <c r="AF41" s="87"/>
      <c r="AG41" s="87"/>
      <c r="AH41" s="88"/>
      <c r="AI41" s="86">
        <f t="shared" si="0"/>
        <v>5</v>
      </c>
      <c r="AJ41" s="87"/>
      <c r="AK41" s="87"/>
      <c r="AL41" s="87"/>
      <c r="AM41" s="88"/>
      <c r="AN41" s="86">
        <f t="shared" si="1"/>
        <v>68</v>
      </c>
      <c r="AO41" s="87"/>
      <c r="AP41" s="87"/>
      <c r="AQ41" s="87"/>
      <c r="AR41" s="87"/>
      <c r="AS41" s="88"/>
      <c r="AT41" s="59">
        <f>IF(AI41=0,0,(AI41*1)/($E$45*$AU$9*3-$B$47))</f>
        <v>5.7471264367816091E-2</v>
      </c>
      <c r="AU41" s="60"/>
      <c r="AV41" s="60"/>
      <c r="AW41" s="60"/>
      <c r="AX41" s="60"/>
      <c r="AY41" s="61"/>
      <c r="AZ41" s="48"/>
    </row>
    <row r="42" spans="1:52" ht="10.5" customHeight="1" x14ac:dyDescent="0.15">
      <c r="A42" s="5"/>
      <c r="B42" s="233"/>
      <c r="C42" s="234"/>
      <c r="D42" s="234"/>
      <c r="E42" s="234"/>
      <c r="F42" s="234"/>
      <c r="G42" s="234"/>
      <c r="H42" s="235"/>
      <c r="I42" s="107" t="s">
        <v>38</v>
      </c>
      <c r="J42" s="108"/>
      <c r="K42" s="108"/>
      <c r="L42" s="109"/>
      <c r="M42" s="86">
        <v>2</v>
      </c>
      <c r="N42" s="87"/>
      <c r="O42" s="87"/>
      <c r="P42" s="87"/>
      <c r="Q42" s="88"/>
      <c r="R42" s="86">
        <v>20</v>
      </c>
      <c r="S42" s="87"/>
      <c r="T42" s="87"/>
      <c r="U42" s="87"/>
      <c r="V42" s="87"/>
      <c r="W42" s="88"/>
      <c r="X42" s="86">
        <v>1</v>
      </c>
      <c r="Y42" s="87"/>
      <c r="Z42" s="87"/>
      <c r="AA42" s="87"/>
      <c r="AB42" s="88"/>
      <c r="AC42" s="86">
        <v>15</v>
      </c>
      <c r="AD42" s="87"/>
      <c r="AE42" s="87"/>
      <c r="AF42" s="87"/>
      <c r="AG42" s="87"/>
      <c r="AH42" s="88"/>
      <c r="AI42" s="86">
        <f t="shared" si="0"/>
        <v>3</v>
      </c>
      <c r="AJ42" s="87"/>
      <c r="AK42" s="87"/>
      <c r="AL42" s="87"/>
      <c r="AM42" s="88"/>
      <c r="AN42" s="86">
        <f t="shared" si="1"/>
        <v>35</v>
      </c>
      <c r="AO42" s="87"/>
      <c r="AP42" s="87"/>
      <c r="AQ42" s="87"/>
      <c r="AR42" s="87"/>
      <c r="AS42" s="88"/>
      <c r="AT42" s="59">
        <f>IF(AI42=0,0,(AI42*1)/($E$45*$AU$9*3-$B$47))</f>
        <v>3.4482758620689655E-2</v>
      </c>
      <c r="AU42" s="60"/>
      <c r="AV42" s="60"/>
      <c r="AW42" s="60"/>
      <c r="AX42" s="60"/>
      <c r="AY42" s="61"/>
      <c r="AZ42" s="48"/>
    </row>
    <row r="43" spans="1:52" ht="10.5" customHeight="1" x14ac:dyDescent="0.15">
      <c r="A43" s="5"/>
      <c r="B43" s="233"/>
      <c r="C43" s="234"/>
      <c r="D43" s="234"/>
      <c r="E43" s="234"/>
      <c r="F43" s="234"/>
      <c r="G43" s="234"/>
      <c r="H43" s="235"/>
      <c r="I43" s="107" t="s">
        <v>39</v>
      </c>
      <c r="J43" s="108"/>
      <c r="K43" s="108"/>
      <c r="L43" s="109"/>
      <c r="M43" s="86">
        <v>2</v>
      </c>
      <c r="N43" s="87"/>
      <c r="O43" s="87"/>
      <c r="P43" s="87"/>
      <c r="Q43" s="88"/>
      <c r="R43" s="86">
        <v>12</v>
      </c>
      <c r="S43" s="87"/>
      <c r="T43" s="87"/>
      <c r="U43" s="87"/>
      <c r="V43" s="87"/>
      <c r="W43" s="88"/>
      <c r="X43" s="86">
        <v>0</v>
      </c>
      <c r="Y43" s="87"/>
      <c r="Z43" s="87"/>
      <c r="AA43" s="87"/>
      <c r="AB43" s="88"/>
      <c r="AC43" s="86">
        <v>0</v>
      </c>
      <c r="AD43" s="87"/>
      <c r="AE43" s="87"/>
      <c r="AF43" s="87"/>
      <c r="AG43" s="87"/>
      <c r="AH43" s="88"/>
      <c r="AI43" s="86">
        <f t="shared" si="0"/>
        <v>2</v>
      </c>
      <c r="AJ43" s="87"/>
      <c r="AK43" s="87"/>
      <c r="AL43" s="87"/>
      <c r="AM43" s="88"/>
      <c r="AN43" s="86">
        <f t="shared" si="1"/>
        <v>12</v>
      </c>
      <c r="AO43" s="87"/>
      <c r="AP43" s="87"/>
      <c r="AQ43" s="87"/>
      <c r="AR43" s="87"/>
      <c r="AS43" s="88"/>
      <c r="AT43" s="59">
        <f>IF(AI43=0,0,(AI43*1)/($E$45*$AU$9*3-$B$47))</f>
        <v>2.2988505747126436E-2</v>
      </c>
      <c r="AU43" s="60"/>
      <c r="AV43" s="60"/>
      <c r="AW43" s="60"/>
      <c r="AX43" s="60"/>
      <c r="AY43" s="61"/>
      <c r="AZ43" s="48"/>
    </row>
    <row r="44" spans="1:52" ht="10.5" customHeight="1" x14ac:dyDescent="0.15">
      <c r="A44" s="5"/>
      <c r="B44" s="233"/>
      <c r="C44" s="234"/>
      <c r="D44" s="234"/>
      <c r="E44" s="234"/>
      <c r="F44" s="234"/>
      <c r="G44" s="234"/>
      <c r="H44" s="235"/>
      <c r="I44" s="107" t="s">
        <v>40</v>
      </c>
      <c r="J44" s="108"/>
      <c r="K44" s="108"/>
      <c r="L44" s="109"/>
      <c r="M44" s="86">
        <v>7</v>
      </c>
      <c r="N44" s="87"/>
      <c r="O44" s="87"/>
      <c r="P44" s="87"/>
      <c r="Q44" s="88"/>
      <c r="R44" s="86">
        <v>84</v>
      </c>
      <c r="S44" s="87"/>
      <c r="T44" s="87"/>
      <c r="U44" s="87"/>
      <c r="V44" s="87"/>
      <c r="W44" s="88"/>
      <c r="X44" s="86">
        <v>2</v>
      </c>
      <c r="Y44" s="87"/>
      <c r="Z44" s="87"/>
      <c r="AA44" s="87"/>
      <c r="AB44" s="88"/>
      <c r="AC44" s="86">
        <v>30</v>
      </c>
      <c r="AD44" s="87"/>
      <c r="AE44" s="87"/>
      <c r="AF44" s="87"/>
      <c r="AG44" s="87"/>
      <c r="AH44" s="88"/>
      <c r="AI44" s="86">
        <f t="shared" si="0"/>
        <v>9</v>
      </c>
      <c r="AJ44" s="87"/>
      <c r="AK44" s="87"/>
      <c r="AL44" s="87"/>
      <c r="AM44" s="88"/>
      <c r="AN44" s="86">
        <f t="shared" si="1"/>
        <v>114</v>
      </c>
      <c r="AO44" s="87"/>
      <c r="AP44" s="87"/>
      <c r="AQ44" s="87"/>
      <c r="AR44" s="87"/>
      <c r="AS44" s="88"/>
      <c r="AT44" s="59">
        <f>IF(AI44=0,0,(AI44*2)/($E$45*$AU$9*3-$B$47))</f>
        <v>0.20689655172413793</v>
      </c>
      <c r="AU44" s="60"/>
      <c r="AV44" s="60"/>
      <c r="AW44" s="60"/>
      <c r="AX44" s="60"/>
      <c r="AY44" s="61"/>
      <c r="AZ44" s="48"/>
    </row>
    <row r="45" spans="1:52" ht="10.5" customHeight="1" x14ac:dyDescent="0.15">
      <c r="A45" s="5"/>
      <c r="B45" s="20"/>
      <c r="C45" s="22"/>
      <c r="D45" s="18" t="s">
        <v>24</v>
      </c>
      <c r="E45" s="18">
        <v>1</v>
      </c>
      <c r="F45" s="18" t="s">
        <v>41</v>
      </c>
      <c r="G45" s="18"/>
      <c r="H45" s="19"/>
      <c r="I45" s="107" t="s">
        <v>42</v>
      </c>
      <c r="J45" s="108"/>
      <c r="K45" s="108"/>
      <c r="L45" s="109"/>
      <c r="M45" s="86">
        <v>1</v>
      </c>
      <c r="N45" s="87"/>
      <c r="O45" s="87"/>
      <c r="P45" s="87"/>
      <c r="Q45" s="88"/>
      <c r="R45" s="86">
        <v>15</v>
      </c>
      <c r="S45" s="87"/>
      <c r="T45" s="87"/>
      <c r="U45" s="87"/>
      <c r="V45" s="87"/>
      <c r="W45" s="88"/>
      <c r="X45" s="86">
        <v>0</v>
      </c>
      <c r="Y45" s="87"/>
      <c r="Z45" s="87"/>
      <c r="AA45" s="87"/>
      <c r="AB45" s="88"/>
      <c r="AC45" s="86">
        <v>0</v>
      </c>
      <c r="AD45" s="87"/>
      <c r="AE45" s="87"/>
      <c r="AF45" s="87"/>
      <c r="AG45" s="87"/>
      <c r="AH45" s="88"/>
      <c r="AI45" s="86">
        <f t="shared" ref="AI45:AI61" si="2">M45+X45</f>
        <v>1</v>
      </c>
      <c r="AJ45" s="87"/>
      <c r="AK45" s="87"/>
      <c r="AL45" s="87"/>
      <c r="AM45" s="88"/>
      <c r="AN45" s="86">
        <f t="shared" ref="AN45:AN61" si="3">R45+AC45</f>
        <v>15</v>
      </c>
      <c r="AO45" s="87"/>
      <c r="AP45" s="87"/>
      <c r="AQ45" s="87"/>
      <c r="AR45" s="87"/>
      <c r="AS45" s="88"/>
      <c r="AT45" s="59">
        <f>IF(AI45=0,0,(AI45*2)/($E$45*$AU$9*3-$B$47))</f>
        <v>2.2988505747126436E-2</v>
      </c>
      <c r="AU45" s="60"/>
      <c r="AV45" s="60"/>
      <c r="AW45" s="60"/>
      <c r="AX45" s="60"/>
      <c r="AY45" s="61"/>
      <c r="AZ45" s="48"/>
    </row>
    <row r="46" spans="1:52" ht="10.5" customHeight="1" x14ac:dyDescent="0.15">
      <c r="A46" s="5"/>
      <c r="B46" s="20"/>
      <c r="C46" s="22"/>
      <c r="D46" s="22"/>
      <c r="E46" s="18"/>
      <c r="F46" s="18"/>
      <c r="G46" s="18"/>
      <c r="H46" s="19"/>
      <c r="I46" s="107" t="s">
        <v>43</v>
      </c>
      <c r="J46" s="108"/>
      <c r="K46" s="108"/>
      <c r="L46" s="109"/>
      <c r="M46" s="86">
        <v>1</v>
      </c>
      <c r="N46" s="87"/>
      <c r="O46" s="87"/>
      <c r="P46" s="87"/>
      <c r="Q46" s="88"/>
      <c r="R46" s="86">
        <v>15</v>
      </c>
      <c r="S46" s="87"/>
      <c r="T46" s="87"/>
      <c r="U46" s="87"/>
      <c r="V46" s="87"/>
      <c r="W46" s="88"/>
      <c r="X46" s="86">
        <v>1</v>
      </c>
      <c r="Y46" s="87"/>
      <c r="Z46" s="87"/>
      <c r="AA46" s="87"/>
      <c r="AB46" s="88"/>
      <c r="AC46" s="86">
        <v>15</v>
      </c>
      <c r="AD46" s="87"/>
      <c r="AE46" s="87"/>
      <c r="AF46" s="87"/>
      <c r="AG46" s="87"/>
      <c r="AH46" s="88"/>
      <c r="AI46" s="86">
        <f t="shared" si="2"/>
        <v>2</v>
      </c>
      <c r="AJ46" s="87"/>
      <c r="AK46" s="87"/>
      <c r="AL46" s="87"/>
      <c r="AM46" s="88"/>
      <c r="AN46" s="86">
        <f t="shared" si="3"/>
        <v>30</v>
      </c>
      <c r="AO46" s="87"/>
      <c r="AP46" s="87"/>
      <c r="AQ46" s="87"/>
      <c r="AR46" s="87"/>
      <c r="AS46" s="88"/>
      <c r="AT46" s="59">
        <f>IF(AI46=0,0,(AI46*3)/($E$45*$AU$9*3-$B$47))</f>
        <v>6.8965517241379309E-2</v>
      </c>
      <c r="AU46" s="60"/>
      <c r="AV46" s="60"/>
      <c r="AW46" s="60"/>
      <c r="AX46" s="60"/>
      <c r="AY46" s="61"/>
      <c r="AZ46" s="48"/>
    </row>
    <row r="47" spans="1:52" ht="10.5" customHeight="1" x14ac:dyDescent="0.15">
      <c r="A47" s="5"/>
      <c r="B47" s="32">
        <v>0</v>
      </c>
      <c r="C47" s="27"/>
      <c r="D47" s="27"/>
      <c r="E47" s="24">
        <v>2</v>
      </c>
      <c r="F47" s="24"/>
      <c r="G47" s="24"/>
      <c r="H47" s="25"/>
      <c r="I47" s="107" t="s">
        <v>36</v>
      </c>
      <c r="J47" s="108"/>
      <c r="K47" s="108"/>
      <c r="L47" s="109"/>
      <c r="M47" s="86">
        <f>SUM(M41:M46)</f>
        <v>18</v>
      </c>
      <c r="N47" s="87"/>
      <c r="O47" s="87"/>
      <c r="P47" s="87"/>
      <c r="Q47" s="88"/>
      <c r="R47" s="86">
        <f>SUM(R41:R46)</f>
        <v>214</v>
      </c>
      <c r="S47" s="87"/>
      <c r="T47" s="87"/>
      <c r="U47" s="87"/>
      <c r="V47" s="87"/>
      <c r="W47" s="88"/>
      <c r="X47" s="86">
        <f>SUM(X41:X46)</f>
        <v>4</v>
      </c>
      <c r="Y47" s="87"/>
      <c r="Z47" s="87"/>
      <c r="AA47" s="87"/>
      <c r="AB47" s="88"/>
      <c r="AC47" s="86">
        <f>SUM(AC41:AC46)</f>
        <v>60</v>
      </c>
      <c r="AD47" s="87"/>
      <c r="AE47" s="87"/>
      <c r="AF47" s="87"/>
      <c r="AG47" s="87"/>
      <c r="AH47" s="88"/>
      <c r="AI47" s="86">
        <f t="shared" si="2"/>
        <v>22</v>
      </c>
      <c r="AJ47" s="87"/>
      <c r="AK47" s="87"/>
      <c r="AL47" s="87"/>
      <c r="AM47" s="88"/>
      <c r="AN47" s="86">
        <f t="shared" si="3"/>
        <v>274</v>
      </c>
      <c r="AO47" s="87"/>
      <c r="AP47" s="87"/>
      <c r="AQ47" s="87"/>
      <c r="AR47" s="87"/>
      <c r="AS47" s="88"/>
      <c r="AT47" s="59">
        <f>IF(AI47=0,0,(AI47+AI44+AI45+(AI46*2))/(E45*$AU$9*3-B47))</f>
        <v>0.41379310344827586</v>
      </c>
      <c r="AU47" s="60"/>
      <c r="AV47" s="60"/>
      <c r="AW47" s="60"/>
      <c r="AX47" s="60"/>
      <c r="AY47" s="61"/>
      <c r="AZ47" s="48"/>
    </row>
    <row r="48" spans="1:52" ht="10.5" customHeight="1" x14ac:dyDescent="0.15">
      <c r="A48" s="5"/>
      <c r="B48" s="121" t="s">
        <v>48</v>
      </c>
      <c r="C48" s="231"/>
      <c r="D48" s="231"/>
      <c r="E48" s="231"/>
      <c r="F48" s="231"/>
      <c r="G48" s="231"/>
      <c r="H48" s="232"/>
      <c r="I48" s="107" t="s">
        <v>37</v>
      </c>
      <c r="J48" s="108"/>
      <c r="K48" s="108"/>
      <c r="L48" s="109"/>
      <c r="M48" s="86">
        <v>8</v>
      </c>
      <c r="N48" s="87"/>
      <c r="O48" s="87"/>
      <c r="P48" s="87"/>
      <c r="Q48" s="88"/>
      <c r="R48" s="86">
        <v>91</v>
      </c>
      <c r="S48" s="87"/>
      <c r="T48" s="87"/>
      <c r="U48" s="87"/>
      <c r="V48" s="87"/>
      <c r="W48" s="88"/>
      <c r="X48" s="86">
        <v>1</v>
      </c>
      <c r="Y48" s="87"/>
      <c r="Z48" s="87"/>
      <c r="AA48" s="87"/>
      <c r="AB48" s="88"/>
      <c r="AC48" s="86">
        <v>20</v>
      </c>
      <c r="AD48" s="87"/>
      <c r="AE48" s="87"/>
      <c r="AF48" s="87"/>
      <c r="AG48" s="87"/>
      <c r="AH48" s="88"/>
      <c r="AI48" s="86">
        <f t="shared" si="2"/>
        <v>9</v>
      </c>
      <c r="AJ48" s="87"/>
      <c r="AK48" s="87"/>
      <c r="AL48" s="87"/>
      <c r="AM48" s="88"/>
      <c r="AN48" s="86">
        <f t="shared" si="3"/>
        <v>111</v>
      </c>
      <c r="AO48" s="87"/>
      <c r="AP48" s="87"/>
      <c r="AQ48" s="87"/>
      <c r="AR48" s="87"/>
      <c r="AS48" s="88"/>
      <c r="AT48" s="59">
        <f>IF(AI48=0,0,(AI48*1)/($E$52*$AU$9*3-$B$54))</f>
        <v>0.10344827586206896</v>
      </c>
      <c r="AU48" s="60"/>
      <c r="AV48" s="60"/>
      <c r="AW48" s="60"/>
      <c r="AX48" s="60"/>
      <c r="AY48" s="61"/>
      <c r="AZ48" s="48"/>
    </row>
    <row r="49" spans="1:52" ht="10.5" customHeight="1" x14ac:dyDescent="0.15">
      <c r="A49" s="5"/>
      <c r="B49" s="233"/>
      <c r="C49" s="234"/>
      <c r="D49" s="234"/>
      <c r="E49" s="234"/>
      <c r="F49" s="234"/>
      <c r="G49" s="234"/>
      <c r="H49" s="235"/>
      <c r="I49" s="107" t="s">
        <v>38</v>
      </c>
      <c r="J49" s="108"/>
      <c r="K49" s="108"/>
      <c r="L49" s="109"/>
      <c r="M49" s="86">
        <v>10</v>
      </c>
      <c r="N49" s="87"/>
      <c r="O49" s="87"/>
      <c r="P49" s="87"/>
      <c r="Q49" s="88"/>
      <c r="R49" s="86">
        <v>92</v>
      </c>
      <c r="S49" s="87"/>
      <c r="T49" s="87"/>
      <c r="U49" s="87"/>
      <c r="V49" s="87"/>
      <c r="W49" s="88"/>
      <c r="X49" s="86">
        <v>1</v>
      </c>
      <c r="Y49" s="87"/>
      <c r="Z49" s="87"/>
      <c r="AA49" s="87"/>
      <c r="AB49" s="88"/>
      <c r="AC49" s="86">
        <v>20</v>
      </c>
      <c r="AD49" s="87"/>
      <c r="AE49" s="87"/>
      <c r="AF49" s="87"/>
      <c r="AG49" s="87"/>
      <c r="AH49" s="88"/>
      <c r="AI49" s="86">
        <f t="shared" si="2"/>
        <v>11</v>
      </c>
      <c r="AJ49" s="87"/>
      <c r="AK49" s="87"/>
      <c r="AL49" s="87"/>
      <c r="AM49" s="88"/>
      <c r="AN49" s="86">
        <f t="shared" si="3"/>
        <v>112</v>
      </c>
      <c r="AO49" s="87"/>
      <c r="AP49" s="87"/>
      <c r="AQ49" s="87"/>
      <c r="AR49" s="87"/>
      <c r="AS49" s="88"/>
      <c r="AT49" s="59">
        <f>IF(AI49=0,0,(AI49*1)/($E$52*$AU$9*3-$B$54))</f>
        <v>0.12643678160919541</v>
      </c>
      <c r="AU49" s="60"/>
      <c r="AV49" s="60"/>
      <c r="AW49" s="60"/>
      <c r="AX49" s="60"/>
      <c r="AY49" s="61"/>
      <c r="AZ49" s="48"/>
    </row>
    <row r="50" spans="1:52" ht="10.5" customHeight="1" x14ac:dyDescent="0.15">
      <c r="A50" s="5"/>
      <c r="B50" s="233"/>
      <c r="C50" s="234"/>
      <c r="D50" s="234"/>
      <c r="E50" s="234"/>
      <c r="F50" s="234"/>
      <c r="G50" s="234"/>
      <c r="H50" s="235"/>
      <c r="I50" s="107" t="s">
        <v>39</v>
      </c>
      <c r="J50" s="108"/>
      <c r="K50" s="108"/>
      <c r="L50" s="109"/>
      <c r="M50" s="86">
        <v>3</v>
      </c>
      <c r="N50" s="87"/>
      <c r="O50" s="87"/>
      <c r="P50" s="87"/>
      <c r="Q50" s="88"/>
      <c r="R50" s="86">
        <v>50</v>
      </c>
      <c r="S50" s="87"/>
      <c r="T50" s="87"/>
      <c r="U50" s="87"/>
      <c r="V50" s="87"/>
      <c r="W50" s="88"/>
      <c r="X50" s="86">
        <v>6</v>
      </c>
      <c r="Y50" s="87"/>
      <c r="Z50" s="87"/>
      <c r="AA50" s="87"/>
      <c r="AB50" s="88"/>
      <c r="AC50" s="86">
        <v>85</v>
      </c>
      <c r="AD50" s="87"/>
      <c r="AE50" s="87"/>
      <c r="AF50" s="87"/>
      <c r="AG50" s="87"/>
      <c r="AH50" s="88"/>
      <c r="AI50" s="86">
        <f t="shared" si="2"/>
        <v>9</v>
      </c>
      <c r="AJ50" s="87"/>
      <c r="AK50" s="87"/>
      <c r="AL50" s="87"/>
      <c r="AM50" s="88"/>
      <c r="AN50" s="86">
        <f t="shared" si="3"/>
        <v>135</v>
      </c>
      <c r="AO50" s="87"/>
      <c r="AP50" s="87"/>
      <c r="AQ50" s="87"/>
      <c r="AR50" s="87"/>
      <c r="AS50" s="88"/>
      <c r="AT50" s="59">
        <f>IF(AI50=0,0,(AI50*1)/($E$52*$AU$9*3-$B$54))</f>
        <v>0.10344827586206896</v>
      </c>
      <c r="AU50" s="60"/>
      <c r="AV50" s="60"/>
      <c r="AW50" s="60"/>
      <c r="AX50" s="60"/>
      <c r="AY50" s="61"/>
      <c r="AZ50" s="48"/>
    </row>
    <row r="51" spans="1:52" ht="10.5" customHeight="1" x14ac:dyDescent="0.15">
      <c r="A51" s="5"/>
      <c r="B51" s="233"/>
      <c r="C51" s="234"/>
      <c r="D51" s="234"/>
      <c r="E51" s="234"/>
      <c r="F51" s="234"/>
      <c r="G51" s="234"/>
      <c r="H51" s="235"/>
      <c r="I51" s="107" t="s">
        <v>40</v>
      </c>
      <c r="J51" s="108"/>
      <c r="K51" s="108"/>
      <c r="L51" s="109"/>
      <c r="M51" s="86">
        <v>6</v>
      </c>
      <c r="N51" s="87"/>
      <c r="O51" s="87"/>
      <c r="P51" s="87"/>
      <c r="Q51" s="88"/>
      <c r="R51" s="86">
        <v>81</v>
      </c>
      <c r="S51" s="87"/>
      <c r="T51" s="87"/>
      <c r="U51" s="87"/>
      <c r="V51" s="87"/>
      <c r="W51" s="88"/>
      <c r="X51" s="86">
        <v>0</v>
      </c>
      <c r="Y51" s="87"/>
      <c r="Z51" s="87"/>
      <c r="AA51" s="87"/>
      <c r="AB51" s="88"/>
      <c r="AC51" s="86">
        <v>0</v>
      </c>
      <c r="AD51" s="87"/>
      <c r="AE51" s="87"/>
      <c r="AF51" s="87"/>
      <c r="AG51" s="87"/>
      <c r="AH51" s="88"/>
      <c r="AI51" s="86">
        <f t="shared" si="2"/>
        <v>6</v>
      </c>
      <c r="AJ51" s="87"/>
      <c r="AK51" s="87"/>
      <c r="AL51" s="87"/>
      <c r="AM51" s="88"/>
      <c r="AN51" s="86">
        <f t="shared" si="3"/>
        <v>81</v>
      </c>
      <c r="AO51" s="87"/>
      <c r="AP51" s="87"/>
      <c r="AQ51" s="87"/>
      <c r="AR51" s="87"/>
      <c r="AS51" s="88"/>
      <c r="AT51" s="59">
        <f>IF(AI51=0,0,(AI51*2)/($E$52*$AU$9*3-$B$54))</f>
        <v>0.13793103448275862</v>
      </c>
      <c r="AU51" s="60"/>
      <c r="AV51" s="60"/>
      <c r="AW51" s="60"/>
      <c r="AX51" s="60"/>
      <c r="AY51" s="61"/>
      <c r="AZ51" s="48"/>
    </row>
    <row r="52" spans="1:52" ht="10.5" customHeight="1" x14ac:dyDescent="0.15">
      <c r="A52" s="5"/>
      <c r="B52" s="20"/>
      <c r="C52" s="22"/>
      <c r="D52" s="18" t="s">
        <v>24</v>
      </c>
      <c r="E52" s="18">
        <v>1</v>
      </c>
      <c r="F52" s="18" t="s">
        <v>41</v>
      </c>
      <c r="G52" s="18"/>
      <c r="H52" s="19"/>
      <c r="I52" s="107" t="s">
        <v>42</v>
      </c>
      <c r="J52" s="108"/>
      <c r="K52" s="108"/>
      <c r="L52" s="109"/>
      <c r="M52" s="86">
        <v>2</v>
      </c>
      <c r="N52" s="87"/>
      <c r="O52" s="87"/>
      <c r="P52" s="87"/>
      <c r="Q52" s="88"/>
      <c r="R52" s="86">
        <v>30</v>
      </c>
      <c r="S52" s="87"/>
      <c r="T52" s="87"/>
      <c r="U52" s="87"/>
      <c r="V52" s="87"/>
      <c r="W52" s="88"/>
      <c r="X52" s="86">
        <v>0</v>
      </c>
      <c r="Y52" s="87"/>
      <c r="Z52" s="87"/>
      <c r="AA52" s="87"/>
      <c r="AB52" s="88"/>
      <c r="AC52" s="86">
        <v>0</v>
      </c>
      <c r="AD52" s="87"/>
      <c r="AE52" s="87"/>
      <c r="AF52" s="87"/>
      <c r="AG52" s="87"/>
      <c r="AH52" s="88"/>
      <c r="AI52" s="86">
        <f t="shared" si="2"/>
        <v>2</v>
      </c>
      <c r="AJ52" s="87"/>
      <c r="AK52" s="87"/>
      <c r="AL52" s="87"/>
      <c r="AM52" s="88"/>
      <c r="AN52" s="86">
        <f t="shared" si="3"/>
        <v>30</v>
      </c>
      <c r="AO52" s="87"/>
      <c r="AP52" s="87"/>
      <c r="AQ52" s="87"/>
      <c r="AR52" s="87"/>
      <c r="AS52" s="88"/>
      <c r="AT52" s="59">
        <f>IF(AI52=0,0,(AI52*2)/($E$52*$AU$9*3-$B$54))</f>
        <v>4.5977011494252873E-2</v>
      </c>
      <c r="AU52" s="60"/>
      <c r="AV52" s="60"/>
      <c r="AW52" s="60"/>
      <c r="AX52" s="60"/>
      <c r="AY52" s="61"/>
      <c r="AZ52" s="48"/>
    </row>
    <row r="53" spans="1:52" ht="10.5" customHeight="1" x14ac:dyDescent="0.15">
      <c r="A53" s="5"/>
      <c r="B53" s="20"/>
      <c r="C53" s="22"/>
      <c r="D53" s="22"/>
      <c r="E53" s="18"/>
      <c r="F53" s="18"/>
      <c r="G53" s="18"/>
      <c r="H53" s="19"/>
      <c r="I53" s="107" t="s">
        <v>43</v>
      </c>
      <c r="J53" s="108"/>
      <c r="K53" s="108"/>
      <c r="L53" s="109"/>
      <c r="M53" s="86">
        <v>1</v>
      </c>
      <c r="N53" s="87"/>
      <c r="O53" s="87"/>
      <c r="P53" s="87"/>
      <c r="Q53" s="88"/>
      <c r="R53" s="86">
        <v>10</v>
      </c>
      <c r="S53" s="87"/>
      <c r="T53" s="87"/>
      <c r="U53" s="87"/>
      <c r="V53" s="87"/>
      <c r="W53" s="88"/>
      <c r="X53" s="86">
        <v>1</v>
      </c>
      <c r="Y53" s="87"/>
      <c r="Z53" s="87"/>
      <c r="AA53" s="87"/>
      <c r="AB53" s="88"/>
      <c r="AC53" s="86">
        <v>20</v>
      </c>
      <c r="AD53" s="87"/>
      <c r="AE53" s="87"/>
      <c r="AF53" s="87"/>
      <c r="AG53" s="87"/>
      <c r="AH53" s="88"/>
      <c r="AI53" s="86">
        <f t="shared" si="2"/>
        <v>2</v>
      </c>
      <c r="AJ53" s="87"/>
      <c r="AK53" s="87"/>
      <c r="AL53" s="87"/>
      <c r="AM53" s="88"/>
      <c r="AN53" s="86">
        <f t="shared" si="3"/>
        <v>30</v>
      </c>
      <c r="AO53" s="87"/>
      <c r="AP53" s="87"/>
      <c r="AQ53" s="87"/>
      <c r="AR53" s="87"/>
      <c r="AS53" s="88"/>
      <c r="AT53" s="59">
        <f>IF(AI53=0,0,(AI53*3)/($E$52*$AU$9*3-$B$54))</f>
        <v>6.8965517241379309E-2</v>
      </c>
      <c r="AU53" s="60"/>
      <c r="AV53" s="60"/>
      <c r="AW53" s="60"/>
      <c r="AX53" s="60"/>
      <c r="AY53" s="61"/>
      <c r="AZ53" s="48"/>
    </row>
    <row r="54" spans="1:52" ht="10.5" customHeight="1" x14ac:dyDescent="0.15">
      <c r="A54" s="5"/>
      <c r="B54" s="32">
        <v>0</v>
      </c>
      <c r="C54" s="27"/>
      <c r="D54" s="27"/>
      <c r="E54" s="24">
        <v>2</v>
      </c>
      <c r="F54" s="24"/>
      <c r="G54" s="24"/>
      <c r="H54" s="25"/>
      <c r="I54" s="107" t="s">
        <v>36</v>
      </c>
      <c r="J54" s="108"/>
      <c r="K54" s="108"/>
      <c r="L54" s="109"/>
      <c r="M54" s="86">
        <f>SUM(M48:M53)</f>
        <v>30</v>
      </c>
      <c r="N54" s="87"/>
      <c r="O54" s="87"/>
      <c r="P54" s="87"/>
      <c r="Q54" s="88"/>
      <c r="R54" s="86">
        <f>SUM(R48:R53)</f>
        <v>354</v>
      </c>
      <c r="S54" s="87"/>
      <c r="T54" s="87"/>
      <c r="U54" s="87"/>
      <c r="V54" s="87"/>
      <c r="W54" s="88"/>
      <c r="X54" s="86">
        <f>SUM(X48:X53)</f>
        <v>9</v>
      </c>
      <c r="Y54" s="87"/>
      <c r="Z54" s="87"/>
      <c r="AA54" s="87"/>
      <c r="AB54" s="88"/>
      <c r="AC54" s="86">
        <f>SUM(AC48:AC53)</f>
        <v>145</v>
      </c>
      <c r="AD54" s="87"/>
      <c r="AE54" s="87"/>
      <c r="AF54" s="87"/>
      <c r="AG54" s="87"/>
      <c r="AH54" s="88"/>
      <c r="AI54" s="86">
        <f t="shared" si="2"/>
        <v>39</v>
      </c>
      <c r="AJ54" s="87"/>
      <c r="AK54" s="87"/>
      <c r="AL54" s="87"/>
      <c r="AM54" s="88"/>
      <c r="AN54" s="86">
        <f t="shared" si="3"/>
        <v>499</v>
      </c>
      <c r="AO54" s="87"/>
      <c r="AP54" s="87"/>
      <c r="AQ54" s="87"/>
      <c r="AR54" s="87"/>
      <c r="AS54" s="88"/>
      <c r="AT54" s="59">
        <f>IF(AI54=0,0,(AI54+AI51+AI52+(AI53*2))/(E52*$AU$9*3-B54))</f>
        <v>0.58620689655172409</v>
      </c>
      <c r="AU54" s="60"/>
      <c r="AV54" s="60"/>
      <c r="AW54" s="60"/>
      <c r="AX54" s="60"/>
      <c r="AY54" s="61"/>
      <c r="AZ54" s="48"/>
    </row>
    <row r="55" spans="1:52" ht="10.5" customHeight="1" x14ac:dyDescent="0.15">
      <c r="A55" s="5"/>
      <c r="B55" s="121" t="s">
        <v>49</v>
      </c>
      <c r="C55" s="231"/>
      <c r="D55" s="231"/>
      <c r="E55" s="231"/>
      <c r="F55" s="231"/>
      <c r="G55" s="231"/>
      <c r="H55" s="232"/>
      <c r="I55" s="107" t="s">
        <v>37</v>
      </c>
      <c r="J55" s="108"/>
      <c r="K55" s="108"/>
      <c r="L55" s="109"/>
      <c r="M55" s="86">
        <v>2</v>
      </c>
      <c r="N55" s="87"/>
      <c r="O55" s="87"/>
      <c r="P55" s="87"/>
      <c r="Q55" s="88"/>
      <c r="R55" s="86">
        <v>8</v>
      </c>
      <c r="S55" s="87"/>
      <c r="T55" s="87"/>
      <c r="U55" s="87"/>
      <c r="V55" s="87"/>
      <c r="W55" s="88"/>
      <c r="X55" s="86">
        <v>0</v>
      </c>
      <c r="Y55" s="87"/>
      <c r="Z55" s="87"/>
      <c r="AA55" s="87"/>
      <c r="AB55" s="88"/>
      <c r="AC55" s="86">
        <v>0</v>
      </c>
      <c r="AD55" s="87"/>
      <c r="AE55" s="87"/>
      <c r="AF55" s="87"/>
      <c r="AG55" s="87"/>
      <c r="AH55" s="88"/>
      <c r="AI55" s="86">
        <f t="shared" si="2"/>
        <v>2</v>
      </c>
      <c r="AJ55" s="87"/>
      <c r="AK55" s="87"/>
      <c r="AL55" s="87"/>
      <c r="AM55" s="88"/>
      <c r="AN55" s="86">
        <f t="shared" si="3"/>
        <v>8</v>
      </c>
      <c r="AO55" s="87"/>
      <c r="AP55" s="87"/>
      <c r="AQ55" s="87"/>
      <c r="AR55" s="87"/>
      <c r="AS55" s="88"/>
      <c r="AT55" s="59">
        <f>IF(AI55=0,0,(AI55*1)/($E$59*$AU$9*3-$B$61))</f>
        <v>4.5977011494252873E-3</v>
      </c>
      <c r="AU55" s="60"/>
      <c r="AV55" s="60"/>
      <c r="AW55" s="60"/>
      <c r="AX55" s="60"/>
      <c r="AY55" s="61"/>
      <c r="AZ55" s="48"/>
    </row>
    <row r="56" spans="1:52" ht="10.5" customHeight="1" x14ac:dyDescent="0.15">
      <c r="A56" s="5"/>
      <c r="B56" s="233"/>
      <c r="C56" s="234"/>
      <c r="D56" s="234"/>
      <c r="E56" s="234"/>
      <c r="F56" s="234"/>
      <c r="G56" s="234"/>
      <c r="H56" s="235"/>
      <c r="I56" s="107" t="s">
        <v>38</v>
      </c>
      <c r="J56" s="108"/>
      <c r="K56" s="108"/>
      <c r="L56" s="109"/>
      <c r="M56" s="86">
        <v>0</v>
      </c>
      <c r="N56" s="87"/>
      <c r="O56" s="87"/>
      <c r="P56" s="87"/>
      <c r="Q56" s="88"/>
      <c r="R56" s="86">
        <v>0</v>
      </c>
      <c r="S56" s="87"/>
      <c r="T56" s="87"/>
      <c r="U56" s="87"/>
      <c r="V56" s="87"/>
      <c r="W56" s="88"/>
      <c r="X56" s="86">
        <v>0</v>
      </c>
      <c r="Y56" s="87"/>
      <c r="Z56" s="87"/>
      <c r="AA56" s="87"/>
      <c r="AB56" s="88"/>
      <c r="AC56" s="86">
        <v>0</v>
      </c>
      <c r="AD56" s="87"/>
      <c r="AE56" s="87"/>
      <c r="AF56" s="87"/>
      <c r="AG56" s="87"/>
      <c r="AH56" s="88"/>
      <c r="AI56" s="86">
        <f t="shared" si="2"/>
        <v>0</v>
      </c>
      <c r="AJ56" s="87"/>
      <c r="AK56" s="87"/>
      <c r="AL56" s="87"/>
      <c r="AM56" s="88"/>
      <c r="AN56" s="86">
        <f t="shared" si="3"/>
        <v>0</v>
      </c>
      <c r="AO56" s="87"/>
      <c r="AP56" s="87"/>
      <c r="AQ56" s="87"/>
      <c r="AR56" s="87"/>
      <c r="AS56" s="88"/>
      <c r="AT56" s="59">
        <f>IF(AI56=0,0,(AI56*1)/($E$59*$AU$9*3-$B$61))</f>
        <v>0</v>
      </c>
      <c r="AU56" s="60"/>
      <c r="AV56" s="60"/>
      <c r="AW56" s="60"/>
      <c r="AX56" s="60"/>
      <c r="AY56" s="61"/>
      <c r="AZ56" s="48"/>
    </row>
    <row r="57" spans="1:52" ht="10.5" customHeight="1" x14ac:dyDescent="0.15">
      <c r="A57" s="5"/>
      <c r="B57" s="233"/>
      <c r="C57" s="234"/>
      <c r="D57" s="234"/>
      <c r="E57" s="234"/>
      <c r="F57" s="234"/>
      <c r="G57" s="234"/>
      <c r="H57" s="235"/>
      <c r="I57" s="107" t="s">
        <v>39</v>
      </c>
      <c r="J57" s="108"/>
      <c r="K57" s="108"/>
      <c r="L57" s="109"/>
      <c r="M57" s="86">
        <v>1</v>
      </c>
      <c r="N57" s="87"/>
      <c r="O57" s="87"/>
      <c r="P57" s="87"/>
      <c r="Q57" s="88"/>
      <c r="R57" s="86">
        <v>8</v>
      </c>
      <c r="S57" s="87"/>
      <c r="T57" s="87"/>
      <c r="U57" s="87"/>
      <c r="V57" s="87"/>
      <c r="W57" s="88"/>
      <c r="X57" s="86">
        <v>0</v>
      </c>
      <c r="Y57" s="87"/>
      <c r="Z57" s="87"/>
      <c r="AA57" s="87"/>
      <c r="AB57" s="88"/>
      <c r="AC57" s="86">
        <v>0</v>
      </c>
      <c r="AD57" s="87"/>
      <c r="AE57" s="87"/>
      <c r="AF57" s="87"/>
      <c r="AG57" s="87"/>
      <c r="AH57" s="88"/>
      <c r="AI57" s="86">
        <f t="shared" si="2"/>
        <v>1</v>
      </c>
      <c r="AJ57" s="87"/>
      <c r="AK57" s="87"/>
      <c r="AL57" s="87"/>
      <c r="AM57" s="88"/>
      <c r="AN57" s="86">
        <f t="shared" si="3"/>
        <v>8</v>
      </c>
      <c r="AO57" s="87"/>
      <c r="AP57" s="87"/>
      <c r="AQ57" s="87"/>
      <c r="AR57" s="87"/>
      <c r="AS57" s="88"/>
      <c r="AT57" s="59">
        <f>IF(AI57=0,0,(AI57*1)/($E$59*$AU$9*3-$B$61))</f>
        <v>2.2988505747126436E-3</v>
      </c>
      <c r="AU57" s="60"/>
      <c r="AV57" s="60"/>
      <c r="AW57" s="60"/>
      <c r="AX57" s="60"/>
      <c r="AY57" s="61"/>
      <c r="AZ57" s="48"/>
    </row>
    <row r="58" spans="1:52" ht="10.5" customHeight="1" x14ac:dyDescent="0.15">
      <c r="A58" s="5"/>
      <c r="B58" s="233"/>
      <c r="C58" s="234"/>
      <c r="D58" s="234"/>
      <c r="E58" s="234"/>
      <c r="F58" s="234"/>
      <c r="G58" s="234"/>
      <c r="H58" s="235"/>
      <c r="I58" s="107" t="s">
        <v>40</v>
      </c>
      <c r="J58" s="108"/>
      <c r="K58" s="108"/>
      <c r="L58" s="109"/>
      <c r="M58" s="86">
        <v>48</v>
      </c>
      <c r="N58" s="87"/>
      <c r="O58" s="87"/>
      <c r="P58" s="87"/>
      <c r="Q58" s="88"/>
      <c r="R58" s="86">
        <v>353</v>
      </c>
      <c r="S58" s="87"/>
      <c r="T58" s="87"/>
      <c r="U58" s="87"/>
      <c r="V58" s="87"/>
      <c r="W58" s="88"/>
      <c r="X58" s="86">
        <v>9</v>
      </c>
      <c r="Y58" s="87"/>
      <c r="Z58" s="87"/>
      <c r="AA58" s="87"/>
      <c r="AB58" s="88"/>
      <c r="AC58" s="86">
        <v>66</v>
      </c>
      <c r="AD58" s="87"/>
      <c r="AE58" s="87"/>
      <c r="AF58" s="87"/>
      <c r="AG58" s="87"/>
      <c r="AH58" s="88"/>
      <c r="AI58" s="86">
        <f t="shared" si="2"/>
        <v>57</v>
      </c>
      <c r="AJ58" s="87"/>
      <c r="AK58" s="87"/>
      <c r="AL58" s="87"/>
      <c r="AM58" s="88"/>
      <c r="AN58" s="86">
        <f t="shared" si="3"/>
        <v>419</v>
      </c>
      <c r="AO58" s="87"/>
      <c r="AP58" s="87"/>
      <c r="AQ58" s="87"/>
      <c r="AR58" s="87"/>
      <c r="AS58" s="88"/>
      <c r="AT58" s="59">
        <f>IF(AI58=0,0,(AI58*2)/($E$59*$AU$9*3-$B$61))</f>
        <v>0.2620689655172414</v>
      </c>
      <c r="AU58" s="60"/>
      <c r="AV58" s="60"/>
      <c r="AW58" s="60"/>
      <c r="AX58" s="60"/>
      <c r="AY58" s="61"/>
      <c r="AZ58" s="48"/>
    </row>
    <row r="59" spans="1:52" ht="10.5" customHeight="1" x14ac:dyDescent="0.15">
      <c r="A59" s="5"/>
      <c r="B59" s="20"/>
      <c r="C59" s="22"/>
      <c r="D59" s="18" t="s">
        <v>24</v>
      </c>
      <c r="E59" s="18">
        <v>5</v>
      </c>
      <c r="F59" s="18" t="s">
        <v>41</v>
      </c>
      <c r="G59" s="18"/>
      <c r="H59" s="19"/>
      <c r="I59" s="107" t="s">
        <v>42</v>
      </c>
      <c r="J59" s="108"/>
      <c r="K59" s="108"/>
      <c r="L59" s="109"/>
      <c r="M59" s="86">
        <v>12</v>
      </c>
      <c r="N59" s="87"/>
      <c r="O59" s="87"/>
      <c r="P59" s="87"/>
      <c r="Q59" s="88"/>
      <c r="R59" s="86">
        <v>71</v>
      </c>
      <c r="S59" s="87"/>
      <c r="T59" s="87"/>
      <c r="U59" s="87"/>
      <c r="V59" s="87"/>
      <c r="W59" s="88"/>
      <c r="X59" s="86">
        <v>0</v>
      </c>
      <c r="Y59" s="87"/>
      <c r="Z59" s="87"/>
      <c r="AA59" s="87"/>
      <c r="AB59" s="88"/>
      <c r="AC59" s="86">
        <v>0</v>
      </c>
      <c r="AD59" s="87"/>
      <c r="AE59" s="87"/>
      <c r="AF59" s="87"/>
      <c r="AG59" s="87"/>
      <c r="AH59" s="88"/>
      <c r="AI59" s="86">
        <f t="shared" si="2"/>
        <v>12</v>
      </c>
      <c r="AJ59" s="87"/>
      <c r="AK59" s="87"/>
      <c r="AL59" s="87"/>
      <c r="AM59" s="88"/>
      <c r="AN59" s="86">
        <f t="shared" si="3"/>
        <v>71</v>
      </c>
      <c r="AO59" s="87"/>
      <c r="AP59" s="87"/>
      <c r="AQ59" s="87"/>
      <c r="AR59" s="87"/>
      <c r="AS59" s="88"/>
      <c r="AT59" s="59">
        <f>IF(AI59=0,0,(AI59*2)/($E$59*$AU$9*3-$B$61))</f>
        <v>5.5172413793103448E-2</v>
      </c>
      <c r="AU59" s="60"/>
      <c r="AV59" s="60"/>
      <c r="AW59" s="60"/>
      <c r="AX59" s="60"/>
      <c r="AY59" s="61"/>
      <c r="AZ59" s="48"/>
    </row>
    <row r="60" spans="1:52" ht="10.5" customHeight="1" x14ac:dyDescent="0.15">
      <c r="A60" s="5"/>
      <c r="B60" s="20"/>
      <c r="C60" s="22"/>
      <c r="D60" s="22"/>
      <c r="E60" s="18"/>
      <c r="F60" s="18"/>
      <c r="G60" s="18"/>
      <c r="H60" s="19"/>
      <c r="I60" s="107" t="s">
        <v>43</v>
      </c>
      <c r="J60" s="108"/>
      <c r="K60" s="108"/>
      <c r="L60" s="109"/>
      <c r="M60" s="86">
        <v>12</v>
      </c>
      <c r="N60" s="87"/>
      <c r="O60" s="87"/>
      <c r="P60" s="87"/>
      <c r="Q60" s="88"/>
      <c r="R60" s="86">
        <v>94</v>
      </c>
      <c r="S60" s="87"/>
      <c r="T60" s="87"/>
      <c r="U60" s="87"/>
      <c r="V60" s="87"/>
      <c r="W60" s="88"/>
      <c r="X60" s="86">
        <v>7</v>
      </c>
      <c r="Y60" s="87"/>
      <c r="Z60" s="87"/>
      <c r="AA60" s="87"/>
      <c r="AB60" s="88"/>
      <c r="AC60" s="86">
        <v>58</v>
      </c>
      <c r="AD60" s="87"/>
      <c r="AE60" s="87"/>
      <c r="AF60" s="87"/>
      <c r="AG60" s="87"/>
      <c r="AH60" s="88"/>
      <c r="AI60" s="86">
        <f t="shared" si="2"/>
        <v>19</v>
      </c>
      <c r="AJ60" s="87"/>
      <c r="AK60" s="87"/>
      <c r="AL60" s="87"/>
      <c r="AM60" s="88"/>
      <c r="AN60" s="86">
        <f t="shared" si="3"/>
        <v>152</v>
      </c>
      <c r="AO60" s="87"/>
      <c r="AP60" s="87"/>
      <c r="AQ60" s="87"/>
      <c r="AR60" s="87"/>
      <c r="AS60" s="88"/>
      <c r="AT60" s="59">
        <f>IF(AI60=0,0,(AI60*3)/($E$59*$AU$9*3-$B$61))</f>
        <v>0.1310344827586207</v>
      </c>
      <c r="AU60" s="60"/>
      <c r="AV60" s="60"/>
      <c r="AW60" s="60"/>
      <c r="AX60" s="60"/>
      <c r="AY60" s="61"/>
      <c r="AZ60" s="48"/>
    </row>
    <row r="61" spans="1:52" ht="10.5" customHeight="1" x14ac:dyDescent="0.15">
      <c r="A61" s="5"/>
      <c r="B61" s="32">
        <v>0</v>
      </c>
      <c r="C61" s="27"/>
      <c r="D61" s="27"/>
      <c r="E61" s="24">
        <v>2</v>
      </c>
      <c r="F61" s="24"/>
      <c r="G61" s="24"/>
      <c r="H61" s="25"/>
      <c r="I61" s="107" t="s">
        <v>36</v>
      </c>
      <c r="J61" s="108"/>
      <c r="K61" s="108"/>
      <c r="L61" s="109"/>
      <c r="M61" s="86">
        <f>SUM(M55:M60)</f>
        <v>75</v>
      </c>
      <c r="N61" s="87"/>
      <c r="O61" s="87"/>
      <c r="P61" s="87"/>
      <c r="Q61" s="88"/>
      <c r="R61" s="86">
        <f>SUM(R55:R60)</f>
        <v>534</v>
      </c>
      <c r="S61" s="87"/>
      <c r="T61" s="87"/>
      <c r="U61" s="87"/>
      <c r="V61" s="87"/>
      <c r="W61" s="88"/>
      <c r="X61" s="86">
        <f>SUM(X55:X60)</f>
        <v>16</v>
      </c>
      <c r="Y61" s="87"/>
      <c r="Z61" s="87"/>
      <c r="AA61" s="87"/>
      <c r="AB61" s="88"/>
      <c r="AC61" s="86">
        <f>SUM(AC55:AC60)</f>
        <v>124</v>
      </c>
      <c r="AD61" s="87"/>
      <c r="AE61" s="87"/>
      <c r="AF61" s="87"/>
      <c r="AG61" s="87"/>
      <c r="AH61" s="88"/>
      <c r="AI61" s="86">
        <f t="shared" si="2"/>
        <v>91</v>
      </c>
      <c r="AJ61" s="87"/>
      <c r="AK61" s="87"/>
      <c r="AL61" s="87"/>
      <c r="AM61" s="88"/>
      <c r="AN61" s="86">
        <f t="shared" si="3"/>
        <v>658</v>
      </c>
      <c r="AO61" s="87"/>
      <c r="AP61" s="87"/>
      <c r="AQ61" s="87"/>
      <c r="AR61" s="87"/>
      <c r="AS61" s="88"/>
      <c r="AT61" s="59">
        <f>IF(AI61=0,0,(AI61+AI58+AI59+(AI60*2))/(E59*$AU$9*3-B61))</f>
        <v>0.45517241379310347</v>
      </c>
      <c r="AU61" s="60"/>
      <c r="AV61" s="60"/>
      <c r="AW61" s="60"/>
      <c r="AX61" s="60"/>
      <c r="AY61" s="61"/>
      <c r="AZ61" s="48"/>
    </row>
    <row r="62" spans="1:52" ht="10.5" customHeight="1" x14ac:dyDescent="0.15">
      <c r="A62" s="5"/>
      <c r="B62" s="204" t="s">
        <v>34</v>
      </c>
      <c r="C62" s="208"/>
      <c r="D62" s="208"/>
      <c r="E62" s="208" t="s">
        <v>25</v>
      </c>
      <c r="F62" s="208"/>
      <c r="G62" s="208"/>
      <c r="H62" s="206"/>
      <c r="I62" s="118" t="s">
        <v>37</v>
      </c>
      <c r="J62" s="119"/>
      <c r="K62" s="119"/>
      <c r="L62" s="120"/>
      <c r="M62" s="201">
        <f t="shared" ref="M62:M67" si="4">M13+M20+M27+M34+M41+M48+M55</f>
        <v>105</v>
      </c>
      <c r="N62" s="202"/>
      <c r="O62" s="202"/>
      <c r="P62" s="202"/>
      <c r="Q62" s="203"/>
      <c r="R62" s="201">
        <f t="shared" ref="R62:R67" si="5">R13+R20+R27+R34+R41+R48+R55</f>
        <v>1095</v>
      </c>
      <c r="S62" s="202"/>
      <c r="T62" s="202"/>
      <c r="U62" s="202"/>
      <c r="V62" s="202"/>
      <c r="W62" s="203"/>
      <c r="X62" s="201">
        <f t="shared" ref="X62:X67" si="6">X13+X20+X27+X34+X41+X48+X55</f>
        <v>2</v>
      </c>
      <c r="Y62" s="202"/>
      <c r="Z62" s="202"/>
      <c r="AA62" s="202"/>
      <c r="AB62" s="203"/>
      <c r="AC62" s="201">
        <f t="shared" ref="AC62:AC67" si="7">AC13+AC20+AC27+AC34+AC41+AC48+AC55</f>
        <v>35</v>
      </c>
      <c r="AD62" s="202"/>
      <c r="AE62" s="202"/>
      <c r="AF62" s="202"/>
      <c r="AG62" s="202"/>
      <c r="AH62" s="203"/>
      <c r="AI62" s="201">
        <f t="shared" ref="AI62:AI67" si="8">AI13+AI20+AI27+AI34+AI41+AI48+AI55</f>
        <v>107</v>
      </c>
      <c r="AJ62" s="202"/>
      <c r="AK62" s="202"/>
      <c r="AL62" s="202"/>
      <c r="AM62" s="203"/>
      <c r="AN62" s="201">
        <f t="shared" ref="AN62:AN67" si="9">AN13+AN20+AN27+AN34+AN41+AN48+AN55</f>
        <v>1130</v>
      </c>
      <c r="AO62" s="202"/>
      <c r="AP62" s="202"/>
      <c r="AQ62" s="202"/>
      <c r="AR62" s="202"/>
      <c r="AS62" s="203"/>
      <c r="AT62" s="198">
        <f>IF(AI62=0,0,(AI62*1)/($E$66*$AU$9*3-$B$68))</f>
        <v>8.1992337164750961E-2</v>
      </c>
      <c r="AU62" s="199"/>
      <c r="AV62" s="199"/>
      <c r="AW62" s="199"/>
      <c r="AX62" s="199"/>
      <c r="AY62" s="200"/>
      <c r="AZ62" s="48"/>
    </row>
    <row r="63" spans="1:52" ht="10.5" customHeight="1" x14ac:dyDescent="0.15">
      <c r="A63" s="5"/>
      <c r="B63" s="207"/>
      <c r="C63" s="208"/>
      <c r="D63" s="208"/>
      <c r="E63" s="208"/>
      <c r="F63" s="208"/>
      <c r="G63" s="208"/>
      <c r="H63" s="206"/>
      <c r="I63" s="107" t="s">
        <v>38</v>
      </c>
      <c r="J63" s="108"/>
      <c r="K63" s="108"/>
      <c r="L63" s="109"/>
      <c r="M63" s="86">
        <f t="shared" si="4"/>
        <v>105</v>
      </c>
      <c r="N63" s="87"/>
      <c r="O63" s="87"/>
      <c r="P63" s="87"/>
      <c r="Q63" s="88"/>
      <c r="R63" s="86">
        <f t="shared" si="5"/>
        <v>1084</v>
      </c>
      <c r="S63" s="87"/>
      <c r="T63" s="87"/>
      <c r="U63" s="87"/>
      <c r="V63" s="87"/>
      <c r="W63" s="88"/>
      <c r="X63" s="86">
        <f t="shared" si="6"/>
        <v>8</v>
      </c>
      <c r="Y63" s="87"/>
      <c r="Z63" s="87"/>
      <c r="AA63" s="87"/>
      <c r="AB63" s="88"/>
      <c r="AC63" s="86">
        <f t="shared" si="7"/>
        <v>155</v>
      </c>
      <c r="AD63" s="87"/>
      <c r="AE63" s="87"/>
      <c r="AF63" s="87"/>
      <c r="AG63" s="87"/>
      <c r="AH63" s="88"/>
      <c r="AI63" s="86">
        <f t="shared" si="8"/>
        <v>113</v>
      </c>
      <c r="AJ63" s="87"/>
      <c r="AK63" s="87"/>
      <c r="AL63" s="87"/>
      <c r="AM63" s="88"/>
      <c r="AN63" s="86">
        <f t="shared" si="9"/>
        <v>1239</v>
      </c>
      <c r="AO63" s="87"/>
      <c r="AP63" s="87"/>
      <c r="AQ63" s="87"/>
      <c r="AR63" s="87"/>
      <c r="AS63" s="88"/>
      <c r="AT63" s="59">
        <f>IF(AI63=0,0,(AI63*1)/($E$66*$AU$9*3-$B$68))</f>
        <v>8.6590038314176249E-2</v>
      </c>
      <c r="AU63" s="60"/>
      <c r="AV63" s="60"/>
      <c r="AW63" s="60"/>
      <c r="AX63" s="60"/>
      <c r="AY63" s="61"/>
      <c r="AZ63" s="48"/>
    </row>
    <row r="64" spans="1:52" ht="10.5" customHeight="1" x14ac:dyDescent="0.15">
      <c r="A64" s="5"/>
      <c r="B64" s="207"/>
      <c r="C64" s="208"/>
      <c r="D64" s="208"/>
      <c r="E64" s="208"/>
      <c r="F64" s="208"/>
      <c r="G64" s="208"/>
      <c r="H64" s="206"/>
      <c r="I64" s="107" t="s">
        <v>39</v>
      </c>
      <c r="J64" s="108"/>
      <c r="K64" s="108"/>
      <c r="L64" s="109"/>
      <c r="M64" s="86">
        <f t="shared" si="4"/>
        <v>110</v>
      </c>
      <c r="N64" s="87"/>
      <c r="O64" s="87"/>
      <c r="P64" s="87"/>
      <c r="Q64" s="88"/>
      <c r="R64" s="86">
        <f t="shared" si="5"/>
        <v>1956</v>
      </c>
      <c r="S64" s="87"/>
      <c r="T64" s="87"/>
      <c r="U64" s="87"/>
      <c r="V64" s="87"/>
      <c r="W64" s="88"/>
      <c r="X64" s="86">
        <f t="shared" si="6"/>
        <v>21</v>
      </c>
      <c r="Y64" s="87"/>
      <c r="Z64" s="87"/>
      <c r="AA64" s="87"/>
      <c r="AB64" s="88"/>
      <c r="AC64" s="86">
        <f t="shared" si="7"/>
        <v>490</v>
      </c>
      <c r="AD64" s="87"/>
      <c r="AE64" s="87"/>
      <c r="AF64" s="87"/>
      <c r="AG64" s="87"/>
      <c r="AH64" s="88"/>
      <c r="AI64" s="86">
        <f t="shared" si="8"/>
        <v>131</v>
      </c>
      <c r="AJ64" s="87"/>
      <c r="AK64" s="87"/>
      <c r="AL64" s="87"/>
      <c r="AM64" s="88"/>
      <c r="AN64" s="86">
        <f t="shared" si="9"/>
        <v>2446</v>
      </c>
      <c r="AO64" s="87"/>
      <c r="AP64" s="87"/>
      <c r="AQ64" s="87"/>
      <c r="AR64" s="87"/>
      <c r="AS64" s="88"/>
      <c r="AT64" s="59">
        <f>IF(AI64=0,0,(AI64*1)/($E$66*$AU$9*3-$B$68))</f>
        <v>0.10038314176245211</v>
      </c>
      <c r="AU64" s="60"/>
      <c r="AV64" s="60"/>
      <c r="AW64" s="60"/>
      <c r="AX64" s="60"/>
      <c r="AY64" s="61"/>
      <c r="AZ64" s="48"/>
    </row>
    <row r="65" spans="1:52" ht="10.5" customHeight="1" x14ac:dyDescent="0.15">
      <c r="A65" s="5"/>
      <c r="B65" s="207"/>
      <c r="C65" s="208"/>
      <c r="D65" s="208"/>
      <c r="E65" s="208"/>
      <c r="F65" s="208"/>
      <c r="G65" s="208"/>
      <c r="H65" s="206"/>
      <c r="I65" s="107" t="s">
        <v>40</v>
      </c>
      <c r="J65" s="108"/>
      <c r="K65" s="108"/>
      <c r="L65" s="109"/>
      <c r="M65" s="86">
        <f t="shared" si="4"/>
        <v>115</v>
      </c>
      <c r="N65" s="87"/>
      <c r="O65" s="87"/>
      <c r="P65" s="87"/>
      <c r="Q65" s="88"/>
      <c r="R65" s="86">
        <f t="shared" si="5"/>
        <v>5627</v>
      </c>
      <c r="S65" s="87"/>
      <c r="T65" s="87"/>
      <c r="U65" s="87"/>
      <c r="V65" s="87"/>
      <c r="W65" s="88"/>
      <c r="X65" s="86">
        <f t="shared" si="6"/>
        <v>19</v>
      </c>
      <c r="Y65" s="87"/>
      <c r="Z65" s="87"/>
      <c r="AA65" s="87"/>
      <c r="AB65" s="88"/>
      <c r="AC65" s="86">
        <f t="shared" si="7"/>
        <v>1291</v>
      </c>
      <c r="AD65" s="87"/>
      <c r="AE65" s="87"/>
      <c r="AF65" s="87"/>
      <c r="AG65" s="87"/>
      <c r="AH65" s="88"/>
      <c r="AI65" s="86">
        <f t="shared" si="8"/>
        <v>134</v>
      </c>
      <c r="AJ65" s="87"/>
      <c r="AK65" s="87"/>
      <c r="AL65" s="87"/>
      <c r="AM65" s="88"/>
      <c r="AN65" s="86">
        <f t="shared" si="9"/>
        <v>6918</v>
      </c>
      <c r="AO65" s="87"/>
      <c r="AP65" s="87"/>
      <c r="AQ65" s="87"/>
      <c r="AR65" s="87"/>
      <c r="AS65" s="88"/>
      <c r="AT65" s="59">
        <f>IF(AI65=0,0,(AI65*2)/($E$66*$AU$9*3-$B$68))</f>
        <v>0.20536398467432951</v>
      </c>
      <c r="AU65" s="60"/>
      <c r="AV65" s="60"/>
      <c r="AW65" s="60"/>
      <c r="AX65" s="60"/>
      <c r="AY65" s="61"/>
      <c r="AZ65" s="48"/>
    </row>
    <row r="66" spans="1:52" ht="10.5" customHeight="1" x14ac:dyDescent="0.15">
      <c r="A66" s="5"/>
      <c r="B66" s="20"/>
      <c r="C66" s="22"/>
      <c r="D66" s="18" t="s">
        <v>24</v>
      </c>
      <c r="E66" s="18">
        <f>E17+E24+E31+E38+E45+E52+E59</f>
        <v>15</v>
      </c>
      <c r="F66" s="18" t="s">
        <v>41</v>
      </c>
      <c r="G66" s="18"/>
      <c r="H66" s="19"/>
      <c r="I66" s="107" t="s">
        <v>42</v>
      </c>
      <c r="J66" s="108"/>
      <c r="K66" s="108"/>
      <c r="L66" s="109"/>
      <c r="M66" s="86">
        <f t="shared" si="4"/>
        <v>31</v>
      </c>
      <c r="N66" s="87"/>
      <c r="O66" s="87"/>
      <c r="P66" s="87"/>
      <c r="Q66" s="88"/>
      <c r="R66" s="86">
        <f t="shared" si="5"/>
        <v>928</v>
      </c>
      <c r="S66" s="87"/>
      <c r="T66" s="87"/>
      <c r="U66" s="87"/>
      <c r="V66" s="87"/>
      <c r="W66" s="88"/>
      <c r="X66" s="86">
        <f t="shared" si="6"/>
        <v>0</v>
      </c>
      <c r="Y66" s="87"/>
      <c r="Z66" s="87"/>
      <c r="AA66" s="87"/>
      <c r="AB66" s="88"/>
      <c r="AC66" s="86">
        <f t="shared" si="7"/>
        <v>0</v>
      </c>
      <c r="AD66" s="87"/>
      <c r="AE66" s="87"/>
      <c r="AF66" s="87"/>
      <c r="AG66" s="87"/>
      <c r="AH66" s="88"/>
      <c r="AI66" s="86">
        <f t="shared" si="8"/>
        <v>31</v>
      </c>
      <c r="AJ66" s="87"/>
      <c r="AK66" s="87"/>
      <c r="AL66" s="87"/>
      <c r="AM66" s="88"/>
      <c r="AN66" s="86">
        <f t="shared" si="9"/>
        <v>928</v>
      </c>
      <c r="AO66" s="87"/>
      <c r="AP66" s="87"/>
      <c r="AQ66" s="87"/>
      <c r="AR66" s="87"/>
      <c r="AS66" s="88"/>
      <c r="AT66" s="59">
        <f>IF(AI66=0,0,(AI66*2)/($E$66*$AU$9*3-$B$68))</f>
        <v>4.75095785440613E-2</v>
      </c>
      <c r="AU66" s="60"/>
      <c r="AV66" s="60"/>
      <c r="AW66" s="60"/>
      <c r="AX66" s="60"/>
      <c r="AY66" s="61"/>
      <c r="AZ66" s="48"/>
    </row>
    <row r="67" spans="1:52" ht="10.5" customHeight="1" x14ac:dyDescent="0.15">
      <c r="A67" s="5"/>
      <c r="B67" s="20"/>
      <c r="C67" s="22"/>
      <c r="D67" s="22"/>
      <c r="E67" s="18"/>
      <c r="F67" s="18"/>
      <c r="G67" s="18"/>
      <c r="H67" s="19"/>
      <c r="I67" s="107" t="s">
        <v>43</v>
      </c>
      <c r="J67" s="108"/>
      <c r="K67" s="108"/>
      <c r="L67" s="109"/>
      <c r="M67" s="86">
        <f t="shared" si="4"/>
        <v>31</v>
      </c>
      <c r="N67" s="87"/>
      <c r="O67" s="87"/>
      <c r="P67" s="87"/>
      <c r="Q67" s="88"/>
      <c r="R67" s="86">
        <f t="shared" si="5"/>
        <v>3451</v>
      </c>
      <c r="S67" s="87"/>
      <c r="T67" s="87"/>
      <c r="U67" s="87"/>
      <c r="V67" s="87"/>
      <c r="W67" s="88"/>
      <c r="X67" s="86">
        <f t="shared" si="6"/>
        <v>18</v>
      </c>
      <c r="Y67" s="87"/>
      <c r="Z67" s="87"/>
      <c r="AA67" s="87"/>
      <c r="AB67" s="88"/>
      <c r="AC67" s="86">
        <f t="shared" si="7"/>
        <v>1551</v>
      </c>
      <c r="AD67" s="87"/>
      <c r="AE67" s="87"/>
      <c r="AF67" s="87"/>
      <c r="AG67" s="87"/>
      <c r="AH67" s="88"/>
      <c r="AI67" s="86">
        <f t="shared" si="8"/>
        <v>49</v>
      </c>
      <c r="AJ67" s="87"/>
      <c r="AK67" s="87"/>
      <c r="AL67" s="87"/>
      <c r="AM67" s="88"/>
      <c r="AN67" s="86">
        <f t="shared" si="9"/>
        <v>5002</v>
      </c>
      <c r="AO67" s="87"/>
      <c r="AP67" s="87"/>
      <c r="AQ67" s="87"/>
      <c r="AR67" s="87"/>
      <c r="AS67" s="88"/>
      <c r="AT67" s="59">
        <f>IF(AI67=0,0,(AI67*3)/($E$66*$AU$9*3-$B$68))</f>
        <v>0.11264367816091954</v>
      </c>
      <c r="AU67" s="60"/>
      <c r="AV67" s="60"/>
      <c r="AW67" s="60"/>
      <c r="AX67" s="60"/>
      <c r="AY67" s="61"/>
      <c r="AZ67" s="48"/>
    </row>
    <row r="68" spans="1:52" ht="10.5" customHeight="1" thickBot="1" x14ac:dyDescent="0.2">
      <c r="A68" s="5"/>
      <c r="B68" s="39">
        <f>B19+B26+B33+B40+B47+B54+B61</f>
        <v>0</v>
      </c>
      <c r="C68" s="41"/>
      <c r="D68" s="41"/>
      <c r="E68" s="44">
        <v>4</v>
      </c>
      <c r="F68" s="44"/>
      <c r="G68" s="44"/>
      <c r="H68" s="45"/>
      <c r="I68" s="215" t="s">
        <v>36</v>
      </c>
      <c r="J68" s="216"/>
      <c r="K68" s="216"/>
      <c r="L68" s="217"/>
      <c r="M68" s="212">
        <f>SUM(M62:M67)</f>
        <v>497</v>
      </c>
      <c r="N68" s="213"/>
      <c r="O68" s="213"/>
      <c r="P68" s="213"/>
      <c r="Q68" s="214"/>
      <c r="R68" s="212">
        <f>SUM(R62:R67)</f>
        <v>14141</v>
      </c>
      <c r="S68" s="213"/>
      <c r="T68" s="213"/>
      <c r="U68" s="213"/>
      <c r="V68" s="213"/>
      <c r="W68" s="214"/>
      <c r="X68" s="212">
        <f>SUM(X62:X67)</f>
        <v>68</v>
      </c>
      <c r="Y68" s="213"/>
      <c r="Z68" s="213"/>
      <c r="AA68" s="213"/>
      <c r="AB68" s="214"/>
      <c r="AC68" s="212">
        <f>SUM(AC62:AC67)</f>
        <v>3522</v>
      </c>
      <c r="AD68" s="213"/>
      <c r="AE68" s="213"/>
      <c r="AF68" s="213"/>
      <c r="AG68" s="213"/>
      <c r="AH68" s="214"/>
      <c r="AI68" s="212">
        <f t="shared" ref="AI68:AI99" si="10">M68+X68</f>
        <v>565</v>
      </c>
      <c r="AJ68" s="213"/>
      <c r="AK68" s="213"/>
      <c r="AL68" s="213"/>
      <c r="AM68" s="214"/>
      <c r="AN68" s="212">
        <f t="shared" ref="AN68:AN74" si="11">R68+AC68</f>
        <v>17663</v>
      </c>
      <c r="AO68" s="213"/>
      <c r="AP68" s="213"/>
      <c r="AQ68" s="213"/>
      <c r="AR68" s="213"/>
      <c r="AS68" s="214"/>
      <c r="AT68" s="209">
        <f>IF(AI68=0,0,(AI68+AI65+AI66+(AI67*2))/(E66*$AU$9*3-B68))</f>
        <v>0.6344827586206897</v>
      </c>
      <c r="AU68" s="210"/>
      <c r="AV68" s="210"/>
      <c r="AW68" s="210"/>
      <c r="AX68" s="210"/>
      <c r="AY68" s="211"/>
      <c r="AZ68" s="48"/>
    </row>
    <row r="69" spans="1:52" ht="10.5" customHeight="1" thickTop="1" x14ac:dyDescent="0.15">
      <c r="A69" s="5"/>
      <c r="B69" s="187" t="s">
        <v>35</v>
      </c>
      <c r="C69" s="191"/>
      <c r="D69" s="189"/>
      <c r="E69" s="175" t="s">
        <v>25</v>
      </c>
      <c r="F69" s="178"/>
      <c r="G69" s="178"/>
      <c r="H69" s="177"/>
      <c r="I69" s="158" t="str">
        <f t="shared" ref="I69:I74" si="12">I62</f>
        <v>午前</v>
      </c>
      <c r="J69" s="159"/>
      <c r="K69" s="159"/>
      <c r="L69" s="160"/>
      <c r="M69" s="179">
        <v>26</v>
      </c>
      <c r="N69" s="180"/>
      <c r="O69" s="180"/>
      <c r="P69" s="180"/>
      <c r="Q69" s="181"/>
      <c r="R69" s="179">
        <v>2788</v>
      </c>
      <c r="S69" s="180"/>
      <c r="T69" s="180"/>
      <c r="U69" s="180"/>
      <c r="V69" s="180"/>
      <c r="W69" s="181"/>
      <c r="X69" s="179">
        <v>0</v>
      </c>
      <c r="Y69" s="180"/>
      <c r="Z69" s="180"/>
      <c r="AA69" s="180"/>
      <c r="AB69" s="181"/>
      <c r="AC69" s="179">
        <v>0</v>
      </c>
      <c r="AD69" s="180"/>
      <c r="AE69" s="180"/>
      <c r="AF69" s="180"/>
      <c r="AG69" s="180"/>
      <c r="AH69" s="181"/>
      <c r="AI69" s="179">
        <f t="shared" si="10"/>
        <v>26</v>
      </c>
      <c r="AJ69" s="180"/>
      <c r="AK69" s="180"/>
      <c r="AL69" s="180"/>
      <c r="AM69" s="181"/>
      <c r="AN69" s="179">
        <f t="shared" si="11"/>
        <v>2788</v>
      </c>
      <c r="AO69" s="182"/>
      <c r="AP69" s="182"/>
      <c r="AQ69" s="182"/>
      <c r="AR69" s="182"/>
      <c r="AS69" s="183"/>
      <c r="AT69" s="184">
        <f>IF(AI69=0,0,(AI69*1)/($E$73*$AU$10*3-$E$75))</f>
        <v>2.4074074074074074E-2</v>
      </c>
      <c r="AU69" s="185"/>
      <c r="AV69" s="185"/>
      <c r="AW69" s="185"/>
      <c r="AX69" s="185"/>
      <c r="AY69" s="186"/>
      <c r="AZ69" s="37"/>
    </row>
    <row r="70" spans="1:52" ht="10.5" customHeight="1" x14ac:dyDescent="0.15">
      <c r="A70" s="5"/>
      <c r="B70" s="190"/>
      <c r="C70" s="191"/>
      <c r="D70" s="189"/>
      <c r="E70" s="175"/>
      <c r="F70" s="178"/>
      <c r="G70" s="178"/>
      <c r="H70" s="177"/>
      <c r="I70" s="166" t="str">
        <f t="shared" si="12"/>
        <v>午後</v>
      </c>
      <c r="J70" s="167"/>
      <c r="K70" s="167"/>
      <c r="L70" s="168"/>
      <c r="M70" s="161">
        <v>35</v>
      </c>
      <c r="N70" s="162"/>
      <c r="O70" s="162"/>
      <c r="P70" s="162"/>
      <c r="Q70" s="163"/>
      <c r="R70" s="161">
        <v>3934</v>
      </c>
      <c r="S70" s="162"/>
      <c r="T70" s="162"/>
      <c r="U70" s="162"/>
      <c r="V70" s="162"/>
      <c r="W70" s="163"/>
      <c r="X70" s="161">
        <v>0</v>
      </c>
      <c r="Y70" s="162"/>
      <c r="Z70" s="162"/>
      <c r="AA70" s="162"/>
      <c r="AB70" s="163"/>
      <c r="AC70" s="161">
        <v>0</v>
      </c>
      <c r="AD70" s="162"/>
      <c r="AE70" s="162"/>
      <c r="AF70" s="162"/>
      <c r="AG70" s="162"/>
      <c r="AH70" s="163"/>
      <c r="AI70" s="161">
        <f t="shared" si="10"/>
        <v>35</v>
      </c>
      <c r="AJ70" s="162"/>
      <c r="AK70" s="162"/>
      <c r="AL70" s="162"/>
      <c r="AM70" s="163"/>
      <c r="AN70" s="161">
        <f t="shared" si="11"/>
        <v>3934</v>
      </c>
      <c r="AO70" s="164"/>
      <c r="AP70" s="164"/>
      <c r="AQ70" s="164"/>
      <c r="AR70" s="164"/>
      <c r="AS70" s="165"/>
      <c r="AT70" s="172">
        <f>IF(AI70=0,0,(AI70*1)/($E$73*$AU$10*3-$E$75))</f>
        <v>3.2407407407407406E-2</v>
      </c>
      <c r="AU70" s="173"/>
      <c r="AV70" s="173"/>
      <c r="AW70" s="173"/>
      <c r="AX70" s="173"/>
      <c r="AY70" s="174"/>
      <c r="AZ70" s="37"/>
    </row>
    <row r="71" spans="1:52" ht="10.5" customHeight="1" x14ac:dyDescent="0.15">
      <c r="A71" s="5"/>
      <c r="B71" s="190"/>
      <c r="C71" s="191"/>
      <c r="D71" s="189"/>
      <c r="E71" s="175"/>
      <c r="F71" s="178"/>
      <c r="G71" s="178"/>
      <c r="H71" s="177"/>
      <c r="I71" s="166" t="str">
        <f t="shared" si="12"/>
        <v>夜間</v>
      </c>
      <c r="J71" s="167"/>
      <c r="K71" s="167"/>
      <c r="L71" s="168"/>
      <c r="M71" s="161">
        <v>46</v>
      </c>
      <c r="N71" s="162"/>
      <c r="O71" s="162"/>
      <c r="P71" s="162"/>
      <c r="Q71" s="163"/>
      <c r="R71" s="161">
        <v>3015</v>
      </c>
      <c r="S71" s="162"/>
      <c r="T71" s="162"/>
      <c r="U71" s="162"/>
      <c r="V71" s="162"/>
      <c r="W71" s="163"/>
      <c r="X71" s="161">
        <v>4</v>
      </c>
      <c r="Y71" s="162"/>
      <c r="Z71" s="162"/>
      <c r="AA71" s="162"/>
      <c r="AB71" s="163"/>
      <c r="AC71" s="161">
        <v>150</v>
      </c>
      <c r="AD71" s="162"/>
      <c r="AE71" s="162"/>
      <c r="AF71" s="162"/>
      <c r="AG71" s="162"/>
      <c r="AH71" s="163"/>
      <c r="AI71" s="161">
        <f t="shared" si="10"/>
        <v>50</v>
      </c>
      <c r="AJ71" s="162"/>
      <c r="AK71" s="162"/>
      <c r="AL71" s="162"/>
      <c r="AM71" s="163"/>
      <c r="AN71" s="161">
        <f t="shared" si="11"/>
        <v>3165</v>
      </c>
      <c r="AO71" s="164"/>
      <c r="AP71" s="164"/>
      <c r="AQ71" s="164"/>
      <c r="AR71" s="164"/>
      <c r="AS71" s="165"/>
      <c r="AT71" s="172">
        <f>IF(AI71=0,0,(AI71*1)/($E$73*$AU$10*3-$E$75))</f>
        <v>4.6296296296296294E-2</v>
      </c>
      <c r="AU71" s="173"/>
      <c r="AV71" s="173"/>
      <c r="AW71" s="173"/>
      <c r="AX71" s="173"/>
      <c r="AY71" s="174"/>
      <c r="AZ71" s="37"/>
    </row>
    <row r="72" spans="1:52" ht="10.5" customHeight="1" x14ac:dyDescent="0.15">
      <c r="A72" s="5"/>
      <c r="B72" s="190"/>
      <c r="C72" s="191"/>
      <c r="D72" s="189"/>
      <c r="E72" s="175"/>
      <c r="F72" s="178"/>
      <c r="G72" s="178"/>
      <c r="H72" s="177"/>
      <c r="I72" s="166" t="str">
        <f t="shared" si="12"/>
        <v>午前午後</v>
      </c>
      <c r="J72" s="167"/>
      <c r="K72" s="167"/>
      <c r="L72" s="168"/>
      <c r="M72" s="161">
        <v>87</v>
      </c>
      <c r="N72" s="162"/>
      <c r="O72" s="162"/>
      <c r="P72" s="162"/>
      <c r="Q72" s="163"/>
      <c r="R72" s="161">
        <v>20094</v>
      </c>
      <c r="S72" s="162"/>
      <c r="T72" s="162"/>
      <c r="U72" s="162"/>
      <c r="V72" s="162"/>
      <c r="W72" s="163"/>
      <c r="X72" s="161">
        <v>6</v>
      </c>
      <c r="Y72" s="162"/>
      <c r="Z72" s="162"/>
      <c r="AA72" s="162"/>
      <c r="AB72" s="163"/>
      <c r="AC72" s="161">
        <v>2037</v>
      </c>
      <c r="AD72" s="162"/>
      <c r="AE72" s="162"/>
      <c r="AF72" s="162"/>
      <c r="AG72" s="162"/>
      <c r="AH72" s="163"/>
      <c r="AI72" s="161">
        <f t="shared" si="10"/>
        <v>93</v>
      </c>
      <c r="AJ72" s="162"/>
      <c r="AK72" s="162"/>
      <c r="AL72" s="162"/>
      <c r="AM72" s="163"/>
      <c r="AN72" s="161">
        <f t="shared" si="11"/>
        <v>22131</v>
      </c>
      <c r="AO72" s="164"/>
      <c r="AP72" s="164"/>
      <c r="AQ72" s="164"/>
      <c r="AR72" s="164"/>
      <c r="AS72" s="165"/>
      <c r="AT72" s="172">
        <f>IF(AI72=0,0,(AI72*2)/($E$73*$AU$10*3-$E$75))</f>
        <v>0.17222222222222222</v>
      </c>
      <c r="AU72" s="173"/>
      <c r="AV72" s="173"/>
      <c r="AW72" s="173"/>
      <c r="AX72" s="173"/>
      <c r="AY72" s="174"/>
      <c r="AZ72" s="37"/>
    </row>
    <row r="73" spans="1:52" ht="10.5" customHeight="1" x14ac:dyDescent="0.15">
      <c r="A73" s="5"/>
      <c r="B73" s="190"/>
      <c r="C73" s="191"/>
      <c r="D73" s="189"/>
      <c r="E73" s="38">
        <v>2</v>
      </c>
      <c r="F73" s="35"/>
      <c r="G73" s="35"/>
      <c r="H73" s="36"/>
      <c r="I73" s="166" t="str">
        <f t="shared" si="12"/>
        <v>午後夜間</v>
      </c>
      <c r="J73" s="167"/>
      <c r="K73" s="167"/>
      <c r="L73" s="168"/>
      <c r="M73" s="161">
        <v>29</v>
      </c>
      <c r="N73" s="162"/>
      <c r="O73" s="162"/>
      <c r="P73" s="162"/>
      <c r="Q73" s="163"/>
      <c r="R73" s="161">
        <v>4388</v>
      </c>
      <c r="S73" s="162"/>
      <c r="T73" s="162"/>
      <c r="U73" s="162"/>
      <c r="V73" s="162"/>
      <c r="W73" s="163"/>
      <c r="X73" s="161">
        <v>3</v>
      </c>
      <c r="Y73" s="162"/>
      <c r="Z73" s="162"/>
      <c r="AA73" s="162"/>
      <c r="AB73" s="163"/>
      <c r="AC73" s="161">
        <v>550</v>
      </c>
      <c r="AD73" s="162"/>
      <c r="AE73" s="162"/>
      <c r="AF73" s="162"/>
      <c r="AG73" s="162"/>
      <c r="AH73" s="163"/>
      <c r="AI73" s="161">
        <f t="shared" si="10"/>
        <v>32</v>
      </c>
      <c r="AJ73" s="162"/>
      <c r="AK73" s="162"/>
      <c r="AL73" s="162"/>
      <c r="AM73" s="163"/>
      <c r="AN73" s="161">
        <f t="shared" si="11"/>
        <v>4938</v>
      </c>
      <c r="AO73" s="164"/>
      <c r="AP73" s="164"/>
      <c r="AQ73" s="164"/>
      <c r="AR73" s="164"/>
      <c r="AS73" s="165"/>
      <c r="AT73" s="172">
        <f>IF(AI73=0,0,(AI73*2)/($E$73*$AU$10*3-$E$75))</f>
        <v>5.9259259259259262E-2</v>
      </c>
      <c r="AU73" s="173"/>
      <c r="AV73" s="173"/>
      <c r="AW73" s="173"/>
      <c r="AX73" s="173"/>
      <c r="AY73" s="174"/>
      <c r="AZ73" s="37"/>
    </row>
    <row r="74" spans="1:52" ht="10.5" customHeight="1" x14ac:dyDescent="0.15">
      <c r="A74" s="5"/>
      <c r="B74" s="190"/>
      <c r="C74" s="191"/>
      <c r="D74" s="189"/>
      <c r="E74" s="34"/>
      <c r="F74" s="35"/>
      <c r="G74" s="35"/>
      <c r="H74" s="36"/>
      <c r="I74" s="166" t="str">
        <f t="shared" si="12"/>
        <v>全日</v>
      </c>
      <c r="J74" s="167"/>
      <c r="K74" s="167"/>
      <c r="L74" s="168"/>
      <c r="M74" s="161">
        <v>78</v>
      </c>
      <c r="N74" s="162"/>
      <c r="O74" s="162"/>
      <c r="P74" s="162"/>
      <c r="Q74" s="163"/>
      <c r="R74" s="161">
        <v>20328</v>
      </c>
      <c r="S74" s="162"/>
      <c r="T74" s="162"/>
      <c r="U74" s="162"/>
      <c r="V74" s="162"/>
      <c r="W74" s="163"/>
      <c r="X74" s="161">
        <v>12</v>
      </c>
      <c r="Y74" s="162"/>
      <c r="Z74" s="162"/>
      <c r="AA74" s="162"/>
      <c r="AB74" s="163"/>
      <c r="AC74" s="161">
        <v>3542</v>
      </c>
      <c r="AD74" s="162"/>
      <c r="AE74" s="162"/>
      <c r="AF74" s="162"/>
      <c r="AG74" s="162"/>
      <c r="AH74" s="163"/>
      <c r="AI74" s="161">
        <f t="shared" si="10"/>
        <v>90</v>
      </c>
      <c r="AJ74" s="162"/>
      <c r="AK74" s="162"/>
      <c r="AL74" s="162"/>
      <c r="AM74" s="163"/>
      <c r="AN74" s="161">
        <f t="shared" si="11"/>
        <v>23870</v>
      </c>
      <c r="AO74" s="164"/>
      <c r="AP74" s="164"/>
      <c r="AQ74" s="164"/>
      <c r="AR74" s="164"/>
      <c r="AS74" s="165"/>
      <c r="AT74" s="172">
        <f>IF(AI74=0,0,(AI74*3)/($E$73*$AU$10*3-$E$75))</f>
        <v>0.25</v>
      </c>
      <c r="AU74" s="173"/>
      <c r="AV74" s="173"/>
      <c r="AW74" s="173"/>
      <c r="AX74" s="173"/>
      <c r="AY74" s="174"/>
      <c r="AZ74" s="37"/>
    </row>
    <row r="75" spans="1:52" ht="10.5" customHeight="1" x14ac:dyDescent="0.15">
      <c r="A75" s="5"/>
      <c r="B75" s="190"/>
      <c r="C75" s="191"/>
      <c r="D75" s="189"/>
      <c r="E75" s="169">
        <v>0</v>
      </c>
      <c r="F75" s="170"/>
      <c r="G75" s="170"/>
      <c r="H75" s="171"/>
      <c r="I75" s="166" t="s">
        <v>36</v>
      </c>
      <c r="J75" s="167"/>
      <c r="K75" s="167"/>
      <c r="L75" s="168"/>
      <c r="M75" s="161">
        <f>SUM(M69:Q74)</f>
        <v>301</v>
      </c>
      <c r="N75" s="162"/>
      <c r="O75" s="162"/>
      <c r="P75" s="162"/>
      <c r="Q75" s="163"/>
      <c r="R75" s="161">
        <f>SUM(R69:W74:W74)</f>
        <v>54547</v>
      </c>
      <c r="S75" s="162"/>
      <c r="T75" s="162"/>
      <c r="U75" s="162"/>
      <c r="V75" s="162"/>
      <c r="W75" s="163"/>
      <c r="X75" s="161">
        <f>SUM(X69:AB74:AB74)</f>
        <v>25</v>
      </c>
      <c r="Y75" s="162"/>
      <c r="Z75" s="162"/>
      <c r="AA75" s="162"/>
      <c r="AB75" s="163"/>
      <c r="AC75" s="161">
        <f>SUM(AC69:AH74)</f>
        <v>6279</v>
      </c>
      <c r="AD75" s="162"/>
      <c r="AE75" s="162"/>
      <c r="AF75" s="162"/>
      <c r="AG75" s="162"/>
      <c r="AH75" s="163"/>
      <c r="AI75" s="161">
        <f t="shared" si="10"/>
        <v>326</v>
      </c>
      <c r="AJ75" s="162"/>
      <c r="AK75" s="162"/>
      <c r="AL75" s="162"/>
      <c r="AM75" s="163"/>
      <c r="AN75" s="161">
        <f>SUM(AN69:AS74)</f>
        <v>60826</v>
      </c>
      <c r="AO75" s="164"/>
      <c r="AP75" s="164"/>
      <c r="AQ75" s="164"/>
      <c r="AR75" s="164"/>
      <c r="AS75" s="165"/>
      <c r="AT75" s="172">
        <f>IF(AI75=0,0,(AI75+AI72+AI73+(AI74*2))/(E73*$AU$10*3-E75))</f>
        <v>0.58425925925925926</v>
      </c>
      <c r="AU75" s="173"/>
      <c r="AV75" s="173"/>
      <c r="AW75" s="173"/>
      <c r="AX75" s="173"/>
      <c r="AY75" s="174"/>
      <c r="AZ75" s="37"/>
    </row>
    <row r="76" spans="1:52" ht="10.5" customHeight="1" x14ac:dyDescent="0.15">
      <c r="A76" s="5"/>
      <c r="B76" s="187" t="s">
        <v>35</v>
      </c>
      <c r="C76" s="191"/>
      <c r="D76" s="189"/>
      <c r="E76" s="175" t="s">
        <v>44</v>
      </c>
      <c r="F76" s="178"/>
      <c r="G76" s="178"/>
      <c r="H76" s="177"/>
      <c r="I76" s="158" t="str">
        <f t="shared" ref="I76:I81" si="13">I69</f>
        <v>午前</v>
      </c>
      <c r="J76" s="159"/>
      <c r="K76" s="159"/>
      <c r="L76" s="160"/>
      <c r="M76" s="179">
        <v>257</v>
      </c>
      <c r="N76" s="180"/>
      <c r="O76" s="180"/>
      <c r="P76" s="180"/>
      <c r="Q76" s="181"/>
      <c r="R76" s="179">
        <v>2347</v>
      </c>
      <c r="S76" s="180"/>
      <c r="T76" s="180"/>
      <c r="U76" s="180"/>
      <c r="V76" s="180"/>
      <c r="W76" s="181"/>
      <c r="X76" s="179">
        <v>2</v>
      </c>
      <c r="Y76" s="180"/>
      <c r="Z76" s="180"/>
      <c r="AA76" s="180"/>
      <c r="AB76" s="181"/>
      <c r="AC76" s="179">
        <v>23</v>
      </c>
      <c r="AD76" s="180"/>
      <c r="AE76" s="180"/>
      <c r="AF76" s="180"/>
      <c r="AG76" s="180"/>
      <c r="AH76" s="181"/>
      <c r="AI76" s="179">
        <f t="shared" si="10"/>
        <v>259</v>
      </c>
      <c r="AJ76" s="180"/>
      <c r="AK76" s="180"/>
      <c r="AL76" s="180"/>
      <c r="AM76" s="181"/>
      <c r="AN76" s="179">
        <f t="shared" ref="AN76:AN81" si="14">R76+AC76</f>
        <v>2370</v>
      </c>
      <c r="AO76" s="182"/>
      <c r="AP76" s="182"/>
      <c r="AQ76" s="182"/>
      <c r="AR76" s="182"/>
      <c r="AS76" s="183"/>
      <c r="AT76" s="184">
        <f>IF(AI76=0,0,(AI76*1)/($E$80*$AU$10*3-$E$82))</f>
        <v>0.15987654320987654</v>
      </c>
      <c r="AU76" s="185"/>
      <c r="AV76" s="185"/>
      <c r="AW76" s="185"/>
      <c r="AX76" s="185"/>
      <c r="AY76" s="186"/>
      <c r="AZ76" s="37"/>
    </row>
    <row r="77" spans="1:52" ht="10.5" customHeight="1" x14ac:dyDescent="0.15">
      <c r="A77" s="5"/>
      <c r="B77" s="190"/>
      <c r="C77" s="191"/>
      <c r="D77" s="189"/>
      <c r="E77" s="175"/>
      <c r="F77" s="178"/>
      <c r="G77" s="178"/>
      <c r="H77" s="177"/>
      <c r="I77" s="166" t="str">
        <f t="shared" si="13"/>
        <v>午後</v>
      </c>
      <c r="J77" s="167"/>
      <c r="K77" s="167"/>
      <c r="L77" s="168"/>
      <c r="M77" s="161">
        <v>273</v>
      </c>
      <c r="N77" s="162"/>
      <c r="O77" s="162"/>
      <c r="P77" s="162"/>
      <c r="Q77" s="163"/>
      <c r="R77" s="161">
        <v>3248</v>
      </c>
      <c r="S77" s="162"/>
      <c r="T77" s="162"/>
      <c r="U77" s="162"/>
      <c r="V77" s="162"/>
      <c r="W77" s="163"/>
      <c r="X77" s="161">
        <v>42</v>
      </c>
      <c r="Y77" s="162"/>
      <c r="Z77" s="162"/>
      <c r="AA77" s="162"/>
      <c r="AB77" s="163"/>
      <c r="AC77" s="161">
        <v>945</v>
      </c>
      <c r="AD77" s="162"/>
      <c r="AE77" s="162"/>
      <c r="AF77" s="162"/>
      <c r="AG77" s="162"/>
      <c r="AH77" s="163"/>
      <c r="AI77" s="161">
        <f t="shared" si="10"/>
        <v>315</v>
      </c>
      <c r="AJ77" s="162"/>
      <c r="AK77" s="162"/>
      <c r="AL77" s="162"/>
      <c r="AM77" s="163"/>
      <c r="AN77" s="161">
        <f t="shared" si="14"/>
        <v>4193</v>
      </c>
      <c r="AO77" s="164"/>
      <c r="AP77" s="164"/>
      <c r="AQ77" s="164"/>
      <c r="AR77" s="164"/>
      <c r="AS77" s="165"/>
      <c r="AT77" s="172">
        <f>IF(AI77=0,0,(AI77*1)/($E$80*$AU$10*3-$E$82))</f>
        <v>0.19444444444444445</v>
      </c>
      <c r="AU77" s="173"/>
      <c r="AV77" s="173"/>
      <c r="AW77" s="173"/>
      <c r="AX77" s="173"/>
      <c r="AY77" s="174"/>
      <c r="AZ77" s="37"/>
    </row>
    <row r="78" spans="1:52" ht="10.5" customHeight="1" x14ac:dyDescent="0.15">
      <c r="A78" s="5"/>
      <c r="B78" s="190"/>
      <c r="C78" s="191"/>
      <c r="D78" s="189"/>
      <c r="E78" s="175"/>
      <c r="F78" s="178"/>
      <c r="G78" s="178"/>
      <c r="H78" s="177"/>
      <c r="I78" s="166" t="str">
        <f t="shared" si="13"/>
        <v>夜間</v>
      </c>
      <c r="J78" s="167"/>
      <c r="K78" s="167"/>
      <c r="L78" s="168"/>
      <c r="M78" s="161">
        <v>251</v>
      </c>
      <c r="N78" s="162"/>
      <c r="O78" s="162"/>
      <c r="P78" s="162"/>
      <c r="Q78" s="163"/>
      <c r="R78" s="161">
        <v>3565</v>
      </c>
      <c r="S78" s="162"/>
      <c r="T78" s="162"/>
      <c r="U78" s="162"/>
      <c r="V78" s="162"/>
      <c r="W78" s="163"/>
      <c r="X78" s="161">
        <v>88</v>
      </c>
      <c r="Y78" s="162"/>
      <c r="Z78" s="162"/>
      <c r="AA78" s="162"/>
      <c r="AB78" s="163"/>
      <c r="AC78" s="161">
        <v>2445</v>
      </c>
      <c r="AD78" s="162"/>
      <c r="AE78" s="162"/>
      <c r="AF78" s="162"/>
      <c r="AG78" s="162"/>
      <c r="AH78" s="163"/>
      <c r="AI78" s="161">
        <f t="shared" si="10"/>
        <v>339</v>
      </c>
      <c r="AJ78" s="162"/>
      <c r="AK78" s="162"/>
      <c r="AL78" s="162"/>
      <c r="AM78" s="163"/>
      <c r="AN78" s="161">
        <f t="shared" si="14"/>
        <v>6010</v>
      </c>
      <c r="AO78" s="164"/>
      <c r="AP78" s="164"/>
      <c r="AQ78" s="164"/>
      <c r="AR78" s="164"/>
      <c r="AS78" s="165"/>
      <c r="AT78" s="172">
        <f>IF(AI78=0,0,(AI78*1)/($E$80*$AU$10*3-$E$82))</f>
        <v>0.20925925925925926</v>
      </c>
      <c r="AU78" s="173"/>
      <c r="AV78" s="173"/>
      <c r="AW78" s="173"/>
      <c r="AX78" s="173"/>
      <c r="AY78" s="174"/>
      <c r="AZ78" s="37"/>
    </row>
    <row r="79" spans="1:52" ht="10.5" customHeight="1" x14ac:dyDescent="0.15">
      <c r="A79" s="5"/>
      <c r="B79" s="190"/>
      <c r="C79" s="191"/>
      <c r="D79" s="189"/>
      <c r="E79" s="175"/>
      <c r="F79" s="178"/>
      <c r="G79" s="178"/>
      <c r="H79" s="177"/>
      <c r="I79" s="166" t="str">
        <f t="shared" si="13"/>
        <v>午前午後</v>
      </c>
      <c r="J79" s="167"/>
      <c r="K79" s="167"/>
      <c r="L79" s="168"/>
      <c r="M79" s="161">
        <v>108</v>
      </c>
      <c r="N79" s="162"/>
      <c r="O79" s="162"/>
      <c r="P79" s="162"/>
      <c r="Q79" s="163"/>
      <c r="R79" s="161">
        <v>1406</v>
      </c>
      <c r="S79" s="162"/>
      <c r="T79" s="162"/>
      <c r="U79" s="162"/>
      <c r="V79" s="162"/>
      <c r="W79" s="163"/>
      <c r="X79" s="161">
        <v>23</v>
      </c>
      <c r="Y79" s="162"/>
      <c r="Z79" s="162"/>
      <c r="AA79" s="162"/>
      <c r="AB79" s="163"/>
      <c r="AC79" s="161">
        <v>505</v>
      </c>
      <c r="AD79" s="162"/>
      <c r="AE79" s="162"/>
      <c r="AF79" s="162"/>
      <c r="AG79" s="162"/>
      <c r="AH79" s="163"/>
      <c r="AI79" s="161">
        <f t="shared" si="10"/>
        <v>131</v>
      </c>
      <c r="AJ79" s="162"/>
      <c r="AK79" s="162"/>
      <c r="AL79" s="162"/>
      <c r="AM79" s="163"/>
      <c r="AN79" s="161">
        <f t="shared" si="14"/>
        <v>1911</v>
      </c>
      <c r="AO79" s="164"/>
      <c r="AP79" s="164"/>
      <c r="AQ79" s="164"/>
      <c r="AR79" s="164"/>
      <c r="AS79" s="165"/>
      <c r="AT79" s="172">
        <f>IF(AI79=0,0,(AI79*2)/($E$80*$AU$10*3-$E$82))</f>
        <v>0.1617283950617284</v>
      </c>
      <c r="AU79" s="173"/>
      <c r="AV79" s="173"/>
      <c r="AW79" s="173"/>
      <c r="AX79" s="173"/>
      <c r="AY79" s="174"/>
      <c r="AZ79" s="37"/>
    </row>
    <row r="80" spans="1:52" ht="10.5" customHeight="1" x14ac:dyDescent="0.15">
      <c r="A80" s="5"/>
      <c r="B80" s="190"/>
      <c r="C80" s="191"/>
      <c r="D80" s="189"/>
      <c r="E80" s="38">
        <v>3</v>
      </c>
      <c r="F80" s="35"/>
      <c r="G80" s="35"/>
      <c r="H80" s="36"/>
      <c r="I80" s="166" t="str">
        <f t="shared" si="13"/>
        <v>午後夜間</v>
      </c>
      <c r="J80" s="167"/>
      <c r="K80" s="167"/>
      <c r="L80" s="168"/>
      <c r="M80" s="161">
        <v>25</v>
      </c>
      <c r="N80" s="162"/>
      <c r="O80" s="162"/>
      <c r="P80" s="162"/>
      <c r="Q80" s="163"/>
      <c r="R80" s="161">
        <v>437</v>
      </c>
      <c r="S80" s="162"/>
      <c r="T80" s="162"/>
      <c r="U80" s="162"/>
      <c r="V80" s="162"/>
      <c r="W80" s="163"/>
      <c r="X80" s="161">
        <v>2</v>
      </c>
      <c r="Y80" s="162"/>
      <c r="Z80" s="162"/>
      <c r="AA80" s="162"/>
      <c r="AB80" s="163"/>
      <c r="AC80" s="161">
        <v>30</v>
      </c>
      <c r="AD80" s="162"/>
      <c r="AE80" s="162"/>
      <c r="AF80" s="162"/>
      <c r="AG80" s="162"/>
      <c r="AH80" s="163"/>
      <c r="AI80" s="161">
        <f t="shared" si="10"/>
        <v>27</v>
      </c>
      <c r="AJ80" s="162"/>
      <c r="AK80" s="162"/>
      <c r="AL80" s="162"/>
      <c r="AM80" s="163"/>
      <c r="AN80" s="161">
        <f t="shared" si="14"/>
        <v>467</v>
      </c>
      <c r="AO80" s="164"/>
      <c r="AP80" s="164"/>
      <c r="AQ80" s="164"/>
      <c r="AR80" s="164"/>
      <c r="AS80" s="165"/>
      <c r="AT80" s="172">
        <f>IF(AI80=0,0,(AI80*2)/($E$80*$AU$10*3-$E$82))</f>
        <v>3.3333333333333333E-2</v>
      </c>
      <c r="AU80" s="173"/>
      <c r="AV80" s="173"/>
      <c r="AW80" s="173"/>
      <c r="AX80" s="173"/>
      <c r="AY80" s="174"/>
      <c r="AZ80" s="37"/>
    </row>
    <row r="81" spans="1:52" ht="10.5" customHeight="1" x14ac:dyDescent="0.15">
      <c r="A81" s="5"/>
      <c r="B81" s="190"/>
      <c r="C81" s="191"/>
      <c r="D81" s="189"/>
      <c r="E81" s="34"/>
      <c r="F81" s="35"/>
      <c r="G81" s="35"/>
      <c r="H81" s="36"/>
      <c r="I81" s="166" t="str">
        <f t="shared" si="13"/>
        <v>全日</v>
      </c>
      <c r="J81" s="167"/>
      <c r="K81" s="167"/>
      <c r="L81" s="168"/>
      <c r="M81" s="161">
        <v>34</v>
      </c>
      <c r="N81" s="162"/>
      <c r="O81" s="162"/>
      <c r="P81" s="162"/>
      <c r="Q81" s="163"/>
      <c r="R81" s="161">
        <v>601</v>
      </c>
      <c r="S81" s="162"/>
      <c r="T81" s="162"/>
      <c r="U81" s="162"/>
      <c r="V81" s="162"/>
      <c r="W81" s="163"/>
      <c r="X81" s="161">
        <v>9</v>
      </c>
      <c r="Y81" s="162"/>
      <c r="Z81" s="162"/>
      <c r="AA81" s="162"/>
      <c r="AB81" s="163"/>
      <c r="AC81" s="161">
        <v>240</v>
      </c>
      <c r="AD81" s="162"/>
      <c r="AE81" s="162"/>
      <c r="AF81" s="162"/>
      <c r="AG81" s="162"/>
      <c r="AH81" s="163"/>
      <c r="AI81" s="161">
        <f t="shared" si="10"/>
        <v>43</v>
      </c>
      <c r="AJ81" s="162"/>
      <c r="AK81" s="162"/>
      <c r="AL81" s="162"/>
      <c r="AM81" s="163"/>
      <c r="AN81" s="161">
        <f t="shared" si="14"/>
        <v>841</v>
      </c>
      <c r="AO81" s="164"/>
      <c r="AP81" s="164"/>
      <c r="AQ81" s="164"/>
      <c r="AR81" s="164"/>
      <c r="AS81" s="165"/>
      <c r="AT81" s="172">
        <f>IF(AI81=0,0,(AI81*3)/($E$80*$AU$10*3-$E$82))</f>
        <v>7.9629629629629634E-2</v>
      </c>
      <c r="AU81" s="173"/>
      <c r="AV81" s="173"/>
      <c r="AW81" s="173"/>
      <c r="AX81" s="173"/>
      <c r="AY81" s="174"/>
      <c r="AZ81" s="37"/>
    </row>
    <row r="82" spans="1:52" ht="10.5" customHeight="1" x14ac:dyDescent="0.15">
      <c r="A82" s="5"/>
      <c r="B82" s="190"/>
      <c r="C82" s="191"/>
      <c r="D82" s="189"/>
      <c r="E82" s="169">
        <v>0</v>
      </c>
      <c r="F82" s="170"/>
      <c r="G82" s="170"/>
      <c r="H82" s="171"/>
      <c r="I82" s="166" t="s">
        <v>36</v>
      </c>
      <c r="J82" s="167"/>
      <c r="K82" s="167"/>
      <c r="L82" s="168"/>
      <c r="M82" s="161">
        <f>SUM(M76:Q81)</f>
        <v>948</v>
      </c>
      <c r="N82" s="162"/>
      <c r="O82" s="162"/>
      <c r="P82" s="162"/>
      <c r="Q82" s="163"/>
      <c r="R82" s="161">
        <f>SUM(R76:W81:W81)</f>
        <v>11604</v>
      </c>
      <c r="S82" s="162"/>
      <c r="T82" s="162"/>
      <c r="U82" s="162"/>
      <c r="V82" s="162"/>
      <c r="W82" s="163"/>
      <c r="X82" s="161">
        <f>SUM(X76:AB81:AB81)</f>
        <v>166</v>
      </c>
      <c r="Y82" s="162"/>
      <c r="Z82" s="162"/>
      <c r="AA82" s="162"/>
      <c r="AB82" s="163"/>
      <c r="AC82" s="161">
        <f>SUM(AC76:AH81)</f>
        <v>4188</v>
      </c>
      <c r="AD82" s="162"/>
      <c r="AE82" s="162"/>
      <c r="AF82" s="162"/>
      <c r="AG82" s="162"/>
      <c r="AH82" s="163"/>
      <c r="AI82" s="161">
        <f t="shared" si="10"/>
        <v>1114</v>
      </c>
      <c r="AJ82" s="162"/>
      <c r="AK82" s="162"/>
      <c r="AL82" s="162"/>
      <c r="AM82" s="163"/>
      <c r="AN82" s="161">
        <f>SUM(AN76:AS81)</f>
        <v>15792</v>
      </c>
      <c r="AO82" s="164"/>
      <c r="AP82" s="164"/>
      <c r="AQ82" s="164"/>
      <c r="AR82" s="164"/>
      <c r="AS82" s="165"/>
      <c r="AT82" s="172">
        <f>IF(AI82=0,0,(AI82+AI79+AI80+(AI81*2))/(E80*$AU$10*3-E82))</f>
        <v>0.83827160493827158</v>
      </c>
      <c r="AU82" s="173"/>
      <c r="AV82" s="173"/>
      <c r="AW82" s="173"/>
      <c r="AX82" s="173"/>
      <c r="AY82" s="174"/>
      <c r="AZ82" s="37"/>
    </row>
    <row r="83" spans="1:52" ht="10.5" customHeight="1" x14ac:dyDescent="0.15">
      <c r="A83" s="5"/>
      <c r="B83" s="187" t="s">
        <v>35</v>
      </c>
      <c r="C83" s="191"/>
      <c r="D83" s="189"/>
      <c r="E83" s="175" t="s">
        <v>45</v>
      </c>
      <c r="F83" s="178"/>
      <c r="G83" s="178"/>
      <c r="H83" s="177"/>
      <c r="I83" s="158" t="str">
        <f t="shared" ref="I83:I88" si="15">I76</f>
        <v>午前</v>
      </c>
      <c r="J83" s="159"/>
      <c r="K83" s="159"/>
      <c r="L83" s="160"/>
      <c r="M83" s="179">
        <v>54</v>
      </c>
      <c r="N83" s="180"/>
      <c r="O83" s="180"/>
      <c r="P83" s="180"/>
      <c r="Q83" s="181"/>
      <c r="R83" s="179">
        <v>457</v>
      </c>
      <c r="S83" s="180"/>
      <c r="T83" s="180"/>
      <c r="U83" s="180"/>
      <c r="V83" s="180"/>
      <c r="W83" s="181"/>
      <c r="X83" s="179">
        <v>0</v>
      </c>
      <c r="Y83" s="180"/>
      <c r="Z83" s="180"/>
      <c r="AA83" s="180"/>
      <c r="AB83" s="181"/>
      <c r="AC83" s="179">
        <v>0</v>
      </c>
      <c r="AD83" s="180"/>
      <c r="AE83" s="180"/>
      <c r="AF83" s="180"/>
      <c r="AG83" s="180"/>
      <c r="AH83" s="181"/>
      <c r="AI83" s="179">
        <f t="shared" si="10"/>
        <v>54</v>
      </c>
      <c r="AJ83" s="180"/>
      <c r="AK83" s="180"/>
      <c r="AL83" s="180"/>
      <c r="AM83" s="181"/>
      <c r="AN83" s="179">
        <f t="shared" ref="AN83:AN88" si="16">R83+AC83</f>
        <v>457</v>
      </c>
      <c r="AO83" s="182"/>
      <c r="AP83" s="182"/>
      <c r="AQ83" s="182"/>
      <c r="AR83" s="182"/>
      <c r="AS83" s="183"/>
      <c r="AT83" s="184">
        <f>IF(AI83=0,0,(AI83*1)/($E$87*$AU$10*3-$E$89))</f>
        <v>0.1</v>
      </c>
      <c r="AU83" s="185"/>
      <c r="AV83" s="185"/>
      <c r="AW83" s="185"/>
      <c r="AX83" s="185"/>
      <c r="AY83" s="186"/>
      <c r="AZ83" s="37"/>
    </row>
    <row r="84" spans="1:52" ht="10.5" customHeight="1" x14ac:dyDescent="0.15">
      <c r="A84" s="5"/>
      <c r="B84" s="190"/>
      <c r="C84" s="191"/>
      <c r="D84" s="189"/>
      <c r="E84" s="175"/>
      <c r="F84" s="178"/>
      <c r="G84" s="178"/>
      <c r="H84" s="177"/>
      <c r="I84" s="166" t="str">
        <f t="shared" si="15"/>
        <v>午後</v>
      </c>
      <c r="J84" s="167"/>
      <c r="K84" s="167"/>
      <c r="L84" s="168"/>
      <c r="M84" s="161">
        <v>37</v>
      </c>
      <c r="N84" s="162"/>
      <c r="O84" s="162"/>
      <c r="P84" s="162"/>
      <c r="Q84" s="163"/>
      <c r="R84" s="161">
        <v>299</v>
      </c>
      <c r="S84" s="162"/>
      <c r="T84" s="162"/>
      <c r="U84" s="162"/>
      <c r="V84" s="162"/>
      <c r="W84" s="163"/>
      <c r="X84" s="161">
        <v>0</v>
      </c>
      <c r="Y84" s="162"/>
      <c r="Z84" s="162"/>
      <c r="AA84" s="162"/>
      <c r="AB84" s="163"/>
      <c r="AC84" s="161">
        <v>0</v>
      </c>
      <c r="AD84" s="162"/>
      <c r="AE84" s="162"/>
      <c r="AF84" s="162"/>
      <c r="AG84" s="162"/>
      <c r="AH84" s="163"/>
      <c r="AI84" s="161">
        <f t="shared" si="10"/>
        <v>37</v>
      </c>
      <c r="AJ84" s="162"/>
      <c r="AK84" s="162"/>
      <c r="AL84" s="162"/>
      <c r="AM84" s="163"/>
      <c r="AN84" s="161">
        <f t="shared" si="16"/>
        <v>299</v>
      </c>
      <c r="AO84" s="164"/>
      <c r="AP84" s="164"/>
      <c r="AQ84" s="164"/>
      <c r="AR84" s="164"/>
      <c r="AS84" s="165"/>
      <c r="AT84" s="172">
        <f>IF(AI84=0,0,(AI84*1)/($E$87*$AU$10*3-$E$89))</f>
        <v>6.851851851851852E-2</v>
      </c>
      <c r="AU84" s="173"/>
      <c r="AV84" s="173"/>
      <c r="AW84" s="173"/>
      <c r="AX84" s="173"/>
      <c r="AY84" s="174"/>
      <c r="AZ84" s="37"/>
    </row>
    <row r="85" spans="1:52" ht="10.5" customHeight="1" x14ac:dyDescent="0.15">
      <c r="A85" s="5"/>
      <c r="B85" s="190"/>
      <c r="C85" s="191"/>
      <c r="D85" s="189"/>
      <c r="E85" s="175"/>
      <c r="F85" s="178"/>
      <c r="G85" s="178"/>
      <c r="H85" s="177"/>
      <c r="I85" s="166" t="str">
        <f t="shared" si="15"/>
        <v>夜間</v>
      </c>
      <c r="J85" s="167"/>
      <c r="K85" s="167"/>
      <c r="L85" s="168"/>
      <c r="M85" s="161">
        <v>31</v>
      </c>
      <c r="N85" s="162"/>
      <c r="O85" s="162"/>
      <c r="P85" s="162"/>
      <c r="Q85" s="163"/>
      <c r="R85" s="161">
        <v>296</v>
      </c>
      <c r="S85" s="162"/>
      <c r="T85" s="162"/>
      <c r="U85" s="162"/>
      <c r="V85" s="162"/>
      <c r="W85" s="163"/>
      <c r="X85" s="161">
        <v>4</v>
      </c>
      <c r="Y85" s="162"/>
      <c r="Z85" s="162"/>
      <c r="AA85" s="162"/>
      <c r="AB85" s="163"/>
      <c r="AC85" s="161">
        <v>60</v>
      </c>
      <c r="AD85" s="162"/>
      <c r="AE85" s="162"/>
      <c r="AF85" s="162"/>
      <c r="AG85" s="162"/>
      <c r="AH85" s="163"/>
      <c r="AI85" s="161">
        <f t="shared" si="10"/>
        <v>35</v>
      </c>
      <c r="AJ85" s="162"/>
      <c r="AK85" s="162"/>
      <c r="AL85" s="162"/>
      <c r="AM85" s="163"/>
      <c r="AN85" s="161">
        <f t="shared" si="16"/>
        <v>356</v>
      </c>
      <c r="AO85" s="164"/>
      <c r="AP85" s="164"/>
      <c r="AQ85" s="164"/>
      <c r="AR85" s="164"/>
      <c r="AS85" s="165"/>
      <c r="AT85" s="172">
        <f>IF(AI85=0,0,(AI85*1)/($E$87*$AU$10*3-$E$89))</f>
        <v>6.4814814814814811E-2</v>
      </c>
      <c r="AU85" s="173"/>
      <c r="AV85" s="173"/>
      <c r="AW85" s="173"/>
      <c r="AX85" s="173"/>
      <c r="AY85" s="174"/>
      <c r="AZ85" s="37"/>
    </row>
    <row r="86" spans="1:52" ht="10.5" customHeight="1" x14ac:dyDescent="0.15">
      <c r="A86" s="5"/>
      <c r="B86" s="190"/>
      <c r="C86" s="191"/>
      <c r="D86" s="189"/>
      <c r="E86" s="175"/>
      <c r="F86" s="178"/>
      <c r="G86" s="178"/>
      <c r="H86" s="177"/>
      <c r="I86" s="166" t="str">
        <f t="shared" si="15"/>
        <v>午前午後</v>
      </c>
      <c r="J86" s="167"/>
      <c r="K86" s="167"/>
      <c r="L86" s="168"/>
      <c r="M86" s="161">
        <v>50</v>
      </c>
      <c r="N86" s="162"/>
      <c r="O86" s="162"/>
      <c r="P86" s="162"/>
      <c r="Q86" s="163"/>
      <c r="R86" s="161">
        <v>490</v>
      </c>
      <c r="S86" s="162"/>
      <c r="T86" s="162"/>
      <c r="U86" s="162"/>
      <c r="V86" s="162"/>
      <c r="W86" s="163"/>
      <c r="X86" s="161">
        <v>1</v>
      </c>
      <c r="Y86" s="162"/>
      <c r="Z86" s="162"/>
      <c r="AA86" s="162"/>
      <c r="AB86" s="163"/>
      <c r="AC86" s="161">
        <v>20</v>
      </c>
      <c r="AD86" s="162"/>
      <c r="AE86" s="162"/>
      <c r="AF86" s="162"/>
      <c r="AG86" s="162"/>
      <c r="AH86" s="163"/>
      <c r="AI86" s="161">
        <f t="shared" si="10"/>
        <v>51</v>
      </c>
      <c r="AJ86" s="162"/>
      <c r="AK86" s="162"/>
      <c r="AL86" s="162"/>
      <c r="AM86" s="163"/>
      <c r="AN86" s="161">
        <f t="shared" si="16"/>
        <v>510</v>
      </c>
      <c r="AO86" s="164"/>
      <c r="AP86" s="164"/>
      <c r="AQ86" s="164"/>
      <c r="AR86" s="164"/>
      <c r="AS86" s="165"/>
      <c r="AT86" s="172">
        <f>IF(AI86=0,0,(AI86*2)/($E$87*$AU$10*3-$E$89))</f>
        <v>0.18888888888888888</v>
      </c>
      <c r="AU86" s="173"/>
      <c r="AV86" s="173"/>
      <c r="AW86" s="173"/>
      <c r="AX86" s="173"/>
      <c r="AY86" s="174"/>
      <c r="AZ86" s="37"/>
    </row>
    <row r="87" spans="1:52" ht="10.5" customHeight="1" x14ac:dyDescent="0.15">
      <c r="A87" s="5"/>
      <c r="B87" s="190"/>
      <c r="C87" s="191"/>
      <c r="D87" s="189"/>
      <c r="E87" s="38">
        <v>1</v>
      </c>
      <c r="F87" s="35"/>
      <c r="G87" s="35"/>
      <c r="H87" s="36"/>
      <c r="I87" s="166" t="str">
        <f t="shared" si="15"/>
        <v>午後夜間</v>
      </c>
      <c r="J87" s="167"/>
      <c r="K87" s="167"/>
      <c r="L87" s="168"/>
      <c r="M87" s="161">
        <v>32</v>
      </c>
      <c r="N87" s="162"/>
      <c r="O87" s="162"/>
      <c r="P87" s="162"/>
      <c r="Q87" s="163"/>
      <c r="R87" s="161">
        <v>266</v>
      </c>
      <c r="S87" s="162"/>
      <c r="T87" s="162"/>
      <c r="U87" s="162"/>
      <c r="V87" s="162"/>
      <c r="W87" s="163"/>
      <c r="X87" s="161">
        <v>1</v>
      </c>
      <c r="Y87" s="162"/>
      <c r="Z87" s="162"/>
      <c r="AA87" s="162"/>
      <c r="AB87" s="163"/>
      <c r="AC87" s="161">
        <v>20</v>
      </c>
      <c r="AD87" s="162"/>
      <c r="AE87" s="162"/>
      <c r="AF87" s="162"/>
      <c r="AG87" s="162"/>
      <c r="AH87" s="163"/>
      <c r="AI87" s="161">
        <f t="shared" si="10"/>
        <v>33</v>
      </c>
      <c r="AJ87" s="162"/>
      <c r="AK87" s="162"/>
      <c r="AL87" s="162"/>
      <c r="AM87" s="163"/>
      <c r="AN87" s="161">
        <f t="shared" si="16"/>
        <v>286</v>
      </c>
      <c r="AO87" s="164"/>
      <c r="AP87" s="164"/>
      <c r="AQ87" s="164"/>
      <c r="AR87" s="164"/>
      <c r="AS87" s="165"/>
      <c r="AT87" s="172">
        <f>IF(AI87=0,0,(AI87*2)/($E$87*$AU$10*3-$E$89))</f>
        <v>0.12222222222222222</v>
      </c>
      <c r="AU87" s="173"/>
      <c r="AV87" s="173"/>
      <c r="AW87" s="173"/>
      <c r="AX87" s="173"/>
      <c r="AY87" s="174"/>
      <c r="AZ87" s="37"/>
    </row>
    <row r="88" spans="1:52" ht="10.5" customHeight="1" x14ac:dyDescent="0.15">
      <c r="A88" s="5"/>
      <c r="B88" s="190"/>
      <c r="C88" s="191"/>
      <c r="D88" s="189"/>
      <c r="E88" s="34"/>
      <c r="F88" s="35"/>
      <c r="G88" s="35"/>
      <c r="H88" s="36"/>
      <c r="I88" s="166" t="str">
        <f t="shared" si="15"/>
        <v>全日</v>
      </c>
      <c r="J88" s="167"/>
      <c r="K88" s="167"/>
      <c r="L88" s="168"/>
      <c r="M88" s="161">
        <v>21</v>
      </c>
      <c r="N88" s="162"/>
      <c r="O88" s="162"/>
      <c r="P88" s="162"/>
      <c r="Q88" s="163"/>
      <c r="R88" s="161">
        <v>360</v>
      </c>
      <c r="S88" s="162"/>
      <c r="T88" s="162"/>
      <c r="U88" s="162"/>
      <c r="V88" s="162"/>
      <c r="W88" s="163"/>
      <c r="X88" s="161">
        <v>3</v>
      </c>
      <c r="Y88" s="162"/>
      <c r="Z88" s="162"/>
      <c r="AA88" s="162"/>
      <c r="AB88" s="163"/>
      <c r="AC88" s="161">
        <v>60</v>
      </c>
      <c r="AD88" s="162"/>
      <c r="AE88" s="162"/>
      <c r="AF88" s="162"/>
      <c r="AG88" s="162"/>
      <c r="AH88" s="163"/>
      <c r="AI88" s="161">
        <f t="shared" si="10"/>
        <v>24</v>
      </c>
      <c r="AJ88" s="162"/>
      <c r="AK88" s="162"/>
      <c r="AL88" s="162"/>
      <c r="AM88" s="163"/>
      <c r="AN88" s="161">
        <f t="shared" si="16"/>
        <v>420</v>
      </c>
      <c r="AO88" s="164"/>
      <c r="AP88" s="164"/>
      <c r="AQ88" s="164"/>
      <c r="AR88" s="164"/>
      <c r="AS88" s="165"/>
      <c r="AT88" s="172">
        <f>IF(AI88=0,0,(AI88*3)/($E$87*$AU$10*3-$E$89))</f>
        <v>0.13333333333333333</v>
      </c>
      <c r="AU88" s="173"/>
      <c r="AV88" s="173"/>
      <c r="AW88" s="173"/>
      <c r="AX88" s="173"/>
      <c r="AY88" s="174"/>
      <c r="AZ88" s="37"/>
    </row>
    <row r="89" spans="1:52" ht="10.5" customHeight="1" x14ac:dyDescent="0.15">
      <c r="A89" s="5"/>
      <c r="B89" s="190"/>
      <c r="C89" s="191"/>
      <c r="D89" s="189"/>
      <c r="E89" s="169">
        <v>0</v>
      </c>
      <c r="F89" s="170"/>
      <c r="G89" s="170"/>
      <c r="H89" s="171"/>
      <c r="I89" s="166" t="s">
        <v>36</v>
      </c>
      <c r="J89" s="167"/>
      <c r="K89" s="167"/>
      <c r="L89" s="168"/>
      <c r="M89" s="161">
        <f>SUM(M83:Q88)</f>
        <v>225</v>
      </c>
      <c r="N89" s="162"/>
      <c r="O89" s="162"/>
      <c r="P89" s="162"/>
      <c r="Q89" s="163"/>
      <c r="R89" s="161">
        <f>SUM(R83:W88:W88)</f>
        <v>2168</v>
      </c>
      <c r="S89" s="162"/>
      <c r="T89" s="162"/>
      <c r="U89" s="162"/>
      <c r="V89" s="162"/>
      <c r="W89" s="163"/>
      <c r="X89" s="161">
        <f>SUM(X83:AB88:AB88)</f>
        <v>9</v>
      </c>
      <c r="Y89" s="162"/>
      <c r="Z89" s="162"/>
      <c r="AA89" s="162"/>
      <c r="AB89" s="163"/>
      <c r="AC89" s="161">
        <f>SUM(AC83:AH88)</f>
        <v>160</v>
      </c>
      <c r="AD89" s="162"/>
      <c r="AE89" s="162"/>
      <c r="AF89" s="162"/>
      <c r="AG89" s="162"/>
      <c r="AH89" s="163"/>
      <c r="AI89" s="161">
        <f t="shared" si="10"/>
        <v>234</v>
      </c>
      <c r="AJ89" s="162"/>
      <c r="AK89" s="162"/>
      <c r="AL89" s="162"/>
      <c r="AM89" s="163"/>
      <c r="AN89" s="161">
        <f>SUM(AN83:AS88)</f>
        <v>2328</v>
      </c>
      <c r="AO89" s="164"/>
      <c r="AP89" s="164"/>
      <c r="AQ89" s="164"/>
      <c r="AR89" s="164"/>
      <c r="AS89" s="165"/>
      <c r="AT89" s="172">
        <f>IF(AI89=0,0,(AI89+AI86+AI87+(AI88*2))/(E87*$AU$10*3-E89))</f>
        <v>0.67777777777777781</v>
      </c>
      <c r="AU89" s="173"/>
      <c r="AV89" s="173"/>
      <c r="AW89" s="173"/>
      <c r="AX89" s="173"/>
      <c r="AY89" s="174"/>
      <c r="AZ89" s="37"/>
    </row>
    <row r="90" spans="1:52" ht="10.5" customHeight="1" x14ac:dyDescent="0.15">
      <c r="A90" s="5"/>
      <c r="B90" s="187" t="s">
        <v>35</v>
      </c>
      <c r="C90" s="191"/>
      <c r="D90" s="189"/>
      <c r="E90" s="175" t="s">
        <v>46</v>
      </c>
      <c r="F90" s="178"/>
      <c r="G90" s="178"/>
      <c r="H90" s="177"/>
      <c r="I90" s="158" t="str">
        <f t="shared" ref="I90:I95" si="17">I83</f>
        <v>午前</v>
      </c>
      <c r="J90" s="159"/>
      <c r="K90" s="159"/>
      <c r="L90" s="160"/>
      <c r="M90" s="179">
        <v>205</v>
      </c>
      <c r="N90" s="180"/>
      <c r="O90" s="180"/>
      <c r="P90" s="180"/>
      <c r="Q90" s="181"/>
      <c r="R90" s="179">
        <v>538</v>
      </c>
      <c r="S90" s="180"/>
      <c r="T90" s="180"/>
      <c r="U90" s="180"/>
      <c r="V90" s="180"/>
      <c r="W90" s="181"/>
      <c r="X90" s="179">
        <v>0</v>
      </c>
      <c r="Y90" s="180"/>
      <c r="Z90" s="180"/>
      <c r="AA90" s="180"/>
      <c r="AB90" s="181"/>
      <c r="AC90" s="179">
        <v>0</v>
      </c>
      <c r="AD90" s="180"/>
      <c r="AE90" s="180"/>
      <c r="AF90" s="180"/>
      <c r="AG90" s="180"/>
      <c r="AH90" s="181"/>
      <c r="AI90" s="179">
        <f t="shared" si="10"/>
        <v>205</v>
      </c>
      <c r="AJ90" s="180"/>
      <c r="AK90" s="180"/>
      <c r="AL90" s="180"/>
      <c r="AM90" s="181"/>
      <c r="AN90" s="179">
        <f t="shared" ref="AN90:AN95" si="18">R90+AC90</f>
        <v>538</v>
      </c>
      <c r="AO90" s="182"/>
      <c r="AP90" s="182"/>
      <c r="AQ90" s="182"/>
      <c r="AR90" s="182"/>
      <c r="AS90" s="183"/>
      <c r="AT90" s="184">
        <f>IF(AI90=0,0,(AI90*1)/($E$94*$AU$10*3-$E$96))</f>
        <v>0.18981481481481483</v>
      </c>
      <c r="AU90" s="185"/>
      <c r="AV90" s="185"/>
      <c r="AW90" s="185"/>
      <c r="AX90" s="185"/>
      <c r="AY90" s="186"/>
      <c r="AZ90" s="37"/>
    </row>
    <row r="91" spans="1:52" ht="10.5" customHeight="1" x14ac:dyDescent="0.15">
      <c r="A91" s="5"/>
      <c r="B91" s="190"/>
      <c r="C91" s="191"/>
      <c r="D91" s="189"/>
      <c r="E91" s="175"/>
      <c r="F91" s="178"/>
      <c r="G91" s="178"/>
      <c r="H91" s="177"/>
      <c r="I91" s="166" t="str">
        <f t="shared" si="17"/>
        <v>午後</v>
      </c>
      <c r="J91" s="167"/>
      <c r="K91" s="167"/>
      <c r="L91" s="168"/>
      <c r="M91" s="161">
        <v>182</v>
      </c>
      <c r="N91" s="162"/>
      <c r="O91" s="162"/>
      <c r="P91" s="162"/>
      <c r="Q91" s="163"/>
      <c r="R91" s="161">
        <v>522</v>
      </c>
      <c r="S91" s="162"/>
      <c r="T91" s="162"/>
      <c r="U91" s="162"/>
      <c r="V91" s="162"/>
      <c r="W91" s="163"/>
      <c r="X91" s="161">
        <v>0</v>
      </c>
      <c r="Y91" s="162"/>
      <c r="Z91" s="162"/>
      <c r="AA91" s="162"/>
      <c r="AB91" s="163"/>
      <c r="AC91" s="161">
        <v>0</v>
      </c>
      <c r="AD91" s="162"/>
      <c r="AE91" s="162"/>
      <c r="AF91" s="162"/>
      <c r="AG91" s="162"/>
      <c r="AH91" s="163"/>
      <c r="AI91" s="161">
        <f t="shared" si="10"/>
        <v>182</v>
      </c>
      <c r="AJ91" s="162"/>
      <c r="AK91" s="162"/>
      <c r="AL91" s="162"/>
      <c r="AM91" s="163"/>
      <c r="AN91" s="161">
        <f t="shared" si="18"/>
        <v>522</v>
      </c>
      <c r="AO91" s="164"/>
      <c r="AP91" s="164"/>
      <c r="AQ91" s="164"/>
      <c r="AR91" s="164"/>
      <c r="AS91" s="165"/>
      <c r="AT91" s="172">
        <f>IF(AI91=0,0,(AI91*1)/($E$94*$AU$10*3-$E$96))</f>
        <v>0.16851851851851851</v>
      </c>
      <c r="AU91" s="173"/>
      <c r="AV91" s="173"/>
      <c r="AW91" s="173"/>
      <c r="AX91" s="173"/>
      <c r="AY91" s="174"/>
      <c r="AZ91" s="37"/>
    </row>
    <row r="92" spans="1:52" ht="10.5" customHeight="1" x14ac:dyDescent="0.15">
      <c r="A92" s="5"/>
      <c r="B92" s="190"/>
      <c r="C92" s="191"/>
      <c r="D92" s="189"/>
      <c r="E92" s="175"/>
      <c r="F92" s="178"/>
      <c r="G92" s="178"/>
      <c r="H92" s="177"/>
      <c r="I92" s="166" t="str">
        <f t="shared" si="17"/>
        <v>夜間</v>
      </c>
      <c r="J92" s="167"/>
      <c r="K92" s="167"/>
      <c r="L92" s="168"/>
      <c r="M92" s="161">
        <v>193</v>
      </c>
      <c r="N92" s="162"/>
      <c r="O92" s="162"/>
      <c r="P92" s="162"/>
      <c r="Q92" s="163"/>
      <c r="R92" s="161">
        <v>446</v>
      </c>
      <c r="S92" s="162"/>
      <c r="T92" s="162"/>
      <c r="U92" s="162"/>
      <c r="V92" s="162"/>
      <c r="W92" s="163"/>
      <c r="X92" s="161">
        <v>0</v>
      </c>
      <c r="Y92" s="162"/>
      <c r="Z92" s="162"/>
      <c r="AA92" s="162"/>
      <c r="AB92" s="163"/>
      <c r="AC92" s="161">
        <v>0</v>
      </c>
      <c r="AD92" s="162"/>
      <c r="AE92" s="162"/>
      <c r="AF92" s="162"/>
      <c r="AG92" s="162"/>
      <c r="AH92" s="163"/>
      <c r="AI92" s="161">
        <f t="shared" si="10"/>
        <v>193</v>
      </c>
      <c r="AJ92" s="162"/>
      <c r="AK92" s="162"/>
      <c r="AL92" s="162"/>
      <c r="AM92" s="163"/>
      <c r="AN92" s="161">
        <f t="shared" si="18"/>
        <v>446</v>
      </c>
      <c r="AO92" s="164"/>
      <c r="AP92" s="164"/>
      <c r="AQ92" s="164"/>
      <c r="AR92" s="164"/>
      <c r="AS92" s="165"/>
      <c r="AT92" s="172">
        <f>IF(AI92=0,0,(AI92*1)/($E$94*$AU$10*3-$E$96))</f>
        <v>0.1787037037037037</v>
      </c>
      <c r="AU92" s="173"/>
      <c r="AV92" s="173"/>
      <c r="AW92" s="173"/>
      <c r="AX92" s="173"/>
      <c r="AY92" s="174"/>
      <c r="AZ92" s="37"/>
    </row>
    <row r="93" spans="1:52" ht="10.5" customHeight="1" x14ac:dyDescent="0.15">
      <c r="A93" s="5"/>
      <c r="B93" s="190"/>
      <c r="C93" s="191"/>
      <c r="D93" s="189"/>
      <c r="E93" s="175"/>
      <c r="F93" s="178"/>
      <c r="G93" s="178"/>
      <c r="H93" s="177"/>
      <c r="I93" s="166" t="str">
        <f t="shared" si="17"/>
        <v>午前午後</v>
      </c>
      <c r="J93" s="167"/>
      <c r="K93" s="167"/>
      <c r="L93" s="168"/>
      <c r="M93" s="161">
        <v>39</v>
      </c>
      <c r="N93" s="162"/>
      <c r="O93" s="162"/>
      <c r="P93" s="162"/>
      <c r="Q93" s="163"/>
      <c r="R93" s="161">
        <v>112</v>
      </c>
      <c r="S93" s="162"/>
      <c r="T93" s="162"/>
      <c r="U93" s="162"/>
      <c r="V93" s="162"/>
      <c r="W93" s="163"/>
      <c r="X93" s="161">
        <v>2</v>
      </c>
      <c r="Y93" s="162"/>
      <c r="Z93" s="162"/>
      <c r="AA93" s="162"/>
      <c r="AB93" s="163"/>
      <c r="AC93" s="161">
        <v>10</v>
      </c>
      <c r="AD93" s="162"/>
      <c r="AE93" s="162"/>
      <c r="AF93" s="162"/>
      <c r="AG93" s="162"/>
      <c r="AH93" s="163"/>
      <c r="AI93" s="161">
        <f t="shared" si="10"/>
        <v>41</v>
      </c>
      <c r="AJ93" s="162"/>
      <c r="AK93" s="162"/>
      <c r="AL93" s="162"/>
      <c r="AM93" s="163"/>
      <c r="AN93" s="161">
        <f t="shared" si="18"/>
        <v>122</v>
      </c>
      <c r="AO93" s="164"/>
      <c r="AP93" s="164"/>
      <c r="AQ93" s="164"/>
      <c r="AR93" s="164"/>
      <c r="AS93" s="165"/>
      <c r="AT93" s="172">
        <f>IF(AI93=0,0,(AI93*2)/($E$94*$AU$10*3-$E$96))</f>
        <v>7.5925925925925924E-2</v>
      </c>
      <c r="AU93" s="173"/>
      <c r="AV93" s="173"/>
      <c r="AW93" s="173"/>
      <c r="AX93" s="173"/>
      <c r="AY93" s="174"/>
      <c r="AZ93" s="37"/>
    </row>
    <row r="94" spans="1:52" ht="10.5" customHeight="1" x14ac:dyDescent="0.15">
      <c r="A94" s="5"/>
      <c r="B94" s="190"/>
      <c r="C94" s="191"/>
      <c r="D94" s="189"/>
      <c r="E94" s="38">
        <v>2</v>
      </c>
      <c r="F94" s="35"/>
      <c r="G94" s="35"/>
      <c r="H94" s="36"/>
      <c r="I94" s="166" t="str">
        <f t="shared" si="17"/>
        <v>午後夜間</v>
      </c>
      <c r="J94" s="167"/>
      <c r="K94" s="167"/>
      <c r="L94" s="168"/>
      <c r="M94" s="161">
        <v>24</v>
      </c>
      <c r="N94" s="162"/>
      <c r="O94" s="162"/>
      <c r="P94" s="162"/>
      <c r="Q94" s="163"/>
      <c r="R94" s="161">
        <v>84</v>
      </c>
      <c r="S94" s="162"/>
      <c r="T94" s="162"/>
      <c r="U94" s="162"/>
      <c r="V94" s="162"/>
      <c r="W94" s="163"/>
      <c r="X94" s="161">
        <v>2</v>
      </c>
      <c r="Y94" s="162"/>
      <c r="Z94" s="162"/>
      <c r="AA94" s="162"/>
      <c r="AB94" s="163"/>
      <c r="AC94" s="161">
        <v>10</v>
      </c>
      <c r="AD94" s="162"/>
      <c r="AE94" s="162"/>
      <c r="AF94" s="162"/>
      <c r="AG94" s="162"/>
      <c r="AH94" s="163"/>
      <c r="AI94" s="161">
        <f t="shared" si="10"/>
        <v>26</v>
      </c>
      <c r="AJ94" s="162"/>
      <c r="AK94" s="162"/>
      <c r="AL94" s="162"/>
      <c r="AM94" s="163"/>
      <c r="AN94" s="161">
        <f t="shared" si="18"/>
        <v>94</v>
      </c>
      <c r="AO94" s="164"/>
      <c r="AP94" s="164"/>
      <c r="AQ94" s="164"/>
      <c r="AR94" s="164"/>
      <c r="AS94" s="165"/>
      <c r="AT94" s="172">
        <f>IF(AI94=0,0,(AI94*2)/($E$94*$AU$10*3-$E$96))</f>
        <v>4.8148148148148148E-2</v>
      </c>
      <c r="AU94" s="173"/>
      <c r="AV94" s="173"/>
      <c r="AW94" s="173"/>
      <c r="AX94" s="173"/>
      <c r="AY94" s="174"/>
      <c r="AZ94" s="37"/>
    </row>
    <row r="95" spans="1:52" ht="10.5" customHeight="1" x14ac:dyDescent="0.15">
      <c r="A95" s="5"/>
      <c r="B95" s="190"/>
      <c r="C95" s="191"/>
      <c r="D95" s="189"/>
      <c r="E95" s="34"/>
      <c r="F95" s="35"/>
      <c r="G95" s="35"/>
      <c r="H95" s="36"/>
      <c r="I95" s="166" t="str">
        <f t="shared" si="17"/>
        <v>全日</v>
      </c>
      <c r="J95" s="167"/>
      <c r="K95" s="167"/>
      <c r="L95" s="168"/>
      <c r="M95" s="161">
        <v>9</v>
      </c>
      <c r="N95" s="162"/>
      <c r="O95" s="162"/>
      <c r="P95" s="162"/>
      <c r="Q95" s="163"/>
      <c r="R95" s="161">
        <v>42</v>
      </c>
      <c r="S95" s="162"/>
      <c r="T95" s="162"/>
      <c r="U95" s="162"/>
      <c r="V95" s="162"/>
      <c r="W95" s="163"/>
      <c r="X95" s="161">
        <v>6</v>
      </c>
      <c r="Y95" s="162"/>
      <c r="Z95" s="162"/>
      <c r="AA95" s="162"/>
      <c r="AB95" s="163"/>
      <c r="AC95" s="161">
        <v>30</v>
      </c>
      <c r="AD95" s="162"/>
      <c r="AE95" s="162"/>
      <c r="AF95" s="162"/>
      <c r="AG95" s="162"/>
      <c r="AH95" s="163"/>
      <c r="AI95" s="161">
        <f t="shared" si="10"/>
        <v>15</v>
      </c>
      <c r="AJ95" s="162"/>
      <c r="AK95" s="162"/>
      <c r="AL95" s="162"/>
      <c r="AM95" s="163"/>
      <c r="AN95" s="161">
        <f t="shared" si="18"/>
        <v>72</v>
      </c>
      <c r="AO95" s="164"/>
      <c r="AP95" s="164"/>
      <c r="AQ95" s="164"/>
      <c r="AR95" s="164"/>
      <c r="AS95" s="165"/>
      <c r="AT95" s="172">
        <f>IF(AI95=0,0,(AI95*3)/($E$94*$AU$10*3-$E$96))</f>
        <v>4.1666666666666664E-2</v>
      </c>
      <c r="AU95" s="173"/>
      <c r="AV95" s="173"/>
      <c r="AW95" s="173"/>
      <c r="AX95" s="173"/>
      <c r="AY95" s="174"/>
      <c r="AZ95" s="37"/>
    </row>
    <row r="96" spans="1:52" ht="10.5" customHeight="1" x14ac:dyDescent="0.15">
      <c r="A96" s="5"/>
      <c r="B96" s="190"/>
      <c r="C96" s="191"/>
      <c r="D96" s="189"/>
      <c r="E96" s="169">
        <v>0</v>
      </c>
      <c r="F96" s="170"/>
      <c r="G96" s="170"/>
      <c r="H96" s="171"/>
      <c r="I96" s="166" t="s">
        <v>36</v>
      </c>
      <c r="J96" s="167"/>
      <c r="K96" s="167"/>
      <c r="L96" s="168"/>
      <c r="M96" s="161">
        <f>SUM(M90:Q95)</f>
        <v>652</v>
      </c>
      <c r="N96" s="162"/>
      <c r="O96" s="162"/>
      <c r="P96" s="162"/>
      <c r="Q96" s="163"/>
      <c r="R96" s="161">
        <f>SUM(R90:W95:W95)</f>
        <v>1744</v>
      </c>
      <c r="S96" s="162"/>
      <c r="T96" s="162"/>
      <c r="U96" s="162"/>
      <c r="V96" s="162"/>
      <c r="W96" s="163"/>
      <c r="X96" s="161">
        <f>SUM(X90:AB95:AB95)</f>
        <v>10</v>
      </c>
      <c r="Y96" s="162"/>
      <c r="Z96" s="162"/>
      <c r="AA96" s="162"/>
      <c r="AB96" s="163"/>
      <c r="AC96" s="161">
        <f>SUM(AC90:AH95)</f>
        <v>50</v>
      </c>
      <c r="AD96" s="162"/>
      <c r="AE96" s="162"/>
      <c r="AF96" s="162"/>
      <c r="AG96" s="162"/>
      <c r="AH96" s="163"/>
      <c r="AI96" s="161">
        <f t="shared" si="10"/>
        <v>662</v>
      </c>
      <c r="AJ96" s="162"/>
      <c r="AK96" s="162"/>
      <c r="AL96" s="162"/>
      <c r="AM96" s="163"/>
      <c r="AN96" s="161">
        <f>SUM(AN90:AS95)</f>
        <v>1794</v>
      </c>
      <c r="AO96" s="164"/>
      <c r="AP96" s="164"/>
      <c r="AQ96" s="164"/>
      <c r="AR96" s="164"/>
      <c r="AS96" s="165"/>
      <c r="AT96" s="172">
        <f>IF(AI96=0,0,(AI96+AI93+AI94+(AI95*2))/(E94*$AU$10*3-E96))</f>
        <v>0.70277777777777772</v>
      </c>
      <c r="AU96" s="173"/>
      <c r="AV96" s="173"/>
      <c r="AW96" s="173"/>
      <c r="AX96" s="173"/>
      <c r="AY96" s="174"/>
      <c r="AZ96" s="37"/>
    </row>
    <row r="97" spans="1:52" ht="10.5" customHeight="1" x14ac:dyDescent="0.15">
      <c r="A97" s="5"/>
      <c r="B97" s="187" t="s">
        <v>35</v>
      </c>
      <c r="C97" s="191"/>
      <c r="D97" s="189"/>
      <c r="E97" s="175" t="s">
        <v>47</v>
      </c>
      <c r="F97" s="178"/>
      <c r="G97" s="178"/>
      <c r="H97" s="177"/>
      <c r="I97" s="158" t="str">
        <f t="shared" ref="I97:I102" si="19">I90</f>
        <v>午前</v>
      </c>
      <c r="J97" s="159"/>
      <c r="K97" s="159"/>
      <c r="L97" s="160"/>
      <c r="M97" s="179">
        <v>33</v>
      </c>
      <c r="N97" s="180"/>
      <c r="O97" s="180"/>
      <c r="P97" s="180"/>
      <c r="Q97" s="181"/>
      <c r="R97" s="179">
        <v>410</v>
      </c>
      <c r="S97" s="180"/>
      <c r="T97" s="180"/>
      <c r="U97" s="180"/>
      <c r="V97" s="180"/>
      <c r="W97" s="181"/>
      <c r="X97" s="179">
        <v>1</v>
      </c>
      <c r="Y97" s="180"/>
      <c r="Z97" s="180"/>
      <c r="AA97" s="180"/>
      <c r="AB97" s="181"/>
      <c r="AC97" s="179">
        <v>5</v>
      </c>
      <c r="AD97" s="180"/>
      <c r="AE97" s="180"/>
      <c r="AF97" s="180"/>
      <c r="AG97" s="180"/>
      <c r="AH97" s="181"/>
      <c r="AI97" s="179">
        <f t="shared" si="10"/>
        <v>34</v>
      </c>
      <c r="AJ97" s="180"/>
      <c r="AK97" s="180"/>
      <c r="AL97" s="180"/>
      <c r="AM97" s="181"/>
      <c r="AN97" s="179">
        <f t="shared" ref="AN97:AN102" si="20">R97+AC97</f>
        <v>415</v>
      </c>
      <c r="AO97" s="182"/>
      <c r="AP97" s="182"/>
      <c r="AQ97" s="182"/>
      <c r="AR97" s="182"/>
      <c r="AS97" s="183"/>
      <c r="AT97" s="184">
        <f>IF(AI97=0,0,(AI97*1)/($E$101*$AU$10*3-$E$103))</f>
        <v>6.2962962962962957E-2</v>
      </c>
      <c r="AU97" s="185"/>
      <c r="AV97" s="185"/>
      <c r="AW97" s="185"/>
      <c r="AX97" s="185"/>
      <c r="AY97" s="186"/>
      <c r="AZ97" s="37"/>
    </row>
    <row r="98" spans="1:52" ht="10.5" customHeight="1" x14ac:dyDescent="0.15">
      <c r="A98" s="5"/>
      <c r="B98" s="190"/>
      <c r="C98" s="191"/>
      <c r="D98" s="189"/>
      <c r="E98" s="175"/>
      <c r="F98" s="178"/>
      <c r="G98" s="178"/>
      <c r="H98" s="177"/>
      <c r="I98" s="166" t="str">
        <f t="shared" si="19"/>
        <v>午後</v>
      </c>
      <c r="J98" s="167"/>
      <c r="K98" s="167"/>
      <c r="L98" s="168"/>
      <c r="M98" s="161">
        <v>18</v>
      </c>
      <c r="N98" s="162"/>
      <c r="O98" s="162"/>
      <c r="P98" s="162"/>
      <c r="Q98" s="163"/>
      <c r="R98" s="161">
        <v>199</v>
      </c>
      <c r="S98" s="162"/>
      <c r="T98" s="162"/>
      <c r="U98" s="162"/>
      <c r="V98" s="162"/>
      <c r="W98" s="163"/>
      <c r="X98" s="161">
        <v>5</v>
      </c>
      <c r="Y98" s="162"/>
      <c r="Z98" s="162"/>
      <c r="AA98" s="162"/>
      <c r="AB98" s="163"/>
      <c r="AC98" s="161">
        <v>60</v>
      </c>
      <c r="AD98" s="162"/>
      <c r="AE98" s="162"/>
      <c r="AF98" s="162"/>
      <c r="AG98" s="162"/>
      <c r="AH98" s="163"/>
      <c r="AI98" s="161">
        <f t="shared" si="10"/>
        <v>23</v>
      </c>
      <c r="AJ98" s="162"/>
      <c r="AK98" s="162"/>
      <c r="AL98" s="162"/>
      <c r="AM98" s="163"/>
      <c r="AN98" s="161">
        <f t="shared" si="20"/>
        <v>259</v>
      </c>
      <c r="AO98" s="164"/>
      <c r="AP98" s="164"/>
      <c r="AQ98" s="164"/>
      <c r="AR98" s="164"/>
      <c r="AS98" s="165"/>
      <c r="AT98" s="172">
        <f>IF(AI98=0,0,(AI98*1)/($E$101*$AU$10*3-$E$103))</f>
        <v>4.2592592592592592E-2</v>
      </c>
      <c r="AU98" s="173"/>
      <c r="AV98" s="173"/>
      <c r="AW98" s="173"/>
      <c r="AX98" s="173"/>
      <c r="AY98" s="174"/>
      <c r="AZ98" s="37"/>
    </row>
    <row r="99" spans="1:52" ht="10.5" customHeight="1" x14ac:dyDescent="0.15">
      <c r="A99" s="5"/>
      <c r="B99" s="190"/>
      <c r="C99" s="191"/>
      <c r="D99" s="189"/>
      <c r="E99" s="175"/>
      <c r="F99" s="178"/>
      <c r="G99" s="178"/>
      <c r="H99" s="177"/>
      <c r="I99" s="166" t="str">
        <f t="shared" si="19"/>
        <v>夜間</v>
      </c>
      <c r="J99" s="167"/>
      <c r="K99" s="167"/>
      <c r="L99" s="168"/>
      <c r="M99" s="161">
        <v>6</v>
      </c>
      <c r="N99" s="162"/>
      <c r="O99" s="162"/>
      <c r="P99" s="162"/>
      <c r="Q99" s="163"/>
      <c r="R99" s="161">
        <v>57</v>
      </c>
      <c r="S99" s="162"/>
      <c r="T99" s="162"/>
      <c r="U99" s="162"/>
      <c r="V99" s="162"/>
      <c r="W99" s="163"/>
      <c r="X99" s="161">
        <v>3</v>
      </c>
      <c r="Y99" s="162"/>
      <c r="Z99" s="162"/>
      <c r="AA99" s="162"/>
      <c r="AB99" s="163"/>
      <c r="AC99" s="161">
        <v>20</v>
      </c>
      <c r="AD99" s="162"/>
      <c r="AE99" s="162"/>
      <c r="AF99" s="162"/>
      <c r="AG99" s="162"/>
      <c r="AH99" s="163"/>
      <c r="AI99" s="161">
        <f t="shared" si="10"/>
        <v>9</v>
      </c>
      <c r="AJ99" s="162"/>
      <c r="AK99" s="162"/>
      <c r="AL99" s="162"/>
      <c r="AM99" s="163"/>
      <c r="AN99" s="161">
        <f t="shared" si="20"/>
        <v>77</v>
      </c>
      <c r="AO99" s="164"/>
      <c r="AP99" s="164"/>
      <c r="AQ99" s="164"/>
      <c r="AR99" s="164"/>
      <c r="AS99" s="165"/>
      <c r="AT99" s="172">
        <f>IF(AI99=0,0,(AI99*1)/($E$101*$AU$10*3-$E$103))</f>
        <v>1.6666666666666666E-2</v>
      </c>
      <c r="AU99" s="173"/>
      <c r="AV99" s="173"/>
      <c r="AW99" s="173"/>
      <c r="AX99" s="173"/>
      <c r="AY99" s="174"/>
      <c r="AZ99" s="37"/>
    </row>
    <row r="100" spans="1:52" ht="10.5" customHeight="1" x14ac:dyDescent="0.15">
      <c r="A100" s="5"/>
      <c r="B100" s="190"/>
      <c r="C100" s="191"/>
      <c r="D100" s="189"/>
      <c r="E100" s="175"/>
      <c r="F100" s="178"/>
      <c r="G100" s="178"/>
      <c r="H100" s="177"/>
      <c r="I100" s="166" t="str">
        <f t="shared" si="19"/>
        <v>午前午後</v>
      </c>
      <c r="J100" s="167"/>
      <c r="K100" s="167"/>
      <c r="L100" s="168"/>
      <c r="M100" s="161">
        <v>28</v>
      </c>
      <c r="N100" s="162"/>
      <c r="O100" s="162"/>
      <c r="P100" s="162"/>
      <c r="Q100" s="163"/>
      <c r="R100" s="161">
        <v>370</v>
      </c>
      <c r="S100" s="162"/>
      <c r="T100" s="162"/>
      <c r="U100" s="162"/>
      <c r="V100" s="162"/>
      <c r="W100" s="163"/>
      <c r="X100" s="161">
        <v>5</v>
      </c>
      <c r="Y100" s="162"/>
      <c r="Z100" s="162"/>
      <c r="AA100" s="162"/>
      <c r="AB100" s="163"/>
      <c r="AC100" s="161">
        <v>75</v>
      </c>
      <c r="AD100" s="162"/>
      <c r="AE100" s="162"/>
      <c r="AF100" s="162"/>
      <c r="AG100" s="162"/>
      <c r="AH100" s="163"/>
      <c r="AI100" s="161">
        <f t="shared" ref="AI100:AI117" si="21">M100+X100</f>
        <v>33</v>
      </c>
      <c r="AJ100" s="162"/>
      <c r="AK100" s="162"/>
      <c r="AL100" s="162"/>
      <c r="AM100" s="163"/>
      <c r="AN100" s="161">
        <f t="shared" si="20"/>
        <v>445</v>
      </c>
      <c r="AO100" s="164"/>
      <c r="AP100" s="164"/>
      <c r="AQ100" s="164"/>
      <c r="AR100" s="164"/>
      <c r="AS100" s="165"/>
      <c r="AT100" s="172">
        <f>IF(AI100=0,0,(AI100*2)/($E$101*$AU$10*3-$E$103))</f>
        <v>0.12222222222222222</v>
      </c>
      <c r="AU100" s="173"/>
      <c r="AV100" s="173"/>
      <c r="AW100" s="173"/>
      <c r="AX100" s="173"/>
      <c r="AY100" s="174"/>
      <c r="AZ100" s="37"/>
    </row>
    <row r="101" spans="1:52" ht="10.5" customHeight="1" x14ac:dyDescent="0.15">
      <c r="A101" s="5"/>
      <c r="B101" s="190"/>
      <c r="C101" s="191"/>
      <c r="D101" s="189"/>
      <c r="E101" s="38">
        <v>1</v>
      </c>
      <c r="F101" s="35"/>
      <c r="G101" s="35"/>
      <c r="H101" s="36"/>
      <c r="I101" s="166" t="str">
        <f t="shared" si="19"/>
        <v>午後夜間</v>
      </c>
      <c r="J101" s="167"/>
      <c r="K101" s="167"/>
      <c r="L101" s="168"/>
      <c r="M101" s="161">
        <v>4</v>
      </c>
      <c r="N101" s="162"/>
      <c r="O101" s="162"/>
      <c r="P101" s="162"/>
      <c r="Q101" s="163"/>
      <c r="R101" s="161">
        <v>52</v>
      </c>
      <c r="S101" s="162"/>
      <c r="T101" s="162"/>
      <c r="U101" s="162"/>
      <c r="V101" s="162"/>
      <c r="W101" s="163"/>
      <c r="X101" s="161">
        <v>1</v>
      </c>
      <c r="Y101" s="162"/>
      <c r="Z101" s="162"/>
      <c r="AA101" s="162"/>
      <c r="AB101" s="163"/>
      <c r="AC101" s="161">
        <v>15</v>
      </c>
      <c r="AD101" s="162"/>
      <c r="AE101" s="162"/>
      <c r="AF101" s="162"/>
      <c r="AG101" s="162"/>
      <c r="AH101" s="163"/>
      <c r="AI101" s="161">
        <f t="shared" si="21"/>
        <v>5</v>
      </c>
      <c r="AJ101" s="162"/>
      <c r="AK101" s="162"/>
      <c r="AL101" s="162"/>
      <c r="AM101" s="163"/>
      <c r="AN101" s="161">
        <f t="shared" si="20"/>
        <v>67</v>
      </c>
      <c r="AO101" s="164"/>
      <c r="AP101" s="164"/>
      <c r="AQ101" s="164"/>
      <c r="AR101" s="164"/>
      <c r="AS101" s="165"/>
      <c r="AT101" s="172">
        <f>IF(AI101=0,0,(AI101*2)/($E$101*$AU$10*3-$E$103))</f>
        <v>1.8518518518518517E-2</v>
      </c>
      <c r="AU101" s="173"/>
      <c r="AV101" s="173"/>
      <c r="AW101" s="173"/>
      <c r="AX101" s="173"/>
      <c r="AY101" s="174"/>
      <c r="AZ101" s="37"/>
    </row>
    <row r="102" spans="1:52" ht="10.5" customHeight="1" x14ac:dyDescent="0.15">
      <c r="A102" s="5"/>
      <c r="B102" s="190"/>
      <c r="C102" s="191"/>
      <c r="D102" s="189"/>
      <c r="E102" s="34"/>
      <c r="F102" s="35"/>
      <c r="G102" s="35"/>
      <c r="H102" s="36"/>
      <c r="I102" s="166" t="str">
        <f t="shared" si="19"/>
        <v>全日</v>
      </c>
      <c r="J102" s="167"/>
      <c r="K102" s="167"/>
      <c r="L102" s="168"/>
      <c r="M102" s="161">
        <v>10</v>
      </c>
      <c r="N102" s="162"/>
      <c r="O102" s="162"/>
      <c r="P102" s="162"/>
      <c r="Q102" s="163"/>
      <c r="R102" s="161">
        <v>135</v>
      </c>
      <c r="S102" s="162"/>
      <c r="T102" s="162"/>
      <c r="U102" s="162"/>
      <c r="V102" s="162"/>
      <c r="W102" s="163"/>
      <c r="X102" s="161">
        <v>3</v>
      </c>
      <c r="Y102" s="162"/>
      <c r="Z102" s="162"/>
      <c r="AA102" s="162"/>
      <c r="AB102" s="163"/>
      <c r="AC102" s="161">
        <v>45</v>
      </c>
      <c r="AD102" s="162"/>
      <c r="AE102" s="162"/>
      <c r="AF102" s="162"/>
      <c r="AG102" s="162"/>
      <c r="AH102" s="163"/>
      <c r="AI102" s="161">
        <f t="shared" si="21"/>
        <v>13</v>
      </c>
      <c r="AJ102" s="162"/>
      <c r="AK102" s="162"/>
      <c r="AL102" s="162"/>
      <c r="AM102" s="163"/>
      <c r="AN102" s="161">
        <f t="shared" si="20"/>
        <v>180</v>
      </c>
      <c r="AO102" s="164"/>
      <c r="AP102" s="164"/>
      <c r="AQ102" s="164"/>
      <c r="AR102" s="164"/>
      <c r="AS102" s="165"/>
      <c r="AT102" s="172">
        <f>IF(AI102=0,0,(AI102*3)/($E$101*$AU$10*3-$E$103))</f>
        <v>7.2222222222222215E-2</v>
      </c>
      <c r="AU102" s="173"/>
      <c r="AV102" s="173"/>
      <c r="AW102" s="173"/>
      <c r="AX102" s="173"/>
      <c r="AY102" s="174"/>
      <c r="AZ102" s="37"/>
    </row>
    <row r="103" spans="1:52" ht="10.5" customHeight="1" x14ac:dyDescent="0.15">
      <c r="A103" s="5"/>
      <c r="B103" s="190"/>
      <c r="C103" s="191"/>
      <c r="D103" s="189"/>
      <c r="E103" s="169">
        <v>0</v>
      </c>
      <c r="F103" s="170"/>
      <c r="G103" s="170"/>
      <c r="H103" s="171"/>
      <c r="I103" s="166" t="s">
        <v>36</v>
      </c>
      <c r="J103" s="167"/>
      <c r="K103" s="167"/>
      <c r="L103" s="168"/>
      <c r="M103" s="161">
        <f>SUM(M97:Q102)</f>
        <v>99</v>
      </c>
      <c r="N103" s="162"/>
      <c r="O103" s="162"/>
      <c r="P103" s="162"/>
      <c r="Q103" s="163"/>
      <c r="R103" s="161">
        <f>SUM(R97:W102:W102)</f>
        <v>1223</v>
      </c>
      <c r="S103" s="162"/>
      <c r="T103" s="162"/>
      <c r="U103" s="162"/>
      <c r="V103" s="162"/>
      <c r="W103" s="163"/>
      <c r="X103" s="161">
        <f>SUM(X97:AB102:AB102)</f>
        <v>18</v>
      </c>
      <c r="Y103" s="162"/>
      <c r="Z103" s="162"/>
      <c r="AA103" s="162"/>
      <c r="AB103" s="163"/>
      <c r="AC103" s="161">
        <f>SUM(AC97:AH102)</f>
        <v>220</v>
      </c>
      <c r="AD103" s="162"/>
      <c r="AE103" s="162"/>
      <c r="AF103" s="162"/>
      <c r="AG103" s="162"/>
      <c r="AH103" s="163"/>
      <c r="AI103" s="161">
        <f t="shared" si="21"/>
        <v>117</v>
      </c>
      <c r="AJ103" s="162"/>
      <c r="AK103" s="162"/>
      <c r="AL103" s="162"/>
      <c r="AM103" s="163"/>
      <c r="AN103" s="161">
        <f>SUM(AN97:AS102)</f>
        <v>1443</v>
      </c>
      <c r="AO103" s="164"/>
      <c r="AP103" s="164"/>
      <c r="AQ103" s="164"/>
      <c r="AR103" s="164"/>
      <c r="AS103" s="165"/>
      <c r="AT103" s="172">
        <f>IF(AI103=0,0,(AI103+AI100+AI101+(AI102*2))/(E101*$AU$10*3-E103))</f>
        <v>0.3351851851851852</v>
      </c>
      <c r="AU103" s="173"/>
      <c r="AV103" s="173"/>
      <c r="AW103" s="173"/>
      <c r="AX103" s="173"/>
      <c r="AY103" s="174"/>
      <c r="AZ103" s="37"/>
    </row>
    <row r="104" spans="1:52" ht="10.5" customHeight="1" x14ac:dyDescent="0.15">
      <c r="A104" s="5"/>
      <c r="B104" s="187" t="s">
        <v>35</v>
      </c>
      <c r="C104" s="191"/>
      <c r="D104" s="189"/>
      <c r="E104" s="175" t="s">
        <v>48</v>
      </c>
      <c r="F104" s="178"/>
      <c r="G104" s="178"/>
      <c r="H104" s="177"/>
      <c r="I104" s="158" t="str">
        <f t="shared" ref="I104:I109" si="22">I97</f>
        <v>午前</v>
      </c>
      <c r="J104" s="159"/>
      <c r="K104" s="159"/>
      <c r="L104" s="160"/>
      <c r="M104" s="179">
        <v>22</v>
      </c>
      <c r="N104" s="180"/>
      <c r="O104" s="180"/>
      <c r="P104" s="180"/>
      <c r="Q104" s="181"/>
      <c r="R104" s="179">
        <v>238</v>
      </c>
      <c r="S104" s="180"/>
      <c r="T104" s="180"/>
      <c r="U104" s="180"/>
      <c r="V104" s="180"/>
      <c r="W104" s="181"/>
      <c r="X104" s="179">
        <v>7</v>
      </c>
      <c r="Y104" s="180"/>
      <c r="Z104" s="180"/>
      <c r="AA104" s="180"/>
      <c r="AB104" s="181"/>
      <c r="AC104" s="179">
        <v>127</v>
      </c>
      <c r="AD104" s="180"/>
      <c r="AE104" s="180"/>
      <c r="AF104" s="180"/>
      <c r="AG104" s="180"/>
      <c r="AH104" s="181"/>
      <c r="AI104" s="179">
        <f t="shared" si="21"/>
        <v>29</v>
      </c>
      <c r="AJ104" s="180"/>
      <c r="AK104" s="180"/>
      <c r="AL104" s="180"/>
      <c r="AM104" s="181"/>
      <c r="AN104" s="179">
        <f t="shared" ref="AN104:AN109" si="23">R104+AC104</f>
        <v>365</v>
      </c>
      <c r="AO104" s="182"/>
      <c r="AP104" s="182"/>
      <c r="AQ104" s="182"/>
      <c r="AR104" s="182"/>
      <c r="AS104" s="183"/>
      <c r="AT104" s="184">
        <f>IF(AI104=0,0,(AI104*1)/($E$108*$AU$10*3-$E$110))</f>
        <v>5.3703703703703705E-2</v>
      </c>
      <c r="AU104" s="185"/>
      <c r="AV104" s="185"/>
      <c r="AW104" s="185"/>
      <c r="AX104" s="185"/>
      <c r="AY104" s="186"/>
      <c r="AZ104" s="37"/>
    </row>
    <row r="105" spans="1:52" ht="10.5" customHeight="1" x14ac:dyDescent="0.15">
      <c r="A105" s="5"/>
      <c r="B105" s="190"/>
      <c r="C105" s="191"/>
      <c r="D105" s="189"/>
      <c r="E105" s="175"/>
      <c r="F105" s="178"/>
      <c r="G105" s="178"/>
      <c r="H105" s="177"/>
      <c r="I105" s="166" t="str">
        <f t="shared" si="22"/>
        <v>午後</v>
      </c>
      <c r="J105" s="167"/>
      <c r="K105" s="167"/>
      <c r="L105" s="168"/>
      <c r="M105" s="161">
        <v>66</v>
      </c>
      <c r="N105" s="162"/>
      <c r="O105" s="162"/>
      <c r="P105" s="162"/>
      <c r="Q105" s="163"/>
      <c r="R105" s="161">
        <v>639</v>
      </c>
      <c r="S105" s="162"/>
      <c r="T105" s="162"/>
      <c r="U105" s="162"/>
      <c r="V105" s="162"/>
      <c r="W105" s="163"/>
      <c r="X105" s="161">
        <v>2</v>
      </c>
      <c r="Y105" s="162"/>
      <c r="Z105" s="162"/>
      <c r="AA105" s="162"/>
      <c r="AB105" s="163"/>
      <c r="AC105" s="161">
        <v>40</v>
      </c>
      <c r="AD105" s="162"/>
      <c r="AE105" s="162"/>
      <c r="AF105" s="162"/>
      <c r="AG105" s="162"/>
      <c r="AH105" s="163"/>
      <c r="AI105" s="161">
        <f t="shared" si="21"/>
        <v>68</v>
      </c>
      <c r="AJ105" s="162"/>
      <c r="AK105" s="162"/>
      <c r="AL105" s="162"/>
      <c r="AM105" s="163"/>
      <c r="AN105" s="161">
        <f t="shared" si="23"/>
        <v>679</v>
      </c>
      <c r="AO105" s="164"/>
      <c r="AP105" s="164"/>
      <c r="AQ105" s="164"/>
      <c r="AR105" s="164"/>
      <c r="AS105" s="165"/>
      <c r="AT105" s="172">
        <f>IF(AI105=0,0,(AI105*1)/($E$108*$AU$10*3-$E$110))</f>
        <v>0.12592592592592591</v>
      </c>
      <c r="AU105" s="173"/>
      <c r="AV105" s="173"/>
      <c r="AW105" s="173"/>
      <c r="AX105" s="173"/>
      <c r="AY105" s="174"/>
      <c r="AZ105" s="37"/>
    </row>
    <row r="106" spans="1:52" ht="10.5" customHeight="1" x14ac:dyDescent="0.15">
      <c r="A106" s="5"/>
      <c r="B106" s="190"/>
      <c r="C106" s="191"/>
      <c r="D106" s="189"/>
      <c r="E106" s="175"/>
      <c r="F106" s="178"/>
      <c r="G106" s="178"/>
      <c r="H106" s="177"/>
      <c r="I106" s="166" t="str">
        <f t="shared" si="22"/>
        <v>夜間</v>
      </c>
      <c r="J106" s="167"/>
      <c r="K106" s="167"/>
      <c r="L106" s="168"/>
      <c r="M106" s="161">
        <v>18</v>
      </c>
      <c r="N106" s="162"/>
      <c r="O106" s="162"/>
      <c r="P106" s="162"/>
      <c r="Q106" s="163"/>
      <c r="R106" s="161">
        <v>265</v>
      </c>
      <c r="S106" s="162"/>
      <c r="T106" s="162"/>
      <c r="U106" s="162"/>
      <c r="V106" s="162"/>
      <c r="W106" s="163"/>
      <c r="X106" s="161">
        <v>28</v>
      </c>
      <c r="Y106" s="162"/>
      <c r="Z106" s="162"/>
      <c r="AA106" s="162"/>
      <c r="AB106" s="163"/>
      <c r="AC106" s="161">
        <v>390</v>
      </c>
      <c r="AD106" s="162"/>
      <c r="AE106" s="162"/>
      <c r="AF106" s="162"/>
      <c r="AG106" s="162"/>
      <c r="AH106" s="163"/>
      <c r="AI106" s="161">
        <f t="shared" si="21"/>
        <v>46</v>
      </c>
      <c r="AJ106" s="162"/>
      <c r="AK106" s="162"/>
      <c r="AL106" s="162"/>
      <c r="AM106" s="163"/>
      <c r="AN106" s="161">
        <f t="shared" si="23"/>
        <v>655</v>
      </c>
      <c r="AO106" s="164"/>
      <c r="AP106" s="164"/>
      <c r="AQ106" s="164"/>
      <c r="AR106" s="164"/>
      <c r="AS106" s="165"/>
      <c r="AT106" s="172">
        <f>IF(AI106=0,0,(AI106*1)/($E$108*$AU$10*3-$E$110))</f>
        <v>8.5185185185185183E-2</v>
      </c>
      <c r="AU106" s="173"/>
      <c r="AV106" s="173"/>
      <c r="AW106" s="173"/>
      <c r="AX106" s="173"/>
      <c r="AY106" s="174"/>
      <c r="AZ106" s="37"/>
    </row>
    <row r="107" spans="1:52" ht="10.5" customHeight="1" x14ac:dyDescent="0.15">
      <c r="A107" s="5"/>
      <c r="B107" s="190"/>
      <c r="C107" s="191"/>
      <c r="D107" s="189"/>
      <c r="E107" s="175"/>
      <c r="F107" s="178"/>
      <c r="G107" s="178"/>
      <c r="H107" s="177"/>
      <c r="I107" s="166" t="str">
        <f t="shared" si="22"/>
        <v>午前午後</v>
      </c>
      <c r="J107" s="167"/>
      <c r="K107" s="167"/>
      <c r="L107" s="168"/>
      <c r="M107" s="161">
        <v>30</v>
      </c>
      <c r="N107" s="162"/>
      <c r="O107" s="162"/>
      <c r="P107" s="162"/>
      <c r="Q107" s="163"/>
      <c r="R107" s="161">
        <v>439</v>
      </c>
      <c r="S107" s="162"/>
      <c r="T107" s="162"/>
      <c r="U107" s="162"/>
      <c r="V107" s="162"/>
      <c r="W107" s="163"/>
      <c r="X107" s="161">
        <v>4</v>
      </c>
      <c r="Y107" s="162"/>
      <c r="Z107" s="162"/>
      <c r="AA107" s="162"/>
      <c r="AB107" s="163"/>
      <c r="AC107" s="161">
        <v>65</v>
      </c>
      <c r="AD107" s="162"/>
      <c r="AE107" s="162"/>
      <c r="AF107" s="162"/>
      <c r="AG107" s="162"/>
      <c r="AH107" s="163"/>
      <c r="AI107" s="161">
        <f t="shared" si="21"/>
        <v>34</v>
      </c>
      <c r="AJ107" s="162"/>
      <c r="AK107" s="162"/>
      <c r="AL107" s="162"/>
      <c r="AM107" s="163"/>
      <c r="AN107" s="161">
        <f t="shared" si="23"/>
        <v>504</v>
      </c>
      <c r="AO107" s="164"/>
      <c r="AP107" s="164"/>
      <c r="AQ107" s="164"/>
      <c r="AR107" s="164"/>
      <c r="AS107" s="165"/>
      <c r="AT107" s="172">
        <f>IF(AI107=0,0,(AI107*2)/($E$108*$AU$10*3-$E$110))</f>
        <v>0.12592592592592591</v>
      </c>
      <c r="AU107" s="173"/>
      <c r="AV107" s="173"/>
      <c r="AW107" s="173"/>
      <c r="AX107" s="173"/>
      <c r="AY107" s="174"/>
      <c r="AZ107" s="37"/>
    </row>
    <row r="108" spans="1:52" ht="10.5" customHeight="1" x14ac:dyDescent="0.15">
      <c r="A108" s="5"/>
      <c r="B108" s="190"/>
      <c r="C108" s="191"/>
      <c r="D108" s="189"/>
      <c r="E108" s="38">
        <v>1</v>
      </c>
      <c r="F108" s="35"/>
      <c r="G108" s="35"/>
      <c r="H108" s="36"/>
      <c r="I108" s="166" t="str">
        <f t="shared" si="22"/>
        <v>午後夜間</v>
      </c>
      <c r="J108" s="167"/>
      <c r="K108" s="167"/>
      <c r="L108" s="168"/>
      <c r="M108" s="161">
        <v>5</v>
      </c>
      <c r="N108" s="162"/>
      <c r="O108" s="162"/>
      <c r="P108" s="162"/>
      <c r="Q108" s="163"/>
      <c r="R108" s="161">
        <v>64</v>
      </c>
      <c r="S108" s="162"/>
      <c r="T108" s="162"/>
      <c r="U108" s="162"/>
      <c r="V108" s="162"/>
      <c r="W108" s="163"/>
      <c r="X108" s="161">
        <v>5</v>
      </c>
      <c r="Y108" s="162"/>
      <c r="Z108" s="162"/>
      <c r="AA108" s="162"/>
      <c r="AB108" s="163"/>
      <c r="AC108" s="161">
        <v>100</v>
      </c>
      <c r="AD108" s="162"/>
      <c r="AE108" s="162"/>
      <c r="AF108" s="162"/>
      <c r="AG108" s="162"/>
      <c r="AH108" s="163"/>
      <c r="AI108" s="161">
        <f t="shared" si="21"/>
        <v>10</v>
      </c>
      <c r="AJ108" s="162"/>
      <c r="AK108" s="162"/>
      <c r="AL108" s="162"/>
      <c r="AM108" s="163"/>
      <c r="AN108" s="161">
        <f t="shared" si="23"/>
        <v>164</v>
      </c>
      <c r="AO108" s="164"/>
      <c r="AP108" s="164"/>
      <c r="AQ108" s="164"/>
      <c r="AR108" s="164"/>
      <c r="AS108" s="165"/>
      <c r="AT108" s="172">
        <f>IF(AI108=0,0,(AI108*2)/($E$108*$AU$10*3-$E$110))</f>
        <v>3.7037037037037035E-2</v>
      </c>
      <c r="AU108" s="173"/>
      <c r="AV108" s="173"/>
      <c r="AW108" s="173"/>
      <c r="AX108" s="173"/>
      <c r="AY108" s="174"/>
      <c r="AZ108" s="37"/>
    </row>
    <row r="109" spans="1:52" ht="10.5" customHeight="1" x14ac:dyDescent="0.15">
      <c r="A109" s="5"/>
      <c r="B109" s="190"/>
      <c r="C109" s="191"/>
      <c r="D109" s="189"/>
      <c r="E109" s="34"/>
      <c r="F109" s="35"/>
      <c r="G109" s="35"/>
      <c r="H109" s="36"/>
      <c r="I109" s="166" t="str">
        <f t="shared" si="22"/>
        <v>全日</v>
      </c>
      <c r="J109" s="167"/>
      <c r="K109" s="167"/>
      <c r="L109" s="168"/>
      <c r="M109" s="161">
        <v>14</v>
      </c>
      <c r="N109" s="162"/>
      <c r="O109" s="162"/>
      <c r="P109" s="162"/>
      <c r="Q109" s="163"/>
      <c r="R109" s="161">
        <v>208</v>
      </c>
      <c r="S109" s="162"/>
      <c r="T109" s="162"/>
      <c r="U109" s="162"/>
      <c r="V109" s="162"/>
      <c r="W109" s="163"/>
      <c r="X109" s="161">
        <v>13</v>
      </c>
      <c r="Y109" s="162"/>
      <c r="Z109" s="162"/>
      <c r="AA109" s="162"/>
      <c r="AB109" s="163"/>
      <c r="AC109" s="161">
        <v>260</v>
      </c>
      <c r="AD109" s="162"/>
      <c r="AE109" s="162"/>
      <c r="AF109" s="162"/>
      <c r="AG109" s="162"/>
      <c r="AH109" s="163"/>
      <c r="AI109" s="161">
        <f t="shared" si="21"/>
        <v>27</v>
      </c>
      <c r="AJ109" s="162"/>
      <c r="AK109" s="162"/>
      <c r="AL109" s="162"/>
      <c r="AM109" s="163"/>
      <c r="AN109" s="161">
        <f t="shared" si="23"/>
        <v>468</v>
      </c>
      <c r="AO109" s="164"/>
      <c r="AP109" s="164"/>
      <c r="AQ109" s="164"/>
      <c r="AR109" s="164"/>
      <c r="AS109" s="165"/>
      <c r="AT109" s="172">
        <f>IF(AI109=0,0,(AI109*3)/($E$108*$AU$10*3-$E$110))</f>
        <v>0.15</v>
      </c>
      <c r="AU109" s="173"/>
      <c r="AV109" s="173"/>
      <c r="AW109" s="173"/>
      <c r="AX109" s="173"/>
      <c r="AY109" s="174"/>
      <c r="AZ109" s="37"/>
    </row>
    <row r="110" spans="1:52" ht="10.5" customHeight="1" x14ac:dyDescent="0.15">
      <c r="A110" s="5"/>
      <c r="B110" s="190"/>
      <c r="C110" s="191"/>
      <c r="D110" s="189"/>
      <c r="E110" s="169">
        <v>0</v>
      </c>
      <c r="F110" s="170"/>
      <c r="G110" s="170"/>
      <c r="H110" s="171"/>
      <c r="I110" s="166" t="s">
        <v>36</v>
      </c>
      <c r="J110" s="167"/>
      <c r="K110" s="167"/>
      <c r="L110" s="168"/>
      <c r="M110" s="161">
        <f>SUM(M104:Q109)</f>
        <v>155</v>
      </c>
      <c r="N110" s="162"/>
      <c r="O110" s="162"/>
      <c r="P110" s="162"/>
      <c r="Q110" s="163"/>
      <c r="R110" s="161">
        <f>SUM(R104:W109:W109)</f>
        <v>1853</v>
      </c>
      <c r="S110" s="162"/>
      <c r="T110" s="162"/>
      <c r="U110" s="162"/>
      <c r="V110" s="162"/>
      <c r="W110" s="163"/>
      <c r="X110" s="161">
        <f>SUM(X104:AB109:AB109)</f>
        <v>59</v>
      </c>
      <c r="Y110" s="162"/>
      <c r="Z110" s="162"/>
      <c r="AA110" s="162"/>
      <c r="AB110" s="163"/>
      <c r="AC110" s="161">
        <f>SUM(AC104:AH109)</f>
        <v>982</v>
      </c>
      <c r="AD110" s="162"/>
      <c r="AE110" s="162"/>
      <c r="AF110" s="162"/>
      <c r="AG110" s="162"/>
      <c r="AH110" s="163"/>
      <c r="AI110" s="161">
        <f t="shared" si="21"/>
        <v>214</v>
      </c>
      <c r="AJ110" s="162"/>
      <c r="AK110" s="162"/>
      <c r="AL110" s="162"/>
      <c r="AM110" s="163"/>
      <c r="AN110" s="161">
        <f>SUM(AN104:AS109)</f>
        <v>2835</v>
      </c>
      <c r="AO110" s="164"/>
      <c r="AP110" s="164"/>
      <c r="AQ110" s="164"/>
      <c r="AR110" s="164"/>
      <c r="AS110" s="165"/>
      <c r="AT110" s="172">
        <f>IF(AI110=0,0,(AI110+AI107+AI108+(AI109*2))/(E108*$AU$10*3-E110))</f>
        <v>0.57777777777777772</v>
      </c>
      <c r="AU110" s="173"/>
      <c r="AV110" s="173"/>
      <c r="AW110" s="173"/>
      <c r="AX110" s="173"/>
      <c r="AY110" s="174"/>
      <c r="AZ110" s="37"/>
    </row>
    <row r="111" spans="1:52" ht="10.5" customHeight="1" x14ac:dyDescent="0.15">
      <c r="A111" s="5"/>
      <c r="B111" s="187" t="s">
        <v>35</v>
      </c>
      <c r="C111" s="191"/>
      <c r="D111" s="189"/>
      <c r="E111" s="175" t="s">
        <v>49</v>
      </c>
      <c r="F111" s="178"/>
      <c r="G111" s="178"/>
      <c r="H111" s="177"/>
      <c r="I111" s="158" t="str">
        <f t="shared" ref="I111:I116" si="24">I104</f>
        <v>午前</v>
      </c>
      <c r="J111" s="159"/>
      <c r="K111" s="159"/>
      <c r="L111" s="160"/>
      <c r="M111" s="179">
        <v>10</v>
      </c>
      <c r="N111" s="180"/>
      <c r="O111" s="180"/>
      <c r="P111" s="180"/>
      <c r="Q111" s="181"/>
      <c r="R111" s="179">
        <v>67</v>
      </c>
      <c r="S111" s="180"/>
      <c r="T111" s="180"/>
      <c r="U111" s="180"/>
      <c r="V111" s="180"/>
      <c r="W111" s="181"/>
      <c r="X111" s="179">
        <v>0</v>
      </c>
      <c r="Y111" s="180"/>
      <c r="Z111" s="180"/>
      <c r="AA111" s="180"/>
      <c r="AB111" s="181"/>
      <c r="AC111" s="179">
        <v>0</v>
      </c>
      <c r="AD111" s="180"/>
      <c r="AE111" s="180"/>
      <c r="AF111" s="180"/>
      <c r="AG111" s="180"/>
      <c r="AH111" s="181"/>
      <c r="AI111" s="179">
        <f t="shared" si="21"/>
        <v>10</v>
      </c>
      <c r="AJ111" s="180"/>
      <c r="AK111" s="180"/>
      <c r="AL111" s="180"/>
      <c r="AM111" s="181"/>
      <c r="AN111" s="179">
        <f t="shared" ref="AN111:AN116" si="25">R111+AC111</f>
        <v>67</v>
      </c>
      <c r="AO111" s="182"/>
      <c r="AP111" s="182"/>
      <c r="AQ111" s="182"/>
      <c r="AR111" s="182"/>
      <c r="AS111" s="183"/>
      <c r="AT111" s="184">
        <f>IF(AI111=0,0,(AI111*1)/($E$115*$AU$10*3-$E$117))</f>
        <v>3.7037037037037038E-3</v>
      </c>
      <c r="AU111" s="185"/>
      <c r="AV111" s="185"/>
      <c r="AW111" s="185"/>
      <c r="AX111" s="185"/>
      <c r="AY111" s="186"/>
      <c r="AZ111" s="37"/>
    </row>
    <row r="112" spans="1:52" ht="10.5" customHeight="1" x14ac:dyDescent="0.15">
      <c r="A112" s="5"/>
      <c r="B112" s="190"/>
      <c r="C112" s="191"/>
      <c r="D112" s="189"/>
      <c r="E112" s="175"/>
      <c r="F112" s="178"/>
      <c r="G112" s="178"/>
      <c r="H112" s="177"/>
      <c r="I112" s="166" t="str">
        <f t="shared" si="24"/>
        <v>午後</v>
      </c>
      <c r="J112" s="167"/>
      <c r="K112" s="167"/>
      <c r="L112" s="168"/>
      <c r="M112" s="161">
        <v>21</v>
      </c>
      <c r="N112" s="162"/>
      <c r="O112" s="162"/>
      <c r="P112" s="162"/>
      <c r="Q112" s="163"/>
      <c r="R112" s="161">
        <v>133</v>
      </c>
      <c r="S112" s="162"/>
      <c r="T112" s="162"/>
      <c r="U112" s="162"/>
      <c r="V112" s="162"/>
      <c r="W112" s="163"/>
      <c r="X112" s="161">
        <v>0</v>
      </c>
      <c r="Y112" s="162"/>
      <c r="Z112" s="162"/>
      <c r="AA112" s="162"/>
      <c r="AB112" s="163"/>
      <c r="AC112" s="161">
        <v>0</v>
      </c>
      <c r="AD112" s="162"/>
      <c r="AE112" s="162"/>
      <c r="AF112" s="162"/>
      <c r="AG112" s="162"/>
      <c r="AH112" s="163"/>
      <c r="AI112" s="161">
        <f t="shared" si="21"/>
        <v>21</v>
      </c>
      <c r="AJ112" s="162"/>
      <c r="AK112" s="162"/>
      <c r="AL112" s="162"/>
      <c r="AM112" s="163"/>
      <c r="AN112" s="161">
        <f t="shared" si="25"/>
        <v>133</v>
      </c>
      <c r="AO112" s="164"/>
      <c r="AP112" s="164"/>
      <c r="AQ112" s="164"/>
      <c r="AR112" s="164"/>
      <c r="AS112" s="165"/>
      <c r="AT112" s="172">
        <f>IF(AI112=0,0,(AI112*1)/($E$115*$AU$10*3-$E$117))</f>
        <v>7.7777777777777776E-3</v>
      </c>
      <c r="AU112" s="173"/>
      <c r="AV112" s="173"/>
      <c r="AW112" s="173"/>
      <c r="AX112" s="173"/>
      <c r="AY112" s="174"/>
      <c r="AZ112" s="37"/>
    </row>
    <row r="113" spans="1:52" ht="10.5" customHeight="1" x14ac:dyDescent="0.15">
      <c r="A113" s="5"/>
      <c r="B113" s="190"/>
      <c r="C113" s="191"/>
      <c r="D113" s="189"/>
      <c r="E113" s="175"/>
      <c r="F113" s="178"/>
      <c r="G113" s="178"/>
      <c r="H113" s="177"/>
      <c r="I113" s="166" t="str">
        <f t="shared" si="24"/>
        <v>夜間</v>
      </c>
      <c r="J113" s="167"/>
      <c r="K113" s="167"/>
      <c r="L113" s="168"/>
      <c r="M113" s="161">
        <v>14</v>
      </c>
      <c r="N113" s="162"/>
      <c r="O113" s="162"/>
      <c r="P113" s="162"/>
      <c r="Q113" s="163"/>
      <c r="R113" s="161">
        <v>80</v>
      </c>
      <c r="S113" s="162"/>
      <c r="T113" s="162"/>
      <c r="U113" s="162"/>
      <c r="V113" s="162"/>
      <c r="W113" s="163"/>
      <c r="X113" s="161">
        <v>0</v>
      </c>
      <c r="Y113" s="162"/>
      <c r="Z113" s="162"/>
      <c r="AA113" s="162"/>
      <c r="AB113" s="163"/>
      <c r="AC113" s="161">
        <v>0</v>
      </c>
      <c r="AD113" s="162"/>
      <c r="AE113" s="162"/>
      <c r="AF113" s="162"/>
      <c r="AG113" s="162"/>
      <c r="AH113" s="163"/>
      <c r="AI113" s="161">
        <f t="shared" si="21"/>
        <v>14</v>
      </c>
      <c r="AJ113" s="162"/>
      <c r="AK113" s="162"/>
      <c r="AL113" s="162"/>
      <c r="AM113" s="163"/>
      <c r="AN113" s="161">
        <f t="shared" si="25"/>
        <v>80</v>
      </c>
      <c r="AO113" s="164"/>
      <c r="AP113" s="164"/>
      <c r="AQ113" s="164"/>
      <c r="AR113" s="164"/>
      <c r="AS113" s="165"/>
      <c r="AT113" s="172">
        <f>IF(AI113=0,0,(AI113*1)/($E$115*$AU$10*3-$E$117))</f>
        <v>5.185185185185185E-3</v>
      </c>
      <c r="AU113" s="173"/>
      <c r="AV113" s="173"/>
      <c r="AW113" s="173"/>
      <c r="AX113" s="173"/>
      <c r="AY113" s="174"/>
      <c r="AZ113" s="37"/>
    </row>
    <row r="114" spans="1:52" ht="10.5" customHeight="1" x14ac:dyDescent="0.15">
      <c r="A114" s="5"/>
      <c r="B114" s="190"/>
      <c r="C114" s="191"/>
      <c r="D114" s="189"/>
      <c r="E114" s="175"/>
      <c r="F114" s="178"/>
      <c r="G114" s="178"/>
      <c r="H114" s="177"/>
      <c r="I114" s="166" t="str">
        <f t="shared" si="24"/>
        <v>午前午後</v>
      </c>
      <c r="J114" s="167"/>
      <c r="K114" s="167"/>
      <c r="L114" s="168"/>
      <c r="M114" s="161">
        <v>193</v>
      </c>
      <c r="N114" s="162"/>
      <c r="O114" s="162"/>
      <c r="P114" s="162"/>
      <c r="Q114" s="163"/>
      <c r="R114" s="161">
        <v>1433</v>
      </c>
      <c r="S114" s="162"/>
      <c r="T114" s="162"/>
      <c r="U114" s="162"/>
      <c r="V114" s="162"/>
      <c r="W114" s="163"/>
      <c r="X114" s="161">
        <v>14</v>
      </c>
      <c r="Y114" s="162"/>
      <c r="Z114" s="162"/>
      <c r="AA114" s="162"/>
      <c r="AB114" s="163"/>
      <c r="AC114" s="161">
        <v>104</v>
      </c>
      <c r="AD114" s="162"/>
      <c r="AE114" s="162"/>
      <c r="AF114" s="162"/>
      <c r="AG114" s="162"/>
      <c r="AH114" s="163"/>
      <c r="AI114" s="161">
        <f t="shared" si="21"/>
        <v>207</v>
      </c>
      <c r="AJ114" s="162"/>
      <c r="AK114" s="162"/>
      <c r="AL114" s="162"/>
      <c r="AM114" s="163"/>
      <c r="AN114" s="161">
        <f t="shared" si="25"/>
        <v>1537</v>
      </c>
      <c r="AO114" s="164"/>
      <c r="AP114" s="164"/>
      <c r="AQ114" s="164"/>
      <c r="AR114" s="164"/>
      <c r="AS114" s="165"/>
      <c r="AT114" s="172">
        <f>IF(AI114=0,0,(AI114*2)/($E$115*$AU$10*3-$E$117))</f>
        <v>0.15333333333333332</v>
      </c>
      <c r="AU114" s="173"/>
      <c r="AV114" s="173"/>
      <c r="AW114" s="173"/>
      <c r="AX114" s="173"/>
      <c r="AY114" s="174"/>
      <c r="AZ114" s="37"/>
    </row>
    <row r="115" spans="1:52" ht="10.5" customHeight="1" x14ac:dyDescent="0.15">
      <c r="A115" s="5"/>
      <c r="B115" s="190"/>
      <c r="C115" s="191"/>
      <c r="D115" s="189"/>
      <c r="E115" s="38">
        <v>5</v>
      </c>
      <c r="F115" s="35"/>
      <c r="G115" s="35"/>
      <c r="H115" s="36"/>
      <c r="I115" s="166" t="str">
        <f t="shared" si="24"/>
        <v>午後夜間</v>
      </c>
      <c r="J115" s="167"/>
      <c r="K115" s="167"/>
      <c r="L115" s="168"/>
      <c r="M115" s="161">
        <v>47</v>
      </c>
      <c r="N115" s="162"/>
      <c r="O115" s="162"/>
      <c r="P115" s="162"/>
      <c r="Q115" s="163"/>
      <c r="R115" s="161">
        <v>277</v>
      </c>
      <c r="S115" s="162"/>
      <c r="T115" s="162"/>
      <c r="U115" s="162"/>
      <c r="V115" s="162"/>
      <c r="W115" s="163"/>
      <c r="X115" s="161">
        <v>8</v>
      </c>
      <c r="Y115" s="162"/>
      <c r="Z115" s="162"/>
      <c r="AA115" s="162"/>
      <c r="AB115" s="163"/>
      <c r="AC115" s="161">
        <v>56</v>
      </c>
      <c r="AD115" s="162"/>
      <c r="AE115" s="162"/>
      <c r="AF115" s="162"/>
      <c r="AG115" s="162"/>
      <c r="AH115" s="163"/>
      <c r="AI115" s="161">
        <f t="shared" si="21"/>
        <v>55</v>
      </c>
      <c r="AJ115" s="162"/>
      <c r="AK115" s="162"/>
      <c r="AL115" s="162"/>
      <c r="AM115" s="163"/>
      <c r="AN115" s="161">
        <f t="shared" si="25"/>
        <v>333</v>
      </c>
      <c r="AO115" s="164"/>
      <c r="AP115" s="164"/>
      <c r="AQ115" s="164"/>
      <c r="AR115" s="164"/>
      <c r="AS115" s="165"/>
      <c r="AT115" s="172">
        <f>IF(AI115=0,0,(AI115*2)/($E$115*$AU$10*3-$E$117))</f>
        <v>4.0740740740740744E-2</v>
      </c>
      <c r="AU115" s="173"/>
      <c r="AV115" s="173"/>
      <c r="AW115" s="173"/>
      <c r="AX115" s="173"/>
      <c r="AY115" s="174"/>
      <c r="AZ115" s="37"/>
    </row>
    <row r="116" spans="1:52" ht="10.5" customHeight="1" x14ac:dyDescent="0.15">
      <c r="A116" s="5"/>
      <c r="B116" s="190"/>
      <c r="C116" s="191"/>
      <c r="D116" s="189"/>
      <c r="E116" s="34"/>
      <c r="F116" s="35"/>
      <c r="G116" s="35"/>
      <c r="H116" s="36"/>
      <c r="I116" s="166" t="str">
        <f t="shared" si="24"/>
        <v>全日</v>
      </c>
      <c r="J116" s="167"/>
      <c r="K116" s="167"/>
      <c r="L116" s="168"/>
      <c r="M116" s="161">
        <v>141</v>
      </c>
      <c r="N116" s="162"/>
      <c r="O116" s="162"/>
      <c r="P116" s="162"/>
      <c r="Q116" s="163"/>
      <c r="R116" s="161">
        <v>1072</v>
      </c>
      <c r="S116" s="162"/>
      <c r="T116" s="162"/>
      <c r="U116" s="162"/>
      <c r="V116" s="162"/>
      <c r="W116" s="163"/>
      <c r="X116" s="161">
        <v>28</v>
      </c>
      <c r="Y116" s="162"/>
      <c r="Z116" s="162"/>
      <c r="AA116" s="162"/>
      <c r="AB116" s="163"/>
      <c r="AC116" s="161">
        <v>208</v>
      </c>
      <c r="AD116" s="162"/>
      <c r="AE116" s="162"/>
      <c r="AF116" s="162"/>
      <c r="AG116" s="162"/>
      <c r="AH116" s="163"/>
      <c r="AI116" s="161">
        <f t="shared" si="21"/>
        <v>169</v>
      </c>
      <c r="AJ116" s="162"/>
      <c r="AK116" s="162"/>
      <c r="AL116" s="162"/>
      <c r="AM116" s="163"/>
      <c r="AN116" s="161">
        <f t="shared" si="25"/>
        <v>1280</v>
      </c>
      <c r="AO116" s="164"/>
      <c r="AP116" s="164"/>
      <c r="AQ116" s="164"/>
      <c r="AR116" s="164"/>
      <c r="AS116" s="165"/>
      <c r="AT116" s="172">
        <f>IF(AI116=0,0,(AI116*3)/($E$115*$AU$10*3-$E$117))</f>
        <v>0.18777777777777777</v>
      </c>
      <c r="AU116" s="173"/>
      <c r="AV116" s="173"/>
      <c r="AW116" s="173"/>
      <c r="AX116" s="173"/>
      <c r="AY116" s="174"/>
      <c r="AZ116" s="37"/>
    </row>
    <row r="117" spans="1:52" ht="10.5" customHeight="1" x14ac:dyDescent="0.15">
      <c r="A117" s="5"/>
      <c r="B117" s="190"/>
      <c r="C117" s="191"/>
      <c r="D117" s="189"/>
      <c r="E117" s="169">
        <v>0</v>
      </c>
      <c r="F117" s="170"/>
      <c r="G117" s="170"/>
      <c r="H117" s="171"/>
      <c r="I117" s="166" t="s">
        <v>36</v>
      </c>
      <c r="J117" s="167"/>
      <c r="K117" s="167"/>
      <c r="L117" s="168"/>
      <c r="M117" s="161">
        <f>SUM(M111:Q116)</f>
        <v>426</v>
      </c>
      <c r="N117" s="162"/>
      <c r="O117" s="162"/>
      <c r="P117" s="162"/>
      <c r="Q117" s="163"/>
      <c r="R117" s="161">
        <f>SUM(R111:W116:W116)</f>
        <v>3062</v>
      </c>
      <c r="S117" s="162"/>
      <c r="T117" s="162"/>
      <c r="U117" s="162"/>
      <c r="V117" s="162"/>
      <c r="W117" s="163"/>
      <c r="X117" s="161">
        <f>SUM(X111:AB116:AB116)</f>
        <v>50</v>
      </c>
      <c r="Y117" s="162"/>
      <c r="Z117" s="162"/>
      <c r="AA117" s="162"/>
      <c r="AB117" s="163"/>
      <c r="AC117" s="161">
        <f>SUM(AC111:AH116)</f>
        <v>368</v>
      </c>
      <c r="AD117" s="162"/>
      <c r="AE117" s="162"/>
      <c r="AF117" s="162"/>
      <c r="AG117" s="162"/>
      <c r="AH117" s="163"/>
      <c r="AI117" s="161">
        <f t="shared" si="21"/>
        <v>476</v>
      </c>
      <c r="AJ117" s="162"/>
      <c r="AK117" s="162"/>
      <c r="AL117" s="162"/>
      <c r="AM117" s="163"/>
      <c r="AN117" s="161">
        <f>SUM(AN111:AS116)</f>
        <v>3430</v>
      </c>
      <c r="AO117" s="164"/>
      <c r="AP117" s="164"/>
      <c r="AQ117" s="164"/>
      <c r="AR117" s="164"/>
      <c r="AS117" s="165"/>
      <c r="AT117" s="172">
        <f>IF(AI117=0,0,(AI117+AI114+AI115+(AI116*2))/(E115*$AU$10*3-E117))</f>
        <v>0.39851851851851849</v>
      </c>
      <c r="AU117" s="173"/>
      <c r="AV117" s="173"/>
      <c r="AW117" s="173"/>
      <c r="AX117" s="173"/>
      <c r="AY117" s="174"/>
      <c r="AZ117" s="37"/>
    </row>
    <row r="118" spans="1:52" ht="10.5" customHeight="1" x14ac:dyDescent="0.15">
      <c r="A118" s="5"/>
      <c r="B118" s="192"/>
      <c r="C118" s="193"/>
      <c r="D118" s="194"/>
      <c r="E118" s="152" t="s">
        <v>34</v>
      </c>
      <c r="F118" s="153"/>
      <c r="G118" s="153"/>
      <c r="H118" s="154"/>
      <c r="I118" s="158" t="str">
        <f t="shared" ref="I118:I123" si="26">I111</f>
        <v>午前</v>
      </c>
      <c r="J118" s="159"/>
      <c r="K118" s="159"/>
      <c r="L118" s="160"/>
      <c r="M118" s="161">
        <f t="shared" ref="M118:M123" si="27">M69+M76+M83+M90+M97+M104+M111</f>
        <v>607</v>
      </c>
      <c r="N118" s="162"/>
      <c r="O118" s="162"/>
      <c r="P118" s="162"/>
      <c r="Q118" s="163"/>
      <c r="R118" s="161">
        <f t="shared" ref="R118:R123" si="28">R69+R76+R83+R90+R97+R104+R111</f>
        <v>6845</v>
      </c>
      <c r="S118" s="162"/>
      <c r="T118" s="162"/>
      <c r="U118" s="162"/>
      <c r="V118" s="162"/>
      <c r="W118" s="163"/>
      <c r="X118" s="161">
        <f t="shared" ref="X118:X123" si="29">X69+X76+X83+X90+X97+X104+X111</f>
        <v>10</v>
      </c>
      <c r="Y118" s="162"/>
      <c r="Z118" s="162"/>
      <c r="AA118" s="162"/>
      <c r="AB118" s="163"/>
      <c r="AC118" s="161">
        <f t="shared" ref="AC118:AC123" si="30">AC69+AC76+AC83+AC90+AC97+AC104+AC111</f>
        <v>155</v>
      </c>
      <c r="AD118" s="162"/>
      <c r="AE118" s="162"/>
      <c r="AF118" s="162"/>
      <c r="AG118" s="162"/>
      <c r="AH118" s="163"/>
      <c r="AI118" s="161">
        <f t="shared" ref="AI118:AI123" si="31">AI69+AI76+AI83+AI90+AI97+AI104+AI111</f>
        <v>617</v>
      </c>
      <c r="AJ118" s="162"/>
      <c r="AK118" s="162"/>
      <c r="AL118" s="162"/>
      <c r="AM118" s="163"/>
      <c r="AN118" s="161">
        <f t="shared" ref="AN118:AN123" si="32">AN69+AN76+AN83+AN90+AN97+AN104+AN111</f>
        <v>7000</v>
      </c>
      <c r="AO118" s="164"/>
      <c r="AP118" s="164"/>
      <c r="AQ118" s="164"/>
      <c r="AR118" s="164"/>
      <c r="AS118" s="165"/>
      <c r="AT118" s="172">
        <f>IF(AI118=0,0,(AI118*1)/($E$122*$AU$10*3-$E$124))</f>
        <v>7.6172839506172846E-2</v>
      </c>
      <c r="AU118" s="173"/>
      <c r="AV118" s="173"/>
      <c r="AW118" s="173"/>
      <c r="AX118" s="173"/>
      <c r="AY118" s="174"/>
      <c r="AZ118" s="37"/>
    </row>
    <row r="119" spans="1:52" ht="10.5" customHeight="1" x14ac:dyDescent="0.15">
      <c r="A119" s="5"/>
      <c r="B119" s="192"/>
      <c r="C119" s="193"/>
      <c r="D119" s="194"/>
      <c r="E119" s="155"/>
      <c r="F119" s="156"/>
      <c r="G119" s="156"/>
      <c r="H119" s="157"/>
      <c r="I119" s="166" t="str">
        <f t="shared" si="26"/>
        <v>午後</v>
      </c>
      <c r="J119" s="167"/>
      <c r="K119" s="167"/>
      <c r="L119" s="168"/>
      <c r="M119" s="161">
        <f t="shared" si="27"/>
        <v>632</v>
      </c>
      <c r="N119" s="162"/>
      <c r="O119" s="162"/>
      <c r="P119" s="162"/>
      <c r="Q119" s="163"/>
      <c r="R119" s="161">
        <f t="shared" si="28"/>
        <v>8974</v>
      </c>
      <c r="S119" s="162"/>
      <c r="T119" s="162"/>
      <c r="U119" s="162"/>
      <c r="V119" s="162"/>
      <c r="W119" s="163"/>
      <c r="X119" s="161">
        <f t="shared" si="29"/>
        <v>49</v>
      </c>
      <c r="Y119" s="162"/>
      <c r="Z119" s="162"/>
      <c r="AA119" s="162"/>
      <c r="AB119" s="163"/>
      <c r="AC119" s="161">
        <f t="shared" si="30"/>
        <v>1045</v>
      </c>
      <c r="AD119" s="162"/>
      <c r="AE119" s="162"/>
      <c r="AF119" s="162"/>
      <c r="AG119" s="162"/>
      <c r="AH119" s="163"/>
      <c r="AI119" s="161">
        <f t="shared" si="31"/>
        <v>681</v>
      </c>
      <c r="AJ119" s="162"/>
      <c r="AK119" s="162"/>
      <c r="AL119" s="162"/>
      <c r="AM119" s="163"/>
      <c r="AN119" s="161">
        <f t="shared" si="32"/>
        <v>10019</v>
      </c>
      <c r="AO119" s="164"/>
      <c r="AP119" s="164"/>
      <c r="AQ119" s="164"/>
      <c r="AR119" s="164"/>
      <c r="AS119" s="165"/>
      <c r="AT119" s="172">
        <f>IF(AI119=0,0,(AI119*1)/($E$122*$AU$10*3-$E$124))</f>
        <v>8.4074074074074079E-2</v>
      </c>
      <c r="AU119" s="173"/>
      <c r="AV119" s="173"/>
      <c r="AW119" s="173"/>
      <c r="AX119" s="173"/>
      <c r="AY119" s="174"/>
      <c r="AZ119" s="37"/>
    </row>
    <row r="120" spans="1:52" ht="10.5" customHeight="1" x14ac:dyDescent="0.15">
      <c r="A120" s="5"/>
      <c r="B120" s="192"/>
      <c r="C120" s="193"/>
      <c r="D120" s="194"/>
      <c r="E120" s="155"/>
      <c r="F120" s="156"/>
      <c r="G120" s="156"/>
      <c r="H120" s="157"/>
      <c r="I120" s="166" t="str">
        <f t="shared" si="26"/>
        <v>夜間</v>
      </c>
      <c r="J120" s="167"/>
      <c r="K120" s="167"/>
      <c r="L120" s="168"/>
      <c r="M120" s="161">
        <f t="shared" si="27"/>
        <v>559</v>
      </c>
      <c r="N120" s="162"/>
      <c r="O120" s="162"/>
      <c r="P120" s="162"/>
      <c r="Q120" s="163"/>
      <c r="R120" s="161">
        <f t="shared" si="28"/>
        <v>7724</v>
      </c>
      <c r="S120" s="162"/>
      <c r="T120" s="162"/>
      <c r="U120" s="162"/>
      <c r="V120" s="162"/>
      <c r="W120" s="163"/>
      <c r="X120" s="161">
        <f t="shared" si="29"/>
        <v>127</v>
      </c>
      <c r="Y120" s="162"/>
      <c r="Z120" s="162"/>
      <c r="AA120" s="162"/>
      <c r="AB120" s="163"/>
      <c r="AC120" s="161">
        <f t="shared" si="30"/>
        <v>3065</v>
      </c>
      <c r="AD120" s="162"/>
      <c r="AE120" s="162"/>
      <c r="AF120" s="162"/>
      <c r="AG120" s="162"/>
      <c r="AH120" s="163"/>
      <c r="AI120" s="161">
        <f t="shared" si="31"/>
        <v>686</v>
      </c>
      <c r="AJ120" s="162"/>
      <c r="AK120" s="162"/>
      <c r="AL120" s="162"/>
      <c r="AM120" s="163"/>
      <c r="AN120" s="161">
        <f t="shared" si="32"/>
        <v>10789</v>
      </c>
      <c r="AO120" s="164"/>
      <c r="AP120" s="164"/>
      <c r="AQ120" s="164"/>
      <c r="AR120" s="164"/>
      <c r="AS120" s="165"/>
      <c r="AT120" s="172">
        <f>IF(AI120=0,0,(AI120*1)/($E$122*$AU$10*3-$E$124))</f>
        <v>8.4691358024691354E-2</v>
      </c>
      <c r="AU120" s="173"/>
      <c r="AV120" s="173"/>
      <c r="AW120" s="173"/>
      <c r="AX120" s="173"/>
      <c r="AY120" s="174"/>
      <c r="AZ120" s="37"/>
    </row>
    <row r="121" spans="1:52" ht="10.5" customHeight="1" x14ac:dyDescent="0.15">
      <c r="A121" s="5"/>
      <c r="B121" s="192"/>
      <c r="C121" s="193"/>
      <c r="D121" s="194"/>
      <c r="E121" s="155"/>
      <c r="F121" s="156"/>
      <c r="G121" s="156"/>
      <c r="H121" s="157"/>
      <c r="I121" s="166" t="str">
        <f t="shared" si="26"/>
        <v>午前午後</v>
      </c>
      <c r="J121" s="167"/>
      <c r="K121" s="167"/>
      <c r="L121" s="168"/>
      <c r="M121" s="161">
        <f t="shared" si="27"/>
        <v>535</v>
      </c>
      <c r="N121" s="162"/>
      <c r="O121" s="162"/>
      <c r="P121" s="162"/>
      <c r="Q121" s="163"/>
      <c r="R121" s="161">
        <f t="shared" si="28"/>
        <v>24344</v>
      </c>
      <c r="S121" s="162"/>
      <c r="T121" s="162"/>
      <c r="U121" s="162"/>
      <c r="V121" s="162"/>
      <c r="W121" s="163"/>
      <c r="X121" s="161">
        <f t="shared" si="29"/>
        <v>55</v>
      </c>
      <c r="Y121" s="162"/>
      <c r="Z121" s="162"/>
      <c r="AA121" s="162"/>
      <c r="AB121" s="163"/>
      <c r="AC121" s="161">
        <f t="shared" si="30"/>
        <v>2816</v>
      </c>
      <c r="AD121" s="162"/>
      <c r="AE121" s="162"/>
      <c r="AF121" s="162"/>
      <c r="AG121" s="162"/>
      <c r="AH121" s="163"/>
      <c r="AI121" s="161">
        <f t="shared" si="31"/>
        <v>590</v>
      </c>
      <c r="AJ121" s="162"/>
      <c r="AK121" s="162"/>
      <c r="AL121" s="162"/>
      <c r="AM121" s="163"/>
      <c r="AN121" s="161">
        <f t="shared" si="32"/>
        <v>27160</v>
      </c>
      <c r="AO121" s="164"/>
      <c r="AP121" s="164"/>
      <c r="AQ121" s="164"/>
      <c r="AR121" s="164"/>
      <c r="AS121" s="165"/>
      <c r="AT121" s="172">
        <f>IF(AI121=0,0,(AI121*2)/($E$122*$AU$10*3-$E$124))</f>
        <v>0.14567901234567901</v>
      </c>
      <c r="AU121" s="173"/>
      <c r="AV121" s="173"/>
      <c r="AW121" s="173"/>
      <c r="AX121" s="173"/>
      <c r="AY121" s="174"/>
      <c r="AZ121" s="37"/>
    </row>
    <row r="122" spans="1:52" ht="10.5" customHeight="1" x14ac:dyDescent="0.15">
      <c r="A122" s="5"/>
      <c r="B122" s="192"/>
      <c r="C122" s="193"/>
      <c r="D122" s="194"/>
      <c r="E122" s="38">
        <f>E73+E80+E87+E94+E101+E108+E115</f>
        <v>15</v>
      </c>
      <c r="F122" s="35"/>
      <c r="G122" s="35"/>
      <c r="H122" s="36"/>
      <c r="I122" s="166" t="str">
        <f t="shared" si="26"/>
        <v>午後夜間</v>
      </c>
      <c r="J122" s="167"/>
      <c r="K122" s="167"/>
      <c r="L122" s="168"/>
      <c r="M122" s="161">
        <f t="shared" si="27"/>
        <v>166</v>
      </c>
      <c r="N122" s="162"/>
      <c r="O122" s="162"/>
      <c r="P122" s="162"/>
      <c r="Q122" s="163"/>
      <c r="R122" s="161">
        <f t="shared" si="28"/>
        <v>5568</v>
      </c>
      <c r="S122" s="162"/>
      <c r="T122" s="162"/>
      <c r="U122" s="162"/>
      <c r="V122" s="162"/>
      <c r="W122" s="163"/>
      <c r="X122" s="161">
        <f t="shared" si="29"/>
        <v>22</v>
      </c>
      <c r="Y122" s="162"/>
      <c r="Z122" s="162"/>
      <c r="AA122" s="162"/>
      <c r="AB122" s="163"/>
      <c r="AC122" s="161">
        <f t="shared" si="30"/>
        <v>781</v>
      </c>
      <c r="AD122" s="162"/>
      <c r="AE122" s="162"/>
      <c r="AF122" s="162"/>
      <c r="AG122" s="162"/>
      <c r="AH122" s="163"/>
      <c r="AI122" s="161">
        <f t="shared" si="31"/>
        <v>188</v>
      </c>
      <c r="AJ122" s="162"/>
      <c r="AK122" s="162"/>
      <c r="AL122" s="162"/>
      <c r="AM122" s="163"/>
      <c r="AN122" s="161">
        <f t="shared" si="32"/>
        <v>6349</v>
      </c>
      <c r="AO122" s="164"/>
      <c r="AP122" s="164"/>
      <c r="AQ122" s="164"/>
      <c r="AR122" s="164"/>
      <c r="AS122" s="165"/>
      <c r="AT122" s="172">
        <f>IF(AI122=0,0,(AI122*2)/($E$122*$AU$10*3-$E$124))</f>
        <v>4.6419753086419754E-2</v>
      </c>
      <c r="AU122" s="173"/>
      <c r="AV122" s="173"/>
      <c r="AW122" s="173"/>
      <c r="AX122" s="173"/>
      <c r="AY122" s="174"/>
      <c r="AZ122" s="37"/>
    </row>
    <row r="123" spans="1:52" ht="10.5" customHeight="1" x14ac:dyDescent="0.15">
      <c r="A123" s="5"/>
      <c r="B123" s="192"/>
      <c r="C123" s="193"/>
      <c r="D123" s="194"/>
      <c r="E123" s="34"/>
      <c r="F123" s="35"/>
      <c r="G123" s="35"/>
      <c r="H123" s="36"/>
      <c r="I123" s="166" t="str">
        <f t="shared" si="26"/>
        <v>全日</v>
      </c>
      <c r="J123" s="167"/>
      <c r="K123" s="167"/>
      <c r="L123" s="168"/>
      <c r="M123" s="161">
        <f t="shared" si="27"/>
        <v>307</v>
      </c>
      <c r="N123" s="162"/>
      <c r="O123" s="162"/>
      <c r="P123" s="162"/>
      <c r="Q123" s="163"/>
      <c r="R123" s="161">
        <f t="shared" si="28"/>
        <v>22746</v>
      </c>
      <c r="S123" s="162"/>
      <c r="T123" s="162"/>
      <c r="U123" s="162"/>
      <c r="V123" s="162"/>
      <c r="W123" s="163"/>
      <c r="X123" s="161">
        <f t="shared" si="29"/>
        <v>74</v>
      </c>
      <c r="Y123" s="162"/>
      <c r="Z123" s="162"/>
      <c r="AA123" s="162"/>
      <c r="AB123" s="163"/>
      <c r="AC123" s="161">
        <f t="shared" si="30"/>
        <v>4385</v>
      </c>
      <c r="AD123" s="162"/>
      <c r="AE123" s="162"/>
      <c r="AF123" s="162"/>
      <c r="AG123" s="162"/>
      <c r="AH123" s="163"/>
      <c r="AI123" s="161">
        <f t="shared" si="31"/>
        <v>381</v>
      </c>
      <c r="AJ123" s="162"/>
      <c r="AK123" s="162"/>
      <c r="AL123" s="162"/>
      <c r="AM123" s="163"/>
      <c r="AN123" s="161">
        <f t="shared" si="32"/>
        <v>27131</v>
      </c>
      <c r="AO123" s="164"/>
      <c r="AP123" s="164"/>
      <c r="AQ123" s="164"/>
      <c r="AR123" s="164"/>
      <c r="AS123" s="165"/>
      <c r="AT123" s="172">
        <f>IF(AI123=0,0,(AI123*3)/($E$122*$AU$10*3-$E$124))</f>
        <v>0.1411111111111111</v>
      </c>
      <c r="AU123" s="173"/>
      <c r="AV123" s="173"/>
      <c r="AW123" s="173"/>
      <c r="AX123" s="173"/>
      <c r="AY123" s="174"/>
      <c r="AZ123" s="37"/>
    </row>
    <row r="124" spans="1:52" ht="10.5" customHeight="1" x14ac:dyDescent="0.15">
      <c r="A124" s="5"/>
      <c r="B124" s="195"/>
      <c r="C124" s="196"/>
      <c r="D124" s="197"/>
      <c r="E124" s="169">
        <f>E75+E82+E89+E96+E103+E110+E117</f>
        <v>0</v>
      </c>
      <c r="F124" s="170"/>
      <c r="G124" s="170"/>
      <c r="H124" s="171"/>
      <c r="I124" s="166" t="s">
        <v>36</v>
      </c>
      <c r="J124" s="167"/>
      <c r="K124" s="167"/>
      <c r="L124" s="168"/>
      <c r="M124" s="161">
        <f>SUM(M118:M123)</f>
        <v>2806</v>
      </c>
      <c r="N124" s="162"/>
      <c r="O124" s="162"/>
      <c r="P124" s="162"/>
      <c r="Q124" s="163"/>
      <c r="R124" s="161">
        <f>SUM(R118:R123)</f>
        <v>76201</v>
      </c>
      <c r="S124" s="162"/>
      <c r="T124" s="162"/>
      <c r="U124" s="162"/>
      <c r="V124" s="162"/>
      <c r="W124" s="163"/>
      <c r="X124" s="161">
        <f>SUM(X118:X123)</f>
        <v>337</v>
      </c>
      <c r="Y124" s="162"/>
      <c r="Z124" s="162"/>
      <c r="AA124" s="162"/>
      <c r="AB124" s="163"/>
      <c r="AC124" s="161">
        <f>SUM(AC118:AC123)</f>
        <v>12247</v>
      </c>
      <c r="AD124" s="162"/>
      <c r="AE124" s="162"/>
      <c r="AF124" s="162"/>
      <c r="AG124" s="162"/>
      <c r="AH124" s="163"/>
      <c r="AI124" s="86">
        <f>M124+X124</f>
        <v>3143</v>
      </c>
      <c r="AJ124" s="87"/>
      <c r="AK124" s="87"/>
      <c r="AL124" s="87"/>
      <c r="AM124" s="88"/>
      <c r="AN124" s="86">
        <f>R124+AC124</f>
        <v>88448</v>
      </c>
      <c r="AO124" s="87"/>
      <c r="AP124" s="87"/>
      <c r="AQ124" s="87"/>
      <c r="AR124" s="87"/>
      <c r="AS124" s="88"/>
      <c r="AT124" s="172">
        <f>IF(AI124=0,0,(AI124+AI121+AI122+(AI123*2))/(E122*$AU$10*3-E124))</f>
        <v>0.57814814814814819</v>
      </c>
      <c r="AU124" s="173"/>
      <c r="AV124" s="173"/>
      <c r="AW124" s="173"/>
      <c r="AX124" s="173"/>
      <c r="AY124" s="174"/>
      <c r="AZ124" s="37"/>
    </row>
    <row r="126" spans="1:52" ht="11.25" customHeight="1" x14ac:dyDescent="0.15">
      <c r="A126" s="5"/>
      <c r="B126" s="140" t="s">
        <v>27</v>
      </c>
      <c r="C126" s="141"/>
      <c r="D126" s="142"/>
      <c r="E126" s="70"/>
      <c r="F126" s="71"/>
      <c r="G126" s="71"/>
      <c r="H126" s="72"/>
      <c r="I126" s="110" t="s">
        <v>28</v>
      </c>
      <c r="J126" s="111"/>
      <c r="K126" s="111"/>
      <c r="L126" s="111"/>
      <c r="M126" s="111"/>
      <c r="N126" s="111"/>
      <c r="O126" s="111"/>
      <c r="P126" s="111"/>
      <c r="Q126" s="111"/>
      <c r="R126" s="111"/>
      <c r="S126" s="112"/>
      <c r="T126" s="110" t="s">
        <v>29</v>
      </c>
      <c r="U126" s="111"/>
      <c r="V126" s="111"/>
      <c r="W126" s="111"/>
      <c r="X126" s="111"/>
      <c r="Y126" s="111"/>
      <c r="Z126" s="111"/>
      <c r="AA126" s="111"/>
      <c r="AB126" s="111"/>
      <c r="AC126" s="111"/>
      <c r="AD126" s="112"/>
      <c r="AE126" s="135" t="s">
        <v>30</v>
      </c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 t="s">
        <v>31</v>
      </c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48"/>
    </row>
    <row r="127" spans="1:52" ht="11.25" customHeight="1" x14ac:dyDescent="0.15">
      <c r="A127" s="5"/>
      <c r="B127" s="143"/>
      <c r="C127" s="236"/>
      <c r="D127" s="145"/>
      <c r="E127" s="73"/>
      <c r="F127" s="74"/>
      <c r="G127" s="74"/>
      <c r="H127" s="75"/>
      <c r="I127" s="110" t="s">
        <v>32</v>
      </c>
      <c r="J127" s="111"/>
      <c r="K127" s="111"/>
      <c r="L127" s="112"/>
      <c r="M127" s="110" t="s">
        <v>33</v>
      </c>
      <c r="N127" s="111"/>
      <c r="O127" s="111"/>
      <c r="P127" s="111"/>
      <c r="Q127" s="111"/>
      <c r="R127" s="111"/>
      <c r="S127" s="112"/>
      <c r="T127" s="110" t="s">
        <v>32</v>
      </c>
      <c r="U127" s="111"/>
      <c r="V127" s="111"/>
      <c r="W127" s="112"/>
      <c r="X127" s="110" t="s">
        <v>33</v>
      </c>
      <c r="Y127" s="111"/>
      <c r="Z127" s="111"/>
      <c r="AA127" s="111"/>
      <c r="AB127" s="111"/>
      <c r="AC127" s="111"/>
      <c r="AD127" s="112"/>
      <c r="AE127" s="135" t="s">
        <v>32</v>
      </c>
      <c r="AF127" s="135"/>
      <c r="AG127" s="135"/>
      <c r="AH127" s="135"/>
      <c r="AI127" s="135" t="s">
        <v>33</v>
      </c>
      <c r="AJ127" s="135"/>
      <c r="AK127" s="135"/>
      <c r="AL127" s="135"/>
      <c r="AM127" s="135"/>
      <c r="AN127" s="135"/>
      <c r="AO127" s="135"/>
      <c r="AP127" s="135" t="s">
        <v>32</v>
      </c>
      <c r="AQ127" s="135"/>
      <c r="AR127" s="135"/>
      <c r="AS127" s="135"/>
      <c r="AT127" s="135" t="s">
        <v>33</v>
      </c>
      <c r="AU127" s="135"/>
      <c r="AV127" s="135"/>
      <c r="AW127" s="135"/>
      <c r="AX127" s="135"/>
      <c r="AY127" s="135"/>
      <c r="AZ127" s="48"/>
    </row>
    <row r="128" spans="1:52" ht="24" customHeight="1" x14ac:dyDescent="0.15">
      <c r="A128" s="5"/>
      <c r="B128" s="143"/>
      <c r="C128" s="236"/>
      <c r="D128" s="145"/>
      <c r="E128" s="127" t="s">
        <v>25</v>
      </c>
      <c r="F128" s="128"/>
      <c r="G128" s="128"/>
      <c r="H128" s="129"/>
      <c r="I128" s="86">
        <v>69</v>
      </c>
      <c r="J128" s="87"/>
      <c r="K128" s="87"/>
      <c r="L128" s="88"/>
      <c r="M128" s="130">
        <v>1982920</v>
      </c>
      <c r="N128" s="131"/>
      <c r="O128" s="131"/>
      <c r="P128" s="131"/>
      <c r="Q128" s="131"/>
      <c r="R128" s="131"/>
      <c r="S128" s="132"/>
      <c r="T128" s="86">
        <v>1226</v>
      </c>
      <c r="U128" s="87"/>
      <c r="V128" s="87"/>
      <c r="W128" s="88"/>
      <c r="X128" s="130">
        <v>590220</v>
      </c>
      <c r="Y128" s="131"/>
      <c r="Z128" s="131"/>
      <c r="AA128" s="131"/>
      <c r="AB128" s="131"/>
      <c r="AC128" s="131"/>
      <c r="AD128" s="132"/>
      <c r="AE128" s="133">
        <f t="shared" ref="AE128:AE135" si="33">I128+T128</f>
        <v>1295</v>
      </c>
      <c r="AF128" s="133"/>
      <c r="AG128" s="133"/>
      <c r="AH128" s="133"/>
      <c r="AI128" s="134">
        <f t="shared" ref="AI128:AI135" si="34">M128+X128</f>
        <v>2573140</v>
      </c>
      <c r="AJ128" s="134"/>
      <c r="AK128" s="134"/>
      <c r="AL128" s="134"/>
      <c r="AM128" s="134"/>
      <c r="AN128" s="134"/>
      <c r="AO128" s="134"/>
      <c r="AP128" s="133">
        <v>4</v>
      </c>
      <c r="AQ128" s="133"/>
      <c r="AR128" s="133"/>
      <c r="AS128" s="133"/>
      <c r="AT128" s="134">
        <v>104440</v>
      </c>
      <c r="AU128" s="134"/>
      <c r="AV128" s="134"/>
      <c r="AW128" s="134"/>
      <c r="AX128" s="134"/>
      <c r="AY128" s="134"/>
      <c r="AZ128" s="48"/>
    </row>
    <row r="129" spans="1:52" ht="24" customHeight="1" x14ac:dyDescent="0.15">
      <c r="A129" s="5"/>
      <c r="B129" s="143"/>
      <c r="C129" s="236"/>
      <c r="D129" s="145"/>
      <c r="E129" s="127" t="s">
        <v>44</v>
      </c>
      <c r="F129" s="128"/>
      <c r="G129" s="128"/>
      <c r="H129" s="129"/>
      <c r="I129" s="86">
        <v>163</v>
      </c>
      <c r="J129" s="87"/>
      <c r="K129" s="87"/>
      <c r="L129" s="88"/>
      <c r="M129" s="130">
        <v>328840</v>
      </c>
      <c r="N129" s="131"/>
      <c r="O129" s="131"/>
      <c r="P129" s="131"/>
      <c r="Q129" s="131"/>
      <c r="R129" s="131"/>
      <c r="S129" s="132"/>
      <c r="T129" s="86">
        <v>39</v>
      </c>
      <c r="U129" s="87"/>
      <c r="V129" s="87"/>
      <c r="W129" s="88"/>
      <c r="X129" s="130">
        <v>10350</v>
      </c>
      <c r="Y129" s="131"/>
      <c r="Z129" s="131"/>
      <c r="AA129" s="131"/>
      <c r="AB129" s="131"/>
      <c r="AC129" s="131"/>
      <c r="AD129" s="132"/>
      <c r="AE129" s="133">
        <f t="shared" si="33"/>
        <v>202</v>
      </c>
      <c r="AF129" s="133"/>
      <c r="AG129" s="133"/>
      <c r="AH129" s="133"/>
      <c r="AI129" s="134">
        <f t="shared" si="34"/>
        <v>339190</v>
      </c>
      <c r="AJ129" s="134"/>
      <c r="AK129" s="134"/>
      <c r="AL129" s="134"/>
      <c r="AM129" s="134"/>
      <c r="AN129" s="134"/>
      <c r="AO129" s="134"/>
      <c r="AP129" s="133">
        <v>7</v>
      </c>
      <c r="AQ129" s="133"/>
      <c r="AR129" s="133"/>
      <c r="AS129" s="133"/>
      <c r="AT129" s="134">
        <v>22700</v>
      </c>
      <c r="AU129" s="134"/>
      <c r="AV129" s="134"/>
      <c r="AW129" s="134"/>
      <c r="AX129" s="134"/>
      <c r="AY129" s="134"/>
      <c r="AZ129" s="48"/>
    </row>
    <row r="130" spans="1:52" ht="24" customHeight="1" x14ac:dyDescent="0.15">
      <c r="A130" s="5"/>
      <c r="B130" s="143"/>
      <c r="C130" s="236"/>
      <c r="D130" s="145"/>
      <c r="E130" s="127" t="s">
        <v>45</v>
      </c>
      <c r="F130" s="128"/>
      <c r="G130" s="128"/>
      <c r="H130" s="129"/>
      <c r="I130" s="86">
        <v>33</v>
      </c>
      <c r="J130" s="87"/>
      <c r="K130" s="87"/>
      <c r="L130" s="88"/>
      <c r="M130" s="130">
        <v>168560</v>
      </c>
      <c r="N130" s="131"/>
      <c r="O130" s="131"/>
      <c r="P130" s="131"/>
      <c r="Q130" s="131"/>
      <c r="R130" s="131"/>
      <c r="S130" s="132"/>
      <c r="T130" s="86">
        <v>0</v>
      </c>
      <c r="U130" s="87"/>
      <c r="V130" s="87"/>
      <c r="W130" s="88"/>
      <c r="X130" s="130">
        <v>0</v>
      </c>
      <c r="Y130" s="131"/>
      <c r="Z130" s="131"/>
      <c r="AA130" s="131"/>
      <c r="AB130" s="131"/>
      <c r="AC130" s="131"/>
      <c r="AD130" s="132"/>
      <c r="AE130" s="133">
        <f t="shared" si="33"/>
        <v>33</v>
      </c>
      <c r="AF130" s="133"/>
      <c r="AG130" s="133"/>
      <c r="AH130" s="133"/>
      <c r="AI130" s="134">
        <f t="shared" si="34"/>
        <v>168560</v>
      </c>
      <c r="AJ130" s="134"/>
      <c r="AK130" s="134"/>
      <c r="AL130" s="134"/>
      <c r="AM130" s="134"/>
      <c r="AN130" s="134"/>
      <c r="AO130" s="134"/>
      <c r="AP130" s="133">
        <v>2</v>
      </c>
      <c r="AQ130" s="133"/>
      <c r="AR130" s="133"/>
      <c r="AS130" s="133"/>
      <c r="AT130" s="134">
        <v>15000</v>
      </c>
      <c r="AU130" s="134"/>
      <c r="AV130" s="134"/>
      <c r="AW130" s="134"/>
      <c r="AX130" s="134"/>
      <c r="AY130" s="134"/>
      <c r="AZ130" s="48"/>
    </row>
    <row r="131" spans="1:52" ht="24" customHeight="1" x14ac:dyDescent="0.15">
      <c r="A131" s="5"/>
      <c r="B131" s="143"/>
      <c r="C131" s="236"/>
      <c r="D131" s="145"/>
      <c r="E131" s="127" t="s">
        <v>46</v>
      </c>
      <c r="F131" s="128"/>
      <c r="G131" s="128"/>
      <c r="H131" s="129"/>
      <c r="I131" s="86">
        <v>116</v>
      </c>
      <c r="J131" s="87"/>
      <c r="K131" s="87"/>
      <c r="L131" s="88"/>
      <c r="M131" s="130">
        <v>230180</v>
      </c>
      <c r="N131" s="131"/>
      <c r="O131" s="131"/>
      <c r="P131" s="131"/>
      <c r="Q131" s="131"/>
      <c r="R131" s="131"/>
      <c r="S131" s="132"/>
      <c r="T131" s="86">
        <v>14</v>
      </c>
      <c r="U131" s="87"/>
      <c r="V131" s="87"/>
      <c r="W131" s="88"/>
      <c r="X131" s="130">
        <v>1400</v>
      </c>
      <c r="Y131" s="131"/>
      <c r="Z131" s="131"/>
      <c r="AA131" s="131"/>
      <c r="AB131" s="131"/>
      <c r="AC131" s="131"/>
      <c r="AD131" s="132"/>
      <c r="AE131" s="133">
        <f t="shared" si="33"/>
        <v>130</v>
      </c>
      <c r="AF131" s="133"/>
      <c r="AG131" s="133"/>
      <c r="AH131" s="133"/>
      <c r="AI131" s="134">
        <f t="shared" si="34"/>
        <v>231580</v>
      </c>
      <c r="AJ131" s="134"/>
      <c r="AK131" s="134"/>
      <c r="AL131" s="134"/>
      <c r="AM131" s="134"/>
      <c r="AN131" s="134"/>
      <c r="AO131" s="134"/>
      <c r="AP131" s="133">
        <v>5</v>
      </c>
      <c r="AQ131" s="133"/>
      <c r="AR131" s="133"/>
      <c r="AS131" s="133"/>
      <c r="AT131" s="134">
        <v>16100</v>
      </c>
      <c r="AU131" s="134"/>
      <c r="AV131" s="134"/>
      <c r="AW131" s="134"/>
      <c r="AX131" s="134"/>
      <c r="AY131" s="134"/>
      <c r="AZ131" s="48"/>
    </row>
    <row r="132" spans="1:52" ht="24" customHeight="1" x14ac:dyDescent="0.15">
      <c r="A132" s="5"/>
      <c r="B132" s="143"/>
      <c r="C132" s="236"/>
      <c r="D132" s="145"/>
      <c r="E132" s="127" t="s">
        <v>47</v>
      </c>
      <c r="F132" s="128"/>
      <c r="G132" s="128"/>
      <c r="H132" s="129"/>
      <c r="I132" s="86">
        <v>20</v>
      </c>
      <c r="J132" s="87"/>
      <c r="K132" s="87"/>
      <c r="L132" s="88"/>
      <c r="M132" s="130">
        <v>88160</v>
      </c>
      <c r="N132" s="131"/>
      <c r="O132" s="131"/>
      <c r="P132" s="131"/>
      <c r="Q132" s="131"/>
      <c r="R132" s="131"/>
      <c r="S132" s="132"/>
      <c r="T132" s="86">
        <v>1</v>
      </c>
      <c r="U132" s="87"/>
      <c r="V132" s="87"/>
      <c r="W132" s="88"/>
      <c r="X132" s="130">
        <v>550</v>
      </c>
      <c r="Y132" s="131"/>
      <c r="Z132" s="131"/>
      <c r="AA132" s="131"/>
      <c r="AB132" s="131"/>
      <c r="AC132" s="131"/>
      <c r="AD132" s="132"/>
      <c r="AE132" s="133">
        <f t="shared" si="33"/>
        <v>21</v>
      </c>
      <c r="AF132" s="133"/>
      <c r="AG132" s="133"/>
      <c r="AH132" s="133"/>
      <c r="AI132" s="134">
        <f t="shared" si="34"/>
        <v>88710</v>
      </c>
      <c r="AJ132" s="134"/>
      <c r="AK132" s="134"/>
      <c r="AL132" s="134"/>
      <c r="AM132" s="134"/>
      <c r="AN132" s="134"/>
      <c r="AO132" s="134"/>
      <c r="AP132" s="133">
        <v>1</v>
      </c>
      <c r="AQ132" s="133"/>
      <c r="AR132" s="133"/>
      <c r="AS132" s="133"/>
      <c r="AT132" s="134">
        <v>9360</v>
      </c>
      <c r="AU132" s="134"/>
      <c r="AV132" s="134"/>
      <c r="AW132" s="134"/>
      <c r="AX132" s="134"/>
      <c r="AY132" s="134"/>
      <c r="AZ132" s="48"/>
    </row>
    <row r="133" spans="1:52" ht="24" customHeight="1" x14ac:dyDescent="0.15">
      <c r="A133" s="5"/>
      <c r="B133" s="143"/>
      <c r="C133" s="236"/>
      <c r="D133" s="145"/>
      <c r="E133" s="127" t="s">
        <v>48</v>
      </c>
      <c r="F133" s="128"/>
      <c r="G133" s="128"/>
      <c r="H133" s="129"/>
      <c r="I133" s="86">
        <v>39</v>
      </c>
      <c r="J133" s="87"/>
      <c r="K133" s="87"/>
      <c r="L133" s="88"/>
      <c r="M133" s="130">
        <v>139700</v>
      </c>
      <c r="N133" s="131"/>
      <c r="O133" s="131"/>
      <c r="P133" s="131"/>
      <c r="Q133" s="131"/>
      <c r="R133" s="131"/>
      <c r="S133" s="132"/>
      <c r="T133" s="86">
        <v>4</v>
      </c>
      <c r="U133" s="87"/>
      <c r="V133" s="87"/>
      <c r="W133" s="88"/>
      <c r="X133" s="130">
        <v>1400</v>
      </c>
      <c r="Y133" s="131"/>
      <c r="Z133" s="131"/>
      <c r="AA133" s="131"/>
      <c r="AB133" s="131"/>
      <c r="AC133" s="131"/>
      <c r="AD133" s="132"/>
      <c r="AE133" s="133">
        <f t="shared" si="33"/>
        <v>43</v>
      </c>
      <c r="AF133" s="133"/>
      <c r="AG133" s="133"/>
      <c r="AH133" s="133"/>
      <c r="AI133" s="134">
        <f t="shared" si="34"/>
        <v>141100</v>
      </c>
      <c r="AJ133" s="134"/>
      <c r="AK133" s="134"/>
      <c r="AL133" s="134"/>
      <c r="AM133" s="134"/>
      <c r="AN133" s="134"/>
      <c r="AO133" s="134"/>
      <c r="AP133" s="133">
        <v>2</v>
      </c>
      <c r="AQ133" s="133"/>
      <c r="AR133" s="133"/>
      <c r="AS133" s="133"/>
      <c r="AT133" s="134">
        <v>5600</v>
      </c>
      <c r="AU133" s="134"/>
      <c r="AV133" s="134"/>
      <c r="AW133" s="134"/>
      <c r="AX133" s="134"/>
      <c r="AY133" s="134"/>
      <c r="AZ133" s="48"/>
    </row>
    <row r="134" spans="1:52" ht="24" customHeight="1" x14ac:dyDescent="0.15">
      <c r="A134" s="5"/>
      <c r="B134" s="143"/>
      <c r="C134" s="236"/>
      <c r="D134" s="145"/>
      <c r="E134" s="127" t="s">
        <v>49</v>
      </c>
      <c r="F134" s="128"/>
      <c r="G134" s="128"/>
      <c r="H134" s="129"/>
      <c r="I134" s="86">
        <v>94</v>
      </c>
      <c r="J134" s="87"/>
      <c r="K134" s="87"/>
      <c r="L134" s="88"/>
      <c r="M134" s="130">
        <v>224660</v>
      </c>
      <c r="N134" s="131"/>
      <c r="O134" s="131"/>
      <c r="P134" s="131"/>
      <c r="Q134" s="131"/>
      <c r="R134" s="131"/>
      <c r="S134" s="132"/>
      <c r="T134" s="86">
        <v>0</v>
      </c>
      <c r="U134" s="87"/>
      <c r="V134" s="87"/>
      <c r="W134" s="88"/>
      <c r="X134" s="130">
        <v>0</v>
      </c>
      <c r="Y134" s="131"/>
      <c r="Z134" s="131"/>
      <c r="AA134" s="131"/>
      <c r="AB134" s="131"/>
      <c r="AC134" s="131"/>
      <c r="AD134" s="132"/>
      <c r="AE134" s="133">
        <f t="shared" si="33"/>
        <v>94</v>
      </c>
      <c r="AF134" s="133"/>
      <c r="AG134" s="133"/>
      <c r="AH134" s="133"/>
      <c r="AI134" s="134">
        <f t="shared" si="34"/>
        <v>224660</v>
      </c>
      <c r="AJ134" s="134"/>
      <c r="AK134" s="134"/>
      <c r="AL134" s="134"/>
      <c r="AM134" s="134"/>
      <c r="AN134" s="134"/>
      <c r="AO134" s="134"/>
      <c r="AP134" s="133">
        <v>5</v>
      </c>
      <c r="AQ134" s="133"/>
      <c r="AR134" s="133"/>
      <c r="AS134" s="133"/>
      <c r="AT134" s="134">
        <v>6140</v>
      </c>
      <c r="AU134" s="134"/>
      <c r="AV134" s="134"/>
      <c r="AW134" s="134"/>
      <c r="AX134" s="134"/>
      <c r="AY134" s="134"/>
      <c r="AZ134" s="48"/>
    </row>
    <row r="135" spans="1:52" ht="24" customHeight="1" x14ac:dyDescent="0.15">
      <c r="A135" s="5"/>
      <c r="B135" s="143"/>
      <c r="C135" s="236"/>
      <c r="D135" s="145"/>
      <c r="E135" s="110" t="s">
        <v>34</v>
      </c>
      <c r="F135" s="111"/>
      <c r="G135" s="111"/>
      <c r="H135" s="112"/>
      <c r="I135" s="86">
        <f>SUM(I128:I134)</f>
        <v>534</v>
      </c>
      <c r="J135" s="87"/>
      <c r="K135" s="87"/>
      <c r="L135" s="88"/>
      <c r="M135" s="130">
        <f>SUM(M128:M134)</f>
        <v>3163020</v>
      </c>
      <c r="N135" s="131"/>
      <c r="O135" s="131"/>
      <c r="P135" s="131"/>
      <c r="Q135" s="131"/>
      <c r="R135" s="131"/>
      <c r="S135" s="132"/>
      <c r="T135" s="86">
        <f>SUM(T128:T134)</f>
        <v>1284</v>
      </c>
      <c r="U135" s="87"/>
      <c r="V135" s="87"/>
      <c r="W135" s="88"/>
      <c r="X135" s="130">
        <f>SUM(X128:X134)</f>
        <v>603920</v>
      </c>
      <c r="Y135" s="131"/>
      <c r="Z135" s="131"/>
      <c r="AA135" s="131"/>
      <c r="AB135" s="131"/>
      <c r="AC135" s="131"/>
      <c r="AD135" s="132"/>
      <c r="AE135" s="133">
        <f t="shared" si="33"/>
        <v>1818</v>
      </c>
      <c r="AF135" s="133"/>
      <c r="AG135" s="133"/>
      <c r="AH135" s="133"/>
      <c r="AI135" s="134">
        <f t="shared" si="34"/>
        <v>3766940</v>
      </c>
      <c r="AJ135" s="134"/>
      <c r="AK135" s="134"/>
      <c r="AL135" s="134"/>
      <c r="AM135" s="134"/>
      <c r="AN135" s="134"/>
      <c r="AO135" s="134"/>
      <c r="AP135" s="86">
        <f>SUM(AP128:AP134)</f>
        <v>26</v>
      </c>
      <c r="AQ135" s="87"/>
      <c r="AR135" s="87"/>
      <c r="AS135" s="88"/>
      <c r="AT135" s="130">
        <f>SUM(AT128:AT134)</f>
        <v>179340</v>
      </c>
      <c r="AU135" s="131"/>
      <c r="AV135" s="131"/>
      <c r="AW135" s="131"/>
      <c r="AX135" s="131"/>
      <c r="AY135" s="132"/>
      <c r="AZ135" s="48"/>
    </row>
    <row r="136" spans="1:52" ht="3" customHeight="1" x14ac:dyDescent="0.15">
      <c r="A136" s="5"/>
      <c r="B136" s="146"/>
      <c r="C136" s="237"/>
      <c r="D136" s="148"/>
      <c r="E136" s="110"/>
      <c r="F136" s="111"/>
      <c r="G136" s="111"/>
      <c r="H136" s="112"/>
      <c r="I136" s="136"/>
      <c r="J136" s="137"/>
      <c r="K136" s="137"/>
      <c r="L136" s="138"/>
      <c r="M136" s="130"/>
      <c r="N136" s="131"/>
      <c r="O136" s="131"/>
      <c r="P136" s="131"/>
      <c r="Q136" s="131"/>
      <c r="R136" s="131"/>
      <c r="S136" s="132"/>
      <c r="T136" s="136"/>
      <c r="U136" s="137"/>
      <c r="V136" s="137"/>
      <c r="W136" s="138"/>
      <c r="X136" s="130"/>
      <c r="Y136" s="131"/>
      <c r="Z136" s="131"/>
      <c r="AA136" s="131"/>
      <c r="AB136" s="131"/>
      <c r="AC136" s="131"/>
      <c r="AD136" s="132"/>
      <c r="AE136" s="139"/>
      <c r="AF136" s="139"/>
      <c r="AG136" s="139"/>
      <c r="AH136" s="139"/>
      <c r="AI136" s="134"/>
      <c r="AJ136" s="134"/>
      <c r="AK136" s="134"/>
      <c r="AL136" s="134"/>
      <c r="AM136" s="134"/>
      <c r="AN136" s="134"/>
      <c r="AO136" s="134"/>
      <c r="AP136" s="136"/>
      <c r="AQ136" s="137"/>
      <c r="AR136" s="137"/>
      <c r="AS136" s="138"/>
      <c r="AT136" s="130"/>
      <c r="AU136" s="131"/>
      <c r="AV136" s="131"/>
      <c r="AW136" s="131"/>
      <c r="AX136" s="131"/>
      <c r="AY136" s="132"/>
      <c r="AZ136" s="48"/>
    </row>
    <row r="137" spans="1:52" ht="24" customHeight="1" x14ac:dyDescent="0.15">
      <c r="A137" s="5"/>
      <c r="B137" s="149"/>
      <c r="C137" s="150"/>
      <c r="D137" s="151"/>
      <c r="E137" s="110" t="s">
        <v>35</v>
      </c>
      <c r="F137" s="111"/>
      <c r="G137" s="111"/>
      <c r="H137" s="112"/>
      <c r="I137" s="86">
        <v>3047</v>
      </c>
      <c r="J137" s="87"/>
      <c r="K137" s="87"/>
      <c r="L137" s="88"/>
      <c r="M137" s="130">
        <v>16526940</v>
      </c>
      <c r="N137" s="131"/>
      <c r="O137" s="131"/>
      <c r="P137" s="131"/>
      <c r="Q137" s="131"/>
      <c r="R137" s="131"/>
      <c r="S137" s="132"/>
      <c r="T137" s="86">
        <v>10473</v>
      </c>
      <c r="U137" s="87"/>
      <c r="V137" s="87"/>
      <c r="W137" s="88"/>
      <c r="X137" s="130">
        <v>4636920</v>
      </c>
      <c r="Y137" s="131"/>
      <c r="Z137" s="131"/>
      <c r="AA137" s="131"/>
      <c r="AB137" s="131"/>
      <c r="AC137" s="131"/>
      <c r="AD137" s="132"/>
      <c r="AE137" s="133">
        <f>I137+T137</f>
        <v>13520</v>
      </c>
      <c r="AF137" s="133"/>
      <c r="AG137" s="133"/>
      <c r="AH137" s="133"/>
      <c r="AI137" s="134">
        <f>M137+X137</f>
        <v>21163860</v>
      </c>
      <c r="AJ137" s="134"/>
      <c r="AK137" s="134"/>
      <c r="AL137" s="134"/>
      <c r="AM137" s="134"/>
      <c r="AN137" s="134"/>
      <c r="AO137" s="134"/>
      <c r="AP137" s="86">
        <v>165</v>
      </c>
      <c r="AQ137" s="87"/>
      <c r="AR137" s="87"/>
      <c r="AS137" s="88"/>
      <c r="AT137" s="130">
        <v>922210</v>
      </c>
      <c r="AU137" s="131"/>
      <c r="AV137" s="131"/>
      <c r="AW137" s="131"/>
      <c r="AX137" s="131"/>
      <c r="AY137" s="132"/>
      <c r="AZ137" s="48"/>
    </row>
  </sheetData>
  <mergeCells count="1073">
    <mergeCell ref="B55:H58"/>
    <mergeCell ref="I57:L57"/>
    <mergeCell ref="M57:Q57"/>
    <mergeCell ref="R57:W57"/>
    <mergeCell ref="X57:AB57"/>
    <mergeCell ref="AC57:AH57"/>
    <mergeCell ref="I58:L58"/>
    <mergeCell ref="AN59:AS59"/>
    <mergeCell ref="I60:L60"/>
    <mergeCell ref="M60:Q60"/>
    <mergeCell ref="I55:L55"/>
    <mergeCell ref="M55:Q55"/>
    <mergeCell ref="R55:W55"/>
    <mergeCell ref="X55:AB55"/>
    <mergeCell ref="AC55:AH55"/>
    <mergeCell ref="AI55:AM55"/>
    <mergeCell ref="AI57:AM57"/>
    <mergeCell ref="M58:Q58"/>
    <mergeCell ref="R58:W58"/>
    <mergeCell ref="X58:AB58"/>
    <mergeCell ref="AC58:AH58"/>
    <mergeCell ref="AI58:AM58"/>
    <mergeCell ref="AN58:AS58"/>
    <mergeCell ref="X59:AB59"/>
    <mergeCell ref="AC59:AH59"/>
    <mergeCell ref="AI59:AM59"/>
    <mergeCell ref="AT61:AY61"/>
    <mergeCell ref="AT55:AY55"/>
    <mergeCell ref="AN55:AS55"/>
    <mergeCell ref="R60:W60"/>
    <mergeCell ref="X60:AB60"/>
    <mergeCell ref="AC60:AH60"/>
    <mergeCell ref="AI56:AM56"/>
    <mergeCell ref="AN56:AS56"/>
    <mergeCell ref="AN57:AS57"/>
    <mergeCell ref="AT56:AY56"/>
    <mergeCell ref="AT59:AY59"/>
    <mergeCell ref="AT60:AY60"/>
    <mergeCell ref="AT57:AY57"/>
    <mergeCell ref="AT58:AY58"/>
    <mergeCell ref="I59:L59"/>
    <mergeCell ref="M59:Q59"/>
    <mergeCell ref="R59:W59"/>
    <mergeCell ref="AI60:AM60"/>
    <mergeCell ref="AN60:AS60"/>
    <mergeCell ref="I56:L56"/>
    <mergeCell ref="M56:Q56"/>
    <mergeCell ref="R56:W56"/>
    <mergeCell ref="X56:AB56"/>
    <mergeCell ref="AC56:AH56"/>
    <mergeCell ref="AN61:AS61"/>
    <mergeCell ref="I61:L61"/>
    <mergeCell ref="M61:Q61"/>
    <mergeCell ref="R61:W61"/>
    <mergeCell ref="X61:AB61"/>
    <mergeCell ref="AC61:AH61"/>
    <mergeCell ref="AI61:AM61"/>
    <mergeCell ref="B48:H51"/>
    <mergeCell ref="I50:L50"/>
    <mergeCell ref="M50:Q50"/>
    <mergeCell ref="R50:W50"/>
    <mergeCell ref="X50:AB50"/>
    <mergeCell ref="AC50:AH50"/>
    <mergeCell ref="I51:L51"/>
    <mergeCell ref="AN52:AS52"/>
    <mergeCell ref="I53:L53"/>
    <mergeCell ref="M53:Q53"/>
    <mergeCell ref="I48:L48"/>
    <mergeCell ref="M48:Q48"/>
    <mergeCell ref="R48:W48"/>
    <mergeCell ref="X48:AB48"/>
    <mergeCell ref="AC48:AH48"/>
    <mergeCell ref="AI48:AM48"/>
    <mergeCell ref="AI50:AM50"/>
    <mergeCell ref="M51:Q51"/>
    <mergeCell ref="R51:W51"/>
    <mergeCell ref="X51:AB51"/>
    <mergeCell ref="AC51:AH51"/>
    <mergeCell ref="AI51:AM51"/>
    <mergeCell ref="AN51:AS51"/>
    <mergeCell ref="X52:AB52"/>
    <mergeCell ref="AC52:AH52"/>
    <mergeCell ref="AI52:AM52"/>
    <mergeCell ref="AT54:AY54"/>
    <mergeCell ref="AT48:AY48"/>
    <mergeCell ref="AN48:AS48"/>
    <mergeCell ref="R53:W53"/>
    <mergeCell ref="X53:AB53"/>
    <mergeCell ref="AC53:AH53"/>
    <mergeCell ref="AI49:AM49"/>
    <mergeCell ref="AN49:AS49"/>
    <mergeCell ref="AN50:AS50"/>
    <mergeCell ref="AT49:AY49"/>
    <mergeCell ref="AT52:AY52"/>
    <mergeCell ref="AT53:AY53"/>
    <mergeCell ref="AT50:AY50"/>
    <mergeCell ref="AT51:AY51"/>
    <mergeCell ref="I52:L52"/>
    <mergeCell ref="M52:Q52"/>
    <mergeCell ref="R52:W52"/>
    <mergeCell ref="AI53:AM53"/>
    <mergeCell ref="AN53:AS53"/>
    <mergeCell ref="I49:L49"/>
    <mergeCell ref="M49:Q49"/>
    <mergeCell ref="R49:W49"/>
    <mergeCell ref="X49:AB49"/>
    <mergeCell ref="AC49:AH49"/>
    <mergeCell ref="AN54:AS54"/>
    <mergeCell ref="I54:L54"/>
    <mergeCell ref="M54:Q54"/>
    <mergeCell ref="R54:W54"/>
    <mergeCell ref="X54:AB54"/>
    <mergeCell ref="AC54:AH54"/>
    <mergeCell ref="AI54:AM54"/>
    <mergeCell ref="B41:H44"/>
    <mergeCell ref="I43:L43"/>
    <mergeCell ref="M43:Q43"/>
    <mergeCell ref="R43:W43"/>
    <mergeCell ref="X43:AB43"/>
    <mergeCell ref="AC43:AH43"/>
    <mergeCell ref="I44:L44"/>
    <mergeCell ref="AN45:AS45"/>
    <mergeCell ref="I46:L46"/>
    <mergeCell ref="M46:Q46"/>
    <mergeCell ref="I41:L41"/>
    <mergeCell ref="M41:Q41"/>
    <mergeCell ref="R41:W41"/>
    <mergeCell ref="X41:AB41"/>
    <mergeCell ref="AC41:AH41"/>
    <mergeCell ref="AI41:AM41"/>
    <mergeCell ref="AI43:AM43"/>
    <mergeCell ref="M44:Q44"/>
    <mergeCell ref="R44:W44"/>
    <mergeCell ref="X44:AB44"/>
    <mergeCell ref="AC44:AH44"/>
    <mergeCell ref="AI44:AM44"/>
    <mergeCell ref="AN44:AS44"/>
    <mergeCell ref="X45:AB45"/>
    <mergeCell ref="AC45:AH45"/>
    <mergeCell ref="AI45:AM45"/>
    <mergeCell ref="AT47:AY47"/>
    <mergeCell ref="AT41:AY41"/>
    <mergeCell ref="AN41:AS41"/>
    <mergeCell ref="R46:W46"/>
    <mergeCell ref="X46:AB46"/>
    <mergeCell ref="AC46:AH46"/>
    <mergeCell ref="AI42:AM42"/>
    <mergeCell ref="AN42:AS42"/>
    <mergeCell ref="AN43:AS43"/>
    <mergeCell ref="AT42:AY42"/>
    <mergeCell ref="AT45:AY45"/>
    <mergeCell ref="AT46:AY46"/>
    <mergeCell ref="AT43:AY43"/>
    <mergeCell ref="AT44:AY44"/>
    <mergeCell ref="I45:L45"/>
    <mergeCell ref="M45:Q45"/>
    <mergeCell ref="R45:W45"/>
    <mergeCell ref="AI46:AM46"/>
    <mergeCell ref="AN46:AS46"/>
    <mergeCell ref="I42:L42"/>
    <mergeCell ref="M42:Q42"/>
    <mergeCell ref="R42:W42"/>
    <mergeCell ref="X42:AB42"/>
    <mergeCell ref="AC42:AH42"/>
    <mergeCell ref="AN47:AS47"/>
    <mergeCell ref="I47:L47"/>
    <mergeCell ref="M47:Q47"/>
    <mergeCell ref="R47:W47"/>
    <mergeCell ref="X47:AB47"/>
    <mergeCell ref="AC47:AH47"/>
    <mergeCell ref="AI47:AM47"/>
    <mergeCell ref="B34:H37"/>
    <mergeCell ref="I36:L36"/>
    <mergeCell ref="M36:Q36"/>
    <mergeCell ref="R36:W36"/>
    <mergeCell ref="X36:AB36"/>
    <mergeCell ref="AC36:AH36"/>
    <mergeCell ref="I37:L37"/>
    <mergeCell ref="AN38:AS38"/>
    <mergeCell ref="I39:L39"/>
    <mergeCell ref="M39:Q39"/>
    <mergeCell ref="I34:L34"/>
    <mergeCell ref="M34:Q34"/>
    <mergeCell ref="R34:W34"/>
    <mergeCell ref="X34:AB34"/>
    <mergeCell ref="AC34:AH34"/>
    <mergeCell ref="AI34:AM34"/>
    <mergeCell ref="AI36:AM36"/>
    <mergeCell ref="M37:Q37"/>
    <mergeCell ref="R37:W37"/>
    <mergeCell ref="X37:AB37"/>
    <mergeCell ref="AC37:AH37"/>
    <mergeCell ref="AI37:AM37"/>
    <mergeCell ref="AN37:AS37"/>
    <mergeCell ref="X38:AB38"/>
    <mergeCell ref="AC38:AH38"/>
    <mergeCell ref="AI38:AM38"/>
    <mergeCell ref="AT40:AY40"/>
    <mergeCell ref="AT34:AY34"/>
    <mergeCell ref="AN34:AS34"/>
    <mergeCell ref="R39:W39"/>
    <mergeCell ref="X39:AB39"/>
    <mergeCell ref="AC39:AH39"/>
    <mergeCell ref="AI35:AM35"/>
    <mergeCell ref="AN35:AS35"/>
    <mergeCell ref="AN36:AS36"/>
    <mergeCell ref="AT35:AY35"/>
    <mergeCell ref="AT38:AY38"/>
    <mergeCell ref="AT39:AY39"/>
    <mergeCell ref="AT36:AY36"/>
    <mergeCell ref="AT37:AY37"/>
    <mergeCell ref="I38:L38"/>
    <mergeCell ref="M38:Q38"/>
    <mergeCell ref="R38:W38"/>
    <mergeCell ref="AI39:AM39"/>
    <mergeCell ref="AN39:AS39"/>
    <mergeCell ref="I35:L35"/>
    <mergeCell ref="M35:Q35"/>
    <mergeCell ref="R35:W35"/>
    <mergeCell ref="X35:AB35"/>
    <mergeCell ref="AC35:AH35"/>
    <mergeCell ref="AN40:AS40"/>
    <mergeCell ref="I40:L40"/>
    <mergeCell ref="M40:Q40"/>
    <mergeCell ref="R40:W40"/>
    <mergeCell ref="X40:AB40"/>
    <mergeCell ref="AC40:AH40"/>
    <mergeCell ref="AI40:AM40"/>
    <mergeCell ref="B27:H30"/>
    <mergeCell ref="I29:L29"/>
    <mergeCell ref="M29:Q29"/>
    <mergeCell ref="R29:W29"/>
    <mergeCell ref="X29:AB29"/>
    <mergeCell ref="AC29:AH29"/>
    <mergeCell ref="I30:L30"/>
    <mergeCell ref="AN31:AS31"/>
    <mergeCell ref="I32:L32"/>
    <mergeCell ref="M32:Q32"/>
    <mergeCell ref="I27:L27"/>
    <mergeCell ref="M27:Q27"/>
    <mergeCell ref="R27:W27"/>
    <mergeCell ref="X27:AB27"/>
    <mergeCell ref="AC27:AH27"/>
    <mergeCell ref="AI27:AM27"/>
    <mergeCell ref="AI29:AM29"/>
    <mergeCell ref="M30:Q30"/>
    <mergeCell ref="R30:W30"/>
    <mergeCell ref="X30:AB30"/>
    <mergeCell ref="AC30:AH30"/>
    <mergeCell ref="AI30:AM30"/>
    <mergeCell ref="AN30:AS30"/>
    <mergeCell ref="X31:AB31"/>
    <mergeCell ref="AC31:AH31"/>
    <mergeCell ref="AI31:AM31"/>
    <mergeCell ref="AT33:AY33"/>
    <mergeCell ref="AT27:AY27"/>
    <mergeCell ref="AN27:AS27"/>
    <mergeCell ref="R32:W32"/>
    <mergeCell ref="X32:AB32"/>
    <mergeCell ref="AC32:AH32"/>
    <mergeCell ref="AI28:AM28"/>
    <mergeCell ref="AN28:AS28"/>
    <mergeCell ref="AN29:AS29"/>
    <mergeCell ref="AT28:AY28"/>
    <mergeCell ref="AT31:AY31"/>
    <mergeCell ref="AT32:AY32"/>
    <mergeCell ref="AT29:AY29"/>
    <mergeCell ref="AT30:AY30"/>
    <mergeCell ref="I31:L31"/>
    <mergeCell ref="M31:Q31"/>
    <mergeCell ref="R31:W31"/>
    <mergeCell ref="AI32:AM32"/>
    <mergeCell ref="AN32:AS32"/>
    <mergeCell ref="I28:L28"/>
    <mergeCell ref="M28:Q28"/>
    <mergeCell ref="R28:W28"/>
    <mergeCell ref="X28:AB28"/>
    <mergeCell ref="AC28:AH28"/>
    <mergeCell ref="AN33:AS33"/>
    <mergeCell ref="I33:L33"/>
    <mergeCell ref="M33:Q33"/>
    <mergeCell ref="R33:W33"/>
    <mergeCell ref="X33:AB33"/>
    <mergeCell ref="AC33:AH33"/>
    <mergeCell ref="AI33:AM33"/>
    <mergeCell ref="B20:H23"/>
    <mergeCell ref="I22:L22"/>
    <mergeCell ref="M22:Q22"/>
    <mergeCell ref="R22:W22"/>
    <mergeCell ref="X22:AB22"/>
    <mergeCell ref="AC22:AH22"/>
    <mergeCell ref="I23:L23"/>
    <mergeCell ref="AN24:AS24"/>
    <mergeCell ref="I25:L25"/>
    <mergeCell ref="M25:Q25"/>
    <mergeCell ref="I20:L20"/>
    <mergeCell ref="M20:Q20"/>
    <mergeCell ref="R20:W20"/>
    <mergeCell ref="X20:AB20"/>
    <mergeCell ref="AC20:AH20"/>
    <mergeCell ref="AI20:AM20"/>
    <mergeCell ref="AI22:AM22"/>
    <mergeCell ref="M23:Q23"/>
    <mergeCell ref="R23:W23"/>
    <mergeCell ref="X23:AB23"/>
    <mergeCell ref="AC23:AH23"/>
    <mergeCell ref="AI23:AM23"/>
    <mergeCell ref="AN23:AS23"/>
    <mergeCell ref="X24:AB24"/>
    <mergeCell ref="AC24:AH24"/>
    <mergeCell ref="AI24:AM24"/>
    <mergeCell ref="AT26:AY26"/>
    <mergeCell ref="AT20:AY20"/>
    <mergeCell ref="AN20:AS20"/>
    <mergeCell ref="R25:W25"/>
    <mergeCell ref="X25:AB25"/>
    <mergeCell ref="AC25:AH25"/>
    <mergeCell ref="AI21:AM21"/>
    <mergeCell ref="AN21:AS21"/>
    <mergeCell ref="AN22:AS22"/>
    <mergeCell ref="AT21:AY21"/>
    <mergeCell ref="AT24:AY24"/>
    <mergeCell ref="AT25:AY25"/>
    <mergeCell ref="AT22:AY22"/>
    <mergeCell ref="AT23:AY23"/>
    <mergeCell ref="I24:L24"/>
    <mergeCell ref="M24:Q24"/>
    <mergeCell ref="R24:W24"/>
    <mergeCell ref="AI25:AM25"/>
    <mergeCell ref="AN25:AS25"/>
    <mergeCell ref="I21:L21"/>
    <mergeCell ref="M21:Q21"/>
    <mergeCell ref="R21:W21"/>
    <mergeCell ref="X21:AB21"/>
    <mergeCell ref="AC21:AH21"/>
    <mergeCell ref="AN26:AS26"/>
    <mergeCell ref="I26:L26"/>
    <mergeCell ref="M26:Q26"/>
    <mergeCell ref="R26:W26"/>
    <mergeCell ref="X26:AB26"/>
    <mergeCell ref="AC26:AH26"/>
    <mergeCell ref="AI26:AM26"/>
    <mergeCell ref="B69:D124"/>
    <mergeCell ref="AT62:AY62"/>
    <mergeCell ref="I63:L63"/>
    <mergeCell ref="M63:Q63"/>
    <mergeCell ref="R63:W63"/>
    <mergeCell ref="X63:AB63"/>
    <mergeCell ref="AC63:AH63"/>
    <mergeCell ref="AI63:AM63"/>
    <mergeCell ref="AN63:AS63"/>
    <mergeCell ref="AT63:AY63"/>
    <mergeCell ref="AI65:AM65"/>
    <mergeCell ref="AN65:AS65"/>
    <mergeCell ref="I64:L64"/>
    <mergeCell ref="M64:Q64"/>
    <mergeCell ref="R64:W64"/>
    <mergeCell ref="X64:AB64"/>
    <mergeCell ref="AC64:AH64"/>
    <mergeCell ref="AI64:AM64"/>
    <mergeCell ref="AI67:AM67"/>
    <mergeCell ref="AN67:AS67"/>
    <mergeCell ref="I66:L66"/>
    <mergeCell ref="M66:Q66"/>
    <mergeCell ref="R66:W66"/>
    <mergeCell ref="X66:AB66"/>
    <mergeCell ref="AC66:AH66"/>
    <mergeCell ref="AI66:AM66"/>
    <mergeCell ref="AN66:AS66"/>
    <mergeCell ref="B62:H65"/>
    <mergeCell ref="AT65:AY65"/>
    <mergeCell ref="AT66:AY66"/>
    <mergeCell ref="AT67:AY67"/>
    <mergeCell ref="AT68:AY68"/>
    <mergeCell ref="E117:H117"/>
    <mergeCell ref="I117:L117"/>
    <mergeCell ref="M117:Q117"/>
    <mergeCell ref="R117:W117"/>
    <mergeCell ref="X117:AB117"/>
    <mergeCell ref="AC117:AH117"/>
    <mergeCell ref="AN62:AS62"/>
    <mergeCell ref="AN64:AS64"/>
    <mergeCell ref="AT64:AY64"/>
    <mergeCell ref="I65:L65"/>
    <mergeCell ref="M65:Q65"/>
    <mergeCell ref="R65:W65"/>
    <mergeCell ref="X65:AB65"/>
    <mergeCell ref="AC65:AH65"/>
    <mergeCell ref="I62:L62"/>
    <mergeCell ref="M62:Q62"/>
    <mergeCell ref="R62:W62"/>
    <mergeCell ref="X62:AB62"/>
    <mergeCell ref="AC62:AH62"/>
    <mergeCell ref="AI62:AM62"/>
    <mergeCell ref="I67:L67"/>
    <mergeCell ref="M67:Q67"/>
    <mergeCell ref="R67:W67"/>
    <mergeCell ref="X67:AB67"/>
    <mergeCell ref="AC67:AH67"/>
    <mergeCell ref="AN68:AS68"/>
    <mergeCell ref="I68:L68"/>
    <mergeCell ref="M68:Q68"/>
    <mergeCell ref="R68:W68"/>
    <mergeCell ref="X68:AB68"/>
    <mergeCell ref="AC68:AH68"/>
    <mergeCell ref="AI68:AM68"/>
    <mergeCell ref="M114:Q114"/>
    <mergeCell ref="R114:W114"/>
    <mergeCell ref="X114:AB114"/>
    <mergeCell ref="AC114:AH114"/>
    <mergeCell ref="AI114:AM114"/>
    <mergeCell ref="AN114:AS114"/>
    <mergeCell ref="AT114:AY114"/>
    <mergeCell ref="AT115:AY115"/>
    <mergeCell ref="I116:L116"/>
    <mergeCell ref="M116:Q116"/>
    <mergeCell ref="R116:W116"/>
    <mergeCell ref="X116:AB116"/>
    <mergeCell ref="AC116:AH116"/>
    <mergeCell ref="AI116:AM116"/>
    <mergeCell ref="AN116:AS116"/>
    <mergeCell ref="AT116:AY116"/>
    <mergeCell ref="AI117:AM117"/>
    <mergeCell ref="AN117:AS117"/>
    <mergeCell ref="AT117:AY117"/>
    <mergeCell ref="I115:L115"/>
    <mergeCell ref="M115:Q115"/>
    <mergeCell ref="R115:W115"/>
    <mergeCell ref="X115:AB115"/>
    <mergeCell ref="AC115:AH115"/>
    <mergeCell ref="AI115:AM115"/>
    <mergeCell ref="AN115:AS115"/>
    <mergeCell ref="E110:H110"/>
    <mergeCell ref="I110:L110"/>
    <mergeCell ref="M110:Q110"/>
    <mergeCell ref="R110:W110"/>
    <mergeCell ref="X110:AB110"/>
    <mergeCell ref="AC110:AH110"/>
    <mergeCell ref="AT112:AY112"/>
    <mergeCell ref="I113:L113"/>
    <mergeCell ref="M113:Q113"/>
    <mergeCell ref="R113:W113"/>
    <mergeCell ref="X113:AB113"/>
    <mergeCell ref="AC113:AH113"/>
    <mergeCell ref="AI113:AM113"/>
    <mergeCell ref="AN113:AS113"/>
    <mergeCell ref="AI111:AM111"/>
    <mergeCell ref="AN111:AS111"/>
    <mergeCell ref="AT111:AY111"/>
    <mergeCell ref="I112:L112"/>
    <mergeCell ref="M112:Q112"/>
    <mergeCell ref="R112:W112"/>
    <mergeCell ref="X112:AB112"/>
    <mergeCell ref="AC112:AH112"/>
    <mergeCell ref="AI112:AM112"/>
    <mergeCell ref="AN112:AS112"/>
    <mergeCell ref="E111:H114"/>
    <mergeCell ref="I111:L111"/>
    <mergeCell ref="M111:Q111"/>
    <mergeCell ref="R111:W111"/>
    <mergeCell ref="X111:AB111"/>
    <mergeCell ref="AC111:AH111"/>
    <mergeCell ref="AT113:AY113"/>
    <mergeCell ref="I114:L114"/>
    <mergeCell ref="M107:Q107"/>
    <mergeCell ref="R107:W107"/>
    <mergeCell ref="X107:AB107"/>
    <mergeCell ref="AC107:AH107"/>
    <mergeCell ref="AI107:AM107"/>
    <mergeCell ref="AN107:AS107"/>
    <mergeCell ref="AT107:AY107"/>
    <mergeCell ref="AT108:AY108"/>
    <mergeCell ref="I109:L109"/>
    <mergeCell ref="M109:Q109"/>
    <mergeCell ref="R109:W109"/>
    <mergeCell ref="X109:AB109"/>
    <mergeCell ref="AC109:AH109"/>
    <mergeCell ref="AI109:AM109"/>
    <mergeCell ref="AN109:AS109"/>
    <mergeCell ref="AT109:AY109"/>
    <mergeCell ref="AI110:AM110"/>
    <mergeCell ref="AN110:AS110"/>
    <mergeCell ref="AT110:AY110"/>
    <mergeCell ref="I108:L108"/>
    <mergeCell ref="M108:Q108"/>
    <mergeCell ref="R108:W108"/>
    <mergeCell ref="X108:AB108"/>
    <mergeCell ref="AC108:AH108"/>
    <mergeCell ref="AI108:AM108"/>
    <mergeCell ref="AN108:AS108"/>
    <mergeCell ref="E103:H103"/>
    <mergeCell ref="I103:L103"/>
    <mergeCell ref="M103:Q103"/>
    <mergeCell ref="R103:W103"/>
    <mergeCell ref="X103:AB103"/>
    <mergeCell ref="AC103:AH103"/>
    <mergeCell ref="AT105:AY105"/>
    <mergeCell ref="I106:L106"/>
    <mergeCell ref="M106:Q106"/>
    <mergeCell ref="R106:W106"/>
    <mergeCell ref="X106:AB106"/>
    <mergeCell ref="AC106:AH106"/>
    <mergeCell ref="AI106:AM106"/>
    <mergeCell ref="AN106:AS106"/>
    <mergeCell ref="AI104:AM104"/>
    <mergeCell ref="AN104:AS104"/>
    <mergeCell ref="AT104:AY104"/>
    <mergeCell ref="I105:L105"/>
    <mergeCell ref="M105:Q105"/>
    <mergeCell ref="R105:W105"/>
    <mergeCell ref="X105:AB105"/>
    <mergeCell ref="AC105:AH105"/>
    <mergeCell ref="AI105:AM105"/>
    <mergeCell ref="AN105:AS105"/>
    <mergeCell ref="E104:H107"/>
    <mergeCell ref="I104:L104"/>
    <mergeCell ref="M104:Q104"/>
    <mergeCell ref="R104:W104"/>
    <mergeCell ref="X104:AB104"/>
    <mergeCell ref="AC104:AH104"/>
    <mergeCell ref="AT106:AY106"/>
    <mergeCell ref="I107:L107"/>
    <mergeCell ref="M100:Q100"/>
    <mergeCell ref="R100:W100"/>
    <mergeCell ref="X100:AB100"/>
    <mergeCell ref="AC100:AH100"/>
    <mergeCell ref="AI100:AM100"/>
    <mergeCell ref="AN100:AS100"/>
    <mergeCell ref="AT100:AY100"/>
    <mergeCell ref="AT101:AY101"/>
    <mergeCell ref="I102:L102"/>
    <mergeCell ref="M102:Q102"/>
    <mergeCell ref="R102:W102"/>
    <mergeCell ref="X102:AB102"/>
    <mergeCell ref="AC102:AH102"/>
    <mergeCell ref="AI102:AM102"/>
    <mergeCell ref="AN102:AS102"/>
    <mergeCell ref="AT102:AY102"/>
    <mergeCell ref="AI103:AM103"/>
    <mergeCell ref="AN103:AS103"/>
    <mergeCell ref="AT103:AY103"/>
    <mergeCell ref="I101:L101"/>
    <mergeCell ref="M101:Q101"/>
    <mergeCell ref="R101:W101"/>
    <mergeCell ref="X101:AB101"/>
    <mergeCell ref="AC101:AH101"/>
    <mergeCell ref="AI101:AM101"/>
    <mergeCell ref="AN101:AS101"/>
    <mergeCell ref="E96:H96"/>
    <mergeCell ref="I96:L96"/>
    <mergeCell ref="M96:Q96"/>
    <mergeCell ref="R96:W96"/>
    <mergeCell ref="X96:AB96"/>
    <mergeCell ref="AC96:AH96"/>
    <mergeCell ref="AT98:AY98"/>
    <mergeCell ref="I99:L99"/>
    <mergeCell ref="M99:Q99"/>
    <mergeCell ref="R99:W99"/>
    <mergeCell ref="X99:AB99"/>
    <mergeCell ref="AC99:AH99"/>
    <mergeCell ref="AI99:AM99"/>
    <mergeCell ref="AN99:AS99"/>
    <mergeCell ref="AI97:AM97"/>
    <mergeCell ref="AN97:AS97"/>
    <mergeCell ref="AT97:AY97"/>
    <mergeCell ref="I98:L98"/>
    <mergeCell ref="M98:Q98"/>
    <mergeCell ref="R98:W98"/>
    <mergeCell ref="X98:AB98"/>
    <mergeCell ref="AC98:AH98"/>
    <mergeCell ref="AI98:AM98"/>
    <mergeCell ref="AN98:AS98"/>
    <mergeCell ref="E97:H100"/>
    <mergeCell ref="I97:L97"/>
    <mergeCell ref="M97:Q97"/>
    <mergeCell ref="R97:W97"/>
    <mergeCell ref="X97:AB97"/>
    <mergeCell ref="AC97:AH97"/>
    <mergeCell ref="AT99:AY99"/>
    <mergeCell ref="I100:L100"/>
    <mergeCell ref="M93:Q93"/>
    <mergeCell ref="R93:W93"/>
    <mergeCell ref="X93:AB93"/>
    <mergeCell ref="AC93:AH93"/>
    <mergeCell ref="AI93:AM93"/>
    <mergeCell ref="AN93:AS93"/>
    <mergeCell ref="AT93:AY93"/>
    <mergeCell ref="AT94:AY94"/>
    <mergeCell ref="I95:L95"/>
    <mergeCell ref="M95:Q95"/>
    <mergeCell ref="R95:W95"/>
    <mergeCell ref="X95:AB95"/>
    <mergeCell ref="AC95:AH95"/>
    <mergeCell ref="AI95:AM95"/>
    <mergeCell ref="AN95:AS95"/>
    <mergeCell ref="AT95:AY95"/>
    <mergeCell ref="AI96:AM96"/>
    <mergeCell ref="AN96:AS96"/>
    <mergeCell ref="AT96:AY96"/>
    <mergeCell ref="I94:L94"/>
    <mergeCell ref="M94:Q94"/>
    <mergeCell ref="R94:W94"/>
    <mergeCell ref="X94:AB94"/>
    <mergeCell ref="AC94:AH94"/>
    <mergeCell ref="AI94:AM94"/>
    <mergeCell ref="AN94:AS94"/>
    <mergeCell ref="E89:H89"/>
    <mergeCell ref="I89:L89"/>
    <mergeCell ref="M89:Q89"/>
    <mergeCell ref="R89:W89"/>
    <mergeCell ref="X89:AB89"/>
    <mergeCell ref="AC89:AH89"/>
    <mergeCell ref="AT91:AY91"/>
    <mergeCell ref="I92:L92"/>
    <mergeCell ref="M92:Q92"/>
    <mergeCell ref="R92:W92"/>
    <mergeCell ref="X92:AB92"/>
    <mergeCell ref="AC92:AH92"/>
    <mergeCell ref="AI92:AM92"/>
    <mergeCell ref="AN92:AS92"/>
    <mergeCell ref="AI90:AM90"/>
    <mergeCell ref="AN90:AS90"/>
    <mergeCell ref="AT90:AY90"/>
    <mergeCell ref="I91:L91"/>
    <mergeCell ref="M91:Q91"/>
    <mergeCell ref="R91:W91"/>
    <mergeCell ref="X91:AB91"/>
    <mergeCell ref="AC91:AH91"/>
    <mergeCell ref="AI91:AM91"/>
    <mergeCell ref="AN91:AS91"/>
    <mergeCell ref="E90:H93"/>
    <mergeCell ref="I90:L90"/>
    <mergeCell ref="M90:Q90"/>
    <mergeCell ref="R90:W90"/>
    <mergeCell ref="X90:AB90"/>
    <mergeCell ref="AC90:AH90"/>
    <mergeCell ref="AT92:AY92"/>
    <mergeCell ref="I93:L93"/>
    <mergeCell ref="X86:AB86"/>
    <mergeCell ref="AC86:AH86"/>
    <mergeCell ref="AI86:AM86"/>
    <mergeCell ref="AN86:AS86"/>
    <mergeCell ref="AT86:AY86"/>
    <mergeCell ref="AT87:AY87"/>
    <mergeCell ref="I88:L88"/>
    <mergeCell ref="M88:Q88"/>
    <mergeCell ref="R88:W88"/>
    <mergeCell ref="X88:AB88"/>
    <mergeCell ref="AC88:AH88"/>
    <mergeCell ref="AI88:AM88"/>
    <mergeCell ref="AN88:AS88"/>
    <mergeCell ref="AT88:AY88"/>
    <mergeCell ref="AI89:AM89"/>
    <mergeCell ref="AN89:AS89"/>
    <mergeCell ref="AT89:AY89"/>
    <mergeCell ref="I87:L87"/>
    <mergeCell ref="M87:Q87"/>
    <mergeCell ref="R87:W87"/>
    <mergeCell ref="X87:AB87"/>
    <mergeCell ref="AC87:AH87"/>
    <mergeCell ref="AI87:AM87"/>
    <mergeCell ref="AN87:AS87"/>
    <mergeCell ref="E82:H82"/>
    <mergeCell ref="I82:L82"/>
    <mergeCell ref="M82:Q82"/>
    <mergeCell ref="R82:W82"/>
    <mergeCell ref="X82:AB82"/>
    <mergeCell ref="AC82:AH82"/>
    <mergeCell ref="AT84:AY84"/>
    <mergeCell ref="I85:L85"/>
    <mergeCell ref="M85:Q85"/>
    <mergeCell ref="R85:W85"/>
    <mergeCell ref="X85:AB85"/>
    <mergeCell ref="AC85:AH85"/>
    <mergeCell ref="AI85:AM85"/>
    <mergeCell ref="AN85:AS85"/>
    <mergeCell ref="AI83:AM83"/>
    <mergeCell ref="AN83:AS83"/>
    <mergeCell ref="AT83:AY83"/>
    <mergeCell ref="I84:L84"/>
    <mergeCell ref="M84:Q84"/>
    <mergeCell ref="R84:W84"/>
    <mergeCell ref="X84:AB84"/>
    <mergeCell ref="AC84:AH84"/>
    <mergeCell ref="AI84:AM84"/>
    <mergeCell ref="AN84:AS84"/>
    <mergeCell ref="E83:H86"/>
    <mergeCell ref="I83:L83"/>
    <mergeCell ref="M83:Q83"/>
    <mergeCell ref="R83:W83"/>
    <mergeCell ref="X83:AB83"/>
    <mergeCell ref="AC83:AH83"/>
    <mergeCell ref="AT85:AY85"/>
    <mergeCell ref="I86:L86"/>
    <mergeCell ref="E76:H79"/>
    <mergeCell ref="I76:L76"/>
    <mergeCell ref="M76:Q76"/>
    <mergeCell ref="R76:W76"/>
    <mergeCell ref="X76:AB76"/>
    <mergeCell ref="AC76:AH76"/>
    <mergeCell ref="AT78:AY78"/>
    <mergeCell ref="I79:L79"/>
    <mergeCell ref="M79:Q79"/>
    <mergeCell ref="R79:W79"/>
    <mergeCell ref="X79:AB79"/>
    <mergeCell ref="AC79:AH79"/>
    <mergeCell ref="AI79:AM79"/>
    <mergeCell ref="AN79:AS79"/>
    <mergeCell ref="AT79:AY79"/>
    <mergeCell ref="AT80:AY80"/>
    <mergeCell ref="I81:L81"/>
    <mergeCell ref="M81:Q81"/>
    <mergeCell ref="R81:W81"/>
    <mergeCell ref="X81:AB81"/>
    <mergeCell ref="AC81:AH81"/>
    <mergeCell ref="AI81:AM81"/>
    <mergeCell ref="AN81:AS81"/>
    <mergeCell ref="AT81:AY81"/>
    <mergeCell ref="I80:L80"/>
    <mergeCell ref="M80:Q80"/>
    <mergeCell ref="R80:W80"/>
    <mergeCell ref="X80:AB80"/>
    <mergeCell ref="AC80:AH80"/>
    <mergeCell ref="AI80:AM80"/>
    <mergeCell ref="AN80:AS80"/>
    <mergeCell ref="E75:H75"/>
    <mergeCell ref="I75:L75"/>
    <mergeCell ref="M75:Q75"/>
    <mergeCell ref="R75:W75"/>
    <mergeCell ref="X75:AB75"/>
    <mergeCell ref="AC75:AH75"/>
    <mergeCell ref="AI75:AM75"/>
    <mergeCell ref="AN75:AS75"/>
    <mergeCell ref="I74:L74"/>
    <mergeCell ref="M74:Q74"/>
    <mergeCell ref="R74:W74"/>
    <mergeCell ref="X74:AB74"/>
    <mergeCell ref="AC74:AH74"/>
    <mergeCell ref="AI74:AM74"/>
    <mergeCell ref="AT77:AY77"/>
    <mergeCell ref="I78:L78"/>
    <mergeCell ref="M78:Q78"/>
    <mergeCell ref="R78:W78"/>
    <mergeCell ref="X78:AB78"/>
    <mergeCell ref="AC78:AH78"/>
    <mergeCell ref="AI78:AM78"/>
    <mergeCell ref="AN78:AS78"/>
    <mergeCell ref="AI76:AM76"/>
    <mergeCell ref="AN76:AS76"/>
    <mergeCell ref="AT76:AY76"/>
    <mergeCell ref="I77:L77"/>
    <mergeCell ref="M77:Q77"/>
    <mergeCell ref="R77:W77"/>
    <mergeCell ref="X77:AB77"/>
    <mergeCell ref="AC77:AH77"/>
    <mergeCell ref="AI77:AM77"/>
    <mergeCell ref="AN77:AS77"/>
    <mergeCell ref="E69:H72"/>
    <mergeCell ref="I69:L69"/>
    <mergeCell ref="M69:Q69"/>
    <mergeCell ref="R69:W69"/>
    <mergeCell ref="X69:AB69"/>
    <mergeCell ref="AC69:AH69"/>
    <mergeCell ref="AI69:AM69"/>
    <mergeCell ref="AN69:AS69"/>
    <mergeCell ref="I124:L124"/>
    <mergeCell ref="M124:Q124"/>
    <mergeCell ref="R124:W124"/>
    <mergeCell ref="X124:AB124"/>
    <mergeCell ref="AC124:AH124"/>
    <mergeCell ref="AI124:AM124"/>
    <mergeCell ref="AT73:AY73"/>
    <mergeCell ref="AT70:AY70"/>
    <mergeCell ref="I71:L71"/>
    <mergeCell ref="M71:Q71"/>
    <mergeCell ref="R71:W71"/>
    <mergeCell ref="X71:AB71"/>
    <mergeCell ref="AC71:AH71"/>
    <mergeCell ref="AI71:AM71"/>
    <mergeCell ref="AN71:AS71"/>
    <mergeCell ref="AT71:AY71"/>
    <mergeCell ref="M73:Q73"/>
    <mergeCell ref="R73:W73"/>
    <mergeCell ref="X73:AB73"/>
    <mergeCell ref="AC73:AH73"/>
    <mergeCell ref="AI73:AM73"/>
    <mergeCell ref="AN73:AS73"/>
    <mergeCell ref="AT75:AY75"/>
    <mergeCell ref="I72:L72"/>
    <mergeCell ref="R123:W123"/>
    <mergeCell ref="X123:AB123"/>
    <mergeCell ref="AC123:AH123"/>
    <mergeCell ref="AI123:AM123"/>
    <mergeCell ref="AN123:AS123"/>
    <mergeCell ref="AT123:AY123"/>
    <mergeCell ref="AC122:AH122"/>
    <mergeCell ref="AT69:AY69"/>
    <mergeCell ref="I70:L70"/>
    <mergeCell ref="M70:Q70"/>
    <mergeCell ref="R70:W70"/>
    <mergeCell ref="X70:AB70"/>
    <mergeCell ref="AC70:AH70"/>
    <mergeCell ref="AI70:AM70"/>
    <mergeCell ref="AN70:AS70"/>
    <mergeCell ref="AN124:AS124"/>
    <mergeCell ref="AT124:AY124"/>
    <mergeCell ref="M72:Q72"/>
    <mergeCell ref="R72:W72"/>
    <mergeCell ref="X72:AB72"/>
    <mergeCell ref="AC72:AH72"/>
    <mergeCell ref="AI72:AM72"/>
    <mergeCell ref="AN72:AS72"/>
    <mergeCell ref="AT72:AY72"/>
    <mergeCell ref="I73:L73"/>
    <mergeCell ref="AN74:AS74"/>
    <mergeCell ref="AT74:AY74"/>
    <mergeCell ref="AI82:AM82"/>
    <mergeCell ref="AN82:AS82"/>
    <mergeCell ref="AT82:AY82"/>
    <mergeCell ref="M86:Q86"/>
    <mergeCell ref="R86:W86"/>
    <mergeCell ref="B126:D137"/>
    <mergeCell ref="E118:H121"/>
    <mergeCell ref="I118:L118"/>
    <mergeCell ref="M118:Q118"/>
    <mergeCell ref="R118:W118"/>
    <mergeCell ref="X118:AB118"/>
    <mergeCell ref="I122:L122"/>
    <mergeCell ref="M122:Q122"/>
    <mergeCell ref="R122:W122"/>
    <mergeCell ref="X122:AB122"/>
    <mergeCell ref="AT118:AY118"/>
    <mergeCell ref="I119:L119"/>
    <mergeCell ref="M119:Q119"/>
    <mergeCell ref="R119:W119"/>
    <mergeCell ref="X119:AB119"/>
    <mergeCell ref="AC119:AH119"/>
    <mergeCell ref="AI119:AM119"/>
    <mergeCell ref="AN119:AS119"/>
    <mergeCell ref="AT119:AY119"/>
    <mergeCell ref="AC118:AH118"/>
    <mergeCell ref="AT120:AY120"/>
    <mergeCell ref="I121:L121"/>
    <mergeCell ref="M121:Q121"/>
    <mergeCell ref="R121:W121"/>
    <mergeCell ref="X121:AB121"/>
    <mergeCell ref="AC121:AH121"/>
    <mergeCell ref="AI121:AM121"/>
    <mergeCell ref="AN121:AS121"/>
    <mergeCell ref="AT121:AY121"/>
    <mergeCell ref="AT122:AY122"/>
    <mergeCell ref="I123:L123"/>
    <mergeCell ref="M123:Q123"/>
    <mergeCell ref="I132:L132"/>
    <mergeCell ref="M132:S132"/>
    <mergeCell ref="T132:W132"/>
    <mergeCell ref="X132:AD132"/>
    <mergeCell ref="AE132:AH132"/>
    <mergeCell ref="AI132:AO132"/>
    <mergeCell ref="AP132:AS132"/>
    <mergeCell ref="AT132:AY132"/>
    <mergeCell ref="AP134:AS134"/>
    <mergeCell ref="AT134:AY134"/>
    <mergeCell ref="E133:H133"/>
    <mergeCell ref="I133:L133"/>
    <mergeCell ref="M133:S133"/>
    <mergeCell ref="T133:W133"/>
    <mergeCell ref="X133:AD133"/>
    <mergeCell ref="AE133:AH133"/>
    <mergeCell ref="AI133:AO133"/>
    <mergeCell ref="AP133:AS133"/>
    <mergeCell ref="E134:H134"/>
    <mergeCell ref="I134:L134"/>
    <mergeCell ref="M134:S134"/>
    <mergeCell ref="T134:W134"/>
    <mergeCell ref="X134:AD134"/>
    <mergeCell ref="AE134:AH134"/>
    <mergeCell ref="AI134:AO134"/>
    <mergeCell ref="AE135:AH135"/>
    <mergeCell ref="AI135:AO135"/>
    <mergeCell ref="AP135:AS135"/>
    <mergeCell ref="AT135:AY135"/>
    <mergeCell ref="AP130:AS130"/>
    <mergeCell ref="AT130:AY130"/>
    <mergeCell ref="E129:H129"/>
    <mergeCell ref="I129:L129"/>
    <mergeCell ref="M129:S129"/>
    <mergeCell ref="T129:W129"/>
    <mergeCell ref="X129:AD129"/>
    <mergeCell ref="AE129:AH129"/>
    <mergeCell ref="AI129:AO129"/>
    <mergeCell ref="AP129:AS129"/>
    <mergeCell ref="AI131:AO131"/>
    <mergeCell ref="AP131:AS131"/>
    <mergeCell ref="AT131:AY131"/>
    <mergeCell ref="E130:H130"/>
    <mergeCell ref="I130:L130"/>
    <mergeCell ref="M130:S130"/>
    <mergeCell ref="T130:W130"/>
    <mergeCell ref="X130:AD130"/>
    <mergeCell ref="AE130:AH130"/>
    <mergeCell ref="AI130:AO130"/>
    <mergeCell ref="E131:H131"/>
    <mergeCell ref="I131:L131"/>
    <mergeCell ref="M131:S131"/>
    <mergeCell ref="T131:W131"/>
    <mergeCell ref="X131:AD131"/>
    <mergeCell ref="AE131:AH131"/>
    <mergeCell ref="AT133:AY133"/>
    <mergeCell ref="E132:H132"/>
    <mergeCell ref="AP137:AS137"/>
    <mergeCell ref="AT137:AY137"/>
    <mergeCell ref="E128:H128"/>
    <mergeCell ref="I128:L128"/>
    <mergeCell ref="M128:S128"/>
    <mergeCell ref="T128:W128"/>
    <mergeCell ref="X128:AD128"/>
    <mergeCell ref="AE128:AH128"/>
    <mergeCell ref="AI128:AO128"/>
    <mergeCell ref="AP128:AS128"/>
    <mergeCell ref="AI136:AO136"/>
    <mergeCell ref="AP136:AS136"/>
    <mergeCell ref="AT136:AY136"/>
    <mergeCell ref="E137:H137"/>
    <mergeCell ref="I137:L137"/>
    <mergeCell ref="M137:S137"/>
    <mergeCell ref="T137:W137"/>
    <mergeCell ref="X137:AD137"/>
    <mergeCell ref="AE137:AH137"/>
    <mergeCell ref="AI137:AO137"/>
    <mergeCell ref="E136:H136"/>
    <mergeCell ref="I136:L136"/>
    <mergeCell ref="M136:S136"/>
    <mergeCell ref="T136:W136"/>
    <mergeCell ref="X136:AD136"/>
    <mergeCell ref="AE136:AH136"/>
    <mergeCell ref="AT129:AY129"/>
    <mergeCell ref="T135:W135"/>
    <mergeCell ref="X135:AD135"/>
    <mergeCell ref="E135:H135"/>
    <mergeCell ref="I135:L135"/>
    <mergeCell ref="M135:S135"/>
    <mergeCell ref="AE127:AH127"/>
    <mergeCell ref="AI127:AO127"/>
    <mergeCell ref="AP127:AS127"/>
    <mergeCell ref="AT127:AY127"/>
    <mergeCell ref="I19:L19"/>
    <mergeCell ref="M19:Q19"/>
    <mergeCell ref="R19:W19"/>
    <mergeCell ref="X19:AB19"/>
    <mergeCell ref="AC19:AH19"/>
    <mergeCell ref="AI19:AM19"/>
    <mergeCell ref="AT128:AY128"/>
    <mergeCell ref="E126:H127"/>
    <mergeCell ref="I126:S126"/>
    <mergeCell ref="T126:AD126"/>
    <mergeCell ref="AE126:AO126"/>
    <mergeCell ref="AP126:AY126"/>
    <mergeCell ref="I127:L127"/>
    <mergeCell ref="M127:S127"/>
    <mergeCell ref="T127:W127"/>
    <mergeCell ref="X127:AD127"/>
    <mergeCell ref="AI122:AM122"/>
    <mergeCell ref="AN122:AS122"/>
    <mergeCell ref="E124:H124"/>
    <mergeCell ref="AI118:AM118"/>
    <mergeCell ref="AN118:AS118"/>
    <mergeCell ref="I120:L120"/>
    <mergeCell ref="M120:Q120"/>
    <mergeCell ref="R120:W120"/>
    <mergeCell ref="X120:AB120"/>
    <mergeCell ref="AC120:AH120"/>
    <mergeCell ref="AI120:AM120"/>
    <mergeCell ref="AN120:AS120"/>
    <mergeCell ref="M18:Q18"/>
    <mergeCell ref="R13:W13"/>
    <mergeCell ref="X13:AB13"/>
    <mergeCell ref="AC13:AH13"/>
    <mergeCell ref="AI13:AM13"/>
    <mergeCell ref="AI15:AM15"/>
    <mergeCell ref="AN15:AS15"/>
    <mergeCell ref="I16:L16"/>
    <mergeCell ref="AN19:AS19"/>
    <mergeCell ref="M16:Q16"/>
    <mergeCell ref="R16:W16"/>
    <mergeCell ref="X16:AB16"/>
    <mergeCell ref="AC16:AH16"/>
    <mergeCell ref="AI16:AM16"/>
    <mergeCell ref="AN16:AS16"/>
    <mergeCell ref="X17:AB17"/>
    <mergeCell ref="AC17:AH17"/>
    <mergeCell ref="AI17:AM17"/>
    <mergeCell ref="AI18:AM18"/>
    <mergeCell ref="AN18:AS18"/>
    <mergeCell ref="M12:Q12"/>
    <mergeCell ref="R12:W12"/>
    <mergeCell ref="X12:AB12"/>
    <mergeCell ref="AC12:AH12"/>
    <mergeCell ref="M14:Q14"/>
    <mergeCell ref="R14:W14"/>
    <mergeCell ref="X14:AB14"/>
    <mergeCell ref="AC14:AH14"/>
    <mergeCell ref="B2:F3"/>
    <mergeCell ref="R18:W18"/>
    <mergeCell ref="X18:AB18"/>
    <mergeCell ref="AC18:AH18"/>
    <mergeCell ref="I17:L17"/>
    <mergeCell ref="M17:Q17"/>
    <mergeCell ref="R17:W17"/>
    <mergeCell ref="I14:L14"/>
    <mergeCell ref="AF4:AJ6"/>
    <mergeCell ref="AF2:AJ3"/>
    <mergeCell ref="B11:L12"/>
    <mergeCell ref="M11:W11"/>
    <mergeCell ref="X11:AH11"/>
    <mergeCell ref="AI11:AS11"/>
    <mergeCell ref="B13:H16"/>
    <mergeCell ref="I15:L15"/>
    <mergeCell ref="M15:Q15"/>
    <mergeCell ref="R15:W15"/>
    <mergeCell ref="X15:AB15"/>
    <mergeCell ref="AC15:AH15"/>
    <mergeCell ref="AN17:AS17"/>
    <mergeCell ref="I18:L18"/>
    <mergeCell ref="AA2:AE3"/>
    <mergeCell ref="AN5:AP5"/>
    <mergeCell ref="AN2:AP4"/>
    <mergeCell ref="AK5:AM5"/>
    <mergeCell ref="AR5:AT5"/>
    <mergeCell ref="AK6:AM6"/>
    <mergeCell ref="AN6:AP6"/>
    <mergeCell ref="AR6:AT6"/>
    <mergeCell ref="AR2:AT4"/>
    <mergeCell ref="AK2:AM4"/>
    <mergeCell ref="AQ2:AQ4"/>
    <mergeCell ref="AI14:AM14"/>
    <mergeCell ref="AN14:AS14"/>
    <mergeCell ref="AI12:AM12"/>
    <mergeCell ref="AN12:AS12"/>
    <mergeCell ref="I13:L13"/>
    <mergeCell ref="M13:Q13"/>
    <mergeCell ref="AV5:AX5"/>
    <mergeCell ref="AV6:AX6"/>
    <mergeCell ref="AV2:AX4"/>
    <mergeCell ref="AY2:AY4"/>
    <mergeCell ref="AU2:AU4"/>
    <mergeCell ref="AT11:AY12"/>
    <mergeCell ref="AT14:AY14"/>
    <mergeCell ref="AT17:AY17"/>
    <mergeCell ref="AT18:AY18"/>
    <mergeCell ref="AT15:AY15"/>
    <mergeCell ref="AT16:AY16"/>
    <mergeCell ref="AT19:AY19"/>
    <mergeCell ref="B4:F6"/>
    <mergeCell ref="G4:K6"/>
    <mergeCell ref="L4:P6"/>
    <mergeCell ref="Q4:U6"/>
    <mergeCell ref="V4:Z6"/>
    <mergeCell ref="AA4:AE6"/>
    <mergeCell ref="AT13:AY13"/>
    <mergeCell ref="AN13:AS13"/>
    <mergeCell ref="B8:AG9"/>
    <mergeCell ref="AH8:AK8"/>
    <mergeCell ref="AL8:AY8"/>
    <mergeCell ref="AI9:AJ9"/>
    <mergeCell ref="AK9:AT9"/>
    <mergeCell ref="AU9:AW9"/>
    <mergeCell ref="AX9:AY9"/>
    <mergeCell ref="AU10:AW10"/>
    <mergeCell ref="G2:K3"/>
    <mergeCell ref="L2:P3"/>
    <mergeCell ref="Q2:U3"/>
    <mergeCell ref="V2:Z3"/>
  </mergeCells>
  <phoneticPr fontId="2"/>
  <pageMargins left="0.6692913385826772" right="0.6692913385826772" top="0.59055118110236227" bottom="0.59055118110236227" header="0.51181102362204722" footer="0.51181102362204722"/>
  <pageSetup paperSize="9" scale="93" fitToHeight="2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E2559-A580-4E5B-95E9-8F512E4CCB48}">
  <dimension ref="A1:CB137"/>
  <sheetViews>
    <sheetView view="pageBreakPreview" zoomScaleNormal="100" zoomScaleSheetLayoutView="100" workbookViewId="0">
      <selection activeCell="BH42" sqref="BH42"/>
    </sheetView>
  </sheetViews>
  <sheetFormatPr defaultColWidth="1.625" defaultRowHeight="14.1" customHeight="1" x14ac:dyDescent="0.15"/>
  <cols>
    <col min="1" max="4" width="1.75" style="52" customWidth="1" collapsed="1"/>
    <col min="5" max="5" width="2.75" style="52" customWidth="1" collapsed="1"/>
    <col min="6" max="6" width="2.625" style="52" customWidth="1" collapsed="1"/>
    <col min="7" max="50" width="1.75" style="52" customWidth="1" collapsed="1"/>
    <col min="51" max="51" width="3.125" style="52" customWidth="1" collapsed="1"/>
    <col min="52" max="52" width="1.75" style="52" customWidth="1" collapsed="1"/>
    <col min="53" max="74" width="1.625" style="52" collapsed="1"/>
    <col min="75" max="80" width="1.625" style="52"/>
    <col min="81" max="16384" width="1.625" style="52" collapsed="1"/>
  </cols>
  <sheetData>
    <row r="1" spans="1:52" ht="3.95" customHeight="1" x14ac:dyDescent="0.15">
      <c r="A1" s="1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7"/>
    </row>
    <row r="2" spans="1:52" ht="6.75" customHeight="1" x14ac:dyDescent="0.15">
      <c r="A2" s="5"/>
      <c r="B2" s="228"/>
      <c r="C2" s="228"/>
      <c r="D2" s="228"/>
      <c r="E2" s="228"/>
      <c r="F2" s="228"/>
      <c r="G2" s="227"/>
      <c r="H2" s="227"/>
      <c r="I2" s="227"/>
      <c r="J2" s="227"/>
      <c r="K2" s="227"/>
      <c r="L2" s="78"/>
      <c r="M2" s="79"/>
      <c r="N2" s="79"/>
      <c r="O2" s="79"/>
      <c r="P2" s="80"/>
      <c r="Q2" s="84"/>
      <c r="R2" s="84"/>
      <c r="S2" s="84"/>
      <c r="T2" s="84"/>
      <c r="U2" s="84"/>
      <c r="V2" s="80"/>
      <c r="W2" s="84"/>
      <c r="X2" s="84"/>
      <c r="Y2" s="84"/>
      <c r="Z2" s="84"/>
      <c r="AA2" s="84"/>
      <c r="AB2" s="84"/>
      <c r="AC2" s="84"/>
      <c r="AD2" s="84"/>
      <c r="AE2" s="84"/>
      <c r="AF2" s="228"/>
      <c r="AG2" s="228"/>
      <c r="AH2" s="228"/>
      <c r="AI2" s="228"/>
      <c r="AJ2" s="114"/>
      <c r="AK2" s="76" t="s">
        <v>0</v>
      </c>
      <c r="AL2" s="63"/>
      <c r="AM2" s="63"/>
      <c r="AN2" s="63"/>
      <c r="AO2" s="63"/>
      <c r="AP2" s="63"/>
      <c r="AQ2" s="69" t="s">
        <v>1</v>
      </c>
      <c r="AR2" s="63"/>
      <c r="AS2" s="63"/>
      <c r="AT2" s="63"/>
      <c r="AU2" s="69" t="s">
        <v>1</v>
      </c>
      <c r="AV2" s="63"/>
      <c r="AW2" s="63"/>
      <c r="AX2" s="63"/>
      <c r="AY2" s="66"/>
      <c r="AZ2" s="48"/>
    </row>
    <row r="3" spans="1:52" ht="6" customHeight="1" x14ac:dyDescent="0.15">
      <c r="A3" s="5"/>
      <c r="B3" s="229"/>
      <c r="C3" s="229"/>
      <c r="D3" s="229"/>
      <c r="E3" s="229"/>
      <c r="F3" s="229"/>
      <c r="G3" s="227"/>
      <c r="H3" s="227"/>
      <c r="I3" s="227"/>
      <c r="J3" s="227"/>
      <c r="K3" s="227"/>
      <c r="L3" s="81"/>
      <c r="M3" s="82"/>
      <c r="N3" s="82"/>
      <c r="O3" s="82"/>
      <c r="P3" s="83"/>
      <c r="Q3" s="85"/>
      <c r="R3" s="85"/>
      <c r="S3" s="85"/>
      <c r="T3" s="85"/>
      <c r="U3" s="85"/>
      <c r="V3" s="83"/>
      <c r="W3" s="85"/>
      <c r="X3" s="85"/>
      <c r="Y3" s="85"/>
      <c r="Z3" s="85"/>
      <c r="AA3" s="85"/>
      <c r="AB3" s="85"/>
      <c r="AC3" s="85"/>
      <c r="AD3" s="85"/>
      <c r="AE3" s="85"/>
      <c r="AF3" s="229"/>
      <c r="AG3" s="229"/>
      <c r="AH3" s="229"/>
      <c r="AI3" s="229"/>
      <c r="AJ3" s="115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67"/>
      <c r="AZ3" s="48"/>
    </row>
    <row r="4" spans="1:52" s="54" customFormat="1" ht="6" customHeight="1" x14ac:dyDescent="0.15">
      <c r="A4" s="7"/>
      <c r="B4" s="219"/>
      <c r="C4" s="220"/>
      <c r="D4" s="220"/>
      <c r="E4" s="220"/>
      <c r="F4" s="220"/>
      <c r="G4" s="219"/>
      <c r="H4" s="220"/>
      <c r="I4" s="220"/>
      <c r="J4" s="220"/>
      <c r="K4" s="220"/>
      <c r="L4" s="98"/>
      <c r="M4" s="221"/>
      <c r="N4" s="221"/>
      <c r="O4" s="221"/>
      <c r="P4" s="222"/>
      <c r="Q4" s="102"/>
      <c r="R4" s="224"/>
      <c r="S4" s="224"/>
      <c r="T4" s="224"/>
      <c r="U4" s="224"/>
      <c r="V4" s="104"/>
      <c r="W4" s="224"/>
      <c r="X4" s="224"/>
      <c r="Y4" s="224"/>
      <c r="Z4" s="224"/>
      <c r="AA4" s="102"/>
      <c r="AB4" s="224"/>
      <c r="AC4" s="224"/>
      <c r="AD4" s="224"/>
      <c r="AE4" s="224"/>
      <c r="AF4" s="219"/>
      <c r="AG4" s="220"/>
      <c r="AH4" s="220"/>
      <c r="AI4" s="220"/>
      <c r="AJ4" s="230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8"/>
      <c r="AZ4" s="8"/>
    </row>
    <row r="5" spans="1:52" s="54" customFormat="1" ht="18.95" customHeight="1" x14ac:dyDescent="0.15">
      <c r="A5" s="7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3"/>
      <c r="M5" s="221"/>
      <c r="N5" s="221"/>
      <c r="O5" s="221"/>
      <c r="P5" s="222"/>
      <c r="Q5" s="224"/>
      <c r="R5" s="224"/>
      <c r="S5" s="224"/>
      <c r="T5" s="224"/>
      <c r="U5" s="224"/>
      <c r="V5" s="222"/>
      <c r="W5" s="224"/>
      <c r="X5" s="224"/>
      <c r="Y5" s="224"/>
      <c r="Z5" s="224"/>
      <c r="AA5" s="224"/>
      <c r="AB5" s="224"/>
      <c r="AC5" s="224"/>
      <c r="AD5" s="224"/>
      <c r="AE5" s="224"/>
      <c r="AF5" s="220"/>
      <c r="AG5" s="220"/>
      <c r="AH5" s="220"/>
      <c r="AI5" s="220"/>
      <c r="AJ5" s="230"/>
      <c r="AK5" s="108" t="s">
        <v>2</v>
      </c>
      <c r="AL5" s="108"/>
      <c r="AM5" s="108"/>
      <c r="AN5" s="62"/>
      <c r="AO5" s="62"/>
      <c r="AP5" s="62"/>
      <c r="AQ5" s="10" t="s">
        <v>1</v>
      </c>
      <c r="AR5" s="62"/>
      <c r="AS5" s="62"/>
      <c r="AT5" s="62"/>
      <c r="AU5" s="10" t="s">
        <v>1</v>
      </c>
      <c r="AV5" s="62"/>
      <c r="AW5" s="62"/>
      <c r="AX5" s="62"/>
      <c r="AY5" s="51"/>
      <c r="AZ5" s="8"/>
    </row>
    <row r="6" spans="1:52" s="54" customFormat="1" ht="18.95" customHeight="1" x14ac:dyDescent="0.15">
      <c r="A6" s="7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3"/>
      <c r="M6" s="221"/>
      <c r="N6" s="221"/>
      <c r="O6" s="221"/>
      <c r="P6" s="222"/>
      <c r="Q6" s="224"/>
      <c r="R6" s="224"/>
      <c r="S6" s="224"/>
      <c r="T6" s="224"/>
      <c r="U6" s="224"/>
      <c r="V6" s="222"/>
      <c r="W6" s="224"/>
      <c r="X6" s="224"/>
      <c r="Y6" s="224"/>
      <c r="Z6" s="224"/>
      <c r="AA6" s="224"/>
      <c r="AB6" s="224"/>
      <c r="AC6" s="224"/>
      <c r="AD6" s="224"/>
      <c r="AE6" s="224"/>
      <c r="AF6" s="220"/>
      <c r="AG6" s="220"/>
      <c r="AH6" s="220"/>
      <c r="AI6" s="220"/>
      <c r="AJ6" s="220"/>
      <c r="AK6" s="76"/>
      <c r="AL6" s="76"/>
      <c r="AM6" s="76"/>
      <c r="AN6" s="63"/>
      <c r="AO6" s="63"/>
      <c r="AP6" s="63"/>
      <c r="AQ6" s="49"/>
      <c r="AR6" s="63"/>
      <c r="AS6" s="63"/>
      <c r="AT6" s="63"/>
      <c r="AU6" s="49"/>
      <c r="AV6" s="63"/>
      <c r="AW6" s="63"/>
      <c r="AX6" s="63"/>
      <c r="AY6" s="30"/>
      <c r="AZ6" s="8"/>
    </row>
    <row r="7" spans="1:52" s="54" customFormat="1" ht="10.5" customHeight="1" x14ac:dyDescent="0.15">
      <c r="A7" s="7"/>
      <c r="B7" s="58"/>
      <c r="C7" s="58"/>
      <c r="D7" s="58"/>
      <c r="E7" s="58"/>
      <c r="F7" s="58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6"/>
      <c r="AL7" s="56"/>
      <c r="AM7" s="56"/>
      <c r="AN7" s="52"/>
      <c r="AO7" s="52"/>
      <c r="AP7" s="52"/>
      <c r="AQ7" s="55"/>
      <c r="AR7" s="52"/>
      <c r="AS7" s="52"/>
      <c r="AT7" s="52"/>
      <c r="AU7" s="55"/>
      <c r="AV7" s="52"/>
      <c r="AW7" s="52"/>
      <c r="AX7" s="52"/>
      <c r="AZ7" s="8"/>
    </row>
    <row r="8" spans="1:52" ht="13.5" customHeight="1" x14ac:dyDescent="0.15">
      <c r="A8" s="5"/>
      <c r="B8" s="225" t="s">
        <v>4</v>
      </c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91" t="s">
        <v>5</v>
      </c>
      <c r="AI8" s="91"/>
      <c r="AJ8" s="91"/>
      <c r="AK8" s="91"/>
      <c r="AL8" s="91" t="s">
        <v>26</v>
      </c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48"/>
    </row>
    <row r="9" spans="1:52" ht="13.5" customHeight="1" x14ac:dyDescent="0.15">
      <c r="A9" s="5"/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  <c r="AA9" s="226"/>
      <c r="AB9" s="226"/>
      <c r="AC9" s="226"/>
      <c r="AD9" s="226"/>
      <c r="AE9" s="226"/>
      <c r="AF9" s="226"/>
      <c r="AG9" s="226"/>
      <c r="AH9" s="50" t="s">
        <v>6</v>
      </c>
      <c r="AI9" s="92">
        <v>10</v>
      </c>
      <c r="AJ9" s="92"/>
      <c r="AK9" s="93" t="s">
        <v>7</v>
      </c>
      <c r="AL9" s="93"/>
      <c r="AM9" s="93"/>
      <c r="AN9" s="93"/>
      <c r="AO9" s="93"/>
      <c r="AP9" s="93"/>
      <c r="AQ9" s="93"/>
      <c r="AR9" s="93"/>
      <c r="AS9" s="93"/>
      <c r="AT9" s="93"/>
      <c r="AU9" s="94">
        <v>31</v>
      </c>
      <c r="AV9" s="94"/>
      <c r="AW9" s="94"/>
      <c r="AX9" s="93" t="s">
        <v>8</v>
      </c>
      <c r="AY9" s="93"/>
      <c r="AZ9" s="48"/>
    </row>
    <row r="10" spans="1:52" ht="10.5" customHeight="1" x14ac:dyDescent="0.15">
      <c r="A10" s="5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95">
        <v>211</v>
      </c>
      <c r="AV10" s="95"/>
      <c r="AW10" s="95"/>
      <c r="AX10" s="53"/>
      <c r="AY10" s="53"/>
      <c r="AZ10" s="48"/>
    </row>
    <row r="11" spans="1:52" ht="10.5" customHeight="1" x14ac:dyDescent="0.15">
      <c r="A11" s="5"/>
      <c r="B11" s="116" t="s">
        <v>9</v>
      </c>
      <c r="C11" s="76"/>
      <c r="D11" s="76"/>
      <c r="E11" s="76"/>
      <c r="F11" s="76"/>
      <c r="G11" s="76"/>
      <c r="H11" s="76"/>
      <c r="I11" s="76"/>
      <c r="J11" s="76"/>
      <c r="K11" s="76"/>
      <c r="L11" s="117"/>
      <c r="M11" s="110" t="s">
        <v>10</v>
      </c>
      <c r="N11" s="111"/>
      <c r="O11" s="111"/>
      <c r="P11" s="111"/>
      <c r="Q11" s="111"/>
      <c r="R11" s="111"/>
      <c r="S11" s="111"/>
      <c r="T11" s="111"/>
      <c r="U11" s="111"/>
      <c r="V11" s="111"/>
      <c r="W11" s="112"/>
      <c r="X11" s="110" t="s">
        <v>11</v>
      </c>
      <c r="Y11" s="111"/>
      <c r="Z11" s="111"/>
      <c r="AA11" s="111"/>
      <c r="AB11" s="111"/>
      <c r="AC11" s="111"/>
      <c r="AD11" s="111"/>
      <c r="AE11" s="111"/>
      <c r="AF11" s="111"/>
      <c r="AG11" s="111"/>
      <c r="AH11" s="112"/>
      <c r="AI11" s="110" t="s">
        <v>12</v>
      </c>
      <c r="AJ11" s="111"/>
      <c r="AK11" s="111"/>
      <c r="AL11" s="111"/>
      <c r="AM11" s="111"/>
      <c r="AN11" s="111"/>
      <c r="AO11" s="111"/>
      <c r="AP11" s="111"/>
      <c r="AQ11" s="111"/>
      <c r="AR11" s="111"/>
      <c r="AS11" s="112"/>
      <c r="AT11" s="70" t="s">
        <v>13</v>
      </c>
      <c r="AU11" s="71"/>
      <c r="AV11" s="71"/>
      <c r="AW11" s="71"/>
      <c r="AX11" s="71"/>
      <c r="AY11" s="72"/>
      <c r="AZ11" s="48"/>
    </row>
    <row r="12" spans="1:52" ht="10.5" customHeight="1" x14ac:dyDescent="0.15">
      <c r="A12" s="5"/>
      <c r="B12" s="118"/>
      <c r="C12" s="119"/>
      <c r="D12" s="119"/>
      <c r="E12" s="119"/>
      <c r="F12" s="119"/>
      <c r="G12" s="119"/>
      <c r="H12" s="119"/>
      <c r="I12" s="119"/>
      <c r="J12" s="119"/>
      <c r="K12" s="119"/>
      <c r="L12" s="120"/>
      <c r="M12" s="110" t="s">
        <v>14</v>
      </c>
      <c r="N12" s="111"/>
      <c r="O12" s="111"/>
      <c r="P12" s="111"/>
      <c r="Q12" s="112"/>
      <c r="R12" s="110" t="s">
        <v>15</v>
      </c>
      <c r="S12" s="111"/>
      <c r="T12" s="111"/>
      <c r="U12" s="111"/>
      <c r="V12" s="111"/>
      <c r="W12" s="112"/>
      <c r="X12" s="110" t="s">
        <v>14</v>
      </c>
      <c r="Y12" s="111"/>
      <c r="Z12" s="111"/>
      <c r="AA12" s="111"/>
      <c r="AB12" s="112"/>
      <c r="AC12" s="110" t="s">
        <v>15</v>
      </c>
      <c r="AD12" s="111"/>
      <c r="AE12" s="111"/>
      <c r="AF12" s="111"/>
      <c r="AG12" s="111"/>
      <c r="AH12" s="112"/>
      <c r="AI12" s="110" t="s">
        <v>14</v>
      </c>
      <c r="AJ12" s="111"/>
      <c r="AK12" s="111"/>
      <c r="AL12" s="111"/>
      <c r="AM12" s="112"/>
      <c r="AN12" s="110" t="s">
        <v>15</v>
      </c>
      <c r="AO12" s="111"/>
      <c r="AP12" s="111"/>
      <c r="AQ12" s="111"/>
      <c r="AR12" s="111"/>
      <c r="AS12" s="112"/>
      <c r="AT12" s="73"/>
      <c r="AU12" s="74"/>
      <c r="AV12" s="74"/>
      <c r="AW12" s="74"/>
      <c r="AX12" s="74"/>
      <c r="AY12" s="75"/>
      <c r="AZ12" s="48"/>
    </row>
    <row r="13" spans="1:52" ht="10.5" customHeight="1" x14ac:dyDescent="0.15">
      <c r="A13" s="5"/>
      <c r="B13" s="121" t="s">
        <v>25</v>
      </c>
      <c r="C13" s="231"/>
      <c r="D13" s="231"/>
      <c r="E13" s="231"/>
      <c r="F13" s="231"/>
      <c r="G13" s="231"/>
      <c r="H13" s="232"/>
      <c r="I13" s="107" t="s">
        <v>16</v>
      </c>
      <c r="J13" s="108"/>
      <c r="K13" s="108"/>
      <c r="L13" s="109"/>
      <c r="M13" s="86">
        <v>2</v>
      </c>
      <c r="N13" s="87"/>
      <c r="O13" s="87"/>
      <c r="P13" s="87"/>
      <c r="Q13" s="88"/>
      <c r="R13" s="86">
        <v>625</v>
      </c>
      <c r="S13" s="87"/>
      <c r="T13" s="87"/>
      <c r="U13" s="87"/>
      <c r="V13" s="87"/>
      <c r="W13" s="88"/>
      <c r="X13" s="86">
        <v>0</v>
      </c>
      <c r="Y13" s="87"/>
      <c r="Z13" s="87"/>
      <c r="AA13" s="87"/>
      <c r="AB13" s="88"/>
      <c r="AC13" s="86">
        <v>0</v>
      </c>
      <c r="AD13" s="87"/>
      <c r="AE13" s="87"/>
      <c r="AF13" s="87"/>
      <c r="AG13" s="87"/>
      <c r="AH13" s="88"/>
      <c r="AI13" s="86">
        <f t="shared" ref="AI13:AI44" si="0">M13+X13</f>
        <v>2</v>
      </c>
      <c r="AJ13" s="87"/>
      <c r="AK13" s="87"/>
      <c r="AL13" s="87"/>
      <c r="AM13" s="88"/>
      <c r="AN13" s="86">
        <f t="shared" ref="AN13:AN44" si="1">R13+AC13</f>
        <v>625</v>
      </c>
      <c r="AO13" s="87"/>
      <c r="AP13" s="87"/>
      <c r="AQ13" s="87"/>
      <c r="AR13" s="87"/>
      <c r="AS13" s="88"/>
      <c r="AT13" s="59">
        <f>IF(AI13=0,0,(AI13*1)/($E$17*$AU$9*3-$B$19))</f>
        <v>1.0752688172043012E-2</v>
      </c>
      <c r="AU13" s="60"/>
      <c r="AV13" s="60"/>
      <c r="AW13" s="60"/>
      <c r="AX13" s="60"/>
      <c r="AY13" s="61"/>
      <c r="AZ13" s="48"/>
    </row>
    <row r="14" spans="1:52" ht="10.5" customHeight="1" x14ac:dyDescent="0.15">
      <c r="A14" s="5"/>
      <c r="B14" s="233"/>
      <c r="C14" s="234"/>
      <c r="D14" s="234"/>
      <c r="E14" s="234"/>
      <c r="F14" s="234"/>
      <c r="G14" s="234"/>
      <c r="H14" s="235"/>
      <c r="I14" s="107" t="s">
        <v>17</v>
      </c>
      <c r="J14" s="108"/>
      <c r="K14" s="108"/>
      <c r="L14" s="109"/>
      <c r="M14" s="86">
        <v>3</v>
      </c>
      <c r="N14" s="87"/>
      <c r="O14" s="87"/>
      <c r="P14" s="87"/>
      <c r="Q14" s="88"/>
      <c r="R14" s="86">
        <v>130</v>
      </c>
      <c r="S14" s="87"/>
      <c r="T14" s="87"/>
      <c r="U14" s="87"/>
      <c r="V14" s="87"/>
      <c r="W14" s="88"/>
      <c r="X14" s="86">
        <v>0</v>
      </c>
      <c r="Y14" s="87"/>
      <c r="Z14" s="87"/>
      <c r="AA14" s="87"/>
      <c r="AB14" s="88"/>
      <c r="AC14" s="86">
        <v>0</v>
      </c>
      <c r="AD14" s="87"/>
      <c r="AE14" s="87"/>
      <c r="AF14" s="87"/>
      <c r="AG14" s="87"/>
      <c r="AH14" s="88"/>
      <c r="AI14" s="86">
        <f t="shared" si="0"/>
        <v>3</v>
      </c>
      <c r="AJ14" s="87"/>
      <c r="AK14" s="87"/>
      <c r="AL14" s="87"/>
      <c r="AM14" s="88"/>
      <c r="AN14" s="86">
        <f t="shared" si="1"/>
        <v>130</v>
      </c>
      <c r="AO14" s="87"/>
      <c r="AP14" s="87"/>
      <c r="AQ14" s="87"/>
      <c r="AR14" s="87"/>
      <c r="AS14" s="88"/>
      <c r="AT14" s="59">
        <f>IF(AI14=0,0,(AI14*1)/($E$17*$AU$9*3-$B$19))</f>
        <v>1.6129032258064516E-2</v>
      </c>
      <c r="AU14" s="60"/>
      <c r="AV14" s="60"/>
      <c r="AW14" s="60"/>
      <c r="AX14" s="60"/>
      <c r="AY14" s="61"/>
      <c r="AZ14" s="48"/>
    </row>
    <row r="15" spans="1:52" ht="10.5" customHeight="1" x14ac:dyDescent="0.15">
      <c r="A15" s="5"/>
      <c r="B15" s="233"/>
      <c r="C15" s="234"/>
      <c r="D15" s="234"/>
      <c r="E15" s="234"/>
      <c r="F15" s="234"/>
      <c r="G15" s="234"/>
      <c r="H15" s="235"/>
      <c r="I15" s="107" t="s">
        <v>18</v>
      </c>
      <c r="J15" s="108"/>
      <c r="K15" s="108"/>
      <c r="L15" s="109"/>
      <c r="M15" s="86">
        <v>5</v>
      </c>
      <c r="N15" s="87"/>
      <c r="O15" s="87"/>
      <c r="P15" s="87"/>
      <c r="Q15" s="88"/>
      <c r="R15" s="86">
        <v>405</v>
      </c>
      <c r="S15" s="87"/>
      <c r="T15" s="87"/>
      <c r="U15" s="87"/>
      <c r="V15" s="87"/>
      <c r="W15" s="88"/>
      <c r="X15" s="86">
        <v>3</v>
      </c>
      <c r="Y15" s="87"/>
      <c r="Z15" s="87"/>
      <c r="AA15" s="87"/>
      <c r="AB15" s="88"/>
      <c r="AC15" s="86">
        <v>100</v>
      </c>
      <c r="AD15" s="87"/>
      <c r="AE15" s="87"/>
      <c r="AF15" s="87"/>
      <c r="AG15" s="87"/>
      <c r="AH15" s="88"/>
      <c r="AI15" s="86">
        <f t="shared" si="0"/>
        <v>8</v>
      </c>
      <c r="AJ15" s="87"/>
      <c r="AK15" s="87"/>
      <c r="AL15" s="87"/>
      <c r="AM15" s="88"/>
      <c r="AN15" s="86">
        <f t="shared" si="1"/>
        <v>505</v>
      </c>
      <c r="AO15" s="87"/>
      <c r="AP15" s="87"/>
      <c r="AQ15" s="87"/>
      <c r="AR15" s="87"/>
      <c r="AS15" s="88"/>
      <c r="AT15" s="59">
        <f>IF(AI15=0,0,(AI15*1)/($E$17*$AU$9*3-$B$19))</f>
        <v>4.3010752688172046E-2</v>
      </c>
      <c r="AU15" s="60"/>
      <c r="AV15" s="60"/>
      <c r="AW15" s="60"/>
      <c r="AX15" s="60"/>
      <c r="AY15" s="61"/>
      <c r="AZ15" s="48"/>
    </row>
    <row r="16" spans="1:52" ht="10.5" customHeight="1" x14ac:dyDescent="0.15">
      <c r="A16" s="5"/>
      <c r="B16" s="233"/>
      <c r="C16" s="234"/>
      <c r="D16" s="234"/>
      <c r="E16" s="234"/>
      <c r="F16" s="234"/>
      <c r="G16" s="234"/>
      <c r="H16" s="235"/>
      <c r="I16" s="107" t="s">
        <v>19</v>
      </c>
      <c r="J16" s="108"/>
      <c r="K16" s="108"/>
      <c r="L16" s="109"/>
      <c r="M16" s="86">
        <v>5</v>
      </c>
      <c r="N16" s="87"/>
      <c r="O16" s="87"/>
      <c r="P16" s="87"/>
      <c r="Q16" s="88"/>
      <c r="R16" s="86">
        <v>1500</v>
      </c>
      <c r="S16" s="87"/>
      <c r="T16" s="87"/>
      <c r="U16" s="87"/>
      <c r="V16" s="87"/>
      <c r="W16" s="88"/>
      <c r="X16" s="86">
        <v>4</v>
      </c>
      <c r="Y16" s="87"/>
      <c r="Z16" s="87"/>
      <c r="AA16" s="87"/>
      <c r="AB16" s="88"/>
      <c r="AC16" s="86">
        <v>1200</v>
      </c>
      <c r="AD16" s="87"/>
      <c r="AE16" s="87"/>
      <c r="AF16" s="87"/>
      <c r="AG16" s="87"/>
      <c r="AH16" s="88"/>
      <c r="AI16" s="86">
        <f t="shared" si="0"/>
        <v>9</v>
      </c>
      <c r="AJ16" s="87"/>
      <c r="AK16" s="87"/>
      <c r="AL16" s="87"/>
      <c r="AM16" s="88"/>
      <c r="AN16" s="86">
        <f t="shared" si="1"/>
        <v>2700</v>
      </c>
      <c r="AO16" s="87"/>
      <c r="AP16" s="87"/>
      <c r="AQ16" s="87"/>
      <c r="AR16" s="87"/>
      <c r="AS16" s="88"/>
      <c r="AT16" s="59">
        <f>IF(AI16=0,0,(AI16*2)/($E$17*$AU$9*3-$B$19))</f>
        <v>9.6774193548387094E-2</v>
      </c>
      <c r="AU16" s="60"/>
      <c r="AV16" s="60"/>
      <c r="AW16" s="60"/>
      <c r="AX16" s="60"/>
      <c r="AY16" s="61"/>
      <c r="AZ16" s="48"/>
    </row>
    <row r="17" spans="1:52" ht="10.5" customHeight="1" x14ac:dyDescent="0.15">
      <c r="A17" s="5"/>
      <c r="B17" s="20"/>
      <c r="C17" s="22"/>
      <c r="D17" s="18" t="s">
        <v>24</v>
      </c>
      <c r="E17" s="18">
        <v>2</v>
      </c>
      <c r="F17" s="18" t="s">
        <v>20</v>
      </c>
      <c r="G17" s="18"/>
      <c r="H17" s="19"/>
      <c r="I17" s="107" t="s">
        <v>21</v>
      </c>
      <c r="J17" s="108"/>
      <c r="K17" s="108"/>
      <c r="L17" s="109"/>
      <c r="M17" s="86">
        <v>1</v>
      </c>
      <c r="N17" s="87"/>
      <c r="O17" s="87"/>
      <c r="P17" s="87"/>
      <c r="Q17" s="88"/>
      <c r="R17" s="86">
        <v>500</v>
      </c>
      <c r="S17" s="87"/>
      <c r="T17" s="87"/>
      <c r="U17" s="87"/>
      <c r="V17" s="87"/>
      <c r="W17" s="88"/>
      <c r="X17" s="86">
        <v>0</v>
      </c>
      <c r="Y17" s="87"/>
      <c r="Z17" s="87"/>
      <c r="AA17" s="87"/>
      <c r="AB17" s="88"/>
      <c r="AC17" s="86">
        <v>0</v>
      </c>
      <c r="AD17" s="87"/>
      <c r="AE17" s="87"/>
      <c r="AF17" s="87"/>
      <c r="AG17" s="87"/>
      <c r="AH17" s="88"/>
      <c r="AI17" s="86">
        <f t="shared" si="0"/>
        <v>1</v>
      </c>
      <c r="AJ17" s="87"/>
      <c r="AK17" s="87"/>
      <c r="AL17" s="87"/>
      <c r="AM17" s="88"/>
      <c r="AN17" s="86">
        <f t="shared" si="1"/>
        <v>500</v>
      </c>
      <c r="AO17" s="87"/>
      <c r="AP17" s="87"/>
      <c r="AQ17" s="87"/>
      <c r="AR17" s="87"/>
      <c r="AS17" s="88"/>
      <c r="AT17" s="59">
        <f>IF(AI17=0,0,(AI17*2)/($E$17*$AU$9*3-$B$19))</f>
        <v>1.0752688172043012E-2</v>
      </c>
      <c r="AU17" s="60"/>
      <c r="AV17" s="60"/>
      <c r="AW17" s="60"/>
      <c r="AX17" s="60"/>
      <c r="AY17" s="61"/>
      <c r="AZ17" s="48"/>
    </row>
    <row r="18" spans="1:52" ht="10.5" customHeight="1" x14ac:dyDescent="0.15">
      <c r="A18" s="5"/>
      <c r="B18" s="20"/>
      <c r="C18" s="22"/>
      <c r="D18" s="22"/>
      <c r="E18" s="18"/>
      <c r="F18" s="18"/>
      <c r="G18" s="18"/>
      <c r="H18" s="19"/>
      <c r="I18" s="107" t="s">
        <v>22</v>
      </c>
      <c r="J18" s="108"/>
      <c r="K18" s="108"/>
      <c r="L18" s="109"/>
      <c r="M18" s="86">
        <v>11</v>
      </c>
      <c r="N18" s="87"/>
      <c r="O18" s="87"/>
      <c r="P18" s="87"/>
      <c r="Q18" s="88"/>
      <c r="R18" s="86">
        <v>3354</v>
      </c>
      <c r="S18" s="87"/>
      <c r="T18" s="87"/>
      <c r="U18" s="87"/>
      <c r="V18" s="87"/>
      <c r="W18" s="88"/>
      <c r="X18" s="86">
        <v>14</v>
      </c>
      <c r="Y18" s="87"/>
      <c r="Z18" s="87"/>
      <c r="AA18" s="87"/>
      <c r="AB18" s="88"/>
      <c r="AC18" s="86">
        <v>2736</v>
      </c>
      <c r="AD18" s="87"/>
      <c r="AE18" s="87"/>
      <c r="AF18" s="87"/>
      <c r="AG18" s="87"/>
      <c r="AH18" s="88"/>
      <c r="AI18" s="86">
        <f t="shared" si="0"/>
        <v>25</v>
      </c>
      <c r="AJ18" s="87"/>
      <c r="AK18" s="87"/>
      <c r="AL18" s="87"/>
      <c r="AM18" s="88"/>
      <c r="AN18" s="86">
        <f t="shared" si="1"/>
        <v>6090</v>
      </c>
      <c r="AO18" s="87"/>
      <c r="AP18" s="87"/>
      <c r="AQ18" s="87"/>
      <c r="AR18" s="87"/>
      <c r="AS18" s="88"/>
      <c r="AT18" s="59">
        <f>IF(AI18=0,0,(AI18*3)/($E$17*$AU$9*3-$B$19))</f>
        <v>0.40322580645161288</v>
      </c>
      <c r="AU18" s="60"/>
      <c r="AV18" s="60"/>
      <c r="AW18" s="60"/>
      <c r="AX18" s="60"/>
      <c r="AY18" s="61"/>
      <c r="AZ18" s="48"/>
    </row>
    <row r="19" spans="1:52" ht="10.5" customHeight="1" x14ac:dyDescent="0.15">
      <c r="A19" s="5"/>
      <c r="B19" s="32">
        <v>0</v>
      </c>
      <c r="C19" s="27"/>
      <c r="D19" s="27"/>
      <c r="E19" s="24">
        <v>2</v>
      </c>
      <c r="F19" s="24"/>
      <c r="G19" s="24"/>
      <c r="H19" s="25"/>
      <c r="I19" s="107" t="s">
        <v>23</v>
      </c>
      <c r="J19" s="108"/>
      <c r="K19" s="108"/>
      <c r="L19" s="109"/>
      <c r="M19" s="86">
        <f>SUM(M13:M18)</f>
        <v>27</v>
      </c>
      <c r="N19" s="87"/>
      <c r="O19" s="87"/>
      <c r="P19" s="87"/>
      <c r="Q19" s="88"/>
      <c r="R19" s="86">
        <f>SUM(R13:R18)</f>
        <v>6514</v>
      </c>
      <c r="S19" s="87"/>
      <c r="T19" s="87"/>
      <c r="U19" s="87"/>
      <c r="V19" s="87"/>
      <c r="W19" s="88"/>
      <c r="X19" s="86">
        <f>SUM(X13:X18)</f>
        <v>21</v>
      </c>
      <c r="Y19" s="87"/>
      <c r="Z19" s="87"/>
      <c r="AA19" s="87"/>
      <c r="AB19" s="88"/>
      <c r="AC19" s="86">
        <f>SUM(AC13:AC18)</f>
        <v>4036</v>
      </c>
      <c r="AD19" s="87"/>
      <c r="AE19" s="87"/>
      <c r="AF19" s="87"/>
      <c r="AG19" s="87"/>
      <c r="AH19" s="88"/>
      <c r="AI19" s="86">
        <f t="shared" si="0"/>
        <v>48</v>
      </c>
      <c r="AJ19" s="87"/>
      <c r="AK19" s="87"/>
      <c r="AL19" s="87"/>
      <c r="AM19" s="88"/>
      <c r="AN19" s="86">
        <f t="shared" si="1"/>
        <v>10550</v>
      </c>
      <c r="AO19" s="87"/>
      <c r="AP19" s="87"/>
      <c r="AQ19" s="87"/>
      <c r="AR19" s="87"/>
      <c r="AS19" s="88"/>
      <c r="AT19" s="59">
        <f>IF(AI19=0,0,(AI19+AI16+AI17+(AI18*2))/(E17*$AU$9*3-B19))</f>
        <v>0.58064516129032262</v>
      </c>
      <c r="AU19" s="60"/>
      <c r="AV19" s="60"/>
      <c r="AW19" s="60"/>
      <c r="AX19" s="60"/>
      <c r="AY19" s="61"/>
      <c r="AZ19" s="48"/>
    </row>
    <row r="20" spans="1:52" ht="10.5" customHeight="1" x14ac:dyDescent="0.15">
      <c r="A20" s="5"/>
      <c r="B20" s="121" t="s">
        <v>44</v>
      </c>
      <c r="C20" s="231"/>
      <c r="D20" s="231"/>
      <c r="E20" s="231"/>
      <c r="F20" s="231"/>
      <c r="G20" s="231"/>
      <c r="H20" s="232"/>
      <c r="I20" s="107" t="s">
        <v>37</v>
      </c>
      <c r="J20" s="108"/>
      <c r="K20" s="108"/>
      <c r="L20" s="109"/>
      <c r="M20" s="86">
        <v>42</v>
      </c>
      <c r="N20" s="87"/>
      <c r="O20" s="87"/>
      <c r="P20" s="87"/>
      <c r="Q20" s="88"/>
      <c r="R20" s="86">
        <v>397</v>
      </c>
      <c r="S20" s="87"/>
      <c r="T20" s="87"/>
      <c r="U20" s="87"/>
      <c r="V20" s="87"/>
      <c r="W20" s="88"/>
      <c r="X20" s="86">
        <v>0</v>
      </c>
      <c r="Y20" s="87"/>
      <c r="Z20" s="87"/>
      <c r="AA20" s="87"/>
      <c r="AB20" s="88"/>
      <c r="AC20" s="86">
        <v>0</v>
      </c>
      <c r="AD20" s="87"/>
      <c r="AE20" s="87"/>
      <c r="AF20" s="87"/>
      <c r="AG20" s="87"/>
      <c r="AH20" s="88"/>
      <c r="AI20" s="86">
        <f t="shared" si="0"/>
        <v>42</v>
      </c>
      <c r="AJ20" s="87"/>
      <c r="AK20" s="87"/>
      <c r="AL20" s="87"/>
      <c r="AM20" s="88"/>
      <c r="AN20" s="86">
        <f t="shared" si="1"/>
        <v>397</v>
      </c>
      <c r="AO20" s="87"/>
      <c r="AP20" s="87"/>
      <c r="AQ20" s="87"/>
      <c r="AR20" s="87"/>
      <c r="AS20" s="88"/>
      <c r="AT20" s="59">
        <f>IF(AI20=0,0,(AI20*1)/($E$24*$AU$9*3-$B$26))</f>
        <v>0.15053763440860216</v>
      </c>
      <c r="AU20" s="60"/>
      <c r="AV20" s="60"/>
      <c r="AW20" s="60"/>
      <c r="AX20" s="60"/>
      <c r="AY20" s="61"/>
      <c r="AZ20" s="48"/>
    </row>
    <row r="21" spans="1:52" ht="10.5" customHeight="1" x14ac:dyDescent="0.15">
      <c r="A21" s="5"/>
      <c r="B21" s="233"/>
      <c r="C21" s="234"/>
      <c r="D21" s="234"/>
      <c r="E21" s="234"/>
      <c r="F21" s="234"/>
      <c r="G21" s="234"/>
      <c r="H21" s="235"/>
      <c r="I21" s="107" t="s">
        <v>38</v>
      </c>
      <c r="J21" s="108"/>
      <c r="K21" s="108"/>
      <c r="L21" s="109"/>
      <c r="M21" s="86">
        <v>36</v>
      </c>
      <c r="N21" s="87"/>
      <c r="O21" s="87"/>
      <c r="P21" s="87"/>
      <c r="Q21" s="88"/>
      <c r="R21" s="86">
        <v>447</v>
      </c>
      <c r="S21" s="87"/>
      <c r="T21" s="87"/>
      <c r="U21" s="87"/>
      <c r="V21" s="87"/>
      <c r="W21" s="88"/>
      <c r="X21" s="86">
        <v>6</v>
      </c>
      <c r="Y21" s="87"/>
      <c r="Z21" s="87"/>
      <c r="AA21" s="87"/>
      <c r="AB21" s="88"/>
      <c r="AC21" s="86">
        <v>120</v>
      </c>
      <c r="AD21" s="87"/>
      <c r="AE21" s="87"/>
      <c r="AF21" s="87"/>
      <c r="AG21" s="87"/>
      <c r="AH21" s="88"/>
      <c r="AI21" s="86">
        <f t="shared" si="0"/>
        <v>42</v>
      </c>
      <c r="AJ21" s="87"/>
      <c r="AK21" s="87"/>
      <c r="AL21" s="87"/>
      <c r="AM21" s="88"/>
      <c r="AN21" s="86">
        <f t="shared" si="1"/>
        <v>567</v>
      </c>
      <c r="AO21" s="87"/>
      <c r="AP21" s="87"/>
      <c r="AQ21" s="87"/>
      <c r="AR21" s="87"/>
      <c r="AS21" s="88"/>
      <c r="AT21" s="59">
        <f>IF(AI21=0,0,(AI21*1)/($E$24*$AU$9*3-$B$26))</f>
        <v>0.15053763440860216</v>
      </c>
      <c r="AU21" s="60"/>
      <c r="AV21" s="60"/>
      <c r="AW21" s="60"/>
      <c r="AX21" s="60"/>
      <c r="AY21" s="61"/>
      <c r="AZ21" s="48"/>
    </row>
    <row r="22" spans="1:52" ht="10.5" customHeight="1" x14ac:dyDescent="0.15">
      <c r="A22" s="5"/>
      <c r="B22" s="233"/>
      <c r="C22" s="234"/>
      <c r="D22" s="234"/>
      <c r="E22" s="234"/>
      <c r="F22" s="234"/>
      <c r="G22" s="234"/>
      <c r="H22" s="235"/>
      <c r="I22" s="107" t="s">
        <v>39</v>
      </c>
      <c r="J22" s="108"/>
      <c r="K22" s="108"/>
      <c r="L22" s="109"/>
      <c r="M22" s="86">
        <v>42</v>
      </c>
      <c r="N22" s="87"/>
      <c r="O22" s="87"/>
      <c r="P22" s="87"/>
      <c r="Q22" s="88"/>
      <c r="R22" s="86">
        <v>740</v>
      </c>
      <c r="S22" s="87"/>
      <c r="T22" s="87"/>
      <c r="U22" s="87"/>
      <c r="V22" s="87"/>
      <c r="W22" s="88"/>
      <c r="X22" s="86">
        <v>12</v>
      </c>
      <c r="Y22" s="87"/>
      <c r="Z22" s="87"/>
      <c r="AA22" s="87"/>
      <c r="AB22" s="88"/>
      <c r="AC22" s="86">
        <v>365</v>
      </c>
      <c r="AD22" s="87"/>
      <c r="AE22" s="87"/>
      <c r="AF22" s="87"/>
      <c r="AG22" s="87"/>
      <c r="AH22" s="88"/>
      <c r="AI22" s="86">
        <f t="shared" si="0"/>
        <v>54</v>
      </c>
      <c r="AJ22" s="87"/>
      <c r="AK22" s="87"/>
      <c r="AL22" s="87"/>
      <c r="AM22" s="88"/>
      <c r="AN22" s="86">
        <f t="shared" si="1"/>
        <v>1105</v>
      </c>
      <c r="AO22" s="87"/>
      <c r="AP22" s="87"/>
      <c r="AQ22" s="87"/>
      <c r="AR22" s="87"/>
      <c r="AS22" s="88"/>
      <c r="AT22" s="59">
        <f>IF(AI22=0,0,(AI22*1)/($E$24*$AU$9*3-$B$26))</f>
        <v>0.19354838709677419</v>
      </c>
      <c r="AU22" s="60"/>
      <c r="AV22" s="60"/>
      <c r="AW22" s="60"/>
      <c r="AX22" s="60"/>
      <c r="AY22" s="61"/>
      <c r="AZ22" s="48"/>
    </row>
    <row r="23" spans="1:52" ht="10.5" customHeight="1" x14ac:dyDescent="0.15">
      <c r="A23" s="5"/>
      <c r="B23" s="233"/>
      <c r="C23" s="234"/>
      <c r="D23" s="234"/>
      <c r="E23" s="234"/>
      <c r="F23" s="234"/>
      <c r="G23" s="234"/>
      <c r="H23" s="235"/>
      <c r="I23" s="107" t="s">
        <v>40</v>
      </c>
      <c r="J23" s="108"/>
      <c r="K23" s="108"/>
      <c r="L23" s="109"/>
      <c r="M23" s="86">
        <v>13</v>
      </c>
      <c r="N23" s="87"/>
      <c r="O23" s="87"/>
      <c r="P23" s="87"/>
      <c r="Q23" s="88"/>
      <c r="R23" s="86">
        <v>139</v>
      </c>
      <c r="S23" s="87"/>
      <c r="T23" s="87"/>
      <c r="U23" s="87"/>
      <c r="V23" s="87"/>
      <c r="W23" s="88"/>
      <c r="X23" s="86">
        <v>6</v>
      </c>
      <c r="Y23" s="87"/>
      <c r="Z23" s="87"/>
      <c r="AA23" s="87"/>
      <c r="AB23" s="88"/>
      <c r="AC23" s="86">
        <v>147</v>
      </c>
      <c r="AD23" s="87"/>
      <c r="AE23" s="87"/>
      <c r="AF23" s="87"/>
      <c r="AG23" s="87"/>
      <c r="AH23" s="88"/>
      <c r="AI23" s="86">
        <f t="shared" si="0"/>
        <v>19</v>
      </c>
      <c r="AJ23" s="87"/>
      <c r="AK23" s="87"/>
      <c r="AL23" s="87"/>
      <c r="AM23" s="88"/>
      <c r="AN23" s="86">
        <f t="shared" si="1"/>
        <v>286</v>
      </c>
      <c r="AO23" s="87"/>
      <c r="AP23" s="87"/>
      <c r="AQ23" s="87"/>
      <c r="AR23" s="87"/>
      <c r="AS23" s="88"/>
      <c r="AT23" s="59">
        <f>IF(AI23=0,0,(AI23*2)/($E$24*$AU$9*3-$B$26))</f>
        <v>0.13620071684587814</v>
      </c>
      <c r="AU23" s="60"/>
      <c r="AV23" s="60"/>
      <c r="AW23" s="60"/>
      <c r="AX23" s="60"/>
      <c r="AY23" s="61"/>
      <c r="AZ23" s="48"/>
    </row>
    <row r="24" spans="1:52" ht="10.5" customHeight="1" x14ac:dyDescent="0.15">
      <c r="A24" s="5"/>
      <c r="B24" s="20"/>
      <c r="C24" s="22"/>
      <c r="D24" s="18" t="s">
        <v>24</v>
      </c>
      <c r="E24" s="18">
        <v>3</v>
      </c>
      <c r="F24" s="18" t="s">
        <v>41</v>
      </c>
      <c r="G24" s="18"/>
      <c r="H24" s="19"/>
      <c r="I24" s="107" t="s">
        <v>42</v>
      </c>
      <c r="J24" s="108"/>
      <c r="K24" s="108"/>
      <c r="L24" s="109"/>
      <c r="M24" s="86">
        <v>4</v>
      </c>
      <c r="N24" s="87"/>
      <c r="O24" s="87"/>
      <c r="P24" s="87"/>
      <c r="Q24" s="88"/>
      <c r="R24" s="86">
        <v>38</v>
      </c>
      <c r="S24" s="87"/>
      <c r="T24" s="87"/>
      <c r="U24" s="87"/>
      <c r="V24" s="87"/>
      <c r="W24" s="88"/>
      <c r="X24" s="86">
        <v>0</v>
      </c>
      <c r="Y24" s="87"/>
      <c r="Z24" s="87"/>
      <c r="AA24" s="87"/>
      <c r="AB24" s="88"/>
      <c r="AC24" s="86">
        <v>0</v>
      </c>
      <c r="AD24" s="87"/>
      <c r="AE24" s="87"/>
      <c r="AF24" s="87"/>
      <c r="AG24" s="87"/>
      <c r="AH24" s="88"/>
      <c r="AI24" s="86">
        <f t="shared" si="0"/>
        <v>4</v>
      </c>
      <c r="AJ24" s="87"/>
      <c r="AK24" s="87"/>
      <c r="AL24" s="87"/>
      <c r="AM24" s="88"/>
      <c r="AN24" s="86">
        <f t="shared" si="1"/>
        <v>38</v>
      </c>
      <c r="AO24" s="87"/>
      <c r="AP24" s="87"/>
      <c r="AQ24" s="87"/>
      <c r="AR24" s="87"/>
      <c r="AS24" s="88"/>
      <c r="AT24" s="59">
        <f>IF(AI24=0,0,(AI24*2)/($E$24*$AU$9*3-$B$26))</f>
        <v>2.8673835125448029E-2</v>
      </c>
      <c r="AU24" s="60"/>
      <c r="AV24" s="60"/>
      <c r="AW24" s="60"/>
      <c r="AX24" s="60"/>
      <c r="AY24" s="61"/>
      <c r="AZ24" s="48"/>
    </row>
    <row r="25" spans="1:52" ht="10.5" customHeight="1" x14ac:dyDescent="0.15">
      <c r="A25" s="5"/>
      <c r="B25" s="20"/>
      <c r="C25" s="22"/>
      <c r="D25" s="22"/>
      <c r="E25" s="18"/>
      <c r="F25" s="18"/>
      <c r="G25" s="18"/>
      <c r="H25" s="19"/>
      <c r="I25" s="107" t="s">
        <v>43</v>
      </c>
      <c r="J25" s="108"/>
      <c r="K25" s="108"/>
      <c r="L25" s="109"/>
      <c r="M25" s="86">
        <v>7</v>
      </c>
      <c r="N25" s="87"/>
      <c r="O25" s="87"/>
      <c r="P25" s="87"/>
      <c r="Q25" s="88"/>
      <c r="R25" s="86">
        <v>130</v>
      </c>
      <c r="S25" s="87"/>
      <c r="T25" s="87"/>
      <c r="U25" s="87"/>
      <c r="V25" s="87"/>
      <c r="W25" s="88"/>
      <c r="X25" s="86">
        <v>17</v>
      </c>
      <c r="Y25" s="87"/>
      <c r="Z25" s="87"/>
      <c r="AA25" s="87"/>
      <c r="AB25" s="88"/>
      <c r="AC25" s="86">
        <v>430</v>
      </c>
      <c r="AD25" s="87"/>
      <c r="AE25" s="87"/>
      <c r="AF25" s="87"/>
      <c r="AG25" s="87"/>
      <c r="AH25" s="88"/>
      <c r="AI25" s="86">
        <f t="shared" si="0"/>
        <v>24</v>
      </c>
      <c r="AJ25" s="87"/>
      <c r="AK25" s="87"/>
      <c r="AL25" s="87"/>
      <c r="AM25" s="88"/>
      <c r="AN25" s="86">
        <f t="shared" si="1"/>
        <v>560</v>
      </c>
      <c r="AO25" s="87"/>
      <c r="AP25" s="87"/>
      <c r="AQ25" s="87"/>
      <c r="AR25" s="87"/>
      <c r="AS25" s="88"/>
      <c r="AT25" s="59">
        <f>IF(AI25=0,0,(AI25*3)/($E$24*$AU$9*3-$B$26))</f>
        <v>0.25806451612903225</v>
      </c>
      <c r="AU25" s="60"/>
      <c r="AV25" s="60"/>
      <c r="AW25" s="60"/>
      <c r="AX25" s="60"/>
      <c r="AY25" s="61"/>
      <c r="AZ25" s="48"/>
    </row>
    <row r="26" spans="1:52" ht="10.5" customHeight="1" x14ac:dyDescent="0.15">
      <c r="A26" s="5"/>
      <c r="B26" s="32">
        <v>0</v>
      </c>
      <c r="C26" s="27"/>
      <c r="D26" s="27"/>
      <c r="E26" s="24">
        <v>2</v>
      </c>
      <c r="F26" s="24"/>
      <c r="G26" s="24"/>
      <c r="H26" s="25"/>
      <c r="I26" s="107" t="s">
        <v>36</v>
      </c>
      <c r="J26" s="108"/>
      <c r="K26" s="108"/>
      <c r="L26" s="109"/>
      <c r="M26" s="86">
        <f>SUM(M20:M25)</f>
        <v>144</v>
      </c>
      <c r="N26" s="87"/>
      <c r="O26" s="87"/>
      <c r="P26" s="87"/>
      <c r="Q26" s="88"/>
      <c r="R26" s="86">
        <f>SUM(R20:R25)</f>
        <v>1891</v>
      </c>
      <c r="S26" s="87"/>
      <c r="T26" s="87"/>
      <c r="U26" s="87"/>
      <c r="V26" s="87"/>
      <c r="W26" s="88"/>
      <c r="X26" s="86">
        <f>SUM(X20:X25)</f>
        <v>41</v>
      </c>
      <c r="Y26" s="87"/>
      <c r="Z26" s="87"/>
      <c r="AA26" s="87"/>
      <c r="AB26" s="88"/>
      <c r="AC26" s="86">
        <f>SUM(AC20:AC25)</f>
        <v>1062</v>
      </c>
      <c r="AD26" s="87"/>
      <c r="AE26" s="87"/>
      <c r="AF26" s="87"/>
      <c r="AG26" s="87"/>
      <c r="AH26" s="88"/>
      <c r="AI26" s="86">
        <f t="shared" si="0"/>
        <v>185</v>
      </c>
      <c r="AJ26" s="87"/>
      <c r="AK26" s="87"/>
      <c r="AL26" s="87"/>
      <c r="AM26" s="88"/>
      <c r="AN26" s="86">
        <f t="shared" si="1"/>
        <v>2953</v>
      </c>
      <c r="AO26" s="87"/>
      <c r="AP26" s="87"/>
      <c r="AQ26" s="87"/>
      <c r="AR26" s="87"/>
      <c r="AS26" s="88"/>
      <c r="AT26" s="59">
        <f>IF(AI26=0,0,(AI26+AI23+AI24+(AI25*2))/(E24*$AU$9*3-B26))</f>
        <v>0.91756272401433692</v>
      </c>
      <c r="AU26" s="60"/>
      <c r="AV26" s="60"/>
      <c r="AW26" s="60"/>
      <c r="AX26" s="60"/>
      <c r="AY26" s="61"/>
      <c r="AZ26" s="48"/>
    </row>
    <row r="27" spans="1:52" ht="10.5" customHeight="1" x14ac:dyDescent="0.15">
      <c r="A27" s="5"/>
      <c r="B27" s="121" t="s">
        <v>45</v>
      </c>
      <c r="C27" s="231"/>
      <c r="D27" s="231"/>
      <c r="E27" s="231"/>
      <c r="F27" s="231"/>
      <c r="G27" s="231"/>
      <c r="H27" s="232"/>
      <c r="I27" s="107" t="s">
        <v>37</v>
      </c>
      <c r="J27" s="108"/>
      <c r="K27" s="108"/>
      <c r="L27" s="109"/>
      <c r="M27" s="86">
        <v>7</v>
      </c>
      <c r="N27" s="87"/>
      <c r="O27" s="87"/>
      <c r="P27" s="87"/>
      <c r="Q27" s="88"/>
      <c r="R27" s="86">
        <v>66</v>
      </c>
      <c r="S27" s="87"/>
      <c r="T27" s="87"/>
      <c r="U27" s="87"/>
      <c r="V27" s="87"/>
      <c r="W27" s="88"/>
      <c r="X27" s="86">
        <v>0</v>
      </c>
      <c r="Y27" s="87"/>
      <c r="Z27" s="87"/>
      <c r="AA27" s="87"/>
      <c r="AB27" s="88"/>
      <c r="AC27" s="86">
        <v>0</v>
      </c>
      <c r="AD27" s="87"/>
      <c r="AE27" s="87"/>
      <c r="AF27" s="87"/>
      <c r="AG27" s="87"/>
      <c r="AH27" s="88"/>
      <c r="AI27" s="86">
        <f t="shared" si="0"/>
        <v>7</v>
      </c>
      <c r="AJ27" s="87"/>
      <c r="AK27" s="87"/>
      <c r="AL27" s="87"/>
      <c r="AM27" s="88"/>
      <c r="AN27" s="86">
        <f t="shared" si="1"/>
        <v>66</v>
      </c>
      <c r="AO27" s="87"/>
      <c r="AP27" s="87"/>
      <c r="AQ27" s="87"/>
      <c r="AR27" s="87"/>
      <c r="AS27" s="88"/>
      <c r="AT27" s="59">
        <f>IF(AI27=0,0,(AI27*1)/($E$31*$AU$9*3-$B$33))</f>
        <v>7.5268817204301078E-2</v>
      </c>
      <c r="AU27" s="60"/>
      <c r="AV27" s="60"/>
      <c r="AW27" s="60"/>
      <c r="AX27" s="60"/>
      <c r="AY27" s="61"/>
      <c r="AZ27" s="48"/>
    </row>
    <row r="28" spans="1:52" ht="10.5" customHeight="1" x14ac:dyDescent="0.15">
      <c r="A28" s="5"/>
      <c r="B28" s="233"/>
      <c r="C28" s="234"/>
      <c r="D28" s="234"/>
      <c r="E28" s="234"/>
      <c r="F28" s="234"/>
      <c r="G28" s="234"/>
      <c r="H28" s="235"/>
      <c r="I28" s="107" t="s">
        <v>38</v>
      </c>
      <c r="J28" s="108"/>
      <c r="K28" s="108"/>
      <c r="L28" s="109"/>
      <c r="M28" s="86">
        <v>4</v>
      </c>
      <c r="N28" s="87"/>
      <c r="O28" s="87"/>
      <c r="P28" s="87"/>
      <c r="Q28" s="88"/>
      <c r="R28" s="86">
        <v>37</v>
      </c>
      <c r="S28" s="87"/>
      <c r="T28" s="87"/>
      <c r="U28" s="87"/>
      <c r="V28" s="87"/>
      <c r="W28" s="88"/>
      <c r="X28" s="86">
        <v>0</v>
      </c>
      <c r="Y28" s="87"/>
      <c r="Z28" s="87"/>
      <c r="AA28" s="87"/>
      <c r="AB28" s="88"/>
      <c r="AC28" s="86">
        <v>0</v>
      </c>
      <c r="AD28" s="87"/>
      <c r="AE28" s="87"/>
      <c r="AF28" s="87"/>
      <c r="AG28" s="87"/>
      <c r="AH28" s="88"/>
      <c r="AI28" s="86">
        <f t="shared" si="0"/>
        <v>4</v>
      </c>
      <c r="AJ28" s="87"/>
      <c r="AK28" s="87"/>
      <c r="AL28" s="87"/>
      <c r="AM28" s="88"/>
      <c r="AN28" s="86">
        <f t="shared" si="1"/>
        <v>37</v>
      </c>
      <c r="AO28" s="87"/>
      <c r="AP28" s="87"/>
      <c r="AQ28" s="87"/>
      <c r="AR28" s="87"/>
      <c r="AS28" s="88"/>
      <c r="AT28" s="59">
        <f>IF(AI28=0,0,(AI28*1)/($E$31*$AU$9*3-$B$33))</f>
        <v>4.3010752688172046E-2</v>
      </c>
      <c r="AU28" s="60"/>
      <c r="AV28" s="60"/>
      <c r="AW28" s="60"/>
      <c r="AX28" s="60"/>
      <c r="AY28" s="61"/>
      <c r="AZ28" s="48"/>
    </row>
    <row r="29" spans="1:52" ht="10.5" customHeight="1" x14ac:dyDescent="0.15">
      <c r="A29" s="5"/>
      <c r="B29" s="233"/>
      <c r="C29" s="234"/>
      <c r="D29" s="234"/>
      <c r="E29" s="234"/>
      <c r="F29" s="234"/>
      <c r="G29" s="234"/>
      <c r="H29" s="235"/>
      <c r="I29" s="107" t="s">
        <v>39</v>
      </c>
      <c r="J29" s="108"/>
      <c r="K29" s="108"/>
      <c r="L29" s="109"/>
      <c r="M29" s="86">
        <v>8</v>
      </c>
      <c r="N29" s="87"/>
      <c r="O29" s="87"/>
      <c r="P29" s="87"/>
      <c r="Q29" s="88"/>
      <c r="R29" s="86">
        <v>71</v>
      </c>
      <c r="S29" s="87"/>
      <c r="T29" s="87"/>
      <c r="U29" s="87"/>
      <c r="V29" s="87"/>
      <c r="W29" s="88"/>
      <c r="X29" s="86">
        <v>1</v>
      </c>
      <c r="Y29" s="87"/>
      <c r="Z29" s="87"/>
      <c r="AA29" s="87"/>
      <c r="AB29" s="88"/>
      <c r="AC29" s="86">
        <v>10</v>
      </c>
      <c r="AD29" s="87"/>
      <c r="AE29" s="87"/>
      <c r="AF29" s="87"/>
      <c r="AG29" s="87"/>
      <c r="AH29" s="88"/>
      <c r="AI29" s="86">
        <f t="shared" si="0"/>
        <v>9</v>
      </c>
      <c r="AJ29" s="87"/>
      <c r="AK29" s="87"/>
      <c r="AL29" s="87"/>
      <c r="AM29" s="88"/>
      <c r="AN29" s="86">
        <f t="shared" si="1"/>
        <v>81</v>
      </c>
      <c r="AO29" s="87"/>
      <c r="AP29" s="87"/>
      <c r="AQ29" s="87"/>
      <c r="AR29" s="87"/>
      <c r="AS29" s="88"/>
      <c r="AT29" s="59">
        <f>IF(AI29=0,0,(AI29*1)/($E$31*$AU$9*3-$B$33))</f>
        <v>9.6774193548387094E-2</v>
      </c>
      <c r="AU29" s="60"/>
      <c r="AV29" s="60"/>
      <c r="AW29" s="60"/>
      <c r="AX29" s="60"/>
      <c r="AY29" s="61"/>
      <c r="AZ29" s="48"/>
    </row>
    <row r="30" spans="1:52" ht="10.5" customHeight="1" x14ac:dyDescent="0.15">
      <c r="A30" s="5"/>
      <c r="B30" s="233"/>
      <c r="C30" s="234"/>
      <c r="D30" s="234"/>
      <c r="E30" s="234"/>
      <c r="F30" s="234"/>
      <c r="G30" s="234"/>
      <c r="H30" s="235"/>
      <c r="I30" s="107" t="s">
        <v>40</v>
      </c>
      <c r="J30" s="108"/>
      <c r="K30" s="108"/>
      <c r="L30" s="109"/>
      <c r="M30" s="86">
        <v>9</v>
      </c>
      <c r="N30" s="87"/>
      <c r="O30" s="87"/>
      <c r="P30" s="87"/>
      <c r="Q30" s="88"/>
      <c r="R30" s="86">
        <v>47</v>
      </c>
      <c r="S30" s="87"/>
      <c r="T30" s="87"/>
      <c r="U30" s="87"/>
      <c r="V30" s="87"/>
      <c r="W30" s="88"/>
      <c r="X30" s="86">
        <v>1</v>
      </c>
      <c r="Y30" s="87"/>
      <c r="Z30" s="87"/>
      <c r="AA30" s="87"/>
      <c r="AB30" s="88"/>
      <c r="AC30" s="86">
        <v>20</v>
      </c>
      <c r="AD30" s="87"/>
      <c r="AE30" s="87"/>
      <c r="AF30" s="87"/>
      <c r="AG30" s="87"/>
      <c r="AH30" s="88"/>
      <c r="AI30" s="86">
        <f t="shared" si="0"/>
        <v>10</v>
      </c>
      <c r="AJ30" s="87"/>
      <c r="AK30" s="87"/>
      <c r="AL30" s="87"/>
      <c r="AM30" s="88"/>
      <c r="AN30" s="86">
        <f t="shared" si="1"/>
        <v>67</v>
      </c>
      <c r="AO30" s="87"/>
      <c r="AP30" s="87"/>
      <c r="AQ30" s="87"/>
      <c r="AR30" s="87"/>
      <c r="AS30" s="88"/>
      <c r="AT30" s="59">
        <f>IF(AI30=0,0,(AI30*2)/($E$31*$AU$9*3-$B$33))</f>
        <v>0.21505376344086022</v>
      </c>
      <c r="AU30" s="60"/>
      <c r="AV30" s="60"/>
      <c r="AW30" s="60"/>
      <c r="AX30" s="60"/>
      <c r="AY30" s="61"/>
      <c r="AZ30" s="48"/>
    </row>
    <row r="31" spans="1:52" ht="10.5" customHeight="1" x14ac:dyDescent="0.15">
      <c r="A31" s="5"/>
      <c r="B31" s="20"/>
      <c r="C31" s="22"/>
      <c r="D31" s="18" t="s">
        <v>24</v>
      </c>
      <c r="E31" s="18">
        <v>1</v>
      </c>
      <c r="F31" s="18" t="s">
        <v>41</v>
      </c>
      <c r="G31" s="18"/>
      <c r="H31" s="19"/>
      <c r="I31" s="107" t="s">
        <v>42</v>
      </c>
      <c r="J31" s="108"/>
      <c r="K31" s="108"/>
      <c r="L31" s="109"/>
      <c r="M31" s="86">
        <v>4</v>
      </c>
      <c r="N31" s="87"/>
      <c r="O31" s="87"/>
      <c r="P31" s="87"/>
      <c r="Q31" s="88"/>
      <c r="R31" s="86">
        <v>20</v>
      </c>
      <c r="S31" s="87"/>
      <c r="T31" s="87"/>
      <c r="U31" s="87"/>
      <c r="V31" s="87"/>
      <c r="W31" s="88"/>
      <c r="X31" s="86">
        <v>0</v>
      </c>
      <c r="Y31" s="87"/>
      <c r="Z31" s="87"/>
      <c r="AA31" s="87"/>
      <c r="AB31" s="88"/>
      <c r="AC31" s="86">
        <v>0</v>
      </c>
      <c r="AD31" s="87"/>
      <c r="AE31" s="87"/>
      <c r="AF31" s="87"/>
      <c r="AG31" s="87"/>
      <c r="AH31" s="88"/>
      <c r="AI31" s="86">
        <f t="shared" si="0"/>
        <v>4</v>
      </c>
      <c r="AJ31" s="87"/>
      <c r="AK31" s="87"/>
      <c r="AL31" s="87"/>
      <c r="AM31" s="88"/>
      <c r="AN31" s="86">
        <f t="shared" si="1"/>
        <v>20</v>
      </c>
      <c r="AO31" s="87"/>
      <c r="AP31" s="87"/>
      <c r="AQ31" s="87"/>
      <c r="AR31" s="87"/>
      <c r="AS31" s="88"/>
      <c r="AT31" s="59">
        <f>IF(AI31=0,0,(AI31*2)/($E$31*$AU$9*3-$B$33))</f>
        <v>8.6021505376344093E-2</v>
      </c>
      <c r="AU31" s="60"/>
      <c r="AV31" s="60"/>
      <c r="AW31" s="60"/>
      <c r="AX31" s="60"/>
      <c r="AY31" s="61"/>
      <c r="AZ31" s="48"/>
    </row>
    <row r="32" spans="1:52" ht="10.5" customHeight="1" x14ac:dyDescent="0.15">
      <c r="A32" s="5"/>
      <c r="B32" s="20"/>
      <c r="C32" s="22"/>
      <c r="D32" s="22"/>
      <c r="E32" s="18"/>
      <c r="F32" s="18"/>
      <c r="G32" s="18"/>
      <c r="H32" s="19"/>
      <c r="I32" s="107" t="s">
        <v>43</v>
      </c>
      <c r="J32" s="108"/>
      <c r="K32" s="108"/>
      <c r="L32" s="109"/>
      <c r="M32" s="86">
        <v>2</v>
      </c>
      <c r="N32" s="87"/>
      <c r="O32" s="87"/>
      <c r="P32" s="87"/>
      <c r="Q32" s="88"/>
      <c r="R32" s="86">
        <v>40</v>
      </c>
      <c r="S32" s="87"/>
      <c r="T32" s="87"/>
      <c r="U32" s="87"/>
      <c r="V32" s="87"/>
      <c r="W32" s="88"/>
      <c r="X32" s="86">
        <v>7</v>
      </c>
      <c r="Y32" s="87"/>
      <c r="Z32" s="87"/>
      <c r="AA32" s="87"/>
      <c r="AB32" s="88"/>
      <c r="AC32" s="86">
        <v>140</v>
      </c>
      <c r="AD32" s="87"/>
      <c r="AE32" s="87"/>
      <c r="AF32" s="87"/>
      <c r="AG32" s="87"/>
      <c r="AH32" s="88"/>
      <c r="AI32" s="86">
        <f t="shared" si="0"/>
        <v>9</v>
      </c>
      <c r="AJ32" s="87"/>
      <c r="AK32" s="87"/>
      <c r="AL32" s="87"/>
      <c r="AM32" s="88"/>
      <c r="AN32" s="86">
        <f t="shared" si="1"/>
        <v>180</v>
      </c>
      <c r="AO32" s="87"/>
      <c r="AP32" s="87"/>
      <c r="AQ32" s="87"/>
      <c r="AR32" s="87"/>
      <c r="AS32" s="88"/>
      <c r="AT32" s="59">
        <f>IF(AI32=0,0,(AI32*3)/($E$31*$AU$9*3-$B$33))</f>
        <v>0.29032258064516131</v>
      </c>
      <c r="AU32" s="60"/>
      <c r="AV32" s="60"/>
      <c r="AW32" s="60"/>
      <c r="AX32" s="60"/>
      <c r="AY32" s="61"/>
      <c r="AZ32" s="48"/>
    </row>
    <row r="33" spans="1:52" ht="10.5" customHeight="1" x14ac:dyDescent="0.15">
      <c r="A33" s="5"/>
      <c r="B33" s="32">
        <v>0</v>
      </c>
      <c r="C33" s="27"/>
      <c r="D33" s="27"/>
      <c r="E33" s="24">
        <v>2</v>
      </c>
      <c r="F33" s="24"/>
      <c r="G33" s="24"/>
      <c r="H33" s="25"/>
      <c r="I33" s="107" t="s">
        <v>36</v>
      </c>
      <c r="J33" s="108"/>
      <c r="K33" s="108"/>
      <c r="L33" s="109"/>
      <c r="M33" s="86">
        <f>SUM(M27:M32)</f>
        <v>34</v>
      </c>
      <c r="N33" s="87"/>
      <c r="O33" s="87"/>
      <c r="P33" s="87"/>
      <c r="Q33" s="88"/>
      <c r="R33" s="86">
        <f>SUM(R27:R32)</f>
        <v>281</v>
      </c>
      <c r="S33" s="87"/>
      <c r="T33" s="87"/>
      <c r="U33" s="87"/>
      <c r="V33" s="87"/>
      <c r="W33" s="88"/>
      <c r="X33" s="86">
        <f>SUM(X27:X32)</f>
        <v>9</v>
      </c>
      <c r="Y33" s="87"/>
      <c r="Z33" s="87"/>
      <c r="AA33" s="87"/>
      <c r="AB33" s="88"/>
      <c r="AC33" s="86">
        <f>SUM(AC27:AC32)</f>
        <v>170</v>
      </c>
      <c r="AD33" s="87"/>
      <c r="AE33" s="87"/>
      <c r="AF33" s="87"/>
      <c r="AG33" s="87"/>
      <c r="AH33" s="88"/>
      <c r="AI33" s="86">
        <f t="shared" si="0"/>
        <v>43</v>
      </c>
      <c r="AJ33" s="87"/>
      <c r="AK33" s="87"/>
      <c r="AL33" s="87"/>
      <c r="AM33" s="88"/>
      <c r="AN33" s="86">
        <f t="shared" si="1"/>
        <v>451</v>
      </c>
      <c r="AO33" s="87"/>
      <c r="AP33" s="87"/>
      <c r="AQ33" s="87"/>
      <c r="AR33" s="87"/>
      <c r="AS33" s="88"/>
      <c r="AT33" s="59">
        <f>IF(AI33=0,0,(AI33+AI30+AI31+(AI32*2))/(E31*$AU$9*3-B33))</f>
        <v>0.80645161290322576</v>
      </c>
      <c r="AU33" s="60"/>
      <c r="AV33" s="60"/>
      <c r="AW33" s="60"/>
      <c r="AX33" s="60"/>
      <c r="AY33" s="61"/>
      <c r="AZ33" s="48"/>
    </row>
    <row r="34" spans="1:52" ht="10.5" customHeight="1" x14ac:dyDescent="0.15">
      <c r="A34" s="5"/>
      <c r="B34" s="121" t="s">
        <v>46</v>
      </c>
      <c r="C34" s="231"/>
      <c r="D34" s="231"/>
      <c r="E34" s="231"/>
      <c r="F34" s="231"/>
      <c r="G34" s="231"/>
      <c r="H34" s="232"/>
      <c r="I34" s="107" t="s">
        <v>37</v>
      </c>
      <c r="J34" s="108"/>
      <c r="K34" s="108"/>
      <c r="L34" s="109"/>
      <c r="M34" s="86">
        <v>23</v>
      </c>
      <c r="N34" s="87"/>
      <c r="O34" s="87"/>
      <c r="P34" s="87"/>
      <c r="Q34" s="88"/>
      <c r="R34" s="86">
        <v>65</v>
      </c>
      <c r="S34" s="87"/>
      <c r="T34" s="87"/>
      <c r="U34" s="87"/>
      <c r="V34" s="87"/>
      <c r="W34" s="88"/>
      <c r="X34" s="86">
        <v>0</v>
      </c>
      <c r="Y34" s="87"/>
      <c r="Z34" s="87"/>
      <c r="AA34" s="87"/>
      <c r="AB34" s="88"/>
      <c r="AC34" s="86">
        <v>0</v>
      </c>
      <c r="AD34" s="87"/>
      <c r="AE34" s="87"/>
      <c r="AF34" s="87"/>
      <c r="AG34" s="87"/>
      <c r="AH34" s="88"/>
      <c r="AI34" s="86">
        <f t="shared" si="0"/>
        <v>23</v>
      </c>
      <c r="AJ34" s="87"/>
      <c r="AK34" s="87"/>
      <c r="AL34" s="87"/>
      <c r="AM34" s="88"/>
      <c r="AN34" s="86">
        <f t="shared" si="1"/>
        <v>65</v>
      </c>
      <c r="AO34" s="87"/>
      <c r="AP34" s="87"/>
      <c r="AQ34" s="87"/>
      <c r="AR34" s="87"/>
      <c r="AS34" s="88"/>
      <c r="AT34" s="59">
        <f>IF(AI34=0,0,(AI34*1)/($E$38*$AU$9*3-$B$40))</f>
        <v>0.12365591397849462</v>
      </c>
      <c r="AU34" s="60"/>
      <c r="AV34" s="60"/>
      <c r="AW34" s="60"/>
      <c r="AX34" s="60"/>
      <c r="AY34" s="61"/>
      <c r="AZ34" s="48"/>
    </row>
    <row r="35" spans="1:52" ht="10.5" customHeight="1" x14ac:dyDescent="0.15">
      <c r="A35" s="5"/>
      <c r="B35" s="233"/>
      <c r="C35" s="234"/>
      <c r="D35" s="234"/>
      <c r="E35" s="234"/>
      <c r="F35" s="234"/>
      <c r="G35" s="234"/>
      <c r="H35" s="235"/>
      <c r="I35" s="107" t="s">
        <v>38</v>
      </c>
      <c r="J35" s="108"/>
      <c r="K35" s="108"/>
      <c r="L35" s="109"/>
      <c r="M35" s="86">
        <v>22</v>
      </c>
      <c r="N35" s="87"/>
      <c r="O35" s="87"/>
      <c r="P35" s="87"/>
      <c r="Q35" s="88"/>
      <c r="R35" s="86">
        <v>54</v>
      </c>
      <c r="S35" s="87"/>
      <c r="T35" s="87"/>
      <c r="U35" s="87"/>
      <c r="V35" s="87"/>
      <c r="W35" s="88"/>
      <c r="X35" s="86">
        <v>0</v>
      </c>
      <c r="Y35" s="87"/>
      <c r="Z35" s="87"/>
      <c r="AA35" s="87"/>
      <c r="AB35" s="88"/>
      <c r="AC35" s="86">
        <v>0</v>
      </c>
      <c r="AD35" s="87"/>
      <c r="AE35" s="87"/>
      <c r="AF35" s="87"/>
      <c r="AG35" s="87"/>
      <c r="AH35" s="88"/>
      <c r="AI35" s="86">
        <f t="shared" si="0"/>
        <v>22</v>
      </c>
      <c r="AJ35" s="87"/>
      <c r="AK35" s="87"/>
      <c r="AL35" s="87"/>
      <c r="AM35" s="88"/>
      <c r="AN35" s="86">
        <f t="shared" si="1"/>
        <v>54</v>
      </c>
      <c r="AO35" s="87"/>
      <c r="AP35" s="87"/>
      <c r="AQ35" s="87"/>
      <c r="AR35" s="87"/>
      <c r="AS35" s="88"/>
      <c r="AT35" s="59">
        <f>IF(AI35=0,0,(AI35*1)/($E$38*$AU$9*3-$B$40))</f>
        <v>0.11827956989247312</v>
      </c>
      <c r="AU35" s="60"/>
      <c r="AV35" s="60"/>
      <c r="AW35" s="60"/>
      <c r="AX35" s="60"/>
      <c r="AY35" s="61"/>
      <c r="AZ35" s="48"/>
    </row>
    <row r="36" spans="1:52" ht="10.5" customHeight="1" x14ac:dyDescent="0.15">
      <c r="A36" s="5"/>
      <c r="B36" s="233"/>
      <c r="C36" s="234"/>
      <c r="D36" s="234"/>
      <c r="E36" s="234"/>
      <c r="F36" s="234"/>
      <c r="G36" s="234"/>
      <c r="H36" s="235"/>
      <c r="I36" s="107" t="s">
        <v>39</v>
      </c>
      <c r="J36" s="108"/>
      <c r="K36" s="108"/>
      <c r="L36" s="109"/>
      <c r="M36" s="86">
        <v>33</v>
      </c>
      <c r="N36" s="87"/>
      <c r="O36" s="87"/>
      <c r="P36" s="87"/>
      <c r="Q36" s="88"/>
      <c r="R36" s="86">
        <v>87</v>
      </c>
      <c r="S36" s="87"/>
      <c r="T36" s="87"/>
      <c r="U36" s="87"/>
      <c r="V36" s="87"/>
      <c r="W36" s="88"/>
      <c r="X36" s="86">
        <v>0</v>
      </c>
      <c r="Y36" s="87"/>
      <c r="Z36" s="87"/>
      <c r="AA36" s="87"/>
      <c r="AB36" s="88"/>
      <c r="AC36" s="86">
        <v>0</v>
      </c>
      <c r="AD36" s="87"/>
      <c r="AE36" s="87"/>
      <c r="AF36" s="87"/>
      <c r="AG36" s="87"/>
      <c r="AH36" s="88"/>
      <c r="AI36" s="86">
        <f t="shared" si="0"/>
        <v>33</v>
      </c>
      <c r="AJ36" s="87"/>
      <c r="AK36" s="87"/>
      <c r="AL36" s="87"/>
      <c r="AM36" s="88"/>
      <c r="AN36" s="86">
        <f t="shared" si="1"/>
        <v>87</v>
      </c>
      <c r="AO36" s="87"/>
      <c r="AP36" s="87"/>
      <c r="AQ36" s="87"/>
      <c r="AR36" s="87"/>
      <c r="AS36" s="88"/>
      <c r="AT36" s="59">
        <f>IF(AI36=0,0,(AI36*1)/($E$38*$AU$9*3-$B$40))</f>
        <v>0.17741935483870969</v>
      </c>
      <c r="AU36" s="60"/>
      <c r="AV36" s="60"/>
      <c r="AW36" s="60"/>
      <c r="AX36" s="60"/>
      <c r="AY36" s="61"/>
      <c r="AZ36" s="48"/>
    </row>
    <row r="37" spans="1:52" ht="10.5" customHeight="1" x14ac:dyDescent="0.15">
      <c r="A37" s="5"/>
      <c r="B37" s="233"/>
      <c r="C37" s="234"/>
      <c r="D37" s="234"/>
      <c r="E37" s="234"/>
      <c r="F37" s="234"/>
      <c r="G37" s="234"/>
      <c r="H37" s="235"/>
      <c r="I37" s="107" t="s">
        <v>40</v>
      </c>
      <c r="J37" s="108"/>
      <c r="K37" s="108"/>
      <c r="L37" s="109"/>
      <c r="M37" s="86">
        <v>5</v>
      </c>
      <c r="N37" s="87"/>
      <c r="O37" s="87"/>
      <c r="P37" s="87"/>
      <c r="Q37" s="88"/>
      <c r="R37" s="86">
        <v>16</v>
      </c>
      <c r="S37" s="87"/>
      <c r="T37" s="87"/>
      <c r="U37" s="87"/>
      <c r="V37" s="87"/>
      <c r="W37" s="88"/>
      <c r="X37" s="86">
        <v>0</v>
      </c>
      <c r="Y37" s="87"/>
      <c r="Z37" s="87"/>
      <c r="AA37" s="87"/>
      <c r="AB37" s="88"/>
      <c r="AC37" s="86">
        <v>0</v>
      </c>
      <c r="AD37" s="87"/>
      <c r="AE37" s="87"/>
      <c r="AF37" s="87"/>
      <c r="AG37" s="87"/>
      <c r="AH37" s="88"/>
      <c r="AI37" s="86">
        <f t="shared" si="0"/>
        <v>5</v>
      </c>
      <c r="AJ37" s="87"/>
      <c r="AK37" s="87"/>
      <c r="AL37" s="87"/>
      <c r="AM37" s="88"/>
      <c r="AN37" s="86">
        <f t="shared" si="1"/>
        <v>16</v>
      </c>
      <c r="AO37" s="87"/>
      <c r="AP37" s="87"/>
      <c r="AQ37" s="87"/>
      <c r="AR37" s="87"/>
      <c r="AS37" s="88"/>
      <c r="AT37" s="59">
        <f>IF(AI37=0,0,(AI37*2)/($E$38*$AU$9*3-$B$40))</f>
        <v>5.3763440860215055E-2</v>
      </c>
      <c r="AU37" s="60"/>
      <c r="AV37" s="60"/>
      <c r="AW37" s="60"/>
      <c r="AX37" s="60"/>
      <c r="AY37" s="61"/>
      <c r="AZ37" s="48"/>
    </row>
    <row r="38" spans="1:52" ht="10.5" customHeight="1" x14ac:dyDescent="0.15">
      <c r="A38" s="5"/>
      <c r="B38" s="20"/>
      <c r="C38" s="22"/>
      <c r="D38" s="18" t="s">
        <v>24</v>
      </c>
      <c r="E38" s="18">
        <v>2</v>
      </c>
      <c r="F38" s="18" t="s">
        <v>41</v>
      </c>
      <c r="G38" s="18"/>
      <c r="H38" s="19"/>
      <c r="I38" s="107" t="s">
        <v>42</v>
      </c>
      <c r="J38" s="108"/>
      <c r="K38" s="108"/>
      <c r="L38" s="109"/>
      <c r="M38" s="86">
        <v>6</v>
      </c>
      <c r="N38" s="87"/>
      <c r="O38" s="87"/>
      <c r="P38" s="87"/>
      <c r="Q38" s="88"/>
      <c r="R38" s="86">
        <v>21</v>
      </c>
      <c r="S38" s="87"/>
      <c r="T38" s="87"/>
      <c r="U38" s="87"/>
      <c r="V38" s="87"/>
      <c r="W38" s="88"/>
      <c r="X38" s="86">
        <v>0</v>
      </c>
      <c r="Y38" s="87"/>
      <c r="Z38" s="87"/>
      <c r="AA38" s="87"/>
      <c r="AB38" s="88"/>
      <c r="AC38" s="86">
        <v>0</v>
      </c>
      <c r="AD38" s="87"/>
      <c r="AE38" s="87"/>
      <c r="AF38" s="87"/>
      <c r="AG38" s="87"/>
      <c r="AH38" s="88"/>
      <c r="AI38" s="86">
        <f t="shared" si="0"/>
        <v>6</v>
      </c>
      <c r="AJ38" s="87"/>
      <c r="AK38" s="87"/>
      <c r="AL38" s="87"/>
      <c r="AM38" s="88"/>
      <c r="AN38" s="86">
        <f t="shared" si="1"/>
        <v>21</v>
      </c>
      <c r="AO38" s="87"/>
      <c r="AP38" s="87"/>
      <c r="AQ38" s="87"/>
      <c r="AR38" s="87"/>
      <c r="AS38" s="88"/>
      <c r="AT38" s="59">
        <f>IF(AI38=0,0,(AI38*2)/($E$38*$AU$9*3-$B$40))</f>
        <v>6.4516129032258063E-2</v>
      </c>
      <c r="AU38" s="60"/>
      <c r="AV38" s="60"/>
      <c r="AW38" s="60"/>
      <c r="AX38" s="60"/>
      <c r="AY38" s="61"/>
      <c r="AZ38" s="48"/>
    </row>
    <row r="39" spans="1:52" ht="10.5" customHeight="1" x14ac:dyDescent="0.15">
      <c r="A39" s="5"/>
      <c r="B39" s="20"/>
      <c r="C39" s="22"/>
      <c r="D39" s="22"/>
      <c r="E39" s="18"/>
      <c r="F39" s="18"/>
      <c r="G39" s="18"/>
      <c r="H39" s="19"/>
      <c r="I39" s="107" t="s">
        <v>43</v>
      </c>
      <c r="J39" s="108"/>
      <c r="K39" s="108"/>
      <c r="L39" s="109"/>
      <c r="M39" s="86">
        <v>2</v>
      </c>
      <c r="N39" s="87"/>
      <c r="O39" s="87"/>
      <c r="P39" s="87"/>
      <c r="Q39" s="88"/>
      <c r="R39" s="86">
        <v>8</v>
      </c>
      <c r="S39" s="87"/>
      <c r="T39" s="87"/>
      <c r="U39" s="87"/>
      <c r="V39" s="87"/>
      <c r="W39" s="88"/>
      <c r="X39" s="86">
        <v>12</v>
      </c>
      <c r="Y39" s="87"/>
      <c r="Z39" s="87"/>
      <c r="AA39" s="87"/>
      <c r="AB39" s="88"/>
      <c r="AC39" s="86">
        <v>60</v>
      </c>
      <c r="AD39" s="87"/>
      <c r="AE39" s="87"/>
      <c r="AF39" s="87"/>
      <c r="AG39" s="87"/>
      <c r="AH39" s="88"/>
      <c r="AI39" s="86">
        <f t="shared" si="0"/>
        <v>14</v>
      </c>
      <c r="AJ39" s="87"/>
      <c r="AK39" s="87"/>
      <c r="AL39" s="87"/>
      <c r="AM39" s="88"/>
      <c r="AN39" s="86">
        <f t="shared" si="1"/>
        <v>68</v>
      </c>
      <c r="AO39" s="87"/>
      <c r="AP39" s="87"/>
      <c r="AQ39" s="87"/>
      <c r="AR39" s="87"/>
      <c r="AS39" s="88"/>
      <c r="AT39" s="59">
        <f>IF(AI39=0,0,(AI39*3)/($E$38*$AU$9*3-$B$40))</f>
        <v>0.22580645161290322</v>
      </c>
      <c r="AU39" s="60"/>
      <c r="AV39" s="60"/>
      <c r="AW39" s="60"/>
      <c r="AX39" s="60"/>
      <c r="AY39" s="61"/>
      <c r="AZ39" s="48"/>
    </row>
    <row r="40" spans="1:52" ht="10.5" customHeight="1" x14ac:dyDescent="0.15">
      <c r="A40" s="5"/>
      <c r="B40" s="32">
        <v>0</v>
      </c>
      <c r="C40" s="27"/>
      <c r="D40" s="27"/>
      <c r="E40" s="24">
        <v>2</v>
      </c>
      <c r="F40" s="24"/>
      <c r="G40" s="24"/>
      <c r="H40" s="25"/>
      <c r="I40" s="107" t="s">
        <v>36</v>
      </c>
      <c r="J40" s="108"/>
      <c r="K40" s="108"/>
      <c r="L40" s="109"/>
      <c r="M40" s="86">
        <f>SUM(M34:M39)</f>
        <v>91</v>
      </c>
      <c r="N40" s="87"/>
      <c r="O40" s="87"/>
      <c r="P40" s="87"/>
      <c r="Q40" s="88"/>
      <c r="R40" s="86">
        <f>SUM(R34:R39)</f>
        <v>251</v>
      </c>
      <c r="S40" s="87"/>
      <c r="T40" s="87"/>
      <c r="U40" s="87"/>
      <c r="V40" s="87"/>
      <c r="W40" s="88"/>
      <c r="X40" s="86">
        <f>SUM(X34:X39)</f>
        <v>12</v>
      </c>
      <c r="Y40" s="87"/>
      <c r="Z40" s="87"/>
      <c r="AA40" s="87"/>
      <c r="AB40" s="88"/>
      <c r="AC40" s="86">
        <f>SUM(AC34:AC39)</f>
        <v>60</v>
      </c>
      <c r="AD40" s="87"/>
      <c r="AE40" s="87"/>
      <c r="AF40" s="87"/>
      <c r="AG40" s="87"/>
      <c r="AH40" s="88"/>
      <c r="AI40" s="86">
        <f t="shared" si="0"/>
        <v>103</v>
      </c>
      <c r="AJ40" s="87"/>
      <c r="AK40" s="87"/>
      <c r="AL40" s="87"/>
      <c r="AM40" s="88"/>
      <c r="AN40" s="86">
        <f t="shared" si="1"/>
        <v>311</v>
      </c>
      <c r="AO40" s="87"/>
      <c r="AP40" s="87"/>
      <c r="AQ40" s="87"/>
      <c r="AR40" s="87"/>
      <c r="AS40" s="88"/>
      <c r="AT40" s="59">
        <f>IF(AI40=0,0,(AI40+AI37+AI38+(AI39*2))/(E38*$AU$9*3-B40))</f>
        <v>0.76344086021505375</v>
      </c>
      <c r="AU40" s="60"/>
      <c r="AV40" s="60"/>
      <c r="AW40" s="60"/>
      <c r="AX40" s="60"/>
      <c r="AY40" s="61"/>
      <c r="AZ40" s="48"/>
    </row>
    <row r="41" spans="1:52" ht="10.5" customHeight="1" x14ac:dyDescent="0.15">
      <c r="A41" s="5"/>
      <c r="B41" s="121" t="s">
        <v>47</v>
      </c>
      <c r="C41" s="231"/>
      <c r="D41" s="231"/>
      <c r="E41" s="231"/>
      <c r="F41" s="231"/>
      <c r="G41" s="231"/>
      <c r="H41" s="232"/>
      <c r="I41" s="107" t="s">
        <v>37</v>
      </c>
      <c r="J41" s="108"/>
      <c r="K41" s="108"/>
      <c r="L41" s="109"/>
      <c r="M41" s="86">
        <v>7</v>
      </c>
      <c r="N41" s="87"/>
      <c r="O41" s="87"/>
      <c r="P41" s="87"/>
      <c r="Q41" s="88"/>
      <c r="R41" s="86">
        <v>98</v>
      </c>
      <c r="S41" s="87"/>
      <c r="T41" s="87"/>
      <c r="U41" s="87"/>
      <c r="V41" s="87"/>
      <c r="W41" s="88"/>
      <c r="X41" s="86">
        <v>0</v>
      </c>
      <c r="Y41" s="87"/>
      <c r="Z41" s="87"/>
      <c r="AA41" s="87"/>
      <c r="AB41" s="88"/>
      <c r="AC41" s="86">
        <v>0</v>
      </c>
      <c r="AD41" s="87"/>
      <c r="AE41" s="87"/>
      <c r="AF41" s="87"/>
      <c r="AG41" s="87"/>
      <c r="AH41" s="88"/>
      <c r="AI41" s="86">
        <f t="shared" si="0"/>
        <v>7</v>
      </c>
      <c r="AJ41" s="87"/>
      <c r="AK41" s="87"/>
      <c r="AL41" s="87"/>
      <c r="AM41" s="88"/>
      <c r="AN41" s="86">
        <f t="shared" si="1"/>
        <v>98</v>
      </c>
      <c r="AO41" s="87"/>
      <c r="AP41" s="87"/>
      <c r="AQ41" s="87"/>
      <c r="AR41" s="87"/>
      <c r="AS41" s="88"/>
      <c r="AT41" s="59">
        <f>IF(AI41=0,0,(AI41*1)/($E$45*$AU$9*3-$B$47))</f>
        <v>7.5268817204301078E-2</v>
      </c>
      <c r="AU41" s="60"/>
      <c r="AV41" s="60"/>
      <c r="AW41" s="60"/>
      <c r="AX41" s="60"/>
      <c r="AY41" s="61"/>
      <c r="AZ41" s="48"/>
    </row>
    <row r="42" spans="1:52" ht="10.5" customHeight="1" x14ac:dyDescent="0.15">
      <c r="A42" s="5"/>
      <c r="B42" s="233"/>
      <c r="C42" s="234"/>
      <c r="D42" s="234"/>
      <c r="E42" s="234"/>
      <c r="F42" s="234"/>
      <c r="G42" s="234"/>
      <c r="H42" s="235"/>
      <c r="I42" s="107" t="s">
        <v>38</v>
      </c>
      <c r="J42" s="108"/>
      <c r="K42" s="108"/>
      <c r="L42" s="109"/>
      <c r="M42" s="86">
        <v>4</v>
      </c>
      <c r="N42" s="87"/>
      <c r="O42" s="87"/>
      <c r="P42" s="87"/>
      <c r="Q42" s="88"/>
      <c r="R42" s="86">
        <v>35</v>
      </c>
      <c r="S42" s="87"/>
      <c r="T42" s="87"/>
      <c r="U42" s="87"/>
      <c r="V42" s="87"/>
      <c r="W42" s="88"/>
      <c r="X42" s="86">
        <v>1</v>
      </c>
      <c r="Y42" s="87"/>
      <c r="Z42" s="87"/>
      <c r="AA42" s="87"/>
      <c r="AB42" s="88"/>
      <c r="AC42" s="86">
        <v>15</v>
      </c>
      <c r="AD42" s="87"/>
      <c r="AE42" s="87"/>
      <c r="AF42" s="87"/>
      <c r="AG42" s="87"/>
      <c r="AH42" s="88"/>
      <c r="AI42" s="86">
        <f t="shared" si="0"/>
        <v>5</v>
      </c>
      <c r="AJ42" s="87"/>
      <c r="AK42" s="87"/>
      <c r="AL42" s="87"/>
      <c r="AM42" s="88"/>
      <c r="AN42" s="86">
        <f t="shared" si="1"/>
        <v>50</v>
      </c>
      <c r="AO42" s="87"/>
      <c r="AP42" s="87"/>
      <c r="AQ42" s="87"/>
      <c r="AR42" s="87"/>
      <c r="AS42" s="88"/>
      <c r="AT42" s="59">
        <f>IF(AI42=0,0,(AI42*1)/($E$45*$AU$9*3-$B$47))</f>
        <v>5.3763440860215055E-2</v>
      </c>
      <c r="AU42" s="60"/>
      <c r="AV42" s="60"/>
      <c r="AW42" s="60"/>
      <c r="AX42" s="60"/>
      <c r="AY42" s="61"/>
      <c r="AZ42" s="48"/>
    </row>
    <row r="43" spans="1:52" ht="10.5" customHeight="1" x14ac:dyDescent="0.15">
      <c r="A43" s="5"/>
      <c r="B43" s="233"/>
      <c r="C43" s="234"/>
      <c r="D43" s="234"/>
      <c r="E43" s="234"/>
      <c r="F43" s="234"/>
      <c r="G43" s="234"/>
      <c r="H43" s="235"/>
      <c r="I43" s="107" t="s">
        <v>39</v>
      </c>
      <c r="J43" s="108"/>
      <c r="K43" s="108"/>
      <c r="L43" s="109"/>
      <c r="M43" s="86">
        <v>2</v>
      </c>
      <c r="N43" s="87"/>
      <c r="O43" s="87"/>
      <c r="P43" s="87"/>
      <c r="Q43" s="88"/>
      <c r="R43" s="86">
        <v>25</v>
      </c>
      <c r="S43" s="87"/>
      <c r="T43" s="87"/>
      <c r="U43" s="87"/>
      <c r="V43" s="87"/>
      <c r="W43" s="88"/>
      <c r="X43" s="86">
        <v>2</v>
      </c>
      <c r="Y43" s="87"/>
      <c r="Z43" s="87"/>
      <c r="AA43" s="87"/>
      <c r="AB43" s="88"/>
      <c r="AC43" s="86">
        <v>30</v>
      </c>
      <c r="AD43" s="87"/>
      <c r="AE43" s="87"/>
      <c r="AF43" s="87"/>
      <c r="AG43" s="87"/>
      <c r="AH43" s="88"/>
      <c r="AI43" s="86">
        <f t="shared" si="0"/>
        <v>4</v>
      </c>
      <c r="AJ43" s="87"/>
      <c r="AK43" s="87"/>
      <c r="AL43" s="87"/>
      <c r="AM43" s="88"/>
      <c r="AN43" s="86">
        <f t="shared" si="1"/>
        <v>55</v>
      </c>
      <c r="AO43" s="87"/>
      <c r="AP43" s="87"/>
      <c r="AQ43" s="87"/>
      <c r="AR43" s="87"/>
      <c r="AS43" s="88"/>
      <c r="AT43" s="59">
        <f>IF(AI43=0,0,(AI43*1)/($E$45*$AU$9*3-$B$47))</f>
        <v>4.3010752688172046E-2</v>
      </c>
      <c r="AU43" s="60"/>
      <c r="AV43" s="60"/>
      <c r="AW43" s="60"/>
      <c r="AX43" s="60"/>
      <c r="AY43" s="61"/>
      <c r="AZ43" s="48"/>
    </row>
    <row r="44" spans="1:52" ht="10.5" customHeight="1" x14ac:dyDescent="0.15">
      <c r="A44" s="5"/>
      <c r="B44" s="233"/>
      <c r="C44" s="234"/>
      <c r="D44" s="234"/>
      <c r="E44" s="234"/>
      <c r="F44" s="234"/>
      <c r="G44" s="234"/>
      <c r="H44" s="235"/>
      <c r="I44" s="107" t="s">
        <v>40</v>
      </c>
      <c r="J44" s="108"/>
      <c r="K44" s="108"/>
      <c r="L44" s="109"/>
      <c r="M44" s="86">
        <v>2</v>
      </c>
      <c r="N44" s="87"/>
      <c r="O44" s="87"/>
      <c r="P44" s="87"/>
      <c r="Q44" s="88"/>
      <c r="R44" s="86">
        <v>21</v>
      </c>
      <c r="S44" s="87"/>
      <c r="T44" s="87"/>
      <c r="U44" s="87"/>
      <c r="V44" s="87"/>
      <c r="W44" s="88"/>
      <c r="X44" s="86">
        <v>0</v>
      </c>
      <c r="Y44" s="87"/>
      <c r="Z44" s="87"/>
      <c r="AA44" s="87"/>
      <c r="AB44" s="88"/>
      <c r="AC44" s="86">
        <v>0</v>
      </c>
      <c r="AD44" s="87"/>
      <c r="AE44" s="87"/>
      <c r="AF44" s="87"/>
      <c r="AG44" s="87"/>
      <c r="AH44" s="88"/>
      <c r="AI44" s="86">
        <f t="shared" si="0"/>
        <v>2</v>
      </c>
      <c r="AJ44" s="87"/>
      <c r="AK44" s="87"/>
      <c r="AL44" s="87"/>
      <c r="AM44" s="88"/>
      <c r="AN44" s="86">
        <f t="shared" si="1"/>
        <v>21</v>
      </c>
      <c r="AO44" s="87"/>
      <c r="AP44" s="87"/>
      <c r="AQ44" s="87"/>
      <c r="AR44" s="87"/>
      <c r="AS44" s="88"/>
      <c r="AT44" s="59">
        <f>IF(AI44=0,0,(AI44*2)/($E$45*$AU$9*3-$B$47))</f>
        <v>4.3010752688172046E-2</v>
      </c>
      <c r="AU44" s="60"/>
      <c r="AV44" s="60"/>
      <c r="AW44" s="60"/>
      <c r="AX44" s="60"/>
      <c r="AY44" s="61"/>
      <c r="AZ44" s="48"/>
    </row>
    <row r="45" spans="1:52" ht="10.5" customHeight="1" x14ac:dyDescent="0.15">
      <c r="A45" s="5"/>
      <c r="B45" s="20"/>
      <c r="C45" s="22"/>
      <c r="D45" s="18" t="s">
        <v>24</v>
      </c>
      <c r="E45" s="18">
        <v>1</v>
      </c>
      <c r="F45" s="18" t="s">
        <v>41</v>
      </c>
      <c r="G45" s="18"/>
      <c r="H45" s="19"/>
      <c r="I45" s="107" t="s">
        <v>42</v>
      </c>
      <c r="J45" s="108"/>
      <c r="K45" s="108"/>
      <c r="L45" s="109"/>
      <c r="M45" s="86">
        <v>1</v>
      </c>
      <c r="N45" s="87"/>
      <c r="O45" s="87"/>
      <c r="P45" s="87"/>
      <c r="Q45" s="88"/>
      <c r="R45" s="86">
        <v>6</v>
      </c>
      <c r="S45" s="87"/>
      <c r="T45" s="87"/>
      <c r="U45" s="87"/>
      <c r="V45" s="87"/>
      <c r="W45" s="88"/>
      <c r="X45" s="86">
        <v>0</v>
      </c>
      <c r="Y45" s="87"/>
      <c r="Z45" s="87"/>
      <c r="AA45" s="87"/>
      <c r="AB45" s="88"/>
      <c r="AC45" s="86">
        <v>0</v>
      </c>
      <c r="AD45" s="87"/>
      <c r="AE45" s="87"/>
      <c r="AF45" s="87"/>
      <c r="AG45" s="87"/>
      <c r="AH45" s="88"/>
      <c r="AI45" s="86">
        <f t="shared" ref="AI45:AI61" si="2">M45+X45</f>
        <v>1</v>
      </c>
      <c r="AJ45" s="87"/>
      <c r="AK45" s="87"/>
      <c r="AL45" s="87"/>
      <c r="AM45" s="88"/>
      <c r="AN45" s="86">
        <f t="shared" ref="AN45:AN61" si="3">R45+AC45</f>
        <v>6</v>
      </c>
      <c r="AO45" s="87"/>
      <c r="AP45" s="87"/>
      <c r="AQ45" s="87"/>
      <c r="AR45" s="87"/>
      <c r="AS45" s="88"/>
      <c r="AT45" s="59">
        <f>IF(AI45=0,0,(AI45*2)/($E$45*$AU$9*3-$B$47))</f>
        <v>2.1505376344086023E-2</v>
      </c>
      <c r="AU45" s="60"/>
      <c r="AV45" s="60"/>
      <c r="AW45" s="60"/>
      <c r="AX45" s="60"/>
      <c r="AY45" s="61"/>
      <c r="AZ45" s="48"/>
    </row>
    <row r="46" spans="1:52" ht="10.5" customHeight="1" x14ac:dyDescent="0.15">
      <c r="A46" s="5"/>
      <c r="B46" s="20"/>
      <c r="C46" s="22"/>
      <c r="D46" s="22"/>
      <c r="E46" s="18"/>
      <c r="F46" s="18"/>
      <c r="G46" s="18"/>
      <c r="H46" s="19"/>
      <c r="I46" s="107" t="s">
        <v>43</v>
      </c>
      <c r="J46" s="108"/>
      <c r="K46" s="108"/>
      <c r="L46" s="109"/>
      <c r="M46" s="86">
        <v>1</v>
      </c>
      <c r="N46" s="87"/>
      <c r="O46" s="87"/>
      <c r="P46" s="87"/>
      <c r="Q46" s="88"/>
      <c r="R46" s="86">
        <v>15</v>
      </c>
      <c r="S46" s="87"/>
      <c r="T46" s="87"/>
      <c r="U46" s="87"/>
      <c r="V46" s="87"/>
      <c r="W46" s="88"/>
      <c r="X46" s="86">
        <v>6</v>
      </c>
      <c r="Y46" s="87"/>
      <c r="Z46" s="87"/>
      <c r="AA46" s="87"/>
      <c r="AB46" s="88"/>
      <c r="AC46" s="86">
        <v>90</v>
      </c>
      <c r="AD46" s="87"/>
      <c r="AE46" s="87"/>
      <c r="AF46" s="87"/>
      <c r="AG46" s="87"/>
      <c r="AH46" s="88"/>
      <c r="AI46" s="86">
        <f t="shared" si="2"/>
        <v>7</v>
      </c>
      <c r="AJ46" s="87"/>
      <c r="AK46" s="87"/>
      <c r="AL46" s="87"/>
      <c r="AM46" s="88"/>
      <c r="AN46" s="86">
        <f t="shared" si="3"/>
        <v>105</v>
      </c>
      <c r="AO46" s="87"/>
      <c r="AP46" s="87"/>
      <c r="AQ46" s="87"/>
      <c r="AR46" s="87"/>
      <c r="AS46" s="88"/>
      <c r="AT46" s="59">
        <f>IF(AI46=0,0,(AI46*3)/($E$45*$AU$9*3-$B$47))</f>
        <v>0.22580645161290322</v>
      </c>
      <c r="AU46" s="60"/>
      <c r="AV46" s="60"/>
      <c r="AW46" s="60"/>
      <c r="AX46" s="60"/>
      <c r="AY46" s="61"/>
      <c r="AZ46" s="48"/>
    </row>
    <row r="47" spans="1:52" ht="10.5" customHeight="1" x14ac:dyDescent="0.15">
      <c r="A47" s="5"/>
      <c r="B47" s="32">
        <v>0</v>
      </c>
      <c r="C47" s="27"/>
      <c r="D47" s="27"/>
      <c r="E47" s="24">
        <v>2</v>
      </c>
      <c r="F47" s="24"/>
      <c r="G47" s="24"/>
      <c r="H47" s="25"/>
      <c r="I47" s="107" t="s">
        <v>36</v>
      </c>
      <c r="J47" s="108"/>
      <c r="K47" s="108"/>
      <c r="L47" s="109"/>
      <c r="M47" s="86">
        <f>SUM(M41:M46)</f>
        <v>17</v>
      </c>
      <c r="N47" s="87"/>
      <c r="O47" s="87"/>
      <c r="P47" s="87"/>
      <c r="Q47" s="88"/>
      <c r="R47" s="86">
        <f>SUM(R41:R46)</f>
        <v>200</v>
      </c>
      <c r="S47" s="87"/>
      <c r="T47" s="87"/>
      <c r="U47" s="87"/>
      <c r="V47" s="87"/>
      <c r="W47" s="88"/>
      <c r="X47" s="86">
        <f>SUM(X41:X46)</f>
        <v>9</v>
      </c>
      <c r="Y47" s="87"/>
      <c r="Z47" s="87"/>
      <c r="AA47" s="87"/>
      <c r="AB47" s="88"/>
      <c r="AC47" s="86">
        <f>SUM(AC41:AC46)</f>
        <v>135</v>
      </c>
      <c r="AD47" s="87"/>
      <c r="AE47" s="87"/>
      <c r="AF47" s="87"/>
      <c r="AG47" s="87"/>
      <c r="AH47" s="88"/>
      <c r="AI47" s="86">
        <f t="shared" si="2"/>
        <v>26</v>
      </c>
      <c r="AJ47" s="87"/>
      <c r="AK47" s="87"/>
      <c r="AL47" s="87"/>
      <c r="AM47" s="88"/>
      <c r="AN47" s="86">
        <f t="shared" si="3"/>
        <v>335</v>
      </c>
      <c r="AO47" s="87"/>
      <c r="AP47" s="87"/>
      <c r="AQ47" s="87"/>
      <c r="AR47" s="87"/>
      <c r="AS47" s="88"/>
      <c r="AT47" s="59">
        <f>IF(AI47=0,0,(AI47+AI44+AI45+(AI46*2))/(E45*$AU$9*3-B47))</f>
        <v>0.46236559139784944</v>
      </c>
      <c r="AU47" s="60"/>
      <c r="AV47" s="60"/>
      <c r="AW47" s="60"/>
      <c r="AX47" s="60"/>
      <c r="AY47" s="61"/>
      <c r="AZ47" s="48"/>
    </row>
    <row r="48" spans="1:52" ht="10.5" customHeight="1" x14ac:dyDescent="0.15">
      <c r="A48" s="5"/>
      <c r="B48" s="121" t="s">
        <v>48</v>
      </c>
      <c r="C48" s="231"/>
      <c r="D48" s="231"/>
      <c r="E48" s="231"/>
      <c r="F48" s="231"/>
      <c r="G48" s="231"/>
      <c r="H48" s="232"/>
      <c r="I48" s="107" t="s">
        <v>37</v>
      </c>
      <c r="J48" s="108"/>
      <c r="K48" s="108"/>
      <c r="L48" s="109"/>
      <c r="M48" s="86">
        <v>8</v>
      </c>
      <c r="N48" s="87"/>
      <c r="O48" s="87"/>
      <c r="P48" s="87"/>
      <c r="Q48" s="88"/>
      <c r="R48" s="86">
        <v>114</v>
      </c>
      <c r="S48" s="87"/>
      <c r="T48" s="87"/>
      <c r="U48" s="87"/>
      <c r="V48" s="87"/>
      <c r="W48" s="88"/>
      <c r="X48" s="86">
        <v>0</v>
      </c>
      <c r="Y48" s="87"/>
      <c r="Z48" s="87"/>
      <c r="AA48" s="87"/>
      <c r="AB48" s="88"/>
      <c r="AC48" s="86">
        <v>0</v>
      </c>
      <c r="AD48" s="87"/>
      <c r="AE48" s="87"/>
      <c r="AF48" s="87"/>
      <c r="AG48" s="87"/>
      <c r="AH48" s="88"/>
      <c r="AI48" s="86">
        <f t="shared" si="2"/>
        <v>8</v>
      </c>
      <c r="AJ48" s="87"/>
      <c r="AK48" s="87"/>
      <c r="AL48" s="87"/>
      <c r="AM48" s="88"/>
      <c r="AN48" s="86">
        <f t="shared" si="3"/>
        <v>114</v>
      </c>
      <c r="AO48" s="87"/>
      <c r="AP48" s="87"/>
      <c r="AQ48" s="87"/>
      <c r="AR48" s="87"/>
      <c r="AS48" s="88"/>
      <c r="AT48" s="59">
        <f>IF(AI48=0,0,(AI48*1)/($E$52*$AU$9*3-$B$54))</f>
        <v>8.6021505376344093E-2</v>
      </c>
      <c r="AU48" s="60"/>
      <c r="AV48" s="60"/>
      <c r="AW48" s="60"/>
      <c r="AX48" s="60"/>
      <c r="AY48" s="61"/>
      <c r="AZ48" s="48"/>
    </row>
    <row r="49" spans="1:52" ht="10.5" customHeight="1" x14ac:dyDescent="0.15">
      <c r="A49" s="5"/>
      <c r="B49" s="233"/>
      <c r="C49" s="234"/>
      <c r="D49" s="234"/>
      <c r="E49" s="234"/>
      <c r="F49" s="234"/>
      <c r="G49" s="234"/>
      <c r="H49" s="235"/>
      <c r="I49" s="107" t="s">
        <v>38</v>
      </c>
      <c r="J49" s="108"/>
      <c r="K49" s="108"/>
      <c r="L49" s="109"/>
      <c r="M49" s="86">
        <v>8</v>
      </c>
      <c r="N49" s="87"/>
      <c r="O49" s="87"/>
      <c r="P49" s="87"/>
      <c r="Q49" s="88"/>
      <c r="R49" s="86">
        <v>90</v>
      </c>
      <c r="S49" s="87"/>
      <c r="T49" s="87"/>
      <c r="U49" s="87"/>
      <c r="V49" s="87"/>
      <c r="W49" s="88"/>
      <c r="X49" s="86">
        <v>1</v>
      </c>
      <c r="Y49" s="87"/>
      <c r="Z49" s="87"/>
      <c r="AA49" s="87"/>
      <c r="AB49" s="88"/>
      <c r="AC49" s="86">
        <v>10</v>
      </c>
      <c r="AD49" s="87"/>
      <c r="AE49" s="87"/>
      <c r="AF49" s="87"/>
      <c r="AG49" s="87"/>
      <c r="AH49" s="88"/>
      <c r="AI49" s="86">
        <f t="shared" si="2"/>
        <v>9</v>
      </c>
      <c r="AJ49" s="87"/>
      <c r="AK49" s="87"/>
      <c r="AL49" s="87"/>
      <c r="AM49" s="88"/>
      <c r="AN49" s="86">
        <f t="shared" si="3"/>
        <v>100</v>
      </c>
      <c r="AO49" s="87"/>
      <c r="AP49" s="87"/>
      <c r="AQ49" s="87"/>
      <c r="AR49" s="87"/>
      <c r="AS49" s="88"/>
      <c r="AT49" s="59">
        <f>IF(AI49=0,0,(AI49*1)/($E$52*$AU$9*3-$B$54))</f>
        <v>9.6774193548387094E-2</v>
      </c>
      <c r="AU49" s="60"/>
      <c r="AV49" s="60"/>
      <c r="AW49" s="60"/>
      <c r="AX49" s="60"/>
      <c r="AY49" s="61"/>
      <c r="AZ49" s="48"/>
    </row>
    <row r="50" spans="1:52" ht="10.5" customHeight="1" x14ac:dyDescent="0.15">
      <c r="A50" s="5"/>
      <c r="B50" s="233"/>
      <c r="C50" s="234"/>
      <c r="D50" s="234"/>
      <c r="E50" s="234"/>
      <c r="F50" s="234"/>
      <c r="G50" s="234"/>
      <c r="H50" s="235"/>
      <c r="I50" s="107" t="s">
        <v>39</v>
      </c>
      <c r="J50" s="108"/>
      <c r="K50" s="108"/>
      <c r="L50" s="109"/>
      <c r="M50" s="86">
        <v>2</v>
      </c>
      <c r="N50" s="87"/>
      <c r="O50" s="87"/>
      <c r="P50" s="87"/>
      <c r="Q50" s="88"/>
      <c r="R50" s="86">
        <v>40</v>
      </c>
      <c r="S50" s="87"/>
      <c r="T50" s="87"/>
      <c r="U50" s="87"/>
      <c r="V50" s="87"/>
      <c r="W50" s="88"/>
      <c r="X50" s="86">
        <v>4</v>
      </c>
      <c r="Y50" s="87"/>
      <c r="Z50" s="87"/>
      <c r="AA50" s="87"/>
      <c r="AB50" s="88"/>
      <c r="AC50" s="86">
        <v>50</v>
      </c>
      <c r="AD50" s="87"/>
      <c r="AE50" s="87"/>
      <c r="AF50" s="87"/>
      <c r="AG50" s="87"/>
      <c r="AH50" s="88"/>
      <c r="AI50" s="86">
        <f t="shared" si="2"/>
        <v>6</v>
      </c>
      <c r="AJ50" s="87"/>
      <c r="AK50" s="87"/>
      <c r="AL50" s="87"/>
      <c r="AM50" s="88"/>
      <c r="AN50" s="86">
        <f t="shared" si="3"/>
        <v>90</v>
      </c>
      <c r="AO50" s="87"/>
      <c r="AP50" s="87"/>
      <c r="AQ50" s="87"/>
      <c r="AR50" s="87"/>
      <c r="AS50" s="88"/>
      <c r="AT50" s="59">
        <f>IF(AI50=0,0,(AI50*1)/($E$52*$AU$9*3-$B$54))</f>
        <v>6.4516129032258063E-2</v>
      </c>
      <c r="AU50" s="60"/>
      <c r="AV50" s="60"/>
      <c r="AW50" s="60"/>
      <c r="AX50" s="60"/>
      <c r="AY50" s="61"/>
      <c r="AZ50" s="48"/>
    </row>
    <row r="51" spans="1:52" ht="10.5" customHeight="1" x14ac:dyDescent="0.15">
      <c r="A51" s="5"/>
      <c r="B51" s="233"/>
      <c r="C51" s="234"/>
      <c r="D51" s="234"/>
      <c r="E51" s="234"/>
      <c r="F51" s="234"/>
      <c r="G51" s="234"/>
      <c r="H51" s="235"/>
      <c r="I51" s="107" t="s">
        <v>40</v>
      </c>
      <c r="J51" s="108"/>
      <c r="K51" s="108"/>
      <c r="L51" s="109"/>
      <c r="M51" s="86">
        <v>7</v>
      </c>
      <c r="N51" s="87"/>
      <c r="O51" s="87"/>
      <c r="P51" s="87"/>
      <c r="Q51" s="88"/>
      <c r="R51" s="86">
        <v>95</v>
      </c>
      <c r="S51" s="87"/>
      <c r="T51" s="87"/>
      <c r="U51" s="87"/>
      <c r="V51" s="87"/>
      <c r="W51" s="88"/>
      <c r="X51" s="86">
        <v>0</v>
      </c>
      <c r="Y51" s="87"/>
      <c r="Z51" s="87"/>
      <c r="AA51" s="87"/>
      <c r="AB51" s="88"/>
      <c r="AC51" s="86">
        <v>0</v>
      </c>
      <c r="AD51" s="87"/>
      <c r="AE51" s="87"/>
      <c r="AF51" s="87"/>
      <c r="AG51" s="87"/>
      <c r="AH51" s="88"/>
      <c r="AI51" s="86">
        <f t="shared" si="2"/>
        <v>7</v>
      </c>
      <c r="AJ51" s="87"/>
      <c r="AK51" s="87"/>
      <c r="AL51" s="87"/>
      <c r="AM51" s="88"/>
      <c r="AN51" s="86">
        <f t="shared" si="3"/>
        <v>95</v>
      </c>
      <c r="AO51" s="87"/>
      <c r="AP51" s="87"/>
      <c r="AQ51" s="87"/>
      <c r="AR51" s="87"/>
      <c r="AS51" s="88"/>
      <c r="AT51" s="59">
        <f>IF(AI51=0,0,(AI51*2)/($E$52*$AU$9*3-$B$54))</f>
        <v>0.15053763440860216</v>
      </c>
      <c r="AU51" s="60"/>
      <c r="AV51" s="60"/>
      <c r="AW51" s="60"/>
      <c r="AX51" s="60"/>
      <c r="AY51" s="61"/>
      <c r="AZ51" s="48"/>
    </row>
    <row r="52" spans="1:52" ht="10.5" customHeight="1" x14ac:dyDescent="0.15">
      <c r="A52" s="5"/>
      <c r="B52" s="20"/>
      <c r="C52" s="22"/>
      <c r="D52" s="18" t="s">
        <v>24</v>
      </c>
      <c r="E52" s="18">
        <v>1</v>
      </c>
      <c r="F52" s="18" t="s">
        <v>41</v>
      </c>
      <c r="G52" s="18"/>
      <c r="H52" s="19"/>
      <c r="I52" s="107" t="s">
        <v>42</v>
      </c>
      <c r="J52" s="108"/>
      <c r="K52" s="108"/>
      <c r="L52" s="109"/>
      <c r="M52" s="86">
        <v>0</v>
      </c>
      <c r="N52" s="87"/>
      <c r="O52" s="87"/>
      <c r="P52" s="87"/>
      <c r="Q52" s="88"/>
      <c r="R52" s="86">
        <v>0</v>
      </c>
      <c r="S52" s="87"/>
      <c r="T52" s="87"/>
      <c r="U52" s="87"/>
      <c r="V52" s="87"/>
      <c r="W52" s="88"/>
      <c r="X52" s="86">
        <v>0</v>
      </c>
      <c r="Y52" s="87"/>
      <c r="Z52" s="87"/>
      <c r="AA52" s="87"/>
      <c r="AB52" s="88"/>
      <c r="AC52" s="86">
        <v>0</v>
      </c>
      <c r="AD52" s="87"/>
      <c r="AE52" s="87"/>
      <c r="AF52" s="87"/>
      <c r="AG52" s="87"/>
      <c r="AH52" s="88"/>
      <c r="AI52" s="86">
        <f t="shared" si="2"/>
        <v>0</v>
      </c>
      <c r="AJ52" s="87"/>
      <c r="AK52" s="87"/>
      <c r="AL52" s="87"/>
      <c r="AM52" s="88"/>
      <c r="AN52" s="86">
        <f t="shared" si="3"/>
        <v>0</v>
      </c>
      <c r="AO52" s="87"/>
      <c r="AP52" s="87"/>
      <c r="AQ52" s="87"/>
      <c r="AR52" s="87"/>
      <c r="AS52" s="88"/>
      <c r="AT52" s="59">
        <f>IF(AI52=0,0,(AI52*2)/($E$52*$AU$9*3-$B$54))</f>
        <v>0</v>
      </c>
      <c r="AU52" s="60"/>
      <c r="AV52" s="60"/>
      <c r="AW52" s="60"/>
      <c r="AX52" s="60"/>
      <c r="AY52" s="61"/>
      <c r="AZ52" s="48"/>
    </row>
    <row r="53" spans="1:52" ht="10.5" customHeight="1" x14ac:dyDescent="0.15">
      <c r="A53" s="5"/>
      <c r="B53" s="20"/>
      <c r="C53" s="22"/>
      <c r="D53" s="22"/>
      <c r="E53" s="18"/>
      <c r="F53" s="18"/>
      <c r="G53" s="18"/>
      <c r="H53" s="19"/>
      <c r="I53" s="107" t="s">
        <v>43</v>
      </c>
      <c r="J53" s="108"/>
      <c r="K53" s="108"/>
      <c r="L53" s="109"/>
      <c r="M53" s="86">
        <v>1</v>
      </c>
      <c r="N53" s="87"/>
      <c r="O53" s="87"/>
      <c r="P53" s="87"/>
      <c r="Q53" s="88"/>
      <c r="R53" s="86">
        <v>20</v>
      </c>
      <c r="S53" s="87"/>
      <c r="T53" s="87"/>
      <c r="U53" s="87"/>
      <c r="V53" s="87"/>
      <c r="W53" s="88"/>
      <c r="X53" s="86">
        <v>6</v>
      </c>
      <c r="Y53" s="87"/>
      <c r="Z53" s="87"/>
      <c r="AA53" s="87"/>
      <c r="AB53" s="88"/>
      <c r="AC53" s="86">
        <v>120</v>
      </c>
      <c r="AD53" s="87"/>
      <c r="AE53" s="87"/>
      <c r="AF53" s="87"/>
      <c r="AG53" s="87"/>
      <c r="AH53" s="88"/>
      <c r="AI53" s="86">
        <f t="shared" si="2"/>
        <v>7</v>
      </c>
      <c r="AJ53" s="87"/>
      <c r="AK53" s="87"/>
      <c r="AL53" s="87"/>
      <c r="AM53" s="88"/>
      <c r="AN53" s="86">
        <f t="shared" si="3"/>
        <v>140</v>
      </c>
      <c r="AO53" s="87"/>
      <c r="AP53" s="87"/>
      <c r="AQ53" s="87"/>
      <c r="AR53" s="87"/>
      <c r="AS53" s="88"/>
      <c r="AT53" s="59">
        <f>IF(AI53=0,0,(AI53*3)/($E$52*$AU$9*3-$B$54))</f>
        <v>0.22580645161290322</v>
      </c>
      <c r="AU53" s="60"/>
      <c r="AV53" s="60"/>
      <c r="AW53" s="60"/>
      <c r="AX53" s="60"/>
      <c r="AY53" s="61"/>
      <c r="AZ53" s="48"/>
    </row>
    <row r="54" spans="1:52" ht="10.5" customHeight="1" x14ac:dyDescent="0.15">
      <c r="A54" s="5"/>
      <c r="B54" s="32">
        <v>0</v>
      </c>
      <c r="C54" s="27"/>
      <c r="D54" s="27"/>
      <c r="E54" s="24">
        <v>2</v>
      </c>
      <c r="F54" s="24"/>
      <c r="G54" s="24"/>
      <c r="H54" s="25"/>
      <c r="I54" s="107" t="s">
        <v>36</v>
      </c>
      <c r="J54" s="108"/>
      <c r="K54" s="108"/>
      <c r="L54" s="109"/>
      <c r="M54" s="86">
        <f>SUM(M48:M53)</f>
        <v>26</v>
      </c>
      <c r="N54" s="87"/>
      <c r="O54" s="87"/>
      <c r="P54" s="87"/>
      <c r="Q54" s="88"/>
      <c r="R54" s="86">
        <f>SUM(R48:R53)</f>
        <v>359</v>
      </c>
      <c r="S54" s="87"/>
      <c r="T54" s="87"/>
      <c r="U54" s="87"/>
      <c r="V54" s="87"/>
      <c r="W54" s="88"/>
      <c r="X54" s="86">
        <f>SUM(X48:X53)</f>
        <v>11</v>
      </c>
      <c r="Y54" s="87"/>
      <c r="Z54" s="87"/>
      <c r="AA54" s="87"/>
      <c r="AB54" s="88"/>
      <c r="AC54" s="86">
        <f>SUM(AC48:AC53)</f>
        <v>180</v>
      </c>
      <c r="AD54" s="87"/>
      <c r="AE54" s="87"/>
      <c r="AF54" s="87"/>
      <c r="AG54" s="87"/>
      <c r="AH54" s="88"/>
      <c r="AI54" s="86">
        <f t="shared" si="2"/>
        <v>37</v>
      </c>
      <c r="AJ54" s="87"/>
      <c r="AK54" s="87"/>
      <c r="AL54" s="87"/>
      <c r="AM54" s="88"/>
      <c r="AN54" s="86">
        <f t="shared" si="3"/>
        <v>539</v>
      </c>
      <c r="AO54" s="87"/>
      <c r="AP54" s="87"/>
      <c r="AQ54" s="87"/>
      <c r="AR54" s="87"/>
      <c r="AS54" s="88"/>
      <c r="AT54" s="59">
        <f>IF(AI54=0,0,(AI54+AI51+AI52+(AI53*2))/(E52*$AU$9*3-B54))</f>
        <v>0.62365591397849462</v>
      </c>
      <c r="AU54" s="60"/>
      <c r="AV54" s="60"/>
      <c r="AW54" s="60"/>
      <c r="AX54" s="60"/>
      <c r="AY54" s="61"/>
      <c r="AZ54" s="48"/>
    </row>
    <row r="55" spans="1:52" ht="10.5" customHeight="1" x14ac:dyDescent="0.15">
      <c r="A55" s="5"/>
      <c r="B55" s="121" t="s">
        <v>49</v>
      </c>
      <c r="C55" s="231"/>
      <c r="D55" s="231"/>
      <c r="E55" s="231"/>
      <c r="F55" s="231"/>
      <c r="G55" s="231"/>
      <c r="H55" s="232"/>
      <c r="I55" s="107" t="s">
        <v>37</v>
      </c>
      <c r="J55" s="108"/>
      <c r="K55" s="108"/>
      <c r="L55" s="109"/>
      <c r="M55" s="86">
        <v>2</v>
      </c>
      <c r="N55" s="87"/>
      <c r="O55" s="87"/>
      <c r="P55" s="87"/>
      <c r="Q55" s="88"/>
      <c r="R55" s="86">
        <v>20</v>
      </c>
      <c r="S55" s="87"/>
      <c r="T55" s="87"/>
      <c r="U55" s="87"/>
      <c r="V55" s="87"/>
      <c r="W55" s="88"/>
      <c r="X55" s="86">
        <v>0</v>
      </c>
      <c r="Y55" s="87"/>
      <c r="Z55" s="87"/>
      <c r="AA55" s="87"/>
      <c r="AB55" s="88"/>
      <c r="AC55" s="86">
        <v>0</v>
      </c>
      <c r="AD55" s="87"/>
      <c r="AE55" s="87"/>
      <c r="AF55" s="87"/>
      <c r="AG55" s="87"/>
      <c r="AH55" s="88"/>
      <c r="AI55" s="86">
        <f t="shared" si="2"/>
        <v>2</v>
      </c>
      <c r="AJ55" s="87"/>
      <c r="AK55" s="87"/>
      <c r="AL55" s="87"/>
      <c r="AM55" s="88"/>
      <c r="AN55" s="86">
        <f t="shared" si="3"/>
        <v>20</v>
      </c>
      <c r="AO55" s="87"/>
      <c r="AP55" s="87"/>
      <c r="AQ55" s="87"/>
      <c r="AR55" s="87"/>
      <c r="AS55" s="88"/>
      <c r="AT55" s="59">
        <f>IF(AI55=0,0,(AI55*1)/($E$59*$AU$9*3-$B$61))</f>
        <v>4.3010752688172043E-3</v>
      </c>
      <c r="AU55" s="60"/>
      <c r="AV55" s="60"/>
      <c r="AW55" s="60"/>
      <c r="AX55" s="60"/>
      <c r="AY55" s="61"/>
      <c r="AZ55" s="48"/>
    </row>
    <row r="56" spans="1:52" ht="10.5" customHeight="1" x14ac:dyDescent="0.15">
      <c r="A56" s="5"/>
      <c r="B56" s="233"/>
      <c r="C56" s="234"/>
      <c r="D56" s="234"/>
      <c r="E56" s="234"/>
      <c r="F56" s="234"/>
      <c r="G56" s="234"/>
      <c r="H56" s="235"/>
      <c r="I56" s="107" t="s">
        <v>38</v>
      </c>
      <c r="J56" s="108"/>
      <c r="K56" s="108"/>
      <c r="L56" s="109"/>
      <c r="M56" s="86">
        <v>2</v>
      </c>
      <c r="N56" s="87"/>
      <c r="O56" s="87"/>
      <c r="P56" s="87"/>
      <c r="Q56" s="88"/>
      <c r="R56" s="86">
        <v>10</v>
      </c>
      <c r="S56" s="87"/>
      <c r="T56" s="87"/>
      <c r="U56" s="87"/>
      <c r="V56" s="87"/>
      <c r="W56" s="88"/>
      <c r="X56" s="86">
        <v>0</v>
      </c>
      <c r="Y56" s="87"/>
      <c r="Z56" s="87"/>
      <c r="AA56" s="87"/>
      <c r="AB56" s="88"/>
      <c r="AC56" s="86">
        <v>0</v>
      </c>
      <c r="AD56" s="87"/>
      <c r="AE56" s="87"/>
      <c r="AF56" s="87"/>
      <c r="AG56" s="87"/>
      <c r="AH56" s="88"/>
      <c r="AI56" s="86">
        <f t="shared" si="2"/>
        <v>2</v>
      </c>
      <c r="AJ56" s="87"/>
      <c r="AK56" s="87"/>
      <c r="AL56" s="87"/>
      <c r="AM56" s="88"/>
      <c r="AN56" s="86">
        <f t="shared" si="3"/>
        <v>10</v>
      </c>
      <c r="AO56" s="87"/>
      <c r="AP56" s="87"/>
      <c r="AQ56" s="87"/>
      <c r="AR56" s="87"/>
      <c r="AS56" s="88"/>
      <c r="AT56" s="59">
        <f>IF(AI56=0,0,(AI56*1)/($E$59*$AU$9*3-$B$61))</f>
        <v>4.3010752688172043E-3</v>
      </c>
      <c r="AU56" s="60"/>
      <c r="AV56" s="60"/>
      <c r="AW56" s="60"/>
      <c r="AX56" s="60"/>
      <c r="AY56" s="61"/>
      <c r="AZ56" s="48"/>
    </row>
    <row r="57" spans="1:52" ht="10.5" customHeight="1" x14ac:dyDescent="0.15">
      <c r="A57" s="5"/>
      <c r="B57" s="233"/>
      <c r="C57" s="234"/>
      <c r="D57" s="234"/>
      <c r="E57" s="234"/>
      <c r="F57" s="234"/>
      <c r="G57" s="234"/>
      <c r="H57" s="235"/>
      <c r="I57" s="107" t="s">
        <v>39</v>
      </c>
      <c r="J57" s="108"/>
      <c r="K57" s="108"/>
      <c r="L57" s="109"/>
      <c r="M57" s="86">
        <v>3</v>
      </c>
      <c r="N57" s="87"/>
      <c r="O57" s="87"/>
      <c r="P57" s="87"/>
      <c r="Q57" s="88"/>
      <c r="R57" s="86">
        <v>15</v>
      </c>
      <c r="S57" s="87"/>
      <c r="T57" s="87"/>
      <c r="U57" s="87"/>
      <c r="V57" s="87"/>
      <c r="W57" s="88"/>
      <c r="X57" s="86">
        <v>0</v>
      </c>
      <c r="Y57" s="87"/>
      <c r="Z57" s="87"/>
      <c r="AA57" s="87"/>
      <c r="AB57" s="88"/>
      <c r="AC57" s="86">
        <v>0</v>
      </c>
      <c r="AD57" s="87"/>
      <c r="AE57" s="87"/>
      <c r="AF57" s="87"/>
      <c r="AG57" s="87"/>
      <c r="AH57" s="88"/>
      <c r="AI57" s="86">
        <f t="shared" si="2"/>
        <v>3</v>
      </c>
      <c r="AJ57" s="87"/>
      <c r="AK57" s="87"/>
      <c r="AL57" s="87"/>
      <c r="AM57" s="88"/>
      <c r="AN57" s="86">
        <f t="shared" si="3"/>
        <v>15</v>
      </c>
      <c r="AO57" s="87"/>
      <c r="AP57" s="87"/>
      <c r="AQ57" s="87"/>
      <c r="AR57" s="87"/>
      <c r="AS57" s="88"/>
      <c r="AT57" s="59">
        <f>IF(AI57=0,0,(AI57*1)/($E$59*$AU$9*3-$B$61))</f>
        <v>6.4516129032258064E-3</v>
      </c>
      <c r="AU57" s="60"/>
      <c r="AV57" s="60"/>
      <c r="AW57" s="60"/>
      <c r="AX57" s="60"/>
      <c r="AY57" s="61"/>
      <c r="AZ57" s="48"/>
    </row>
    <row r="58" spans="1:52" ht="10.5" customHeight="1" x14ac:dyDescent="0.15">
      <c r="A58" s="5"/>
      <c r="B58" s="233"/>
      <c r="C58" s="234"/>
      <c r="D58" s="234"/>
      <c r="E58" s="234"/>
      <c r="F58" s="234"/>
      <c r="G58" s="234"/>
      <c r="H58" s="235"/>
      <c r="I58" s="107" t="s">
        <v>40</v>
      </c>
      <c r="J58" s="108"/>
      <c r="K58" s="108"/>
      <c r="L58" s="109"/>
      <c r="M58" s="86">
        <v>14</v>
      </c>
      <c r="N58" s="87"/>
      <c r="O58" s="87"/>
      <c r="P58" s="87"/>
      <c r="Q58" s="88"/>
      <c r="R58" s="86">
        <v>86</v>
      </c>
      <c r="S58" s="87"/>
      <c r="T58" s="87"/>
      <c r="U58" s="87"/>
      <c r="V58" s="87"/>
      <c r="W58" s="88"/>
      <c r="X58" s="86">
        <v>8</v>
      </c>
      <c r="Y58" s="87"/>
      <c r="Z58" s="87"/>
      <c r="AA58" s="87"/>
      <c r="AB58" s="88"/>
      <c r="AC58" s="86">
        <v>56</v>
      </c>
      <c r="AD58" s="87"/>
      <c r="AE58" s="87"/>
      <c r="AF58" s="87"/>
      <c r="AG58" s="87"/>
      <c r="AH58" s="88"/>
      <c r="AI58" s="86">
        <f t="shared" si="2"/>
        <v>22</v>
      </c>
      <c r="AJ58" s="87"/>
      <c r="AK58" s="87"/>
      <c r="AL58" s="87"/>
      <c r="AM58" s="88"/>
      <c r="AN58" s="86">
        <f t="shared" si="3"/>
        <v>142</v>
      </c>
      <c r="AO58" s="87"/>
      <c r="AP58" s="87"/>
      <c r="AQ58" s="87"/>
      <c r="AR58" s="87"/>
      <c r="AS58" s="88"/>
      <c r="AT58" s="59">
        <f>IF(AI58=0,0,(AI58*2)/($E$59*$AU$9*3-$B$61))</f>
        <v>9.4623655913978491E-2</v>
      </c>
      <c r="AU58" s="60"/>
      <c r="AV58" s="60"/>
      <c r="AW58" s="60"/>
      <c r="AX58" s="60"/>
      <c r="AY58" s="61"/>
      <c r="AZ58" s="48"/>
    </row>
    <row r="59" spans="1:52" ht="10.5" customHeight="1" x14ac:dyDescent="0.15">
      <c r="A59" s="5"/>
      <c r="B59" s="20"/>
      <c r="C59" s="22"/>
      <c r="D59" s="18" t="s">
        <v>24</v>
      </c>
      <c r="E59" s="18">
        <v>5</v>
      </c>
      <c r="F59" s="18" t="s">
        <v>41</v>
      </c>
      <c r="G59" s="18"/>
      <c r="H59" s="19"/>
      <c r="I59" s="107" t="s">
        <v>42</v>
      </c>
      <c r="J59" s="108"/>
      <c r="K59" s="108"/>
      <c r="L59" s="109"/>
      <c r="M59" s="86">
        <v>0</v>
      </c>
      <c r="N59" s="87"/>
      <c r="O59" s="87"/>
      <c r="P59" s="87"/>
      <c r="Q59" s="88"/>
      <c r="R59" s="86">
        <v>0</v>
      </c>
      <c r="S59" s="87"/>
      <c r="T59" s="87"/>
      <c r="U59" s="87"/>
      <c r="V59" s="87"/>
      <c r="W59" s="88"/>
      <c r="X59" s="86">
        <v>0</v>
      </c>
      <c r="Y59" s="87"/>
      <c r="Z59" s="87"/>
      <c r="AA59" s="87"/>
      <c r="AB59" s="88"/>
      <c r="AC59" s="86">
        <v>0</v>
      </c>
      <c r="AD59" s="87"/>
      <c r="AE59" s="87"/>
      <c r="AF59" s="87"/>
      <c r="AG59" s="87"/>
      <c r="AH59" s="88"/>
      <c r="AI59" s="86">
        <f t="shared" si="2"/>
        <v>0</v>
      </c>
      <c r="AJ59" s="87"/>
      <c r="AK59" s="87"/>
      <c r="AL59" s="87"/>
      <c r="AM59" s="88"/>
      <c r="AN59" s="86">
        <f t="shared" si="3"/>
        <v>0</v>
      </c>
      <c r="AO59" s="87"/>
      <c r="AP59" s="87"/>
      <c r="AQ59" s="87"/>
      <c r="AR59" s="87"/>
      <c r="AS59" s="88"/>
      <c r="AT59" s="59">
        <f>IF(AI59=0,0,(AI59*2)/($E$59*$AU$9*3-$B$61))</f>
        <v>0</v>
      </c>
      <c r="AU59" s="60"/>
      <c r="AV59" s="60"/>
      <c r="AW59" s="60"/>
      <c r="AX59" s="60"/>
      <c r="AY59" s="61"/>
      <c r="AZ59" s="48"/>
    </row>
    <row r="60" spans="1:52" ht="10.5" customHeight="1" x14ac:dyDescent="0.15">
      <c r="A60" s="5"/>
      <c r="B60" s="20"/>
      <c r="C60" s="22"/>
      <c r="D60" s="22"/>
      <c r="E60" s="18"/>
      <c r="F60" s="18"/>
      <c r="G60" s="18"/>
      <c r="H60" s="19"/>
      <c r="I60" s="107" t="s">
        <v>43</v>
      </c>
      <c r="J60" s="108"/>
      <c r="K60" s="108"/>
      <c r="L60" s="109"/>
      <c r="M60" s="86">
        <v>18</v>
      </c>
      <c r="N60" s="87"/>
      <c r="O60" s="87"/>
      <c r="P60" s="87"/>
      <c r="Q60" s="88"/>
      <c r="R60" s="86">
        <v>134</v>
      </c>
      <c r="S60" s="87"/>
      <c r="T60" s="87"/>
      <c r="U60" s="87"/>
      <c r="V60" s="87"/>
      <c r="W60" s="88"/>
      <c r="X60" s="86">
        <v>35</v>
      </c>
      <c r="Y60" s="87"/>
      <c r="Z60" s="87"/>
      <c r="AA60" s="87"/>
      <c r="AB60" s="88"/>
      <c r="AC60" s="86">
        <v>266</v>
      </c>
      <c r="AD60" s="87"/>
      <c r="AE60" s="87"/>
      <c r="AF60" s="87"/>
      <c r="AG60" s="87"/>
      <c r="AH60" s="88"/>
      <c r="AI60" s="86">
        <f t="shared" si="2"/>
        <v>53</v>
      </c>
      <c r="AJ60" s="87"/>
      <c r="AK60" s="87"/>
      <c r="AL60" s="87"/>
      <c r="AM60" s="88"/>
      <c r="AN60" s="86">
        <f t="shared" si="3"/>
        <v>400</v>
      </c>
      <c r="AO60" s="87"/>
      <c r="AP60" s="87"/>
      <c r="AQ60" s="87"/>
      <c r="AR60" s="87"/>
      <c r="AS60" s="88"/>
      <c r="AT60" s="59">
        <f>IF(AI60=0,0,(AI60*3)/($E$59*$AU$9*3-$B$61))</f>
        <v>0.34193548387096773</v>
      </c>
      <c r="AU60" s="60"/>
      <c r="AV60" s="60"/>
      <c r="AW60" s="60"/>
      <c r="AX60" s="60"/>
      <c r="AY60" s="61"/>
      <c r="AZ60" s="48"/>
    </row>
    <row r="61" spans="1:52" ht="10.5" customHeight="1" x14ac:dyDescent="0.15">
      <c r="A61" s="5"/>
      <c r="B61" s="32">
        <v>0</v>
      </c>
      <c r="C61" s="27"/>
      <c r="D61" s="27"/>
      <c r="E61" s="24">
        <v>2</v>
      </c>
      <c r="F61" s="24"/>
      <c r="G61" s="24"/>
      <c r="H61" s="25"/>
      <c r="I61" s="107" t="s">
        <v>36</v>
      </c>
      <c r="J61" s="108"/>
      <c r="K61" s="108"/>
      <c r="L61" s="109"/>
      <c r="M61" s="86">
        <f>SUM(M55:M60)</f>
        <v>39</v>
      </c>
      <c r="N61" s="87"/>
      <c r="O61" s="87"/>
      <c r="P61" s="87"/>
      <c r="Q61" s="88"/>
      <c r="R61" s="86">
        <f>SUM(R55:R60)</f>
        <v>265</v>
      </c>
      <c r="S61" s="87"/>
      <c r="T61" s="87"/>
      <c r="U61" s="87"/>
      <c r="V61" s="87"/>
      <c r="W61" s="88"/>
      <c r="X61" s="86">
        <f>SUM(X55:X60)</f>
        <v>43</v>
      </c>
      <c r="Y61" s="87"/>
      <c r="Z61" s="87"/>
      <c r="AA61" s="87"/>
      <c r="AB61" s="88"/>
      <c r="AC61" s="86">
        <f>SUM(AC55:AC60)</f>
        <v>322</v>
      </c>
      <c r="AD61" s="87"/>
      <c r="AE61" s="87"/>
      <c r="AF61" s="87"/>
      <c r="AG61" s="87"/>
      <c r="AH61" s="88"/>
      <c r="AI61" s="86">
        <f t="shared" si="2"/>
        <v>82</v>
      </c>
      <c r="AJ61" s="87"/>
      <c r="AK61" s="87"/>
      <c r="AL61" s="87"/>
      <c r="AM61" s="88"/>
      <c r="AN61" s="86">
        <f t="shared" si="3"/>
        <v>587</v>
      </c>
      <c r="AO61" s="87"/>
      <c r="AP61" s="87"/>
      <c r="AQ61" s="87"/>
      <c r="AR61" s="87"/>
      <c r="AS61" s="88"/>
      <c r="AT61" s="59">
        <f>IF(AI61=0,0,(AI61+AI58+AI59+(AI60*2))/(E59*$AU$9*3-B61))</f>
        <v>0.45161290322580644</v>
      </c>
      <c r="AU61" s="60"/>
      <c r="AV61" s="60"/>
      <c r="AW61" s="60"/>
      <c r="AX61" s="60"/>
      <c r="AY61" s="61"/>
      <c r="AZ61" s="48"/>
    </row>
    <row r="62" spans="1:52" ht="10.5" customHeight="1" x14ac:dyDescent="0.15">
      <c r="A62" s="5"/>
      <c r="B62" s="204" t="s">
        <v>34</v>
      </c>
      <c r="C62" s="208"/>
      <c r="D62" s="208"/>
      <c r="E62" s="208" t="s">
        <v>25</v>
      </c>
      <c r="F62" s="208"/>
      <c r="G62" s="208"/>
      <c r="H62" s="206"/>
      <c r="I62" s="118" t="s">
        <v>37</v>
      </c>
      <c r="J62" s="119"/>
      <c r="K62" s="119"/>
      <c r="L62" s="120"/>
      <c r="M62" s="201">
        <f t="shared" ref="M62:M67" si="4">M13+M20+M27+M34+M41+M48+M55</f>
        <v>91</v>
      </c>
      <c r="N62" s="202"/>
      <c r="O62" s="202"/>
      <c r="P62" s="202"/>
      <c r="Q62" s="203"/>
      <c r="R62" s="201">
        <f t="shared" ref="R62:R67" si="5">R13+R20+R27+R34+R41+R48+R55</f>
        <v>1385</v>
      </c>
      <c r="S62" s="202"/>
      <c r="T62" s="202"/>
      <c r="U62" s="202"/>
      <c r="V62" s="202"/>
      <c r="W62" s="203"/>
      <c r="X62" s="201">
        <f t="shared" ref="X62:X67" si="6">X13+X20+X27+X34+X41+X48+X55</f>
        <v>0</v>
      </c>
      <c r="Y62" s="202"/>
      <c r="Z62" s="202"/>
      <c r="AA62" s="202"/>
      <c r="AB62" s="203"/>
      <c r="AC62" s="201">
        <f t="shared" ref="AC62:AC67" si="7">AC13+AC20+AC27+AC34+AC41+AC48+AC55</f>
        <v>0</v>
      </c>
      <c r="AD62" s="202"/>
      <c r="AE62" s="202"/>
      <c r="AF62" s="202"/>
      <c r="AG62" s="202"/>
      <c r="AH62" s="203"/>
      <c r="AI62" s="201">
        <f t="shared" ref="AI62:AI67" si="8">AI13+AI20+AI27+AI34+AI41+AI48+AI55</f>
        <v>91</v>
      </c>
      <c r="AJ62" s="202"/>
      <c r="AK62" s="202"/>
      <c r="AL62" s="202"/>
      <c r="AM62" s="203"/>
      <c r="AN62" s="201">
        <f t="shared" ref="AN62:AN67" si="9">AN13+AN20+AN27+AN34+AN41+AN48+AN55</f>
        <v>1385</v>
      </c>
      <c r="AO62" s="202"/>
      <c r="AP62" s="202"/>
      <c r="AQ62" s="202"/>
      <c r="AR62" s="202"/>
      <c r="AS62" s="203"/>
      <c r="AT62" s="198">
        <f>IF(AI62=0,0,(AI62*1)/($E$66*$AU$9*3-$B$68))</f>
        <v>6.5232974910394259E-2</v>
      </c>
      <c r="AU62" s="199"/>
      <c r="AV62" s="199"/>
      <c r="AW62" s="199"/>
      <c r="AX62" s="199"/>
      <c r="AY62" s="200"/>
      <c r="AZ62" s="48"/>
    </row>
    <row r="63" spans="1:52" ht="10.5" customHeight="1" x14ac:dyDescent="0.15">
      <c r="A63" s="5"/>
      <c r="B63" s="207"/>
      <c r="C63" s="208"/>
      <c r="D63" s="208"/>
      <c r="E63" s="208"/>
      <c r="F63" s="208"/>
      <c r="G63" s="208"/>
      <c r="H63" s="206"/>
      <c r="I63" s="107" t="s">
        <v>38</v>
      </c>
      <c r="J63" s="108"/>
      <c r="K63" s="108"/>
      <c r="L63" s="109"/>
      <c r="M63" s="86">
        <f t="shared" si="4"/>
        <v>79</v>
      </c>
      <c r="N63" s="87"/>
      <c r="O63" s="87"/>
      <c r="P63" s="87"/>
      <c r="Q63" s="88"/>
      <c r="R63" s="86">
        <f t="shared" si="5"/>
        <v>803</v>
      </c>
      <c r="S63" s="87"/>
      <c r="T63" s="87"/>
      <c r="U63" s="87"/>
      <c r="V63" s="87"/>
      <c r="W63" s="88"/>
      <c r="X63" s="86">
        <f t="shared" si="6"/>
        <v>8</v>
      </c>
      <c r="Y63" s="87"/>
      <c r="Z63" s="87"/>
      <c r="AA63" s="87"/>
      <c r="AB63" s="88"/>
      <c r="AC63" s="86">
        <f t="shared" si="7"/>
        <v>145</v>
      </c>
      <c r="AD63" s="87"/>
      <c r="AE63" s="87"/>
      <c r="AF63" s="87"/>
      <c r="AG63" s="87"/>
      <c r="AH63" s="88"/>
      <c r="AI63" s="86">
        <f t="shared" si="8"/>
        <v>87</v>
      </c>
      <c r="AJ63" s="87"/>
      <c r="AK63" s="87"/>
      <c r="AL63" s="87"/>
      <c r="AM63" s="88"/>
      <c r="AN63" s="86">
        <f t="shared" si="9"/>
        <v>948</v>
      </c>
      <c r="AO63" s="87"/>
      <c r="AP63" s="87"/>
      <c r="AQ63" s="87"/>
      <c r="AR63" s="87"/>
      <c r="AS63" s="88"/>
      <c r="AT63" s="59">
        <f>IF(AI63=0,0,(AI63*1)/($E$66*$AU$9*3-$B$68))</f>
        <v>6.236559139784946E-2</v>
      </c>
      <c r="AU63" s="60"/>
      <c r="AV63" s="60"/>
      <c r="AW63" s="60"/>
      <c r="AX63" s="60"/>
      <c r="AY63" s="61"/>
      <c r="AZ63" s="48"/>
    </row>
    <row r="64" spans="1:52" ht="10.5" customHeight="1" x14ac:dyDescent="0.15">
      <c r="A64" s="5"/>
      <c r="B64" s="207"/>
      <c r="C64" s="208"/>
      <c r="D64" s="208"/>
      <c r="E64" s="208"/>
      <c r="F64" s="208"/>
      <c r="G64" s="208"/>
      <c r="H64" s="206"/>
      <c r="I64" s="107" t="s">
        <v>39</v>
      </c>
      <c r="J64" s="108"/>
      <c r="K64" s="108"/>
      <c r="L64" s="109"/>
      <c r="M64" s="86">
        <f t="shared" si="4"/>
        <v>95</v>
      </c>
      <c r="N64" s="87"/>
      <c r="O64" s="87"/>
      <c r="P64" s="87"/>
      <c r="Q64" s="88"/>
      <c r="R64" s="86">
        <f t="shared" si="5"/>
        <v>1383</v>
      </c>
      <c r="S64" s="87"/>
      <c r="T64" s="87"/>
      <c r="U64" s="87"/>
      <c r="V64" s="87"/>
      <c r="W64" s="88"/>
      <c r="X64" s="86">
        <f t="shared" si="6"/>
        <v>22</v>
      </c>
      <c r="Y64" s="87"/>
      <c r="Z64" s="87"/>
      <c r="AA64" s="87"/>
      <c r="AB64" s="88"/>
      <c r="AC64" s="86">
        <f t="shared" si="7"/>
        <v>555</v>
      </c>
      <c r="AD64" s="87"/>
      <c r="AE64" s="87"/>
      <c r="AF64" s="87"/>
      <c r="AG64" s="87"/>
      <c r="AH64" s="88"/>
      <c r="AI64" s="86">
        <f t="shared" si="8"/>
        <v>117</v>
      </c>
      <c r="AJ64" s="87"/>
      <c r="AK64" s="87"/>
      <c r="AL64" s="87"/>
      <c r="AM64" s="88"/>
      <c r="AN64" s="86">
        <f t="shared" si="9"/>
        <v>1938</v>
      </c>
      <c r="AO64" s="87"/>
      <c r="AP64" s="87"/>
      <c r="AQ64" s="87"/>
      <c r="AR64" s="87"/>
      <c r="AS64" s="88"/>
      <c r="AT64" s="59">
        <f>IF(AI64=0,0,(AI64*1)/($E$66*$AU$9*3-$B$68))</f>
        <v>8.387096774193549E-2</v>
      </c>
      <c r="AU64" s="60"/>
      <c r="AV64" s="60"/>
      <c r="AW64" s="60"/>
      <c r="AX64" s="60"/>
      <c r="AY64" s="61"/>
      <c r="AZ64" s="48"/>
    </row>
    <row r="65" spans="1:52" ht="10.5" customHeight="1" x14ac:dyDescent="0.15">
      <c r="A65" s="5"/>
      <c r="B65" s="207"/>
      <c r="C65" s="208"/>
      <c r="D65" s="208"/>
      <c r="E65" s="208"/>
      <c r="F65" s="208"/>
      <c r="G65" s="208"/>
      <c r="H65" s="206"/>
      <c r="I65" s="107" t="s">
        <v>40</v>
      </c>
      <c r="J65" s="108"/>
      <c r="K65" s="108"/>
      <c r="L65" s="109"/>
      <c r="M65" s="86">
        <f t="shared" si="4"/>
        <v>55</v>
      </c>
      <c r="N65" s="87"/>
      <c r="O65" s="87"/>
      <c r="P65" s="87"/>
      <c r="Q65" s="88"/>
      <c r="R65" s="86">
        <f t="shared" si="5"/>
        <v>1904</v>
      </c>
      <c r="S65" s="87"/>
      <c r="T65" s="87"/>
      <c r="U65" s="87"/>
      <c r="V65" s="87"/>
      <c r="W65" s="88"/>
      <c r="X65" s="86">
        <f t="shared" si="6"/>
        <v>19</v>
      </c>
      <c r="Y65" s="87"/>
      <c r="Z65" s="87"/>
      <c r="AA65" s="87"/>
      <c r="AB65" s="88"/>
      <c r="AC65" s="86">
        <f t="shared" si="7"/>
        <v>1423</v>
      </c>
      <c r="AD65" s="87"/>
      <c r="AE65" s="87"/>
      <c r="AF65" s="87"/>
      <c r="AG65" s="87"/>
      <c r="AH65" s="88"/>
      <c r="AI65" s="86">
        <f t="shared" si="8"/>
        <v>74</v>
      </c>
      <c r="AJ65" s="87"/>
      <c r="AK65" s="87"/>
      <c r="AL65" s="87"/>
      <c r="AM65" s="88"/>
      <c r="AN65" s="86">
        <f t="shared" si="9"/>
        <v>3327</v>
      </c>
      <c r="AO65" s="87"/>
      <c r="AP65" s="87"/>
      <c r="AQ65" s="87"/>
      <c r="AR65" s="87"/>
      <c r="AS65" s="88"/>
      <c r="AT65" s="59">
        <f>IF(AI65=0,0,(AI65*2)/($E$66*$AU$9*3-$B$68))</f>
        <v>0.1060931899641577</v>
      </c>
      <c r="AU65" s="60"/>
      <c r="AV65" s="60"/>
      <c r="AW65" s="60"/>
      <c r="AX65" s="60"/>
      <c r="AY65" s="61"/>
      <c r="AZ65" s="48"/>
    </row>
    <row r="66" spans="1:52" ht="10.5" customHeight="1" x14ac:dyDescent="0.15">
      <c r="A66" s="5"/>
      <c r="B66" s="20"/>
      <c r="C66" s="22"/>
      <c r="D66" s="18" t="s">
        <v>24</v>
      </c>
      <c r="E66" s="18">
        <f>E17+E24+E31+E38+E45+E52+E59</f>
        <v>15</v>
      </c>
      <c r="F66" s="18" t="s">
        <v>41</v>
      </c>
      <c r="G66" s="18"/>
      <c r="H66" s="19"/>
      <c r="I66" s="107" t="s">
        <v>42</v>
      </c>
      <c r="J66" s="108"/>
      <c r="K66" s="108"/>
      <c r="L66" s="109"/>
      <c r="M66" s="86">
        <f t="shared" si="4"/>
        <v>16</v>
      </c>
      <c r="N66" s="87"/>
      <c r="O66" s="87"/>
      <c r="P66" s="87"/>
      <c r="Q66" s="88"/>
      <c r="R66" s="86">
        <f t="shared" si="5"/>
        <v>585</v>
      </c>
      <c r="S66" s="87"/>
      <c r="T66" s="87"/>
      <c r="U66" s="87"/>
      <c r="V66" s="87"/>
      <c r="W66" s="88"/>
      <c r="X66" s="86">
        <f t="shared" si="6"/>
        <v>0</v>
      </c>
      <c r="Y66" s="87"/>
      <c r="Z66" s="87"/>
      <c r="AA66" s="87"/>
      <c r="AB66" s="88"/>
      <c r="AC66" s="86">
        <f t="shared" si="7"/>
        <v>0</v>
      </c>
      <c r="AD66" s="87"/>
      <c r="AE66" s="87"/>
      <c r="AF66" s="87"/>
      <c r="AG66" s="87"/>
      <c r="AH66" s="88"/>
      <c r="AI66" s="86">
        <f t="shared" si="8"/>
        <v>16</v>
      </c>
      <c r="AJ66" s="87"/>
      <c r="AK66" s="87"/>
      <c r="AL66" s="87"/>
      <c r="AM66" s="88"/>
      <c r="AN66" s="86">
        <f t="shared" si="9"/>
        <v>585</v>
      </c>
      <c r="AO66" s="87"/>
      <c r="AP66" s="87"/>
      <c r="AQ66" s="87"/>
      <c r="AR66" s="87"/>
      <c r="AS66" s="88"/>
      <c r="AT66" s="59">
        <f>IF(AI66=0,0,(AI66*2)/($E$66*$AU$9*3-$B$68))</f>
        <v>2.2939068100358423E-2</v>
      </c>
      <c r="AU66" s="60"/>
      <c r="AV66" s="60"/>
      <c r="AW66" s="60"/>
      <c r="AX66" s="60"/>
      <c r="AY66" s="61"/>
      <c r="AZ66" s="48"/>
    </row>
    <row r="67" spans="1:52" ht="10.5" customHeight="1" x14ac:dyDescent="0.15">
      <c r="A67" s="5"/>
      <c r="B67" s="20"/>
      <c r="C67" s="22"/>
      <c r="D67" s="22"/>
      <c r="E67" s="18"/>
      <c r="F67" s="18"/>
      <c r="G67" s="18"/>
      <c r="H67" s="19"/>
      <c r="I67" s="107" t="s">
        <v>43</v>
      </c>
      <c r="J67" s="108"/>
      <c r="K67" s="108"/>
      <c r="L67" s="109"/>
      <c r="M67" s="86">
        <f t="shared" si="4"/>
        <v>42</v>
      </c>
      <c r="N67" s="87"/>
      <c r="O67" s="87"/>
      <c r="P67" s="87"/>
      <c r="Q67" s="88"/>
      <c r="R67" s="86">
        <f t="shared" si="5"/>
        <v>3701</v>
      </c>
      <c r="S67" s="87"/>
      <c r="T67" s="87"/>
      <c r="U67" s="87"/>
      <c r="V67" s="87"/>
      <c r="W67" s="88"/>
      <c r="X67" s="86">
        <f t="shared" si="6"/>
        <v>97</v>
      </c>
      <c r="Y67" s="87"/>
      <c r="Z67" s="87"/>
      <c r="AA67" s="87"/>
      <c r="AB67" s="88"/>
      <c r="AC67" s="86">
        <f t="shared" si="7"/>
        <v>3842</v>
      </c>
      <c r="AD67" s="87"/>
      <c r="AE67" s="87"/>
      <c r="AF67" s="87"/>
      <c r="AG67" s="87"/>
      <c r="AH67" s="88"/>
      <c r="AI67" s="86">
        <f t="shared" si="8"/>
        <v>139</v>
      </c>
      <c r="AJ67" s="87"/>
      <c r="AK67" s="87"/>
      <c r="AL67" s="87"/>
      <c r="AM67" s="88"/>
      <c r="AN67" s="86">
        <f t="shared" si="9"/>
        <v>7543</v>
      </c>
      <c r="AO67" s="87"/>
      <c r="AP67" s="87"/>
      <c r="AQ67" s="87"/>
      <c r="AR67" s="87"/>
      <c r="AS67" s="88"/>
      <c r="AT67" s="59">
        <f>IF(AI67=0,0,(AI67*3)/($E$66*$AU$9*3-$B$68))</f>
        <v>0.29892473118279572</v>
      </c>
      <c r="AU67" s="60"/>
      <c r="AV67" s="60"/>
      <c r="AW67" s="60"/>
      <c r="AX67" s="60"/>
      <c r="AY67" s="61"/>
      <c r="AZ67" s="48"/>
    </row>
    <row r="68" spans="1:52" ht="10.5" customHeight="1" thickBot="1" x14ac:dyDescent="0.2">
      <c r="A68" s="5"/>
      <c r="B68" s="39">
        <f>B19+B26+B33+B40+B47+B54+B61</f>
        <v>0</v>
      </c>
      <c r="C68" s="41"/>
      <c r="D68" s="41"/>
      <c r="E68" s="44">
        <v>4</v>
      </c>
      <c r="F68" s="44"/>
      <c r="G68" s="44"/>
      <c r="H68" s="45"/>
      <c r="I68" s="215" t="s">
        <v>36</v>
      </c>
      <c r="J68" s="216"/>
      <c r="K68" s="216"/>
      <c r="L68" s="217"/>
      <c r="M68" s="212">
        <f>SUM(M62:M67)</f>
        <v>378</v>
      </c>
      <c r="N68" s="213"/>
      <c r="O68" s="213"/>
      <c r="P68" s="213"/>
      <c r="Q68" s="214"/>
      <c r="R68" s="212">
        <f>SUM(R62:R67)</f>
        <v>9761</v>
      </c>
      <c r="S68" s="213"/>
      <c r="T68" s="213"/>
      <c r="U68" s="213"/>
      <c r="V68" s="213"/>
      <c r="W68" s="214"/>
      <c r="X68" s="212">
        <f>SUM(X62:X67)</f>
        <v>146</v>
      </c>
      <c r="Y68" s="213"/>
      <c r="Z68" s="213"/>
      <c r="AA68" s="213"/>
      <c r="AB68" s="214"/>
      <c r="AC68" s="212">
        <f>SUM(AC62:AC67)</f>
        <v>5965</v>
      </c>
      <c r="AD68" s="213"/>
      <c r="AE68" s="213"/>
      <c r="AF68" s="213"/>
      <c r="AG68" s="213"/>
      <c r="AH68" s="214"/>
      <c r="AI68" s="212">
        <f t="shared" ref="AI68:AI99" si="10">M68+X68</f>
        <v>524</v>
      </c>
      <c r="AJ68" s="213"/>
      <c r="AK68" s="213"/>
      <c r="AL68" s="213"/>
      <c r="AM68" s="214"/>
      <c r="AN68" s="212">
        <f t="shared" ref="AN68:AN74" si="11">R68+AC68</f>
        <v>15726</v>
      </c>
      <c r="AO68" s="213"/>
      <c r="AP68" s="213"/>
      <c r="AQ68" s="213"/>
      <c r="AR68" s="213"/>
      <c r="AS68" s="214"/>
      <c r="AT68" s="209">
        <f>IF(AI68=0,0,(AI68+AI65+AI66+(AI67*2))/(E66*$AU$9*3-B68))</f>
        <v>0.63942652329749106</v>
      </c>
      <c r="AU68" s="210"/>
      <c r="AV68" s="210"/>
      <c r="AW68" s="210"/>
      <c r="AX68" s="210"/>
      <c r="AY68" s="211"/>
      <c r="AZ68" s="48"/>
    </row>
    <row r="69" spans="1:52" ht="10.5" customHeight="1" thickTop="1" x14ac:dyDescent="0.15">
      <c r="A69" s="5"/>
      <c r="B69" s="187" t="s">
        <v>35</v>
      </c>
      <c r="C69" s="191"/>
      <c r="D69" s="189"/>
      <c r="E69" s="175" t="s">
        <v>25</v>
      </c>
      <c r="F69" s="178"/>
      <c r="G69" s="178"/>
      <c r="H69" s="177"/>
      <c r="I69" s="158" t="str">
        <f t="shared" ref="I69:I74" si="12">I62</f>
        <v>午前</v>
      </c>
      <c r="J69" s="159"/>
      <c r="K69" s="159"/>
      <c r="L69" s="160"/>
      <c r="M69" s="179">
        <v>28</v>
      </c>
      <c r="N69" s="180"/>
      <c r="O69" s="180"/>
      <c r="P69" s="180"/>
      <c r="Q69" s="181"/>
      <c r="R69" s="179">
        <v>3413</v>
      </c>
      <c r="S69" s="180"/>
      <c r="T69" s="180"/>
      <c r="U69" s="180"/>
      <c r="V69" s="180"/>
      <c r="W69" s="181"/>
      <c r="X69" s="179">
        <v>0</v>
      </c>
      <c r="Y69" s="180"/>
      <c r="Z69" s="180"/>
      <c r="AA69" s="180"/>
      <c r="AB69" s="181"/>
      <c r="AC69" s="179">
        <v>0</v>
      </c>
      <c r="AD69" s="180"/>
      <c r="AE69" s="180"/>
      <c r="AF69" s="180"/>
      <c r="AG69" s="180"/>
      <c r="AH69" s="181"/>
      <c r="AI69" s="179">
        <f t="shared" si="10"/>
        <v>28</v>
      </c>
      <c r="AJ69" s="180"/>
      <c r="AK69" s="180"/>
      <c r="AL69" s="180"/>
      <c r="AM69" s="181"/>
      <c r="AN69" s="179">
        <f t="shared" si="11"/>
        <v>3413</v>
      </c>
      <c r="AO69" s="182"/>
      <c r="AP69" s="182"/>
      <c r="AQ69" s="182"/>
      <c r="AR69" s="182"/>
      <c r="AS69" s="183"/>
      <c r="AT69" s="184">
        <f>IF(AI69=0,0,(AI69*1)/($E$73*$AU$10*3-$E$75))</f>
        <v>2.2116903633491312E-2</v>
      </c>
      <c r="AU69" s="185"/>
      <c r="AV69" s="185"/>
      <c r="AW69" s="185"/>
      <c r="AX69" s="185"/>
      <c r="AY69" s="186"/>
      <c r="AZ69" s="37"/>
    </row>
    <row r="70" spans="1:52" ht="10.5" customHeight="1" x14ac:dyDescent="0.15">
      <c r="A70" s="5"/>
      <c r="B70" s="190"/>
      <c r="C70" s="191"/>
      <c r="D70" s="189"/>
      <c r="E70" s="175"/>
      <c r="F70" s="178"/>
      <c r="G70" s="178"/>
      <c r="H70" s="177"/>
      <c r="I70" s="166" t="str">
        <f t="shared" si="12"/>
        <v>午後</v>
      </c>
      <c r="J70" s="167"/>
      <c r="K70" s="167"/>
      <c r="L70" s="168"/>
      <c r="M70" s="161">
        <v>38</v>
      </c>
      <c r="N70" s="162"/>
      <c r="O70" s="162"/>
      <c r="P70" s="162"/>
      <c r="Q70" s="163"/>
      <c r="R70" s="161">
        <v>4064</v>
      </c>
      <c r="S70" s="162"/>
      <c r="T70" s="162"/>
      <c r="U70" s="162"/>
      <c r="V70" s="162"/>
      <c r="W70" s="163"/>
      <c r="X70" s="161">
        <v>0</v>
      </c>
      <c r="Y70" s="162"/>
      <c r="Z70" s="162"/>
      <c r="AA70" s="162"/>
      <c r="AB70" s="163"/>
      <c r="AC70" s="161">
        <v>0</v>
      </c>
      <c r="AD70" s="162"/>
      <c r="AE70" s="162"/>
      <c r="AF70" s="162"/>
      <c r="AG70" s="162"/>
      <c r="AH70" s="163"/>
      <c r="AI70" s="161">
        <f t="shared" si="10"/>
        <v>38</v>
      </c>
      <c r="AJ70" s="162"/>
      <c r="AK70" s="162"/>
      <c r="AL70" s="162"/>
      <c r="AM70" s="163"/>
      <c r="AN70" s="161">
        <f t="shared" si="11"/>
        <v>4064</v>
      </c>
      <c r="AO70" s="164"/>
      <c r="AP70" s="164"/>
      <c r="AQ70" s="164"/>
      <c r="AR70" s="164"/>
      <c r="AS70" s="165"/>
      <c r="AT70" s="172">
        <f>IF(AI70=0,0,(AI70*1)/($E$73*$AU$10*3-$E$75))</f>
        <v>3.0015797788309637E-2</v>
      </c>
      <c r="AU70" s="173"/>
      <c r="AV70" s="173"/>
      <c r="AW70" s="173"/>
      <c r="AX70" s="173"/>
      <c r="AY70" s="174"/>
      <c r="AZ70" s="37"/>
    </row>
    <row r="71" spans="1:52" ht="10.5" customHeight="1" x14ac:dyDescent="0.15">
      <c r="A71" s="5"/>
      <c r="B71" s="190"/>
      <c r="C71" s="191"/>
      <c r="D71" s="189"/>
      <c r="E71" s="175"/>
      <c r="F71" s="178"/>
      <c r="G71" s="178"/>
      <c r="H71" s="177"/>
      <c r="I71" s="166" t="str">
        <f t="shared" si="12"/>
        <v>夜間</v>
      </c>
      <c r="J71" s="167"/>
      <c r="K71" s="167"/>
      <c r="L71" s="168"/>
      <c r="M71" s="161">
        <v>51</v>
      </c>
      <c r="N71" s="162"/>
      <c r="O71" s="162"/>
      <c r="P71" s="162"/>
      <c r="Q71" s="163"/>
      <c r="R71" s="161">
        <v>3420</v>
      </c>
      <c r="S71" s="162"/>
      <c r="T71" s="162"/>
      <c r="U71" s="162"/>
      <c r="V71" s="162"/>
      <c r="W71" s="163"/>
      <c r="X71" s="161">
        <v>7</v>
      </c>
      <c r="Y71" s="162"/>
      <c r="Z71" s="162"/>
      <c r="AA71" s="162"/>
      <c r="AB71" s="163"/>
      <c r="AC71" s="161">
        <v>250</v>
      </c>
      <c r="AD71" s="162"/>
      <c r="AE71" s="162"/>
      <c r="AF71" s="162"/>
      <c r="AG71" s="162"/>
      <c r="AH71" s="163"/>
      <c r="AI71" s="161">
        <f t="shared" si="10"/>
        <v>58</v>
      </c>
      <c r="AJ71" s="162"/>
      <c r="AK71" s="162"/>
      <c r="AL71" s="162"/>
      <c r="AM71" s="163"/>
      <c r="AN71" s="161">
        <f t="shared" si="11"/>
        <v>3670</v>
      </c>
      <c r="AO71" s="164"/>
      <c r="AP71" s="164"/>
      <c r="AQ71" s="164"/>
      <c r="AR71" s="164"/>
      <c r="AS71" s="165"/>
      <c r="AT71" s="172">
        <f>IF(AI71=0,0,(AI71*1)/($E$73*$AU$10*3-$E$75))</f>
        <v>4.5813586097946286E-2</v>
      </c>
      <c r="AU71" s="173"/>
      <c r="AV71" s="173"/>
      <c r="AW71" s="173"/>
      <c r="AX71" s="173"/>
      <c r="AY71" s="174"/>
      <c r="AZ71" s="37"/>
    </row>
    <row r="72" spans="1:52" ht="10.5" customHeight="1" x14ac:dyDescent="0.15">
      <c r="A72" s="5"/>
      <c r="B72" s="190"/>
      <c r="C72" s="191"/>
      <c r="D72" s="189"/>
      <c r="E72" s="175"/>
      <c r="F72" s="178"/>
      <c r="G72" s="178"/>
      <c r="H72" s="177"/>
      <c r="I72" s="166" t="str">
        <f t="shared" si="12"/>
        <v>午前午後</v>
      </c>
      <c r="J72" s="167"/>
      <c r="K72" s="167"/>
      <c r="L72" s="168"/>
      <c r="M72" s="161">
        <v>92</v>
      </c>
      <c r="N72" s="162"/>
      <c r="O72" s="162"/>
      <c r="P72" s="162"/>
      <c r="Q72" s="163"/>
      <c r="R72" s="161">
        <v>21594</v>
      </c>
      <c r="S72" s="162"/>
      <c r="T72" s="162"/>
      <c r="U72" s="162"/>
      <c r="V72" s="162"/>
      <c r="W72" s="163"/>
      <c r="X72" s="161">
        <v>10</v>
      </c>
      <c r="Y72" s="162"/>
      <c r="Z72" s="162"/>
      <c r="AA72" s="162"/>
      <c r="AB72" s="163"/>
      <c r="AC72" s="161">
        <v>3237</v>
      </c>
      <c r="AD72" s="162"/>
      <c r="AE72" s="162"/>
      <c r="AF72" s="162"/>
      <c r="AG72" s="162"/>
      <c r="AH72" s="163"/>
      <c r="AI72" s="161">
        <f t="shared" si="10"/>
        <v>102</v>
      </c>
      <c r="AJ72" s="162"/>
      <c r="AK72" s="162"/>
      <c r="AL72" s="162"/>
      <c r="AM72" s="163"/>
      <c r="AN72" s="161">
        <f t="shared" si="11"/>
        <v>24831</v>
      </c>
      <c r="AO72" s="164"/>
      <c r="AP72" s="164"/>
      <c r="AQ72" s="164"/>
      <c r="AR72" s="164"/>
      <c r="AS72" s="165"/>
      <c r="AT72" s="172">
        <f>IF(AI72=0,0,(AI72*2)/($E$73*$AU$10*3-$E$75))</f>
        <v>0.16113744075829384</v>
      </c>
      <c r="AU72" s="173"/>
      <c r="AV72" s="173"/>
      <c r="AW72" s="173"/>
      <c r="AX72" s="173"/>
      <c r="AY72" s="174"/>
      <c r="AZ72" s="37"/>
    </row>
    <row r="73" spans="1:52" ht="10.5" customHeight="1" x14ac:dyDescent="0.15">
      <c r="A73" s="5"/>
      <c r="B73" s="190"/>
      <c r="C73" s="191"/>
      <c r="D73" s="189"/>
      <c r="E73" s="38">
        <v>2</v>
      </c>
      <c r="F73" s="35"/>
      <c r="G73" s="35"/>
      <c r="H73" s="36"/>
      <c r="I73" s="166" t="str">
        <f t="shared" si="12"/>
        <v>午後夜間</v>
      </c>
      <c r="J73" s="167"/>
      <c r="K73" s="167"/>
      <c r="L73" s="168"/>
      <c r="M73" s="161">
        <v>30</v>
      </c>
      <c r="N73" s="162"/>
      <c r="O73" s="162"/>
      <c r="P73" s="162"/>
      <c r="Q73" s="163"/>
      <c r="R73" s="161">
        <v>4888</v>
      </c>
      <c r="S73" s="162"/>
      <c r="T73" s="162"/>
      <c r="U73" s="162"/>
      <c r="V73" s="162"/>
      <c r="W73" s="163"/>
      <c r="X73" s="161">
        <v>3</v>
      </c>
      <c r="Y73" s="162"/>
      <c r="Z73" s="162"/>
      <c r="AA73" s="162"/>
      <c r="AB73" s="163"/>
      <c r="AC73" s="161">
        <v>550</v>
      </c>
      <c r="AD73" s="162"/>
      <c r="AE73" s="162"/>
      <c r="AF73" s="162"/>
      <c r="AG73" s="162"/>
      <c r="AH73" s="163"/>
      <c r="AI73" s="161">
        <f t="shared" si="10"/>
        <v>33</v>
      </c>
      <c r="AJ73" s="162"/>
      <c r="AK73" s="162"/>
      <c r="AL73" s="162"/>
      <c r="AM73" s="163"/>
      <c r="AN73" s="161">
        <f t="shared" si="11"/>
        <v>5438</v>
      </c>
      <c r="AO73" s="164"/>
      <c r="AP73" s="164"/>
      <c r="AQ73" s="164"/>
      <c r="AR73" s="164"/>
      <c r="AS73" s="165"/>
      <c r="AT73" s="172">
        <f>IF(AI73=0,0,(AI73*2)/($E$73*$AU$10*3-$E$75))</f>
        <v>5.2132701421800945E-2</v>
      </c>
      <c r="AU73" s="173"/>
      <c r="AV73" s="173"/>
      <c r="AW73" s="173"/>
      <c r="AX73" s="173"/>
      <c r="AY73" s="174"/>
      <c r="AZ73" s="37"/>
    </row>
    <row r="74" spans="1:52" ht="10.5" customHeight="1" x14ac:dyDescent="0.15">
      <c r="A74" s="5"/>
      <c r="B74" s="190"/>
      <c r="C74" s="191"/>
      <c r="D74" s="189"/>
      <c r="E74" s="34"/>
      <c r="F74" s="35"/>
      <c r="G74" s="35"/>
      <c r="H74" s="36"/>
      <c r="I74" s="166" t="str">
        <f t="shared" si="12"/>
        <v>全日</v>
      </c>
      <c r="J74" s="167"/>
      <c r="K74" s="167"/>
      <c r="L74" s="168"/>
      <c r="M74" s="161">
        <v>89</v>
      </c>
      <c r="N74" s="162"/>
      <c r="O74" s="162"/>
      <c r="P74" s="162"/>
      <c r="Q74" s="163"/>
      <c r="R74" s="161">
        <v>23682</v>
      </c>
      <c r="S74" s="162"/>
      <c r="T74" s="162"/>
      <c r="U74" s="162"/>
      <c r="V74" s="162"/>
      <c r="W74" s="163"/>
      <c r="X74" s="161">
        <v>26</v>
      </c>
      <c r="Y74" s="162"/>
      <c r="Z74" s="162"/>
      <c r="AA74" s="162"/>
      <c r="AB74" s="163"/>
      <c r="AC74" s="161">
        <v>6278</v>
      </c>
      <c r="AD74" s="162"/>
      <c r="AE74" s="162"/>
      <c r="AF74" s="162"/>
      <c r="AG74" s="162"/>
      <c r="AH74" s="163"/>
      <c r="AI74" s="161">
        <f t="shared" si="10"/>
        <v>115</v>
      </c>
      <c r="AJ74" s="162"/>
      <c r="AK74" s="162"/>
      <c r="AL74" s="162"/>
      <c r="AM74" s="163"/>
      <c r="AN74" s="161">
        <f t="shared" si="11"/>
        <v>29960</v>
      </c>
      <c r="AO74" s="164"/>
      <c r="AP74" s="164"/>
      <c r="AQ74" s="164"/>
      <c r="AR74" s="164"/>
      <c r="AS74" s="165"/>
      <c r="AT74" s="172">
        <f>IF(AI74=0,0,(AI74*3)/($E$73*$AU$10*3-$E$75))</f>
        <v>0.27251184834123221</v>
      </c>
      <c r="AU74" s="173"/>
      <c r="AV74" s="173"/>
      <c r="AW74" s="173"/>
      <c r="AX74" s="173"/>
      <c r="AY74" s="174"/>
      <c r="AZ74" s="37"/>
    </row>
    <row r="75" spans="1:52" ht="10.5" customHeight="1" x14ac:dyDescent="0.15">
      <c r="A75" s="5"/>
      <c r="B75" s="190"/>
      <c r="C75" s="191"/>
      <c r="D75" s="189"/>
      <c r="E75" s="169">
        <v>0</v>
      </c>
      <c r="F75" s="170"/>
      <c r="G75" s="170"/>
      <c r="H75" s="171"/>
      <c r="I75" s="166" t="s">
        <v>36</v>
      </c>
      <c r="J75" s="167"/>
      <c r="K75" s="167"/>
      <c r="L75" s="168"/>
      <c r="M75" s="161">
        <f>SUM(M69:Q74)</f>
        <v>328</v>
      </c>
      <c r="N75" s="162"/>
      <c r="O75" s="162"/>
      <c r="P75" s="162"/>
      <c r="Q75" s="163"/>
      <c r="R75" s="161">
        <f>SUM(R69:W74:W74)</f>
        <v>61061</v>
      </c>
      <c r="S75" s="162"/>
      <c r="T75" s="162"/>
      <c r="U75" s="162"/>
      <c r="V75" s="162"/>
      <c r="W75" s="163"/>
      <c r="X75" s="161">
        <f>SUM(X69:AB74:AB74)</f>
        <v>46</v>
      </c>
      <c r="Y75" s="162"/>
      <c r="Z75" s="162"/>
      <c r="AA75" s="162"/>
      <c r="AB75" s="163"/>
      <c r="AC75" s="161">
        <f>SUM(AC69:AH74)</f>
        <v>10315</v>
      </c>
      <c r="AD75" s="162"/>
      <c r="AE75" s="162"/>
      <c r="AF75" s="162"/>
      <c r="AG75" s="162"/>
      <c r="AH75" s="163"/>
      <c r="AI75" s="161">
        <f t="shared" si="10"/>
        <v>374</v>
      </c>
      <c r="AJ75" s="162"/>
      <c r="AK75" s="162"/>
      <c r="AL75" s="162"/>
      <c r="AM75" s="163"/>
      <c r="AN75" s="161">
        <f>SUM(AN69:AS74)</f>
        <v>71376</v>
      </c>
      <c r="AO75" s="164"/>
      <c r="AP75" s="164"/>
      <c r="AQ75" s="164"/>
      <c r="AR75" s="164"/>
      <c r="AS75" s="165"/>
      <c r="AT75" s="172">
        <f>IF(AI75=0,0,(AI75+AI72+AI73+(AI74*2))/(E73*$AU$10*3-E75))</f>
        <v>0.5837282780410743</v>
      </c>
      <c r="AU75" s="173"/>
      <c r="AV75" s="173"/>
      <c r="AW75" s="173"/>
      <c r="AX75" s="173"/>
      <c r="AY75" s="174"/>
      <c r="AZ75" s="37"/>
    </row>
    <row r="76" spans="1:52" ht="10.5" customHeight="1" x14ac:dyDescent="0.15">
      <c r="A76" s="5"/>
      <c r="B76" s="187" t="s">
        <v>35</v>
      </c>
      <c r="C76" s="191"/>
      <c r="D76" s="189"/>
      <c r="E76" s="175" t="s">
        <v>44</v>
      </c>
      <c r="F76" s="178"/>
      <c r="G76" s="178"/>
      <c r="H76" s="177"/>
      <c r="I76" s="158" t="str">
        <f t="shared" ref="I76:I81" si="13">I69</f>
        <v>午前</v>
      </c>
      <c r="J76" s="159"/>
      <c r="K76" s="159"/>
      <c r="L76" s="160"/>
      <c r="M76" s="179">
        <v>299</v>
      </c>
      <c r="N76" s="180"/>
      <c r="O76" s="180"/>
      <c r="P76" s="180"/>
      <c r="Q76" s="181"/>
      <c r="R76" s="179">
        <v>2744</v>
      </c>
      <c r="S76" s="180"/>
      <c r="T76" s="180"/>
      <c r="U76" s="180"/>
      <c r="V76" s="180"/>
      <c r="W76" s="181"/>
      <c r="X76" s="179">
        <v>2</v>
      </c>
      <c r="Y76" s="180"/>
      <c r="Z76" s="180"/>
      <c r="AA76" s="180"/>
      <c r="AB76" s="181"/>
      <c r="AC76" s="179">
        <v>23</v>
      </c>
      <c r="AD76" s="180"/>
      <c r="AE76" s="180"/>
      <c r="AF76" s="180"/>
      <c r="AG76" s="180"/>
      <c r="AH76" s="181"/>
      <c r="AI76" s="179">
        <f t="shared" si="10"/>
        <v>301</v>
      </c>
      <c r="AJ76" s="180"/>
      <c r="AK76" s="180"/>
      <c r="AL76" s="180"/>
      <c r="AM76" s="181"/>
      <c r="AN76" s="179">
        <f t="shared" ref="AN76:AN81" si="14">R76+AC76</f>
        <v>2767</v>
      </c>
      <c r="AO76" s="182"/>
      <c r="AP76" s="182"/>
      <c r="AQ76" s="182"/>
      <c r="AR76" s="182"/>
      <c r="AS76" s="183"/>
      <c r="AT76" s="184">
        <f>IF(AI76=0,0,(AI76*1)/($E$80*$AU$10*3-$E$82))</f>
        <v>0.15850447604002108</v>
      </c>
      <c r="AU76" s="185"/>
      <c r="AV76" s="185"/>
      <c r="AW76" s="185"/>
      <c r="AX76" s="185"/>
      <c r="AY76" s="186"/>
      <c r="AZ76" s="37"/>
    </row>
    <row r="77" spans="1:52" ht="10.5" customHeight="1" x14ac:dyDescent="0.15">
      <c r="A77" s="5"/>
      <c r="B77" s="190"/>
      <c r="C77" s="191"/>
      <c r="D77" s="189"/>
      <c r="E77" s="175"/>
      <c r="F77" s="178"/>
      <c r="G77" s="178"/>
      <c r="H77" s="177"/>
      <c r="I77" s="166" t="str">
        <f t="shared" si="13"/>
        <v>午後</v>
      </c>
      <c r="J77" s="167"/>
      <c r="K77" s="167"/>
      <c r="L77" s="168"/>
      <c r="M77" s="161">
        <v>309</v>
      </c>
      <c r="N77" s="162"/>
      <c r="O77" s="162"/>
      <c r="P77" s="162"/>
      <c r="Q77" s="163"/>
      <c r="R77" s="161">
        <v>3695</v>
      </c>
      <c r="S77" s="162"/>
      <c r="T77" s="162"/>
      <c r="U77" s="162"/>
      <c r="V77" s="162"/>
      <c r="W77" s="163"/>
      <c r="X77" s="161">
        <v>48</v>
      </c>
      <c r="Y77" s="162"/>
      <c r="Z77" s="162"/>
      <c r="AA77" s="162"/>
      <c r="AB77" s="163"/>
      <c r="AC77" s="161">
        <v>1065</v>
      </c>
      <c r="AD77" s="162"/>
      <c r="AE77" s="162"/>
      <c r="AF77" s="162"/>
      <c r="AG77" s="162"/>
      <c r="AH77" s="163"/>
      <c r="AI77" s="161">
        <f t="shared" si="10"/>
        <v>357</v>
      </c>
      <c r="AJ77" s="162"/>
      <c r="AK77" s="162"/>
      <c r="AL77" s="162"/>
      <c r="AM77" s="163"/>
      <c r="AN77" s="161">
        <f t="shared" si="14"/>
        <v>4760</v>
      </c>
      <c r="AO77" s="164"/>
      <c r="AP77" s="164"/>
      <c r="AQ77" s="164"/>
      <c r="AR77" s="164"/>
      <c r="AS77" s="165"/>
      <c r="AT77" s="172">
        <f>IF(AI77=0,0,(AI77*1)/($E$80*$AU$10*3-$E$82))</f>
        <v>0.18799368088467613</v>
      </c>
      <c r="AU77" s="173"/>
      <c r="AV77" s="173"/>
      <c r="AW77" s="173"/>
      <c r="AX77" s="173"/>
      <c r="AY77" s="174"/>
      <c r="AZ77" s="37"/>
    </row>
    <row r="78" spans="1:52" ht="10.5" customHeight="1" x14ac:dyDescent="0.15">
      <c r="A78" s="5"/>
      <c r="B78" s="190"/>
      <c r="C78" s="191"/>
      <c r="D78" s="189"/>
      <c r="E78" s="175"/>
      <c r="F78" s="178"/>
      <c r="G78" s="178"/>
      <c r="H78" s="177"/>
      <c r="I78" s="166" t="str">
        <f t="shared" si="13"/>
        <v>夜間</v>
      </c>
      <c r="J78" s="167"/>
      <c r="K78" s="167"/>
      <c r="L78" s="168"/>
      <c r="M78" s="161">
        <v>293</v>
      </c>
      <c r="N78" s="162"/>
      <c r="O78" s="162"/>
      <c r="P78" s="162"/>
      <c r="Q78" s="163"/>
      <c r="R78" s="161">
        <v>4305</v>
      </c>
      <c r="S78" s="162"/>
      <c r="T78" s="162"/>
      <c r="U78" s="162"/>
      <c r="V78" s="162"/>
      <c r="W78" s="163"/>
      <c r="X78" s="161">
        <v>100</v>
      </c>
      <c r="Y78" s="162"/>
      <c r="Z78" s="162"/>
      <c r="AA78" s="162"/>
      <c r="AB78" s="163"/>
      <c r="AC78" s="161">
        <v>2810</v>
      </c>
      <c r="AD78" s="162"/>
      <c r="AE78" s="162"/>
      <c r="AF78" s="162"/>
      <c r="AG78" s="162"/>
      <c r="AH78" s="163"/>
      <c r="AI78" s="161">
        <f t="shared" si="10"/>
        <v>393</v>
      </c>
      <c r="AJ78" s="162"/>
      <c r="AK78" s="162"/>
      <c r="AL78" s="162"/>
      <c r="AM78" s="163"/>
      <c r="AN78" s="161">
        <f t="shared" si="14"/>
        <v>7115</v>
      </c>
      <c r="AO78" s="164"/>
      <c r="AP78" s="164"/>
      <c r="AQ78" s="164"/>
      <c r="AR78" s="164"/>
      <c r="AS78" s="165"/>
      <c r="AT78" s="172">
        <f>IF(AI78=0,0,(AI78*1)/($E$80*$AU$10*3-$E$82))</f>
        <v>0.20695102685624012</v>
      </c>
      <c r="AU78" s="173"/>
      <c r="AV78" s="173"/>
      <c r="AW78" s="173"/>
      <c r="AX78" s="173"/>
      <c r="AY78" s="174"/>
      <c r="AZ78" s="37"/>
    </row>
    <row r="79" spans="1:52" ht="10.5" customHeight="1" x14ac:dyDescent="0.15">
      <c r="A79" s="5"/>
      <c r="B79" s="190"/>
      <c r="C79" s="191"/>
      <c r="D79" s="189"/>
      <c r="E79" s="175"/>
      <c r="F79" s="178"/>
      <c r="G79" s="178"/>
      <c r="H79" s="177"/>
      <c r="I79" s="166" t="str">
        <f t="shared" si="13"/>
        <v>午前午後</v>
      </c>
      <c r="J79" s="167"/>
      <c r="K79" s="167"/>
      <c r="L79" s="168"/>
      <c r="M79" s="161">
        <v>121</v>
      </c>
      <c r="N79" s="162"/>
      <c r="O79" s="162"/>
      <c r="P79" s="162"/>
      <c r="Q79" s="163"/>
      <c r="R79" s="161">
        <v>1545</v>
      </c>
      <c r="S79" s="162"/>
      <c r="T79" s="162"/>
      <c r="U79" s="162"/>
      <c r="V79" s="162"/>
      <c r="W79" s="163"/>
      <c r="X79" s="161">
        <v>29</v>
      </c>
      <c r="Y79" s="162"/>
      <c r="Z79" s="162"/>
      <c r="AA79" s="162"/>
      <c r="AB79" s="163"/>
      <c r="AC79" s="161">
        <v>652</v>
      </c>
      <c r="AD79" s="162"/>
      <c r="AE79" s="162"/>
      <c r="AF79" s="162"/>
      <c r="AG79" s="162"/>
      <c r="AH79" s="163"/>
      <c r="AI79" s="161">
        <f t="shared" si="10"/>
        <v>150</v>
      </c>
      <c r="AJ79" s="162"/>
      <c r="AK79" s="162"/>
      <c r="AL79" s="162"/>
      <c r="AM79" s="163"/>
      <c r="AN79" s="161">
        <f t="shared" si="14"/>
        <v>2197</v>
      </c>
      <c r="AO79" s="164"/>
      <c r="AP79" s="164"/>
      <c r="AQ79" s="164"/>
      <c r="AR79" s="164"/>
      <c r="AS79" s="165"/>
      <c r="AT79" s="172">
        <f>IF(AI79=0,0,(AI79*2)/($E$80*$AU$10*3-$E$82))</f>
        <v>0.15797788309636651</v>
      </c>
      <c r="AU79" s="173"/>
      <c r="AV79" s="173"/>
      <c r="AW79" s="173"/>
      <c r="AX79" s="173"/>
      <c r="AY79" s="174"/>
      <c r="AZ79" s="37"/>
    </row>
    <row r="80" spans="1:52" ht="10.5" customHeight="1" x14ac:dyDescent="0.15">
      <c r="A80" s="5"/>
      <c r="B80" s="190"/>
      <c r="C80" s="191"/>
      <c r="D80" s="189"/>
      <c r="E80" s="38">
        <v>3</v>
      </c>
      <c r="F80" s="35"/>
      <c r="G80" s="35"/>
      <c r="H80" s="36"/>
      <c r="I80" s="166" t="str">
        <f t="shared" si="13"/>
        <v>午後夜間</v>
      </c>
      <c r="J80" s="167"/>
      <c r="K80" s="167"/>
      <c r="L80" s="168"/>
      <c r="M80" s="161">
        <v>29</v>
      </c>
      <c r="N80" s="162"/>
      <c r="O80" s="162"/>
      <c r="P80" s="162"/>
      <c r="Q80" s="163"/>
      <c r="R80" s="161">
        <v>475</v>
      </c>
      <c r="S80" s="162"/>
      <c r="T80" s="162"/>
      <c r="U80" s="162"/>
      <c r="V80" s="162"/>
      <c r="W80" s="163"/>
      <c r="X80" s="161">
        <v>2</v>
      </c>
      <c r="Y80" s="162"/>
      <c r="Z80" s="162"/>
      <c r="AA80" s="162"/>
      <c r="AB80" s="163"/>
      <c r="AC80" s="161">
        <v>30</v>
      </c>
      <c r="AD80" s="162"/>
      <c r="AE80" s="162"/>
      <c r="AF80" s="162"/>
      <c r="AG80" s="162"/>
      <c r="AH80" s="163"/>
      <c r="AI80" s="161">
        <f t="shared" si="10"/>
        <v>31</v>
      </c>
      <c r="AJ80" s="162"/>
      <c r="AK80" s="162"/>
      <c r="AL80" s="162"/>
      <c r="AM80" s="163"/>
      <c r="AN80" s="161">
        <f t="shared" si="14"/>
        <v>505</v>
      </c>
      <c r="AO80" s="164"/>
      <c r="AP80" s="164"/>
      <c r="AQ80" s="164"/>
      <c r="AR80" s="164"/>
      <c r="AS80" s="165"/>
      <c r="AT80" s="172">
        <f>IF(AI80=0,0,(AI80*2)/($E$80*$AU$10*3-$E$82))</f>
        <v>3.2648762506582413E-2</v>
      </c>
      <c r="AU80" s="173"/>
      <c r="AV80" s="173"/>
      <c r="AW80" s="173"/>
      <c r="AX80" s="173"/>
      <c r="AY80" s="174"/>
      <c r="AZ80" s="37"/>
    </row>
    <row r="81" spans="1:52" ht="10.5" customHeight="1" x14ac:dyDescent="0.15">
      <c r="A81" s="5"/>
      <c r="B81" s="190"/>
      <c r="C81" s="191"/>
      <c r="D81" s="189"/>
      <c r="E81" s="34"/>
      <c r="F81" s="35"/>
      <c r="G81" s="35"/>
      <c r="H81" s="36"/>
      <c r="I81" s="166" t="str">
        <f t="shared" si="13"/>
        <v>全日</v>
      </c>
      <c r="J81" s="167"/>
      <c r="K81" s="167"/>
      <c r="L81" s="168"/>
      <c r="M81" s="161">
        <v>41</v>
      </c>
      <c r="N81" s="162"/>
      <c r="O81" s="162"/>
      <c r="P81" s="162"/>
      <c r="Q81" s="163"/>
      <c r="R81" s="161">
        <v>731</v>
      </c>
      <c r="S81" s="162"/>
      <c r="T81" s="162"/>
      <c r="U81" s="162"/>
      <c r="V81" s="162"/>
      <c r="W81" s="163"/>
      <c r="X81" s="161">
        <v>26</v>
      </c>
      <c r="Y81" s="162"/>
      <c r="Z81" s="162"/>
      <c r="AA81" s="162"/>
      <c r="AB81" s="163"/>
      <c r="AC81" s="161">
        <v>670</v>
      </c>
      <c r="AD81" s="162"/>
      <c r="AE81" s="162"/>
      <c r="AF81" s="162"/>
      <c r="AG81" s="162"/>
      <c r="AH81" s="163"/>
      <c r="AI81" s="161">
        <f t="shared" si="10"/>
        <v>67</v>
      </c>
      <c r="AJ81" s="162"/>
      <c r="AK81" s="162"/>
      <c r="AL81" s="162"/>
      <c r="AM81" s="163"/>
      <c r="AN81" s="161">
        <f t="shared" si="14"/>
        <v>1401</v>
      </c>
      <c r="AO81" s="164"/>
      <c r="AP81" s="164"/>
      <c r="AQ81" s="164"/>
      <c r="AR81" s="164"/>
      <c r="AS81" s="165"/>
      <c r="AT81" s="172">
        <f>IF(AI81=0,0,(AI81*3)/($E$80*$AU$10*3-$E$82))</f>
        <v>0.10584518167456557</v>
      </c>
      <c r="AU81" s="173"/>
      <c r="AV81" s="173"/>
      <c r="AW81" s="173"/>
      <c r="AX81" s="173"/>
      <c r="AY81" s="174"/>
      <c r="AZ81" s="37"/>
    </row>
    <row r="82" spans="1:52" ht="10.5" customHeight="1" x14ac:dyDescent="0.15">
      <c r="A82" s="5"/>
      <c r="B82" s="190"/>
      <c r="C82" s="191"/>
      <c r="D82" s="189"/>
      <c r="E82" s="169">
        <v>0</v>
      </c>
      <c r="F82" s="170"/>
      <c r="G82" s="170"/>
      <c r="H82" s="171"/>
      <c r="I82" s="166" t="s">
        <v>36</v>
      </c>
      <c r="J82" s="167"/>
      <c r="K82" s="167"/>
      <c r="L82" s="168"/>
      <c r="M82" s="161">
        <f>SUM(M76:Q81)</f>
        <v>1092</v>
      </c>
      <c r="N82" s="162"/>
      <c r="O82" s="162"/>
      <c r="P82" s="162"/>
      <c r="Q82" s="163"/>
      <c r="R82" s="161">
        <f>SUM(R76:W81:W81)</f>
        <v>13495</v>
      </c>
      <c r="S82" s="162"/>
      <c r="T82" s="162"/>
      <c r="U82" s="162"/>
      <c r="V82" s="162"/>
      <c r="W82" s="163"/>
      <c r="X82" s="161">
        <f>SUM(X76:AB81:AB81)</f>
        <v>207</v>
      </c>
      <c r="Y82" s="162"/>
      <c r="Z82" s="162"/>
      <c r="AA82" s="162"/>
      <c r="AB82" s="163"/>
      <c r="AC82" s="161">
        <f>SUM(AC76:AH81)</f>
        <v>5250</v>
      </c>
      <c r="AD82" s="162"/>
      <c r="AE82" s="162"/>
      <c r="AF82" s="162"/>
      <c r="AG82" s="162"/>
      <c r="AH82" s="163"/>
      <c r="AI82" s="161">
        <f t="shared" si="10"/>
        <v>1299</v>
      </c>
      <c r="AJ82" s="162"/>
      <c r="AK82" s="162"/>
      <c r="AL82" s="162"/>
      <c r="AM82" s="163"/>
      <c r="AN82" s="161">
        <f>SUM(AN76:AS81)</f>
        <v>18745</v>
      </c>
      <c r="AO82" s="164"/>
      <c r="AP82" s="164"/>
      <c r="AQ82" s="164"/>
      <c r="AR82" s="164"/>
      <c r="AS82" s="165"/>
      <c r="AT82" s="172">
        <f>IF(AI82=0,0,(AI82+AI79+AI80+(AI81*2))/(E80*$AU$10*3-E82))</f>
        <v>0.84992101105845186</v>
      </c>
      <c r="AU82" s="173"/>
      <c r="AV82" s="173"/>
      <c r="AW82" s="173"/>
      <c r="AX82" s="173"/>
      <c r="AY82" s="174"/>
      <c r="AZ82" s="37"/>
    </row>
    <row r="83" spans="1:52" ht="10.5" customHeight="1" x14ac:dyDescent="0.15">
      <c r="A83" s="5"/>
      <c r="B83" s="187" t="s">
        <v>35</v>
      </c>
      <c r="C83" s="191"/>
      <c r="D83" s="189"/>
      <c r="E83" s="175" t="s">
        <v>45</v>
      </c>
      <c r="F83" s="178"/>
      <c r="G83" s="178"/>
      <c r="H83" s="177"/>
      <c r="I83" s="158" t="str">
        <f t="shared" ref="I83:I88" si="15">I76</f>
        <v>午前</v>
      </c>
      <c r="J83" s="159"/>
      <c r="K83" s="159"/>
      <c r="L83" s="160"/>
      <c r="M83" s="179">
        <v>61</v>
      </c>
      <c r="N83" s="180"/>
      <c r="O83" s="180"/>
      <c r="P83" s="180"/>
      <c r="Q83" s="181"/>
      <c r="R83" s="179">
        <v>523</v>
      </c>
      <c r="S83" s="180"/>
      <c r="T83" s="180"/>
      <c r="U83" s="180"/>
      <c r="V83" s="180"/>
      <c r="W83" s="181"/>
      <c r="X83" s="179">
        <v>0</v>
      </c>
      <c r="Y83" s="180"/>
      <c r="Z83" s="180"/>
      <c r="AA83" s="180"/>
      <c r="AB83" s="181"/>
      <c r="AC83" s="179">
        <v>0</v>
      </c>
      <c r="AD83" s="180"/>
      <c r="AE83" s="180"/>
      <c r="AF83" s="180"/>
      <c r="AG83" s="180"/>
      <c r="AH83" s="181"/>
      <c r="AI83" s="179">
        <f t="shared" si="10"/>
        <v>61</v>
      </c>
      <c r="AJ83" s="180"/>
      <c r="AK83" s="180"/>
      <c r="AL83" s="180"/>
      <c r="AM83" s="181"/>
      <c r="AN83" s="179">
        <f t="shared" ref="AN83:AN88" si="16">R83+AC83</f>
        <v>523</v>
      </c>
      <c r="AO83" s="182"/>
      <c r="AP83" s="182"/>
      <c r="AQ83" s="182"/>
      <c r="AR83" s="182"/>
      <c r="AS83" s="183"/>
      <c r="AT83" s="184">
        <f>IF(AI83=0,0,(AI83*1)/($E$87*$AU$10*3-$E$89))</f>
        <v>9.6366508688783575E-2</v>
      </c>
      <c r="AU83" s="185"/>
      <c r="AV83" s="185"/>
      <c r="AW83" s="185"/>
      <c r="AX83" s="185"/>
      <c r="AY83" s="186"/>
      <c r="AZ83" s="37"/>
    </row>
    <row r="84" spans="1:52" ht="10.5" customHeight="1" x14ac:dyDescent="0.15">
      <c r="A84" s="5"/>
      <c r="B84" s="190"/>
      <c r="C84" s="191"/>
      <c r="D84" s="189"/>
      <c r="E84" s="175"/>
      <c r="F84" s="178"/>
      <c r="G84" s="178"/>
      <c r="H84" s="177"/>
      <c r="I84" s="166" t="str">
        <f t="shared" si="15"/>
        <v>午後</v>
      </c>
      <c r="J84" s="167"/>
      <c r="K84" s="167"/>
      <c r="L84" s="168"/>
      <c r="M84" s="161">
        <v>41</v>
      </c>
      <c r="N84" s="162"/>
      <c r="O84" s="162"/>
      <c r="P84" s="162"/>
      <c r="Q84" s="163"/>
      <c r="R84" s="161">
        <v>336</v>
      </c>
      <c r="S84" s="162"/>
      <c r="T84" s="162"/>
      <c r="U84" s="162"/>
      <c r="V84" s="162"/>
      <c r="W84" s="163"/>
      <c r="X84" s="161">
        <v>0</v>
      </c>
      <c r="Y84" s="162"/>
      <c r="Z84" s="162"/>
      <c r="AA84" s="162"/>
      <c r="AB84" s="163"/>
      <c r="AC84" s="161">
        <v>0</v>
      </c>
      <c r="AD84" s="162"/>
      <c r="AE84" s="162"/>
      <c r="AF84" s="162"/>
      <c r="AG84" s="162"/>
      <c r="AH84" s="163"/>
      <c r="AI84" s="161">
        <f t="shared" si="10"/>
        <v>41</v>
      </c>
      <c r="AJ84" s="162"/>
      <c r="AK84" s="162"/>
      <c r="AL84" s="162"/>
      <c r="AM84" s="163"/>
      <c r="AN84" s="161">
        <f t="shared" si="16"/>
        <v>336</v>
      </c>
      <c r="AO84" s="164"/>
      <c r="AP84" s="164"/>
      <c r="AQ84" s="164"/>
      <c r="AR84" s="164"/>
      <c r="AS84" s="165"/>
      <c r="AT84" s="172">
        <f>IF(AI84=0,0,(AI84*1)/($E$87*$AU$10*3-$E$89))</f>
        <v>6.4770932069510262E-2</v>
      </c>
      <c r="AU84" s="173"/>
      <c r="AV84" s="173"/>
      <c r="AW84" s="173"/>
      <c r="AX84" s="173"/>
      <c r="AY84" s="174"/>
      <c r="AZ84" s="37"/>
    </row>
    <row r="85" spans="1:52" ht="10.5" customHeight="1" x14ac:dyDescent="0.15">
      <c r="A85" s="5"/>
      <c r="B85" s="190"/>
      <c r="C85" s="191"/>
      <c r="D85" s="189"/>
      <c r="E85" s="175"/>
      <c r="F85" s="178"/>
      <c r="G85" s="178"/>
      <c r="H85" s="177"/>
      <c r="I85" s="166" t="str">
        <f t="shared" si="15"/>
        <v>夜間</v>
      </c>
      <c r="J85" s="167"/>
      <c r="K85" s="167"/>
      <c r="L85" s="168"/>
      <c r="M85" s="161">
        <v>39</v>
      </c>
      <c r="N85" s="162"/>
      <c r="O85" s="162"/>
      <c r="P85" s="162"/>
      <c r="Q85" s="163"/>
      <c r="R85" s="161">
        <v>367</v>
      </c>
      <c r="S85" s="162"/>
      <c r="T85" s="162"/>
      <c r="U85" s="162"/>
      <c r="V85" s="162"/>
      <c r="W85" s="163"/>
      <c r="X85" s="161">
        <v>5</v>
      </c>
      <c r="Y85" s="162"/>
      <c r="Z85" s="162"/>
      <c r="AA85" s="162"/>
      <c r="AB85" s="163"/>
      <c r="AC85" s="161">
        <v>70</v>
      </c>
      <c r="AD85" s="162"/>
      <c r="AE85" s="162"/>
      <c r="AF85" s="162"/>
      <c r="AG85" s="162"/>
      <c r="AH85" s="163"/>
      <c r="AI85" s="161">
        <f t="shared" si="10"/>
        <v>44</v>
      </c>
      <c r="AJ85" s="162"/>
      <c r="AK85" s="162"/>
      <c r="AL85" s="162"/>
      <c r="AM85" s="163"/>
      <c r="AN85" s="161">
        <f t="shared" si="16"/>
        <v>437</v>
      </c>
      <c r="AO85" s="164"/>
      <c r="AP85" s="164"/>
      <c r="AQ85" s="164"/>
      <c r="AR85" s="164"/>
      <c r="AS85" s="165"/>
      <c r="AT85" s="172">
        <f>IF(AI85=0,0,(AI85*1)/($E$87*$AU$10*3-$E$89))</f>
        <v>6.9510268562401265E-2</v>
      </c>
      <c r="AU85" s="173"/>
      <c r="AV85" s="173"/>
      <c r="AW85" s="173"/>
      <c r="AX85" s="173"/>
      <c r="AY85" s="174"/>
      <c r="AZ85" s="37"/>
    </row>
    <row r="86" spans="1:52" ht="10.5" customHeight="1" x14ac:dyDescent="0.15">
      <c r="A86" s="5"/>
      <c r="B86" s="190"/>
      <c r="C86" s="191"/>
      <c r="D86" s="189"/>
      <c r="E86" s="175"/>
      <c r="F86" s="178"/>
      <c r="G86" s="178"/>
      <c r="H86" s="177"/>
      <c r="I86" s="166" t="str">
        <f t="shared" si="15"/>
        <v>午前午後</v>
      </c>
      <c r="J86" s="167"/>
      <c r="K86" s="167"/>
      <c r="L86" s="168"/>
      <c r="M86" s="161">
        <v>59</v>
      </c>
      <c r="N86" s="162"/>
      <c r="O86" s="162"/>
      <c r="P86" s="162"/>
      <c r="Q86" s="163"/>
      <c r="R86" s="161">
        <v>537</v>
      </c>
      <c r="S86" s="162"/>
      <c r="T86" s="162"/>
      <c r="U86" s="162"/>
      <c r="V86" s="162"/>
      <c r="W86" s="163"/>
      <c r="X86" s="161">
        <v>2</v>
      </c>
      <c r="Y86" s="162"/>
      <c r="Z86" s="162"/>
      <c r="AA86" s="162"/>
      <c r="AB86" s="163"/>
      <c r="AC86" s="161">
        <v>40</v>
      </c>
      <c r="AD86" s="162"/>
      <c r="AE86" s="162"/>
      <c r="AF86" s="162"/>
      <c r="AG86" s="162"/>
      <c r="AH86" s="163"/>
      <c r="AI86" s="161">
        <f t="shared" si="10"/>
        <v>61</v>
      </c>
      <c r="AJ86" s="162"/>
      <c r="AK86" s="162"/>
      <c r="AL86" s="162"/>
      <c r="AM86" s="163"/>
      <c r="AN86" s="161">
        <f t="shared" si="16"/>
        <v>577</v>
      </c>
      <c r="AO86" s="164"/>
      <c r="AP86" s="164"/>
      <c r="AQ86" s="164"/>
      <c r="AR86" s="164"/>
      <c r="AS86" s="165"/>
      <c r="AT86" s="172">
        <f>IF(AI86=0,0,(AI86*2)/($E$87*$AU$10*3-$E$89))</f>
        <v>0.19273301737756715</v>
      </c>
      <c r="AU86" s="173"/>
      <c r="AV86" s="173"/>
      <c r="AW86" s="173"/>
      <c r="AX86" s="173"/>
      <c r="AY86" s="174"/>
      <c r="AZ86" s="37"/>
    </row>
    <row r="87" spans="1:52" ht="10.5" customHeight="1" x14ac:dyDescent="0.15">
      <c r="A87" s="5"/>
      <c r="B87" s="190"/>
      <c r="C87" s="191"/>
      <c r="D87" s="189"/>
      <c r="E87" s="38">
        <v>1</v>
      </c>
      <c r="F87" s="35"/>
      <c r="G87" s="35"/>
      <c r="H87" s="36"/>
      <c r="I87" s="166" t="str">
        <f t="shared" si="15"/>
        <v>午後夜間</v>
      </c>
      <c r="J87" s="167"/>
      <c r="K87" s="167"/>
      <c r="L87" s="168"/>
      <c r="M87" s="161">
        <v>36</v>
      </c>
      <c r="N87" s="162"/>
      <c r="O87" s="162"/>
      <c r="P87" s="162"/>
      <c r="Q87" s="163"/>
      <c r="R87" s="161">
        <v>286</v>
      </c>
      <c r="S87" s="162"/>
      <c r="T87" s="162"/>
      <c r="U87" s="162"/>
      <c r="V87" s="162"/>
      <c r="W87" s="163"/>
      <c r="X87" s="161">
        <v>1</v>
      </c>
      <c r="Y87" s="162"/>
      <c r="Z87" s="162"/>
      <c r="AA87" s="162"/>
      <c r="AB87" s="163"/>
      <c r="AC87" s="161">
        <v>20</v>
      </c>
      <c r="AD87" s="162"/>
      <c r="AE87" s="162"/>
      <c r="AF87" s="162"/>
      <c r="AG87" s="162"/>
      <c r="AH87" s="163"/>
      <c r="AI87" s="161">
        <f t="shared" si="10"/>
        <v>37</v>
      </c>
      <c r="AJ87" s="162"/>
      <c r="AK87" s="162"/>
      <c r="AL87" s="162"/>
      <c r="AM87" s="163"/>
      <c r="AN87" s="161">
        <f t="shared" si="16"/>
        <v>306</v>
      </c>
      <c r="AO87" s="164"/>
      <c r="AP87" s="164"/>
      <c r="AQ87" s="164"/>
      <c r="AR87" s="164"/>
      <c r="AS87" s="165"/>
      <c r="AT87" s="172">
        <f>IF(AI87=0,0,(AI87*2)/($E$87*$AU$10*3-$E$89))</f>
        <v>0.11690363349131122</v>
      </c>
      <c r="AU87" s="173"/>
      <c r="AV87" s="173"/>
      <c r="AW87" s="173"/>
      <c r="AX87" s="173"/>
      <c r="AY87" s="174"/>
      <c r="AZ87" s="37"/>
    </row>
    <row r="88" spans="1:52" ht="10.5" customHeight="1" x14ac:dyDescent="0.15">
      <c r="A88" s="5"/>
      <c r="B88" s="190"/>
      <c r="C88" s="191"/>
      <c r="D88" s="189"/>
      <c r="E88" s="34"/>
      <c r="F88" s="35"/>
      <c r="G88" s="35"/>
      <c r="H88" s="36"/>
      <c r="I88" s="166" t="str">
        <f t="shared" si="15"/>
        <v>全日</v>
      </c>
      <c r="J88" s="167"/>
      <c r="K88" s="167"/>
      <c r="L88" s="168"/>
      <c r="M88" s="161">
        <v>23</v>
      </c>
      <c r="N88" s="162"/>
      <c r="O88" s="162"/>
      <c r="P88" s="162"/>
      <c r="Q88" s="163"/>
      <c r="R88" s="161">
        <v>400</v>
      </c>
      <c r="S88" s="162"/>
      <c r="T88" s="162"/>
      <c r="U88" s="162"/>
      <c r="V88" s="162"/>
      <c r="W88" s="163"/>
      <c r="X88" s="161">
        <v>10</v>
      </c>
      <c r="Y88" s="162"/>
      <c r="Z88" s="162"/>
      <c r="AA88" s="162"/>
      <c r="AB88" s="163"/>
      <c r="AC88" s="161">
        <v>200</v>
      </c>
      <c r="AD88" s="162"/>
      <c r="AE88" s="162"/>
      <c r="AF88" s="162"/>
      <c r="AG88" s="162"/>
      <c r="AH88" s="163"/>
      <c r="AI88" s="161">
        <f t="shared" si="10"/>
        <v>33</v>
      </c>
      <c r="AJ88" s="162"/>
      <c r="AK88" s="162"/>
      <c r="AL88" s="162"/>
      <c r="AM88" s="163"/>
      <c r="AN88" s="161">
        <f t="shared" si="16"/>
        <v>600</v>
      </c>
      <c r="AO88" s="164"/>
      <c r="AP88" s="164"/>
      <c r="AQ88" s="164"/>
      <c r="AR88" s="164"/>
      <c r="AS88" s="165"/>
      <c r="AT88" s="172">
        <f>IF(AI88=0,0,(AI88*3)/($E$87*$AU$10*3-$E$89))</f>
        <v>0.15639810426540285</v>
      </c>
      <c r="AU88" s="173"/>
      <c r="AV88" s="173"/>
      <c r="AW88" s="173"/>
      <c r="AX88" s="173"/>
      <c r="AY88" s="174"/>
      <c r="AZ88" s="37"/>
    </row>
    <row r="89" spans="1:52" ht="10.5" customHeight="1" x14ac:dyDescent="0.15">
      <c r="A89" s="5"/>
      <c r="B89" s="190"/>
      <c r="C89" s="191"/>
      <c r="D89" s="189"/>
      <c r="E89" s="169">
        <v>0</v>
      </c>
      <c r="F89" s="170"/>
      <c r="G89" s="170"/>
      <c r="H89" s="171"/>
      <c r="I89" s="166" t="s">
        <v>36</v>
      </c>
      <c r="J89" s="167"/>
      <c r="K89" s="167"/>
      <c r="L89" s="168"/>
      <c r="M89" s="161">
        <f>SUM(M83:Q88)</f>
        <v>259</v>
      </c>
      <c r="N89" s="162"/>
      <c r="O89" s="162"/>
      <c r="P89" s="162"/>
      <c r="Q89" s="163"/>
      <c r="R89" s="161">
        <f>SUM(R83:W88:W88)</f>
        <v>2449</v>
      </c>
      <c r="S89" s="162"/>
      <c r="T89" s="162"/>
      <c r="U89" s="162"/>
      <c r="V89" s="162"/>
      <c r="W89" s="163"/>
      <c r="X89" s="161">
        <f>SUM(X83:AB88:AB88)</f>
        <v>18</v>
      </c>
      <c r="Y89" s="162"/>
      <c r="Z89" s="162"/>
      <c r="AA89" s="162"/>
      <c r="AB89" s="163"/>
      <c r="AC89" s="161">
        <f>SUM(AC83:AH88)</f>
        <v>330</v>
      </c>
      <c r="AD89" s="162"/>
      <c r="AE89" s="162"/>
      <c r="AF89" s="162"/>
      <c r="AG89" s="162"/>
      <c r="AH89" s="163"/>
      <c r="AI89" s="161">
        <f t="shared" si="10"/>
        <v>277</v>
      </c>
      <c r="AJ89" s="162"/>
      <c r="AK89" s="162"/>
      <c r="AL89" s="162"/>
      <c r="AM89" s="163"/>
      <c r="AN89" s="161">
        <f>SUM(AN83:AS88)</f>
        <v>2779</v>
      </c>
      <c r="AO89" s="164"/>
      <c r="AP89" s="164"/>
      <c r="AQ89" s="164"/>
      <c r="AR89" s="164"/>
      <c r="AS89" s="165"/>
      <c r="AT89" s="172">
        <f>IF(AI89=0,0,(AI89+AI86+AI87+(AI88*2))/(E87*$AU$10*3-E89))</f>
        <v>0.69668246445497628</v>
      </c>
      <c r="AU89" s="173"/>
      <c r="AV89" s="173"/>
      <c r="AW89" s="173"/>
      <c r="AX89" s="173"/>
      <c r="AY89" s="174"/>
      <c r="AZ89" s="37"/>
    </row>
    <row r="90" spans="1:52" ht="10.5" customHeight="1" x14ac:dyDescent="0.15">
      <c r="A90" s="5"/>
      <c r="B90" s="187" t="s">
        <v>35</v>
      </c>
      <c r="C90" s="191"/>
      <c r="D90" s="189"/>
      <c r="E90" s="175" t="s">
        <v>46</v>
      </c>
      <c r="F90" s="178"/>
      <c r="G90" s="178"/>
      <c r="H90" s="177"/>
      <c r="I90" s="158" t="str">
        <f t="shared" ref="I90:I95" si="17">I83</f>
        <v>午前</v>
      </c>
      <c r="J90" s="159"/>
      <c r="K90" s="159"/>
      <c r="L90" s="160"/>
      <c r="M90" s="179">
        <v>228</v>
      </c>
      <c r="N90" s="180"/>
      <c r="O90" s="180"/>
      <c r="P90" s="180"/>
      <c r="Q90" s="181"/>
      <c r="R90" s="179">
        <v>603</v>
      </c>
      <c r="S90" s="180"/>
      <c r="T90" s="180"/>
      <c r="U90" s="180"/>
      <c r="V90" s="180"/>
      <c r="W90" s="181"/>
      <c r="X90" s="179">
        <v>0</v>
      </c>
      <c r="Y90" s="180"/>
      <c r="Z90" s="180"/>
      <c r="AA90" s="180"/>
      <c r="AB90" s="181"/>
      <c r="AC90" s="179">
        <v>0</v>
      </c>
      <c r="AD90" s="180"/>
      <c r="AE90" s="180"/>
      <c r="AF90" s="180"/>
      <c r="AG90" s="180"/>
      <c r="AH90" s="181"/>
      <c r="AI90" s="179">
        <f t="shared" si="10"/>
        <v>228</v>
      </c>
      <c r="AJ90" s="180"/>
      <c r="AK90" s="180"/>
      <c r="AL90" s="180"/>
      <c r="AM90" s="181"/>
      <c r="AN90" s="179">
        <f t="shared" ref="AN90:AN95" si="18">R90+AC90</f>
        <v>603</v>
      </c>
      <c r="AO90" s="182"/>
      <c r="AP90" s="182"/>
      <c r="AQ90" s="182"/>
      <c r="AR90" s="182"/>
      <c r="AS90" s="183"/>
      <c r="AT90" s="184">
        <f>IF(AI90=0,0,(AI90*1)/($E$94*$AU$10*3-$E$96))</f>
        <v>0.18009478672985782</v>
      </c>
      <c r="AU90" s="185"/>
      <c r="AV90" s="185"/>
      <c r="AW90" s="185"/>
      <c r="AX90" s="185"/>
      <c r="AY90" s="186"/>
      <c r="AZ90" s="37"/>
    </row>
    <row r="91" spans="1:52" ht="10.5" customHeight="1" x14ac:dyDescent="0.15">
      <c r="A91" s="5"/>
      <c r="B91" s="190"/>
      <c r="C91" s="191"/>
      <c r="D91" s="189"/>
      <c r="E91" s="175"/>
      <c r="F91" s="178"/>
      <c r="G91" s="178"/>
      <c r="H91" s="177"/>
      <c r="I91" s="166" t="str">
        <f t="shared" si="17"/>
        <v>午後</v>
      </c>
      <c r="J91" s="167"/>
      <c r="K91" s="167"/>
      <c r="L91" s="168"/>
      <c r="M91" s="161">
        <v>204</v>
      </c>
      <c r="N91" s="162"/>
      <c r="O91" s="162"/>
      <c r="P91" s="162"/>
      <c r="Q91" s="163"/>
      <c r="R91" s="161">
        <v>576</v>
      </c>
      <c r="S91" s="162"/>
      <c r="T91" s="162"/>
      <c r="U91" s="162"/>
      <c r="V91" s="162"/>
      <c r="W91" s="163"/>
      <c r="X91" s="161">
        <v>0</v>
      </c>
      <c r="Y91" s="162"/>
      <c r="Z91" s="162"/>
      <c r="AA91" s="162"/>
      <c r="AB91" s="163"/>
      <c r="AC91" s="161">
        <v>0</v>
      </c>
      <c r="AD91" s="162"/>
      <c r="AE91" s="162"/>
      <c r="AF91" s="162"/>
      <c r="AG91" s="162"/>
      <c r="AH91" s="163"/>
      <c r="AI91" s="161">
        <f t="shared" si="10"/>
        <v>204</v>
      </c>
      <c r="AJ91" s="162"/>
      <c r="AK91" s="162"/>
      <c r="AL91" s="162"/>
      <c r="AM91" s="163"/>
      <c r="AN91" s="161">
        <f t="shared" si="18"/>
        <v>576</v>
      </c>
      <c r="AO91" s="164"/>
      <c r="AP91" s="164"/>
      <c r="AQ91" s="164"/>
      <c r="AR91" s="164"/>
      <c r="AS91" s="165"/>
      <c r="AT91" s="172">
        <f>IF(AI91=0,0,(AI91*1)/($E$94*$AU$10*3-$E$96))</f>
        <v>0.16113744075829384</v>
      </c>
      <c r="AU91" s="173"/>
      <c r="AV91" s="173"/>
      <c r="AW91" s="173"/>
      <c r="AX91" s="173"/>
      <c r="AY91" s="174"/>
      <c r="AZ91" s="37"/>
    </row>
    <row r="92" spans="1:52" ht="10.5" customHeight="1" x14ac:dyDescent="0.15">
      <c r="A92" s="5"/>
      <c r="B92" s="190"/>
      <c r="C92" s="191"/>
      <c r="D92" s="189"/>
      <c r="E92" s="175"/>
      <c r="F92" s="178"/>
      <c r="G92" s="178"/>
      <c r="H92" s="177"/>
      <c r="I92" s="166" t="str">
        <f t="shared" si="17"/>
        <v>夜間</v>
      </c>
      <c r="J92" s="167"/>
      <c r="K92" s="167"/>
      <c r="L92" s="168"/>
      <c r="M92" s="161">
        <v>226</v>
      </c>
      <c r="N92" s="162"/>
      <c r="O92" s="162"/>
      <c r="P92" s="162"/>
      <c r="Q92" s="163"/>
      <c r="R92" s="161">
        <v>533</v>
      </c>
      <c r="S92" s="162"/>
      <c r="T92" s="162"/>
      <c r="U92" s="162"/>
      <c r="V92" s="162"/>
      <c r="W92" s="163"/>
      <c r="X92" s="161">
        <v>0</v>
      </c>
      <c r="Y92" s="162"/>
      <c r="Z92" s="162"/>
      <c r="AA92" s="162"/>
      <c r="AB92" s="163"/>
      <c r="AC92" s="161">
        <v>0</v>
      </c>
      <c r="AD92" s="162"/>
      <c r="AE92" s="162"/>
      <c r="AF92" s="162"/>
      <c r="AG92" s="162"/>
      <c r="AH92" s="163"/>
      <c r="AI92" s="161">
        <f t="shared" si="10"/>
        <v>226</v>
      </c>
      <c r="AJ92" s="162"/>
      <c r="AK92" s="162"/>
      <c r="AL92" s="162"/>
      <c r="AM92" s="163"/>
      <c r="AN92" s="161">
        <f t="shared" si="18"/>
        <v>533</v>
      </c>
      <c r="AO92" s="164"/>
      <c r="AP92" s="164"/>
      <c r="AQ92" s="164"/>
      <c r="AR92" s="164"/>
      <c r="AS92" s="165"/>
      <c r="AT92" s="172">
        <f>IF(AI92=0,0,(AI92*1)/($E$94*$AU$10*3-$E$96))</f>
        <v>0.17851500789889416</v>
      </c>
      <c r="AU92" s="173"/>
      <c r="AV92" s="173"/>
      <c r="AW92" s="173"/>
      <c r="AX92" s="173"/>
      <c r="AY92" s="174"/>
      <c r="AZ92" s="37"/>
    </row>
    <row r="93" spans="1:52" ht="10.5" customHeight="1" x14ac:dyDescent="0.15">
      <c r="A93" s="5"/>
      <c r="B93" s="190"/>
      <c r="C93" s="191"/>
      <c r="D93" s="189"/>
      <c r="E93" s="175"/>
      <c r="F93" s="178"/>
      <c r="G93" s="178"/>
      <c r="H93" s="177"/>
      <c r="I93" s="166" t="str">
        <f t="shared" si="17"/>
        <v>午前午後</v>
      </c>
      <c r="J93" s="167"/>
      <c r="K93" s="167"/>
      <c r="L93" s="168"/>
      <c r="M93" s="161">
        <v>44</v>
      </c>
      <c r="N93" s="162"/>
      <c r="O93" s="162"/>
      <c r="P93" s="162"/>
      <c r="Q93" s="163"/>
      <c r="R93" s="161">
        <v>128</v>
      </c>
      <c r="S93" s="162"/>
      <c r="T93" s="162"/>
      <c r="U93" s="162"/>
      <c r="V93" s="162"/>
      <c r="W93" s="163"/>
      <c r="X93" s="161">
        <v>2</v>
      </c>
      <c r="Y93" s="162"/>
      <c r="Z93" s="162"/>
      <c r="AA93" s="162"/>
      <c r="AB93" s="163"/>
      <c r="AC93" s="161">
        <v>10</v>
      </c>
      <c r="AD93" s="162"/>
      <c r="AE93" s="162"/>
      <c r="AF93" s="162"/>
      <c r="AG93" s="162"/>
      <c r="AH93" s="163"/>
      <c r="AI93" s="161">
        <f t="shared" si="10"/>
        <v>46</v>
      </c>
      <c r="AJ93" s="162"/>
      <c r="AK93" s="162"/>
      <c r="AL93" s="162"/>
      <c r="AM93" s="163"/>
      <c r="AN93" s="161">
        <f t="shared" si="18"/>
        <v>138</v>
      </c>
      <c r="AO93" s="164"/>
      <c r="AP93" s="164"/>
      <c r="AQ93" s="164"/>
      <c r="AR93" s="164"/>
      <c r="AS93" s="165"/>
      <c r="AT93" s="172">
        <f>IF(AI93=0,0,(AI93*2)/($E$94*$AU$10*3-$E$96))</f>
        <v>7.266982622432859E-2</v>
      </c>
      <c r="AU93" s="173"/>
      <c r="AV93" s="173"/>
      <c r="AW93" s="173"/>
      <c r="AX93" s="173"/>
      <c r="AY93" s="174"/>
      <c r="AZ93" s="37"/>
    </row>
    <row r="94" spans="1:52" ht="10.5" customHeight="1" x14ac:dyDescent="0.15">
      <c r="A94" s="5"/>
      <c r="B94" s="190"/>
      <c r="C94" s="191"/>
      <c r="D94" s="189"/>
      <c r="E94" s="38">
        <v>2</v>
      </c>
      <c r="F94" s="35"/>
      <c r="G94" s="35"/>
      <c r="H94" s="36"/>
      <c r="I94" s="166" t="str">
        <f t="shared" si="17"/>
        <v>午後夜間</v>
      </c>
      <c r="J94" s="167"/>
      <c r="K94" s="167"/>
      <c r="L94" s="168"/>
      <c r="M94" s="161">
        <v>30</v>
      </c>
      <c r="N94" s="162"/>
      <c r="O94" s="162"/>
      <c r="P94" s="162"/>
      <c r="Q94" s="163"/>
      <c r="R94" s="161">
        <v>105</v>
      </c>
      <c r="S94" s="162"/>
      <c r="T94" s="162"/>
      <c r="U94" s="162"/>
      <c r="V94" s="162"/>
      <c r="W94" s="163"/>
      <c r="X94" s="161">
        <v>2</v>
      </c>
      <c r="Y94" s="162"/>
      <c r="Z94" s="162"/>
      <c r="AA94" s="162"/>
      <c r="AB94" s="163"/>
      <c r="AC94" s="161">
        <v>10</v>
      </c>
      <c r="AD94" s="162"/>
      <c r="AE94" s="162"/>
      <c r="AF94" s="162"/>
      <c r="AG94" s="162"/>
      <c r="AH94" s="163"/>
      <c r="AI94" s="161">
        <f t="shared" si="10"/>
        <v>32</v>
      </c>
      <c r="AJ94" s="162"/>
      <c r="AK94" s="162"/>
      <c r="AL94" s="162"/>
      <c r="AM94" s="163"/>
      <c r="AN94" s="161">
        <f t="shared" si="18"/>
        <v>115</v>
      </c>
      <c r="AO94" s="164"/>
      <c r="AP94" s="164"/>
      <c r="AQ94" s="164"/>
      <c r="AR94" s="164"/>
      <c r="AS94" s="165"/>
      <c r="AT94" s="172">
        <f>IF(AI94=0,0,(AI94*2)/($E$94*$AU$10*3-$E$96))</f>
        <v>5.0552922590837282E-2</v>
      </c>
      <c r="AU94" s="173"/>
      <c r="AV94" s="173"/>
      <c r="AW94" s="173"/>
      <c r="AX94" s="173"/>
      <c r="AY94" s="174"/>
      <c r="AZ94" s="37"/>
    </row>
    <row r="95" spans="1:52" ht="10.5" customHeight="1" x14ac:dyDescent="0.15">
      <c r="A95" s="5"/>
      <c r="B95" s="190"/>
      <c r="C95" s="191"/>
      <c r="D95" s="189"/>
      <c r="E95" s="34"/>
      <c r="F95" s="35"/>
      <c r="G95" s="35"/>
      <c r="H95" s="36"/>
      <c r="I95" s="166" t="str">
        <f t="shared" si="17"/>
        <v>全日</v>
      </c>
      <c r="J95" s="167"/>
      <c r="K95" s="167"/>
      <c r="L95" s="168"/>
      <c r="M95" s="161">
        <v>11</v>
      </c>
      <c r="N95" s="162"/>
      <c r="O95" s="162"/>
      <c r="P95" s="162"/>
      <c r="Q95" s="163"/>
      <c r="R95" s="161">
        <v>50</v>
      </c>
      <c r="S95" s="162"/>
      <c r="T95" s="162"/>
      <c r="U95" s="162"/>
      <c r="V95" s="162"/>
      <c r="W95" s="163"/>
      <c r="X95" s="161">
        <v>18</v>
      </c>
      <c r="Y95" s="162"/>
      <c r="Z95" s="162"/>
      <c r="AA95" s="162"/>
      <c r="AB95" s="163"/>
      <c r="AC95" s="161">
        <v>90</v>
      </c>
      <c r="AD95" s="162"/>
      <c r="AE95" s="162"/>
      <c r="AF95" s="162"/>
      <c r="AG95" s="162"/>
      <c r="AH95" s="163"/>
      <c r="AI95" s="161">
        <f t="shared" si="10"/>
        <v>29</v>
      </c>
      <c r="AJ95" s="162"/>
      <c r="AK95" s="162"/>
      <c r="AL95" s="162"/>
      <c r="AM95" s="163"/>
      <c r="AN95" s="161">
        <f t="shared" si="18"/>
        <v>140</v>
      </c>
      <c r="AO95" s="164"/>
      <c r="AP95" s="164"/>
      <c r="AQ95" s="164"/>
      <c r="AR95" s="164"/>
      <c r="AS95" s="165"/>
      <c r="AT95" s="172">
        <f>IF(AI95=0,0,(AI95*3)/($E$94*$AU$10*3-$E$96))</f>
        <v>6.8720379146919433E-2</v>
      </c>
      <c r="AU95" s="173"/>
      <c r="AV95" s="173"/>
      <c r="AW95" s="173"/>
      <c r="AX95" s="173"/>
      <c r="AY95" s="174"/>
      <c r="AZ95" s="37"/>
    </row>
    <row r="96" spans="1:52" ht="10.5" customHeight="1" x14ac:dyDescent="0.15">
      <c r="A96" s="5"/>
      <c r="B96" s="190"/>
      <c r="C96" s="191"/>
      <c r="D96" s="189"/>
      <c r="E96" s="169">
        <v>0</v>
      </c>
      <c r="F96" s="170"/>
      <c r="G96" s="170"/>
      <c r="H96" s="171"/>
      <c r="I96" s="166" t="s">
        <v>36</v>
      </c>
      <c r="J96" s="167"/>
      <c r="K96" s="167"/>
      <c r="L96" s="168"/>
      <c r="M96" s="161">
        <f>SUM(M90:Q95)</f>
        <v>743</v>
      </c>
      <c r="N96" s="162"/>
      <c r="O96" s="162"/>
      <c r="P96" s="162"/>
      <c r="Q96" s="163"/>
      <c r="R96" s="161">
        <f>SUM(R90:W95:W95)</f>
        <v>1995</v>
      </c>
      <c r="S96" s="162"/>
      <c r="T96" s="162"/>
      <c r="U96" s="162"/>
      <c r="V96" s="162"/>
      <c r="W96" s="163"/>
      <c r="X96" s="161">
        <f>SUM(X90:AB95:AB95)</f>
        <v>22</v>
      </c>
      <c r="Y96" s="162"/>
      <c r="Z96" s="162"/>
      <c r="AA96" s="162"/>
      <c r="AB96" s="163"/>
      <c r="AC96" s="161">
        <f>SUM(AC90:AH95)</f>
        <v>110</v>
      </c>
      <c r="AD96" s="162"/>
      <c r="AE96" s="162"/>
      <c r="AF96" s="162"/>
      <c r="AG96" s="162"/>
      <c r="AH96" s="163"/>
      <c r="AI96" s="161">
        <f t="shared" si="10"/>
        <v>765</v>
      </c>
      <c r="AJ96" s="162"/>
      <c r="AK96" s="162"/>
      <c r="AL96" s="162"/>
      <c r="AM96" s="163"/>
      <c r="AN96" s="161">
        <f>SUM(AN90:AS95)</f>
        <v>2105</v>
      </c>
      <c r="AO96" s="164"/>
      <c r="AP96" s="164"/>
      <c r="AQ96" s="164"/>
      <c r="AR96" s="164"/>
      <c r="AS96" s="165"/>
      <c r="AT96" s="172">
        <f>IF(AI96=0,0,(AI96+AI93+AI94+(AI95*2))/(E94*$AU$10*3-E96))</f>
        <v>0.71169036334913116</v>
      </c>
      <c r="AU96" s="173"/>
      <c r="AV96" s="173"/>
      <c r="AW96" s="173"/>
      <c r="AX96" s="173"/>
      <c r="AY96" s="174"/>
      <c r="AZ96" s="37"/>
    </row>
    <row r="97" spans="1:52" ht="10.5" customHeight="1" x14ac:dyDescent="0.15">
      <c r="A97" s="5"/>
      <c r="B97" s="187" t="s">
        <v>35</v>
      </c>
      <c r="C97" s="191"/>
      <c r="D97" s="189"/>
      <c r="E97" s="175" t="s">
        <v>47</v>
      </c>
      <c r="F97" s="178"/>
      <c r="G97" s="178"/>
      <c r="H97" s="177"/>
      <c r="I97" s="158" t="str">
        <f t="shared" ref="I97:I102" si="19">I90</f>
        <v>午前</v>
      </c>
      <c r="J97" s="159"/>
      <c r="K97" s="159"/>
      <c r="L97" s="160"/>
      <c r="M97" s="179">
        <v>40</v>
      </c>
      <c r="N97" s="180"/>
      <c r="O97" s="180"/>
      <c r="P97" s="180"/>
      <c r="Q97" s="181"/>
      <c r="R97" s="179">
        <v>508</v>
      </c>
      <c r="S97" s="180"/>
      <c r="T97" s="180"/>
      <c r="U97" s="180"/>
      <c r="V97" s="180"/>
      <c r="W97" s="181"/>
      <c r="X97" s="179">
        <v>1</v>
      </c>
      <c r="Y97" s="180"/>
      <c r="Z97" s="180"/>
      <c r="AA97" s="180"/>
      <c r="AB97" s="181"/>
      <c r="AC97" s="179">
        <v>5</v>
      </c>
      <c r="AD97" s="180"/>
      <c r="AE97" s="180"/>
      <c r="AF97" s="180"/>
      <c r="AG97" s="180"/>
      <c r="AH97" s="181"/>
      <c r="AI97" s="179">
        <f t="shared" si="10"/>
        <v>41</v>
      </c>
      <c r="AJ97" s="180"/>
      <c r="AK97" s="180"/>
      <c r="AL97" s="180"/>
      <c r="AM97" s="181"/>
      <c r="AN97" s="179">
        <f t="shared" ref="AN97:AN102" si="20">R97+AC97</f>
        <v>513</v>
      </c>
      <c r="AO97" s="182"/>
      <c r="AP97" s="182"/>
      <c r="AQ97" s="182"/>
      <c r="AR97" s="182"/>
      <c r="AS97" s="183"/>
      <c r="AT97" s="184">
        <f>IF(AI97=0,0,(AI97*1)/($E$101*$AU$10*3-$E$103))</f>
        <v>6.4770932069510262E-2</v>
      </c>
      <c r="AU97" s="185"/>
      <c r="AV97" s="185"/>
      <c r="AW97" s="185"/>
      <c r="AX97" s="185"/>
      <c r="AY97" s="186"/>
      <c r="AZ97" s="37"/>
    </row>
    <row r="98" spans="1:52" ht="10.5" customHeight="1" x14ac:dyDescent="0.15">
      <c r="A98" s="5"/>
      <c r="B98" s="190"/>
      <c r="C98" s="191"/>
      <c r="D98" s="189"/>
      <c r="E98" s="175"/>
      <c r="F98" s="178"/>
      <c r="G98" s="178"/>
      <c r="H98" s="177"/>
      <c r="I98" s="166" t="str">
        <f t="shared" si="19"/>
        <v>午後</v>
      </c>
      <c r="J98" s="167"/>
      <c r="K98" s="167"/>
      <c r="L98" s="168"/>
      <c r="M98" s="161">
        <v>22</v>
      </c>
      <c r="N98" s="162"/>
      <c r="O98" s="162"/>
      <c r="P98" s="162"/>
      <c r="Q98" s="163"/>
      <c r="R98" s="161">
        <v>234</v>
      </c>
      <c r="S98" s="162"/>
      <c r="T98" s="162"/>
      <c r="U98" s="162"/>
      <c r="V98" s="162"/>
      <c r="W98" s="163"/>
      <c r="X98" s="161">
        <v>6</v>
      </c>
      <c r="Y98" s="162"/>
      <c r="Z98" s="162"/>
      <c r="AA98" s="162"/>
      <c r="AB98" s="163"/>
      <c r="AC98" s="161">
        <v>75</v>
      </c>
      <c r="AD98" s="162"/>
      <c r="AE98" s="162"/>
      <c r="AF98" s="162"/>
      <c r="AG98" s="162"/>
      <c r="AH98" s="163"/>
      <c r="AI98" s="161">
        <f t="shared" si="10"/>
        <v>28</v>
      </c>
      <c r="AJ98" s="162"/>
      <c r="AK98" s="162"/>
      <c r="AL98" s="162"/>
      <c r="AM98" s="163"/>
      <c r="AN98" s="161">
        <f t="shared" si="20"/>
        <v>309</v>
      </c>
      <c r="AO98" s="164"/>
      <c r="AP98" s="164"/>
      <c r="AQ98" s="164"/>
      <c r="AR98" s="164"/>
      <c r="AS98" s="165"/>
      <c r="AT98" s="172">
        <f>IF(AI98=0,0,(AI98*1)/($E$101*$AU$10*3-$E$103))</f>
        <v>4.4233807266982623E-2</v>
      </c>
      <c r="AU98" s="173"/>
      <c r="AV98" s="173"/>
      <c r="AW98" s="173"/>
      <c r="AX98" s="173"/>
      <c r="AY98" s="174"/>
      <c r="AZ98" s="37"/>
    </row>
    <row r="99" spans="1:52" ht="10.5" customHeight="1" x14ac:dyDescent="0.15">
      <c r="A99" s="5"/>
      <c r="B99" s="190"/>
      <c r="C99" s="191"/>
      <c r="D99" s="189"/>
      <c r="E99" s="175"/>
      <c r="F99" s="178"/>
      <c r="G99" s="178"/>
      <c r="H99" s="177"/>
      <c r="I99" s="166" t="str">
        <f t="shared" si="19"/>
        <v>夜間</v>
      </c>
      <c r="J99" s="167"/>
      <c r="K99" s="167"/>
      <c r="L99" s="168"/>
      <c r="M99" s="161">
        <v>8</v>
      </c>
      <c r="N99" s="162"/>
      <c r="O99" s="162"/>
      <c r="P99" s="162"/>
      <c r="Q99" s="163"/>
      <c r="R99" s="161">
        <v>82</v>
      </c>
      <c r="S99" s="162"/>
      <c r="T99" s="162"/>
      <c r="U99" s="162"/>
      <c r="V99" s="162"/>
      <c r="W99" s="163"/>
      <c r="X99" s="161">
        <v>5</v>
      </c>
      <c r="Y99" s="162"/>
      <c r="Z99" s="162"/>
      <c r="AA99" s="162"/>
      <c r="AB99" s="163"/>
      <c r="AC99" s="161">
        <v>50</v>
      </c>
      <c r="AD99" s="162"/>
      <c r="AE99" s="162"/>
      <c r="AF99" s="162"/>
      <c r="AG99" s="162"/>
      <c r="AH99" s="163"/>
      <c r="AI99" s="161">
        <f t="shared" si="10"/>
        <v>13</v>
      </c>
      <c r="AJ99" s="162"/>
      <c r="AK99" s="162"/>
      <c r="AL99" s="162"/>
      <c r="AM99" s="163"/>
      <c r="AN99" s="161">
        <f t="shared" si="20"/>
        <v>132</v>
      </c>
      <c r="AO99" s="164"/>
      <c r="AP99" s="164"/>
      <c r="AQ99" s="164"/>
      <c r="AR99" s="164"/>
      <c r="AS99" s="165"/>
      <c r="AT99" s="172">
        <f>IF(AI99=0,0,(AI99*1)/($E$101*$AU$10*3-$E$103))</f>
        <v>2.0537124802527645E-2</v>
      </c>
      <c r="AU99" s="173"/>
      <c r="AV99" s="173"/>
      <c r="AW99" s="173"/>
      <c r="AX99" s="173"/>
      <c r="AY99" s="174"/>
      <c r="AZ99" s="37"/>
    </row>
    <row r="100" spans="1:52" ht="10.5" customHeight="1" x14ac:dyDescent="0.15">
      <c r="A100" s="5"/>
      <c r="B100" s="190"/>
      <c r="C100" s="191"/>
      <c r="D100" s="189"/>
      <c r="E100" s="175"/>
      <c r="F100" s="178"/>
      <c r="G100" s="178"/>
      <c r="H100" s="177"/>
      <c r="I100" s="166" t="str">
        <f t="shared" si="19"/>
        <v>午前午後</v>
      </c>
      <c r="J100" s="167"/>
      <c r="K100" s="167"/>
      <c r="L100" s="168"/>
      <c r="M100" s="161">
        <v>30</v>
      </c>
      <c r="N100" s="162"/>
      <c r="O100" s="162"/>
      <c r="P100" s="162"/>
      <c r="Q100" s="163"/>
      <c r="R100" s="161">
        <v>391</v>
      </c>
      <c r="S100" s="162"/>
      <c r="T100" s="162"/>
      <c r="U100" s="162"/>
      <c r="V100" s="162"/>
      <c r="W100" s="163"/>
      <c r="X100" s="161">
        <v>5</v>
      </c>
      <c r="Y100" s="162"/>
      <c r="Z100" s="162"/>
      <c r="AA100" s="162"/>
      <c r="AB100" s="163"/>
      <c r="AC100" s="161">
        <v>75</v>
      </c>
      <c r="AD100" s="162"/>
      <c r="AE100" s="162"/>
      <c r="AF100" s="162"/>
      <c r="AG100" s="162"/>
      <c r="AH100" s="163"/>
      <c r="AI100" s="161">
        <f t="shared" ref="AI100:AI117" si="21">M100+X100</f>
        <v>35</v>
      </c>
      <c r="AJ100" s="162"/>
      <c r="AK100" s="162"/>
      <c r="AL100" s="162"/>
      <c r="AM100" s="163"/>
      <c r="AN100" s="161">
        <f t="shared" si="20"/>
        <v>466</v>
      </c>
      <c r="AO100" s="164"/>
      <c r="AP100" s="164"/>
      <c r="AQ100" s="164"/>
      <c r="AR100" s="164"/>
      <c r="AS100" s="165"/>
      <c r="AT100" s="172">
        <f>IF(AI100=0,0,(AI100*2)/($E$101*$AU$10*3-$E$103))</f>
        <v>0.11058451816745656</v>
      </c>
      <c r="AU100" s="173"/>
      <c r="AV100" s="173"/>
      <c r="AW100" s="173"/>
      <c r="AX100" s="173"/>
      <c r="AY100" s="174"/>
      <c r="AZ100" s="37"/>
    </row>
    <row r="101" spans="1:52" ht="10.5" customHeight="1" x14ac:dyDescent="0.15">
      <c r="A101" s="5"/>
      <c r="B101" s="190"/>
      <c r="C101" s="191"/>
      <c r="D101" s="189"/>
      <c r="E101" s="38">
        <v>1</v>
      </c>
      <c r="F101" s="35"/>
      <c r="G101" s="35"/>
      <c r="H101" s="36"/>
      <c r="I101" s="166" t="str">
        <f t="shared" si="19"/>
        <v>午後夜間</v>
      </c>
      <c r="J101" s="167"/>
      <c r="K101" s="167"/>
      <c r="L101" s="168"/>
      <c r="M101" s="161">
        <v>5</v>
      </c>
      <c r="N101" s="162"/>
      <c r="O101" s="162"/>
      <c r="P101" s="162"/>
      <c r="Q101" s="163"/>
      <c r="R101" s="161">
        <v>58</v>
      </c>
      <c r="S101" s="162"/>
      <c r="T101" s="162"/>
      <c r="U101" s="162"/>
      <c r="V101" s="162"/>
      <c r="W101" s="163"/>
      <c r="X101" s="161">
        <v>1</v>
      </c>
      <c r="Y101" s="162"/>
      <c r="Z101" s="162"/>
      <c r="AA101" s="162"/>
      <c r="AB101" s="163"/>
      <c r="AC101" s="161">
        <v>15</v>
      </c>
      <c r="AD101" s="162"/>
      <c r="AE101" s="162"/>
      <c r="AF101" s="162"/>
      <c r="AG101" s="162"/>
      <c r="AH101" s="163"/>
      <c r="AI101" s="161">
        <f t="shared" si="21"/>
        <v>6</v>
      </c>
      <c r="AJ101" s="162"/>
      <c r="AK101" s="162"/>
      <c r="AL101" s="162"/>
      <c r="AM101" s="163"/>
      <c r="AN101" s="161">
        <f t="shared" si="20"/>
        <v>73</v>
      </c>
      <c r="AO101" s="164"/>
      <c r="AP101" s="164"/>
      <c r="AQ101" s="164"/>
      <c r="AR101" s="164"/>
      <c r="AS101" s="165"/>
      <c r="AT101" s="172">
        <f>IF(AI101=0,0,(AI101*2)/($E$101*$AU$10*3-$E$103))</f>
        <v>1.8957345971563982E-2</v>
      </c>
      <c r="AU101" s="173"/>
      <c r="AV101" s="173"/>
      <c r="AW101" s="173"/>
      <c r="AX101" s="173"/>
      <c r="AY101" s="174"/>
      <c r="AZ101" s="37"/>
    </row>
    <row r="102" spans="1:52" ht="10.5" customHeight="1" x14ac:dyDescent="0.15">
      <c r="A102" s="5"/>
      <c r="B102" s="190"/>
      <c r="C102" s="191"/>
      <c r="D102" s="189"/>
      <c r="E102" s="34"/>
      <c r="F102" s="35"/>
      <c r="G102" s="35"/>
      <c r="H102" s="36"/>
      <c r="I102" s="166" t="str">
        <f t="shared" si="19"/>
        <v>全日</v>
      </c>
      <c r="J102" s="167"/>
      <c r="K102" s="167"/>
      <c r="L102" s="168"/>
      <c r="M102" s="161">
        <v>11</v>
      </c>
      <c r="N102" s="162"/>
      <c r="O102" s="162"/>
      <c r="P102" s="162"/>
      <c r="Q102" s="163"/>
      <c r="R102" s="161">
        <v>150</v>
      </c>
      <c r="S102" s="162"/>
      <c r="T102" s="162"/>
      <c r="U102" s="162"/>
      <c r="V102" s="162"/>
      <c r="W102" s="163"/>
      <c r="X102" s="161">
        <v>9</v>
      </c>
      <c r="Y102" s="162"/>
      <c r="Z102" s="162"/>
      <c r="AA102" s="162"/>
      <c r="AB102" s="163"/>
      <c r="AC102" s="161">
        <v>135</v>
      </c>
      <c r="AD102" s="162"/>
      <c r="AE102" s="162"/>
      <c r="AF102" s="162"/>
      <c r="AG102" s="162"/>
      <c r="AH102" s="163"/>
      <c r="AI102" s="161">
        <f t="shared" si="21"/>
        <v>20</v>
      </c>
      <c r="AJ102" s="162"/>
      <c r="AK102" s="162"/>
      <c r="AL102" s="162"/>
      <c r="AM102" s="163"/>
      <c r="AN102" s="161">
        <f t="shared" si="20"/>
        <v>285</v>
      </c>
      <c r="AO102" s="164"/>
      <c r="AP102" s="164"/>
      <c r="AQ102" s="164"/>
      <c r="AR102" s="164"/>
      <c r="AS102" s="165"/>
      <c r="AT102" s="172">
        <f>IF(AI102=0,0,(AI102*3)/($E$101*$AU$10*3-$E$103))</f>
        <v>9.4786729857819899E-2</v>
      </c>
      <c r="AU102" s="173"/>
      <c r="AV102" s="173"/>
      <c r="AW102" s="173"/>
      <c r="AX102" s="173"/>
      <c r="AY102" s="174"/>
      <c r="AZ102" s="37"/>
    </row>
    <row r="103" spans="1:52" ht="10.5" customHeight="1" x14ac:dyDescent="0.15">
      <c r="A103" s="5"/>
      <c r="B103" s="190"/>
      <c r="C103" s="191"/>
      <c r="D103" s="189"/>
      <c r="E103" s="169">
        <v>0</v>
      </c>
      <c r="F103" s="170"/>
      <c r="G103" s="170"/>
      <c r="H103" s="171"/>
      <c r="I103" s="166" t="s">
        <v>36</v>
      </c>
      <c r="J103" s="167"/>
      <c r="K103" s="167"/>
      <c r="L103" s="168"/>
      <c r="M103" s="161">
        <f>SUM(M97:Q102)</f>
        <v>116</v>
      </c>
      <c r="N103" s="162"/>
      <c r="O103" s="162"/>
      <c r="P103" s="162"/>
      <c r="Q103" s="163"/>
      <c r="R103" s="161">
        <f>SUM(R97:W102:W102)</f>
        <v>1423</v>
      </c>
      <c r="S103" s="162"/>
      <c r="T103" s="162"/>
      <c r="U103" s="162"/>
      <c r="V103" s="162"/>
      <c r="W103" s="163"/>
      <c r="X103" s="161">
        <f>SUM(X97:AB102:AB102)</f>
        <v>27</v>
      </c>
      <c r="Y103" s="162"/>
      <c r="Z103" s="162"/>
      <c r="AA103" s="162"/>
      <c r="AB103" s="163"/>
      <c r="AC103" s="161">
        <f>SUM(AC97:AH102)</f>
        <v>355</v>
      </c>
      <c r="AD103" s="162"/>
      <c r="AE103" s="162"/>
      <c r="AF103" s="162"/>
      <c r="AG103" s="162"/>
      <c r="AH103" s="163"/>
      <c r="AI103" s="161">
        <f t="shared" si="21"/>
        <v>143</v>
      </c>
      <c r="AJ103" s="162"/>
      <c r="AK103" s="162"/>
      <c r="AL103" s="162"/>
      <c r="AM103" s="163"/>
      <c r="AN103" s="161">
        <f>SUM(AN97:AS102)</f>
        <v>1778</v>
      </c>
      <c r="AO103" s="164"/>
      <c r="AP103" s="164"/>
      <c r="AQ103" s="164"/>
      <c r="AR103" s="164"/>
      <c r="AS103" s="165"/>
      <c r="AT103" s="172">
        <f>IF(AI103=0,0,(AI103+AI100+AI101+(AI102*2))/(E101*$AU$10*3-E103))</f>
        <v>0.35387045813586099</v>
      </c>
      <c r="AU103" s="173"/>
      <c r="AV103" s="173"/>
      <c r="AW103" s="173"/>
      <c r="AX103" s="173"/>
      <c r="AY103" s="174"/>
      <c r="AZ103" s="37"/>
    </row>
    <row r="104" spans="1:52" ht="10.5" customHeight="1" x14ac:dyDescent="0.15">
      <c r="A104" s="5"/>
      <c r="B104" s="187" t="s">
        <v>35</v>
      </c>
      <c r="C104" s="191"/>
      <c r="D104" s="189"/>
      <c r="E104" s="175" t="s">
        <v>48</v>
      </c>
      <c r="F104" s="178"/>
      <c r="G104" s="178"/>
      <c r="H104" s="177"/>
      <c r="I104" s="158" t="str">
        <f t="shared" ref="I104:I109" si="22">I97</f>
        <v>午前</v>
      </c>
      <c r="J104" s="159"/>
      <c r="K104" s="159"/>
      <c r="L104" s="160"/>
      <c r="M104" s="179">
        <v>30</v>
      </c>
      <c r="N104" s="180"/>
      <c r="O104" s="180"/>
      <c r="P104" s="180"/>
      <c r="Q104" s="181"/>
      <c r="R104" s="179">
        <v>352</v>
      </c>
      <c r="S104" s="180"/>
      <c r="T104" s="180"/>
      <c r="U104" s="180"/>
      <c r="V104" s="180"/>
      <c r="W104" s="181"/>
      <c r="X104" s="179">
        <v>7</v>
      </c>
      <c r="Y104" s="180"/>
      <c r="Z104" s="180"/>
      <c r="AA104" s="180"/>
      <c r="AB104" s="181"/>
      <c r="AC104" s="179">
        <v>127</v>
      </c>
      <c r="AD104" s="180"/>
      <c r="AE104" s="180"/>
      <c r="AF104" s="180"/>
      <c r="AG104" s="180"/>
      <c r="AH104" s="181"/>
      <c r="AI104" s="179">
        <f t="shared" si="21"/>
        <v>37</v>
      </c>
      <c r="AJ104" s="180"/>
      <c r="AK104" s="180"/>
      <c r="AL104" s="180"/>
      <c r="AM104" s="181"/>
      <c r="AN104" s="179">
        <f t="shared" ref="AN104:AN109" si="23">R104+AC104</f>
        <v>479</v>
      </c>
      <c r="AO104" s="182"/>
      <c r="AP104" s="182"/>
      <c r="AQ104" s="182"/>
      <c r="AR104" s="182"/>
      <c r="AS104" s="183"/>
      <c r="AT104" s="184">
        <f>IF(AI104=0,0,(AI104*1)/($E$108*$AU$10*3-$E$110))</f>
        <v>5.845181674565561E-2</v>
      </c>
      <c r="AU104" s="185"/>
      <c r="AV104" s="185"/>
      <c r="AW104" s="185"/>
      <c r="AX104" s="185"/>
      <c r="AY104" s="186"/>
      <c r="AZ104" s="37"/>
    </row>
    <row r="105" spans="1:52" ht="10.5" customHeight="1" x14ac:dyDescent="0.15">
      <c r="A105" s="5"/>
      <c r="B105" s="190"/>
      <c r="C105" s="191"/>
      <c r="D105" s="189"/>
      <c r="E105" s="175"/>
      <c r="F105" s="178"/>
      <c r="G105" s="178"/>
      <c r="H105" s="177"/>
      <c r="I105" s="166" t="str">
        <f t="shared" si="22"/>
        <v>午後</v>
      </c>
      <c r="J105" s="167"/>
      <c r="K105" s="167"/>
      <c r="L105" s="168"/>
      <c r="M105" s="161">
        <v>74</v>
      </c>
      <c r="N105" s="162"/>
      <c r="O105" s="162"/>
      <c r="P105" s="162"/>
      <c r="Q105" s="163"/>
      <c r="R105" s="161">
        <v>729</v>
      </c>
      <c r="S105" s="162"/>
      <c r="T105" s="162"/>
      <c r="U105" s="162"/>
      <c r="V105" s="162"/>
      <c r="W105" s="163"/>
      <c r="X105" s="161">
        <v>3</v>
      </c>
      <c r="Y105" s="162"/>
      <c r="Z105" s="162"/>
      <c r="AA105" s="162"/>
      <c r="AB105" s="163"/>
      <c r="AC105" s="161">
        <v>50</v>
      </c>
      <c r="AD105" s="162"/>
      <c r="AE105" s="162"/>
      <c r="AF105" s="162"/>
      <c r="AG105" s="162"/>
      <c r="AH105" s="163"/>
      <c r="AI105" s="161">
        <f t="shared" si="21"/>
        <v>77</v>
      </c>
      <c r="AJ105" s="162"/>
      <c r="AK105" s="162"/>
      <c r="AL105" s="162"/>
      <c r="AM105" s="163"/>
      <c r="AN105" s="161">
        <f t="shared" si="23"/>
        <v>779</v>
      </c>
      <c r="AO105" s="164"/>
      <c r="AP105" s="164"/>
      <c r="AQ105" s="164"/>
      <c r="AR105" s="164"/>
      <c r="AS105" s="165"/>
      <c r="AT105" s="172">
        <f>IF(AI105=0,0,(AI105*1)/($E$108*$AU$10*3-$E$110))</f>
        <v>0.12164296998420221</v>
      </c>
      <c r="AU105" s="173"/>
      <c r="AV105" s="173"/>
      <c r="AW105" s="173"/>
      <c r="AX105" s="173"/>
      <c r="AY105" s="174"/>
      <c r="AZ105" s="37"/>
    </row>
    <row r="106" spans="1:52" ht="10.5" customHeight="1" x14ac:dyDescent="0.15">
      <c r="A106" s="5"/>
      <c r="B106" s="190"/>
      <c r="C106" s="191"/>
      <c r="D106" s="189"/>
      <c r="E106" s="175"/>
      <c r="F106" s="178"/>
      <c r="G106" s="178"/>
      <c r="H106" s="177"/>
      <c r="I106" s="166" t="str">
        <f t="shared" si="22"/>
        <v>夜間</v>
      </c>
      <c r="J106" s="167"/>
      <c r="K106" s="167"/>
      <c r="L106" s="168"/>
      <c r="M106" s="161">
        <v>20</v>
      </c>
      <c r="N106" s="162"/>
      <c r="O106" s="162"/>
      <c r="P106" s="162"/>
      <c r="Q106" s="163"/>
      <c r="R106" s="161">
        <v>305</v>
      </c>
      <c r="S106" s="162"/>
      <c r="T106" s="162"/>
      <c r="U106" s="162"/>
      <c r="V106" s="162"/>
      <c r="W106" s="163"/>
      <c r="X106" s="161">
        <v>32</v>
      </c>
      <c r="Y106" s="162"/>
      <c r="Z106" s="162"/>
      <c r="AA106" s="162"/>
      <c r="AB106" s="163"/>
      <c r="AC106" s="161">
        <v>440</v>
      </c>
      <c r="AD106" s="162"/>
      <c r="AE106" s="162"/>
      <c r="AF106" s="162"/>
      <c r="AG106" s="162"/>
      <c r="AH106" s="163"/>
      <c r="AI106" s="161">
        <f t="shared" si="21"/>
        <v>52</v>
      </c>
      <c r="AJ106" s="162"/>
      <c r="AK106" s="162"/>
      <c r="AL106" s="162"/>
      <c r="AM106" s="163"/>
      <c r="AN106" s="161">
        <f t="shared" si="23"/>
        <v>745</v>
      </c>
      <c r="AO106" s="164"/>
      <c r="AP106" s="164"/>
      <c r="AQ106" s="164"/>
      <c r="AR106" s="164"/>
      <c r="AS106" s="165"/>
      <c r="AT106" s="172">
        <f>IF(AI106=0,0,(AI106*1)/($E$108*$AU$10*3-$E$110))</f>
        <v>8.2148499210110582E-2</v>
      </c>
      <c r="AU106" s="173"/>
      <c r="AV106" s="173"/>
      <c r="AW106" s="173"/>
      <c r="AX106" s="173"/>
      <c r="AY106" s="174"/>
      <c r="AZ106" s="37"/>
    </row>
    <row r="107" spans="1:52" ht="10.5" customHeight="1" x14ac:dyDescent="0.15">
      <c r="A107" s="5"/>
      <c r="B107" s="190"/>
      <c r="C107" s="191"/>
      <c r="D107" s="189"/>
      <c r="E107" s="175"/>
      <c r="F107" s="178"/>
      <c r="G107" s="178"/>
      <c r="H107" s="177"/>
      <c r="I107" s="166" t="str">
        <f t="shared" si="22"/>
        <v>午前午後</v>
      </c>
      <c r="J107" s="167"/>
      <c r="K107" s="167"/>
      <c r="L107" s="168"/>
      <c r="M107" s="161">
        <v>37</v>
      </c>
      <c r="N107" s="162"/>
      <c r="O107" s="162"/>
      <c r="P107" s="162"/>
      <c r="Q107" s="163"/>
      <c r="R107" s="161">
        <v>534</v>
      </c>
      <c r="S107" s="162"/>
      <c r="T107" s="162"/>
      <c r="U107" s="162"/>
      <c r="V107" s="162"/>
      <c r="W107" s="163"/>
      <c r="X107" s="161">
        <v>4</v>
      </c>
      <c r="Y107" s="162"/>
      <c r="Z107" s="162"/>
      <c r="AA107" s="162"/>
      <c r="AB107" s="163"/>
      <c r="AC107" s="161">
        <v>65</v>
      </c>
      <c r="AD107" s="162"/>
      <c r="AE107" s="162"/>
      <c r="AF107" s="162"/>
      <c r="AG107" s="162"/>
      <c r="AH107" s="163"/>
      <c r="AI107" s="161">
        <f t="shared" si="21"/>
        <v>41</v>
      </c>
      <c r="AJ107" s="162"/>
      <c r="AK107" s="162"/>
      <c r="AL107" s="162"/>
      <c r="AM107" s="163"/>
      <c r="AN107" s="161">
        <f t="shared" si="23"/>
        <v>599</v>
      </c>
      <c r="AO107" s="164"/>
      <c r="AP107" s="164"/>
      <c r="AQ107" s="164"/>
      <c r="AR107" s="164"/>
      <c r="AS107" s="165"/>
      <c r="AT107" s="172">
        <f>IF(AI107=0,0,(AI107*2)/($E$108*$AU$10*3-$E$110))</f>
        <v>0.12954186413902052</v>
      </c>
      <c r="AU107" s="173"/>
      <c r="AV107" s="173"/>
      <c r="AW107" s="173"/>
      <c r="AX107" s="173"/>
      <c r="AY107" s="174"/>
      <c r="AZ107" s="37"/>
    </row>
    <row r="108" spans="1:52" ht="10.5" customHeight="1" x14ac:dyDescent="0.15">
      <c r="A108" s="5"/>
      <c r="B108" s="190"/>
      <c r="C108" s="191"/>
      <c r="D108" s="189"/>
      <c r="E108" s="38">
        <v>1</v>
      </c>
      <c r="F108" s="35"/>
      <c r="G108" s="35"/>
      <c r="H108" s="36"/>
      <c r="I108" s="166" t="str">
        <f t="shared" si="22"/>
        <v>午後夜間</v>
      </c>
      <c r="J108" s="167"/>
      <c r="K108" s="167"/>
      <c r="L108" s="168"/>
      <c r="M108" s="161">
        <v>5</v>
      </c>
      <c r="N108" s="162"/>
      <c r="O108" s="162"/>
      <c r="P108" s="162"/>
      <c r="Q108" s="163"/>
      <c r="R108" s="161">
        <v>64</v>
      </c>
      <c r="S108" s="162"/>
      <c r="T108" s="162"/>
      <c r="U108" s="162"/>
      <c r="V108" s="162"/>
      <c r="W108" s="163"/>
      <c r="X108" s="161">
        <v>5</v>
      </c>
      <c r="Y108" s="162"/>
      <c r="Z108" s="162"/>
      <c r="AA108" s="162"/>
      <c r="AB108" s="163"/>
      <c r="AC108" s="161">
        <v>100</v>
      </c>
      <c r="AD108" s="162"/>
      <c r="AE108" s="162"/>
      <c r="AF108" s="162"/>
      <c r="AG108" s="162"/>
      <c r="AH108" s="163"/>
      <c r="AI108" s="161">
        <f t="shared" si="21"/>
        <v>10</v>
      </c>
      <c r="AJ108" s="162"/>
      <c r="AK108" s="162"/>
      <c r="AL108" s="162"/>
      <c r="AM108" s="163"/>
      <c r="AN108" s="161">
        <f t="shared" si="23"/>
        <v>164</v>
      </c>
      <c r="AO108" s="164"/>
      <c r="AP108" s="164"/>
      <c r="AQ108" s="164"/>
      <c r="AR108" s="164"/>
      <c r="AS108" s="165"/>
      <c r="AT108" s="172">
        <f>IF(AI108=0,0,(AI108*2)/($E$108*$AU$10*3-$E$110))</f>
        <v>3.15955766192733E-2</v>
      </c>
      <c r="AU108" s="173"/>
      <c r="AV108" s="173"/>
      <c r="AW108" s="173"/>
      <c r="AX108" s="173"/>
      <c r="AY108" s="174"/>
      <c r="AZ108" s="37"/>
    </row>
    <row r="109" spans="1:52" ht="10.5" customHeight="1" x14ac:dyDescent="0.15">
      <c r="A109" s="5"/>
      <c r="B109" s="190"/>
      <c r="C109" s="191"/>
      <c r="D109" s="189"/>
      <c r="E109" s="34"/>
      <c r="F109" s="35"/>
      <c r="G109" s="35"/>
      <c r="H109" s="36"/>
      <c r="I109" s="166" t="str">
        <f t="shared" si="22"/>
        <v>全日</v>
      </c>
      <c r="J109" s="167"/>
      <c r="K109" s="167"/>
      <c r="L109" s="168"/>
      <c r="M109" s="161">
        <v>15</v>
      </c>
      <c r="N109" s="162"/>
      <c r="O109" s="162"/>
      <c r="P109" s="162"/>
      <c r="Q109" s="163"/>
      <c r="R109" s="161">
        <v>228</v>
      </c>
      <c r="S109" s="162"/>
      <c r="T109" s="162"/>
      <c r="U109" s="162"/>
      <c r="V109" s="162"/>
      <c r="W109" s="163"/>
      <c r="X109" s="161">
        <v>19</v>
      </c>
      <c r="Y109" s="162"/>
      <c r="Z109" s="162"/>
      <c r="AA109" s="162"/>
      <c r="AB109" s="163"/>
      <c r="AC109" s="161">
        <v>380</v>
      </c>
      <c r="AD109" s="162"/>
      <c r="AE109" s="162"/>
      <c r="AF109" s="162"/>
      <c r="AG109" s="162"/>
      <c r="AH109" s="163"/>
      <c r="AI109" s="161">
        <f t="shared" si="21"/>
        <v>34</v>
      </c>
      <c r="AJ109" s="162"/>
      <c r="AK109" s="162"/>
      <c r="AL109" s="162"/>
      <c r="AM109" s="163"/>
      <c r="AN109" s="161">
        <f t="shared" si="23"/>
        <v>608</v>
      </c>
      <c r="AO109" s="164"/>
      <c r="AP109" s="164"/>
      <c r="AQ109" s="164"/>
      <c r="AR109" s="164"/>
      <c r="AS109" s="165"/>
      <c r="AT109" s="172">
        <f>IF(AI109=0,0,(AI109*3)/($E$108*$AU$10*3-$E$110))</f>
        <v>0.16113744075829384</v>
      </c>
      <c r="AU109" s="173"/>
      <c r="AV109" s="173"/>
      <c r="AW109" s="173"/>
      <c r="AX109" s="173"/>
      <c r="AY109" s="174"/>
      <c r="AZ109" s="37"/>
    </row>
    <row r="110" spans="1:52" ht="10.5" customHeight="1" x14ac:dyDescent="0.15">
      <c r="A110" s="5"/>
      <c r="B110" s="190"/>
      <c r="C110" s="191"/>
      <c r="D110" s="189"/>
      <c r="E110" s="169">
        <v>0</v>
      </c>
      <c r="F110" s="170"/>
      <c r="G110" s="170"/>
      <c r="H110" s="171"/>
      <c r="I110" s="166" t="s">
        <v>36</v>
      </c>
      <c r="J110" s="167"/>
      <c r="K110" s="167"/>
      <c r="L110" s="168"/>
      <c r="M110" s="161">
        <f>SUM(M104:Q109)</f>
        <v>181</v>
      </c>
      <c r="N110" s="162"/>
      <c r="O110" s="162"/>
      <c r="P110" s="162"/>
      <c r="Q110" s="163"/>
      <c r="R110" s="161">
        <f>SUM(R104:W109:W109)</f>
        <v>2212</v>
      </c>
      <c r="S110" s="162"/>
      <c r="T110" s="162"/>
      <c r="U110" s="162"/>
      <c r="V110" s="162"/>
      <c r="W110" s="163"/>
      <c r="X110" s="161">
        <f>SUM(X104:AB109:AB109)</f>
        <v>70</v>
      </c>
      <c r="Y110" s="162"/>
      <c r="Z110" s="162"/>
      <c r="AA110" s="162"/>
      <c r="AB110" s="163"/>
      <c r="AC110" s="161">
        <f>SUM(AC104:AH109)</f>
        <v>1162</v>
      </c>
      <c r="AD110" s="162"/>
      <c r="AE110" s="162"/>
      <c r="AF110" s="162"/>
      <c r="AG110" s="162"/>
      <c r="AH110" s="163"/>
      <c r="AI110" s="161">
        <f t="shared" si="21"/>
        <v>251</v>
      </c>
      <c r="AJ110" s="162"/>
      <c r="AK110" s="162"/>
      <c r="AL110" s="162"/>
      <c r="AM110" s="163"/>
      <c r="AN110" s="161">
        <f>SUM(AN104:AS109)</f>
        <v>3374</v>
      </c>
      <c r="AO110" s="164"/>
      <c r="AP110" s="164"/>
      <c r="AQ110" s="164"/>
      <c r="AR110" s="164"/>
      <c r="AS110" s="165"/>
      <c r="AT110" s="172">
        <f>IF(AI110=0,0,(AI110+AI107+AI108+(AI109*2))/(E108*$AU$10*3-E110))</f>
        <v>0.58451816745655605</v>
      </c>
      <c r="AU110" s="173"/>
      <c r="AV110" s="173"/>
      <c r="AW110" s="173"/>
      <c r="AX110" s="173"/>
      <c r="AY110" s="174"/>
      <c r="AZ110" s="37"/>
    </row>
    <row r="111" spans="1:52" ht="10.5" customHeight="1" x14ac:dyDescent="0.15">
      <c r="A111" s="5"/>
      <c r="B111" s="187" t="s">
        <v>35</v>
      </c>
      <c r="C111" s="191"/>
      <c r="D111" s="189"/>
      <c r="E111" s="175" t="s">
        <v>49</v>
      </c>
      <c r="F111" s="178"/>
      <c r="G111" s="178"/>
      <c r="H111" s="177"/>
      <c r="I111" s="158" t="str">
        <f t="shared" ref="I111:I116" si="24">I104</f>
        <v>午前</v>
      </c>
      <c r="J111" s="159"/>
      <c r="K111" s="159"/>
      <c r="L111" s="160"/>
      <c r="M111" s="179">
        <v>12</v>
      </c>
      <c r="N111" s="180"/>
      <c r="O111" s="180"/>
      <c r="P111" s="180"/>
      <c r="Q111" s="181"/>
      <c r="R111" s="179">
        <v>87</v>
      </c>
      <c r="S111" s="180"/>
      <c r="T111" s="180"/>
      <c r="U111" s="180"/>
      <c r="V111" s="180"/>
      <c r="W111" s="181"/>
      <c r="X111" s="179">
        <v>0</v>
      </c>
      <c r="Y111" s="180"/>
      <c r="Z111" s="180"/>
      <c r="AA111" s="180"/>
      <c r="AB111" s="181"/>
      <c r="AC111" s="179">
        <v>0</v>
      </c>
      <c r="AD111" s="180"/>
      <c r="AE111" s="180"/>
      <c r="AF111" s="180"/>
      <c r="AG111" s="180"/>
      <c r="AH111" s="181"/>
      <c r="AI111" s="179">
        <f t="shared" si="21"/>
        <v>12</v>
      </c>
      <c r="AJ111" s="180"/>
      <c r="AK111" s="180"/>
      <c r="AL111" s="180"/>
      <c r="AM111" s="181"/>
      <c r="AN111" s="179">
        <f t="shared" ref="AN111:AN116" si="25">R111+AC111</f>
        <v>87</v>
      </c>
      <c r="AO111" s="182"/>
      <c r="AP111" s="182"/>
      <c r="AQ111" s="182"/>
      <c r="AR111" s="182"/>
      <c r="AS111" s="183"/>
      <c r="AT111" s="184">
        <f>IF(AI111=0,0,(AI111*1)/($E$115*$AU$10*3-$E$117))</f>
        <v>3.7914691943127963E-3</v>
      </c>
      <c r="AU111" s="185"/>
      <c r="AV111" s="185"/>
      <c r="AW111" s="185"/>
      <c r="AX111" s="185"/>
      <c r="AY111" s="186"/>
      <c r="AZ111" s="37"/>
    </row>
    <row r="112" spans="1:52" ht="10.5" customHeight="1" x14ac:dyDescent="0.15">
      <c r="A112" s="5"/>
      <c r="B112" s="190"/>
      <c r="C112" s="191"/>
      <c r="D112" s="189"/>
      <c r="E112" s="175"/>
      <c r="F112" s="178"/>
      <c r="G112" s="178"/>
      <c r="H112" s="177"/>
      <c r="I112" s="166" t="str">
        <f t="shared" si="24"/>
        <v>午後</v>
      </c>
      <c r="J112" s="167"/>
      <c r="K112" s="167"/>
      <c r="L112" s="168"/>
      <c r="M112" s="161">
        <v>23</v>
      </c>
      <c r="N112" s="162"/>
      <c r="O112" s="162"/>
      <c r="P112" s="162"/>
      <c r="Q112" s="163"/>
      <c r="R112" s="161">
        <v>143</v>
      </c>
      <c r="S112" s="162"/>
      <c r="T112" s="162"/>
      <c r="U112" s="162"/>
      <c r="V112" s="162"/>
      <c r="W112" s="163"/>
      <c r="X112" s="161">
        <v>0</v>
      </c>
      <c r="Y112" s="162"/>
      <c r="Z112" s="162"/>
      <c r="AA112" s="162"/>
      <c r="AB112" s="163"/>
      <c r="AC112" s="161">
        <v>0</v>
      </c>
      <c r="AD112" s="162"/>
      <c r="AE112" s="162"/>
      <c r="AF112" s="162"/>
      <c r="AG112" s="162"/>
      <c r="AH112" s="163"/>
      <c r="AI112" s="161">
        <f t="shared" si="21"/>
        <v>23</v>
      </c>
      <c r="AJ112" s="162"/>
      <c r="AK112" s="162"/>
      <c r="AL112" s="162"/>
      <c r="AM112" s="163"/>
      <c r="AN112" s="161">
        <f t="shared" si="25"/>
        <v>143</v>
      </c>
      <c r="AO112" s="164"/>
      <c r="AP112" s="164"/>
      <c r="AQ112" s="164"/>
      <c r="AR112" s="164"/>
      <c r="AS112" s="165"/>
      <c r="AT112" s="172">
        <f>IF(AI112=0,0,(AI112*1)/($E$115*$AU$10*3-$E$117))</f>
        <v>7.2669826224328595E-3</v>
      </c>
      <c r="AU112" s="173"/>
      <c r="AV112" s="173"/>
      <c r="AW112" s="173"/>
      <c r="AX112" s="173"/>
      <c r="AY112" s="174"/>
      <c r="AZ112" s="37"/>
    </row>
    <row r="113" spans="1:52" ht="10.5" customHeight="1" x14ac:dyDescent="0.15">
      <c r="A113" s="5"/>
      <c r="B113" s="190"/>
      <c r="C113" s="191"/>
      <c r="D113" s="189"/>
      <c r="E113" s="175"/>
      <c r="F113" s="178"/>
      <c r="G113" s="178"/>
      <c r="H113" s="177"/>
      <c r="I113" s="166" t="str">
        <f t="shared" si="24"/>
        <v>夜間</v>
      </c>
      <c r="J113" s="167"/>
      <c r="K113" s="167"/>
      <c r="L113" s="168"/>
      <c r="M113" s="161">
        <v>17</v>
      </c>
      <c r="N113" s="162"/>
      <c r="O113" s="162"/>
      <c r="P113" s="162"/>
      <c r="Q113" s="163"/>
      <c r="R113" s="161">
        <v>95</v>
      </c>
      <c r="S113" s="162"/>
      <c r="T113" s="162"/>
      <c r="U113" s="162"/>
      <c r="V113" s="162"/>
      <c r="W113" s="163"/>
      <c r="X113" s="161">
        <v>0</v>
      </c>
      <c r="Y113" s="162"/>
      <c r="Z113" s="162"/>
      <c r="AA113" s="162"/>
      <c r="AB113" s="163"/>
      <c r="AC113" s="161">
        <v>0</v>
      </c>
      <c r="AD113" s="162"/>
      <c r="AE113" s="162"/>
      <c r="AF113" s="162"/>
      <c r="AG113" s="162"/>
      <c r="AH113" s="163"/>
      <c r="AI113" s="161">
        <f t="shared" si="21"/>
        <v>17</v>
      </c>
      <c r="AJ113" s="162"/>
      <c r="AK113" s="162"/>
      <c r="AL113" s="162"/>
      <c r="AM113" s="163"/>
      <c r="AN113" s="161">
        <f t="shared" si="25"/>
        <v>95</v>
      </c>
      <c r="AO113" s="164"/>
      <c r="AP113" s="164"/>
      <c r="AQ113" s="164"/>
      <c r="AR113" s="164"/>
      <c r="AS113" s="165"/>
      <c r="AT113" s="172">
        <f>IF(AI113=0,0,(AI113*1)/($E$115*$AU$10*3-$E$117))</f>
        <v>5.371248025276461E-3</v>
      </c>
      <c r="AU113" s="173"/>
      <c r="AV113" s="173"/>
      <c r="AW113" s="173"/>
      <c r="AX113" s="173"/>
      <c r="AY113" s="174"/>
      <c r="AZ113" s="37"/>
    </row>
    <row r="114" spans="1:52" ht="10.5" customHeight="1" x14ac:dyDescent="0.15">
      <c r="A114" s="5"/>
      <c r="B114" s="190"/>
      <c r="C114" s="191"/>
      <c r="D114" s="189"/>
      <c r="E114" s="175"/>
      <c r="F114" s="178"/>
      <c r="G114" s="178"/>
      <c r="H114" s="177"/>
      <c r="I114" s="166" t="str">
        <f t="shared" si="24"/>
        <v>午前午後</v>
      </c>
      <c r="J114" s="167"/>
      <c r="K114" s="167"/>
      <c r="L114" s="168"/>
      <c r="M114" s="161">
        <v>207</v>
      </c>
      <c r="N114" s="162"/>
      <c r="O114" s="162"/>
      <c r="P114" s="162"/>
      <c r="Q114" s="163"/>
      <c r="R114" s="161">
        <v>1519</v>
      </c>
      <c r="S114" s="162"/>
      <c r="T114" s="162"/>
      <c r="U114" s="162"/>
      <c r="V114" s="162"/>
      <c r="W114" s="163"/>
      <c r="X114" s="161">
        <v>22</v>
      </c>
      <c r="Y114" s="162"/>
      <c r="Z114" s="162"/>
      <c r="AA114" s="162"/>
      <c r="AB114" s="163"/>
      <c r="AC114" s="161">
        <v>160</v>
      </c>
      <c r="AD114" s="162"/>
      <c r="AE114" s="162"/>
      <c r="AF114" s="162"/>
      <c r="AG114" s="162"/>
      <c r="AH114" s="163"/>
      <c r="AI114" s="161">
        <f t="shared" si="21"/>
        <v>229</v>
      </c>
      <c r="AJ114" s="162"/>
      <c r="AK114" s="162"/>
      <c r="AL114" s="162"/>
      <c r="AM114" s="163"/>
      <c r="AN114" s="161">
        <f t="shared" si="25"/>
        <v>1679</v>
      </c>
      <c r="AO114" s="164"/>
      <c r="AP114" s="164"/>
      <c r="AQ114" s="164"/>
      <c r="AR114" s="164"/>
      <c r="AS114" s="165"/>
      <c r="AT114" s="172">
        <f>IF(AI114=0,0,(AI114*2)/($E$115*$AU$10*3-$E$117))</f>
        <v>0.14470774091627173</v>
      </c>
      <c r="AU114" s="173"/>
      <c r="AV114" s="173"/>
      <c r="AW114" s="173"/>
      <c r="AX114" s="173"/>
      <c r="AY114" s="174"/>
      <c r="AZ114" s="37"/>
    </row>
    <row r="115" spans="1:52" ht="10.5" customHeight="1" x14ac:dyDescent="0.15">
      <c r="A115" s="5"/>
      <c r="B115" s="190"/>
      <c r="C115" s="191"/>
      <c r="D115" s="189"/>
      <c r="E115" s="38">
        <v>5</v>
      </c>
      <c r="F115" s="35"/>
      <c r="G115" s="35"/>
      <c r="H115" s="36"/>
      <c r="I115" s="166" t="str">
        <f t="shared" si="24"/>
        <v>午後夜間</v>
      </c>
      <c r="J115" s="167"/>
      <c r="K115" s="167"/>
      <c r="L115" s="168"/>
      <c r="M115" s="161">
        <v>47</v>
      </c>
      <c r="N115" s="162"/>
      <c r="O115" s="162"/>
      <c r="P115" s="162"/>
      <c r="Q115" s="163"/>
      <c r="R115" s="161">
        <v>277</v>
      </c>
      <c r="S115" s="162"/>
      <c r="T115" s="162"/>
      <c r="U115" s="162"/>
      <c r="V115" s="162"/>
      <c r="W115" s="163"/>
      <c r="X115" s="161">
        <v>8</v>
      </c>
      <c r="Y115" s="162"/>
      <c r="Z115" s="162"/>
      <c r="AA115" s="162"/>
      <c r="AB115" s="163"/>
      <c r="AC115" s="161">
        <v>56</v>
      </c>
      <c r="AD115" s="162"/>
      <c r="AE115" s="162"/>
      <c r="AF115" s="162"/>
      <c r="AG115" s="162"/>
      <c r="AH115" s="163"/>
      <c r="AI115" s="161">
        <f t="shared" si="21"/>
        <v>55</v>
      </c>
      <c r="AJ115" s="162"/>
      <c r="AK115" s="162"/>
      <c r="AL115" s="162"/>
      <c r="AM115" s="163"/>
      <c r="AN115" s="161">
        <f t="shared" si="25"/>
        <v>333</v>
      </c>
      <c r="AO115" s="164"/>
      <c r="AP115" s="164"/>
      <c r="AQ115" s="164"/>
      <c r="AR115" s="164"/>
      <c r="AS115" s="165"/>
      <c r="AT115" s="172">
        <f>IF(AI115=0,0,(AI115*2)/($E$115*$AU$10*3-$E$117))</f>
        <v>3.4755134281200632E-2</v>
      </c>
      <c r="AU115" s="173"/>
      <c r="AV115" s="173"/>
      <c r="AW115" s="173"/>
      <c r="AX115" s="173"/>
      <c r="AY115" s="174"/>
      <c r="AZ115" s="37"/>
    </row>
    <row r="116" spans="1:52" ht="10.5" customHeight="1" x14ac:dyDescent="0.15">
      <c r="A116" s="5"/>
      <c r="B116" s="190"/>
      <c r="C116" s="191"/>
      <c r="D116" s="189"/>
      <c r="E116" s="34"/>
      <c r="F116" s="35"/>
      <c r="G116" s="35"/>
      <c r="H116" s="36"/>
      <c r="I116" s="166" t="str">
        <f t="shared" si="24"/>
        <v>全日</v>
      </c>
      <c r="J116" s="167"/>
      <c r="K116" s="167"/>
      <c r="L116" s="168"/>
      <c r="M116" s="161">
        <v>159</v>
      </c>
      <c r="N116" s="162"/>
      <c r="O116" s="162"/>
      <c r="P116" s="162"/>
      <c r="Q116" s="163"/>
      <c r="R116" s="161">
        <v>1206</v>
      </c>
      <c r="S116" s="162"/>
      <c r="T116" s="162"/>
      <c r="U116" s="162"/>
      <c r="V116" s="162"/>
      <c r="W116" s="163"/>
      <c r="X116" s="161">
        <v>63</v>
      </c>
      <c r="Y116" s="162"/>
      <c r="Z116" s="162"/>
      <c r="AA116" s="162"/>
      <c r="AB116" s="163"/>
      <c r="AC116" s="161">
        <v>474</v>
      </c>
      <c r="AD116" s="162"/>
      <c r="AE116" s="162"/>
      <c r="AF116" s="162"/>
      <c r="AG116" s="162"/>
      <c r="AH116" s="163"/>
      <c r="AI116" s="161">
        <f t="shared" si="21"/>
        <v>222</v>
      </c>
      <c r="AJ116" s="162"/>
      <c r="AK116" s="162"/>
      <c r="AL116" s="162"/>
      <c r="AM116" s="163"/>
      <c r="AN116" s="161">
        <f t="shared" si="25"/>
        <v>1680</v>
      </c>
      <c r="AO116" s="164"/>
      <c r="AP116" s="164"/>
      <c r="AQ116" s="164"/>
      <c r="AR116" s="164"/>
      <c r="AS116" s="165"/>
      <c r="AT116" s="172">
        <f>IF(AI116=0,0,(AI116*3)/($E$115*$AU$10*3-$E$117))</f>
        <v>0.2104265402843602</v>
      </c>
      <c r="AU116" s="173"/>
      <c r="AV116" s="173"/>
      <c r="AW116" s="173"/>
      <c r="AX116" s="173"/>
      <c r="AY116" s="174"/>
      <c r="AZ116" s="37"/>
    </row>
    <row r="117" spans="1:52" ht="10.5" customHeight="1" x14ac:dyDescent="0.15">
      <c r="A117" s="5"/>
      <c r="B117" s="190"/>
      <c r="C117" s="191"/>
      <c r="D117" s="189"/>
      <c r="E117" s="169">
        <v>0</v>
      </c>
      <c r="F117" s="170"/>
      <c r="G117" s="170"/>
      <c r="H117" s="171"/>
      <c r="I117" s="166" t="s">
        <v>36</v>
      </c>
      <c r="J117" s="167"/>
      <c r="K117" s="167"/>
      <c r="L117" s="168"/>
      <c r="M117" s="161">
        <f>SUM(M111:Q116)</f>
        <v>465</v>
      </c>
      <c r="N117" s="162"/>
      <c r="O117" s="162"/>
      <c r="P117" s="162"/>
      <c r="Q117" s="163"/>
      <c r="R117" s="161">
        <f>SUM(R111:W116:W116)</f>
        <v>3327</v>
      </c>
      <c r="S117" s="162"/>
      <c r="T117" s="162"/>
      <c r="U117" s="162"/>
      <c r="V117" s="162"/>
      <c r="W117" s="163"/>
      <c r="X117" s="161">
        <f>SUM(X111:AB116:AB116)</f>
        <v>93</v>
      </c>
      <c r="Y117" s="162"/>
      <c r="Z117" s="162"/>
      <c r="AA117" s="162"/>
      <c r="AB117" s="163"/>
      <c r="AC117" s="161">
        <f>SUM(AC111:AH116)</f>
        <v>690</v>
      </c>
      <c r="AD117" s="162"/>
      <c r="AE117" s="162"/>
      <c r="AF117" s="162"/>
      <c r="AG117" s="162"/>
      <c r="AH117" s="163"/>
      <c r="AI117" s="161">
        <f t="shared" si="21"/>
        <v>558</v>
      </c>
      <c r="AJ117" s="162"/>
      <c r="AK117" s="162"/>
      <c r="AL117" s="162"/>
      <c r="AM117" s="163"/>
      <c r="AN117" s="161">
        <f>SUM(AN111:AS116)</f>
        <v>4017</v>
      </c>
      <c r="AO117" s="164"/>
      <c r="AP117" s="164"/>
      <c r="AQ117" s="164"/>
      <c r="AR117" s="164"/>
      <c r="AS117" s="165"/>
      <c r="AT117" s="172">
        <f>IF(AI117=0,0,(AI117+AI114+AI115+(AI116*2))/(E115*$AU$10*3-E117))</f>
        <v>0.40631911532385467</v>
      </c>
      <c r="AU117" s="173"/>
      <c r="AV117" s="173"/>
      <c r="AW117" s="173"/>
      <c r="AX117" s="173"/>
      <c r="AY117" s="174"/>
      <c r="AZ117" s="37"/>
    </row>
    <row r="118" spans="1:52" ht="10.5" customHeight="1" x14ac:dyDescent="0.15">
      <c r="A118" s="5"/>
      <c r="B118" s="192"/>
      <c r="C118" s="193"/>
      <c r="D118" s="194"/>
      <c r="E118" s="152" t="s">
        <v>34</v>
      </c>
      <c r="F118" s="153"/>
      <c r="G118" s="153"/>
      <c r="H118" s="154"/>
      <c r="I118" s="158" t="str">
        <f t="shared" ref="I118:I123" si="26">I111</f>
        <v>午前</v>
      </c>
      <c r="J118" s="159"/>
      <c r="K118" s="159"/>
      <c r="L118" s="160"/>
      <c r="M118" s="161">
        <f t="shared" ref="M118:M123" si="27">M69+M76+M83+M90+M97+M104+M111</f>
        <v>698</v>
      </c>
      <c r="N118" s="162"/>
      <c r="O118" s="162"/>
      <c r="P118" s="162"/>
      <c r="Q118" s="163"/>
      <c r="R118" s="161">
        <f t="shared" ref="R118:R123" si="28">R69+R76+R83+R90+R97+R104+R111</f>
        <v>8230</v>
      </c>
      <c r="S118" s="162"/>
      <c r="T118" s="162"/>
      <c r="U118" s="162"/>
      <c r="V118" s="162"/>
      <c r="W118" s="163"/>
      <c r="X118" s="161">
        <f t="shared" ref="X118:X123" si="29">X69+X76+X83+X90+X97+X104+X111</f>
        <v>10</v>
      </c>
      <c r="Y118" s="162"/>
      <c r="Z118" s="162"/>
      <c r="AA118" s="162"/>
      <c r="AB118" s="163"/>
      <c r="AC118" s="161">
        <f t="shared" ref="AC118:AC123" si="30">AC69+AC76+AC83+AC90+AC97+AC104+AC111</f>
        <v>155</v>
      </c>
      <c r="AD118" s="162"/>
      <c r="AE118" s="162"/>
      <c r="AF118" s="162"/>
      <c r="AG118" s="162"/>
      <c r="AH118" s="163"/>
      <c r="AI118" s="161">
        <f t="shared" ref="AI118:AI123" si="31">AI69+AI76+AI83+AI90+AI97+AI104+AI111</f>
        <v>708</v>
      </c>
      <c r="AJ118" s="162"/>
      <c r="AK118" s="162"/>
      <c r="AL118" s="162"/>
      <c r="AM118" s="163"/>
      <c r="AN118" s="161">
        <f t="shared" ref="AN118:AN123" si="32">AN69+AN76+AN83+AN90+AN97+AN104+AN111</f>
        <v>8385</v>
      </c>
      <c r="AO118" s="164"/>
      <c r="AP118" s="164"/>
      <c r="AQ118" s="164"/>
      <c r="AR118" s="164"/>
      <c r="AS118" s="165"/>
      <c r="AT118" s="172">
        <f>IF(AI118=0,0,(AI118*1)/($E$122*$AU$10*3-$E$124))</f>
        <v>7.4565560821484994E-2</v>
      </c>
      <c r="AU118" s="173"/>
      <c r="AV118" s="173"/>
      <c r="AW118" s="173"/>
      <c r="AX118" s="173"/>
      <c r="AY118" s="174"/>
      <c r="AZ118" s="37"/>
    </row>
    <row r="119" spans="1:52" ht="10.5" customHeight="1" x14ac:dyDescent="0.15">
      <c r="A119" s="5"/>
      <c r="B119" s="192"/>
      <c r="C119" s="193"/>
      <c r="D119" s="194"/>
      <c r="E119" s="155"/>
      <c r="F119" s="156"/>
      <c r="G119" s="156"/>
      <c r="H119" s="157"/>
      <c r="I119" s="166" t="str">
        <f t="shared" si="26"/>
        <v>午後</v>
      </c>
      <c r="J119" s="167"/>
      <c r="K119" s="167"/>
      <c r="L119" s="168"/>
      <c r="M119" s="161">
        <f t="shared" si="27"/>
        <v>711</v>
      </c>
      <c r="N119" s="162"/>
      <c r="O119" s="162"/>
      <c r="P119" s="162"/>
      <c r="Q119" s="163"/>
      <c r="R119" s="161">
        <f t="shared" si="28"/>
        <v>9777</v>
      </c>
      <c r="S119" s="162"/>
      <c r="T119" s="162"/>
      <c r="U119" s="162"/>
      <c r="V119" s="162"/>
      <c r="W119" s="163"/>
      <c r="X119" s="161">
        <f t="shared" si="29"/>
        <v>57</v>
      </c>
      <c r="Y119" s="162"/>
      <c r="Z119" s="162"/>
      <c r="AA119" s="162"/>
      <c r="AB119" s="163"/>
      <c r="AC119" s="161">
        <f t="shared" si="30"/>
        <v>1190</v>
      </c>
      <c r="AD119" s="162"/>
      <c r="AE119" s="162"/>
      <c r="AF119" s="162"/>
      <c r="AG119" s="162"/>
      <c r="AH119" s="163"/>
      <c r="AI119" s="161">
        <f t="shared" si="31"/>
        <v>768</v>
      </c>
      <c r="AJ119" s="162"/>
      <c r="AK119" s="162"/>
      <c r="AL119" s="162"/>
      <c r="AM119" s="163"/>
      <c r="AN119" s="161">
        <f t="shared" si="32"/>
        <v>10967</v>
      </c>
      <c r="AO119" s="164"/>
      <c r="AP119" s="164"/>
      <c r="AQ119" s="164"/>
      <c r="AR119" s="164"/>
      <c r="AS119" s="165"/>
      <c r="AT119" s="172">
        <f>IF(AI119=0,0,(AI119*1)/($E$122*$AU$10*3-$E$124))</f>
        <v>8.0884676145339646E-2</v>
      </c>
      <c r="AU119" s="173"/>
      <c r="AV119" s="173"/>
      <c r="AW119" s="173"/>
      <c r="AX119" s="173"/>
      <c r="AY119" s="174"/>
      <c r="AZ119" s="37"/>
    </row>
    <row r="120" spans="1:52" ht="10.5" customHeight="1" x14ac:dyDescent="0.15">
      <c r="A120" s="5"/>
      <c r="B120" s="192"/>
      <c r="C120" s="193"/>
      <c r="D120" s="194"/>
      <c r="E120" s="155"/>
      <c r="F120" s="156"/>
      <c r="G120" s="156"/>
      <c r="H120" s="157"/>
      <c r="I120" s="166" t="str">
        <f t="shared" si="26"/>
        <v>夜間</v>
      </c>
      <c r="J120" s="167"/>
      <c r="K120" s="167"/>
      <c r="L120" s="168"/>
      <c r="M120" s="161">
        <f t="shared" si="27"/>
        <v>654</v>
      </c>
      <c r="N120" s="162"/>
      <c r="O120" s="162"/>
      <c r="P120" s="162"/>
      <c r="Q120" s="163"/>
      <c r="R120" s="161">
        <f t="shared" si="28"/>
        <v>9107</v>
      </c>
      <c r="S120" s="162"/>
      <c r="T120" s="162"/>
      <c r="U120" s="162"/>
      <c r="V120" s="162"/>
      <c r="W120" s="163"/>
      <c r="X120" s="161">
        <f t="shared" si="29"/>
        <v>149</v>
      </c>
      <c r="Y120" s="162"/>
      <c r="Z120" s="162"/>
      <c r="AA120" s="162"/>
      <c r="AB120" s="163"/>
      <c r="AC120" s="161">
        <f t="shared" si="30"/>
        <v>3620</v>
      </c>
      <c r="AD120" s="162"/>
      <c r="AE120" s="162"/>
      <c r="AF120" s="162"/>
      <c r="AG120" s="162"/>
      <c r="AH120" s="163"/>
      <c r="AI120" s="161">
        <f t="shared" si="31"/>
        <v>803</v>
      </c>
      <c r="AJ120" s="162"/>
      <c r="AK120" s="162"/>
      <c r="AL120" s="162"/>
      <c r="AM120" s="163"/>
      <c r="AN120" s="161">
        <f t="shared" si="32"/>
        <v>12727</v>
      </c>
      <c r="AO120" s="164"/>
      <c r="AP120" s="164"/>
      <c r="AQ120" s="164"/>
      <c r="AR120" s="164"/>
      <c r="AS120" s="165"/>
      <c r="AT120" s="172">
        <f>IF(AI120=0,0,(AI120*1)/($E$122*$AU$10*3-$E$124))</f>
        <v>8.4570826750921535E-2</v>
      </c>
      <c r="AU120" s="173"/>
      <c r="AV120" s="173"/>
      <c r="AW120" s="173"/>
      <c r="AX120" s="173"/>
      <c r="AY120" s="174"/>
      <c r="AZ120" s="37"/>
    </row>
    <row r="121" spans="1:52" ht="10.5" customHeight="1" x14ac:dyDescent="0.15">
      <c r="A121" s="5"/>
      <c r="B121" s="192"/>
      <c r="C121" s="193"/>
      <c r="D121" s="194"/>
      <c r="E121" s="155"/>
      <c r="F121" s="156"/>
      <c r="G121" s="156"/>
      <c r="H121" s="157"/>
      <c r="I121" s="166" t="str">
        <f t="shared" si="26"/>
        <v>午前午後</v>
      </c>
      <c r="J121" s="167"/>
      <c r="K121" s="167"/>
      <c r="L121" s="168"/>
      <c r="M121" s="161">
        <f t="shared" si="27"/>
        <v>590</v>
      </c>
      <c r="N121" s="162"/>
      <c r="O121" s="162"/>
      <c r="P121" s="162"/>
      <c r="Q121" s="163"/>
      <c r="R121" s="161">
        <f t="shared" si="28"/>
        <v>26248</v>
      </c>
      <c r="S121" s="162"/>
      <c r="T121" s="162"/>
      <c r="U121" s="162"/>
      <c r="V121" s="162"/>
      <c r="W121" s="163"/>
      <c r="X121" s="161">
        <f t="shared" si="29"/>
        <v>74</v>
      </c>
      <c r="Y121" s="162"/>
      <c r="Z121" s="162"/>
      <c r="AA121" s="162"/>
      <c r="AB121" s="163"/>
      <c r="AC121" s="161">
        <f t="shared" si="30"/>
        <v>4239</v>
      </c>
      <c r="AD121" s="162"/>
      <c r="AE121" s="162"/>
      <c r="AF121" s="162"/>
      <c r="AG121" s="162"/>
      <c r="AH121" s="163"/>
      <c r="AI121" s="161">
        <f t="shared" si="31"/>
        <v>664</v>
      </c>
      <c r="AJ121" s="162"/>
      <c r="AK121" s="162"/>
      <c r="AL121" s="162"/>
      <c r="AM121" s="163"/>
      <c r="AN121" s="161">
        <f t="shared" si="32"/>
        <v>30487</v>
      </c>
      <c r="AO121" s="164"/>
      <c r="AP121" s="164"/>
      <c r="AQ121" s="164"/>
      <c r="AR121" s="164"/>
      <c r="AS121" s="165"/>
      <c r="AT121" s="172">
        <f>IF(AI121=0,0,(AI121*2)/($E$122*$AU$10*3-$E$124))</f>
        <v>0.13986308583464982</v>
      </c>
      <c r="AU121" s="173"/>
      <c r="AV121" s="173"/>
      <c r="AW121" s="173"/>
      <c r="AX121" s="173"/>
      <c r="AY121" s="174"/>
      <c r="AZ121" s="37"/>
    </row>
    <row r="122" spans="1:52" ht="10.5" customHeight="1" x14ac:dyDescent="0.15">
      <c r="A122" s="5"/>
      <c r="B122" s="192"/>
      <c r="C122" s="193"/>
      <c r="D122" s="194"/>
      <c r="E122" s="38">
        <f>E73+E80+E87+E94+E101+E108+E115</f>
        <v>15</v>
      </c>
      <c r="F122" s="35"/>
      <c r="G122" s="35"/>
      <c r="H122" s="36"/>
      <c r="I122" s="166" t="str">
        <f t="shared" si="26"/>
        <v>午後夜間</v>
      </c>
      <c r="J122" s="167"/>
      <c r="K122" s="167"/>
      <c r="L122" s="168"/>
      <c r="M122" s="161">
        <f t="shared" si="27"/>
        <v>182</v>
      </c>
      <c r="N122" s="162"/>
      <c r="O122" s="162"/>
      <c r="P122" s="162"/>
      <c r="Q122" s="163"/>
      <c r="R122" s="161">
        <f t="shared" si="28"/>
        <v>6153</v>
      </c>
      <c r="S122" s="162"/>
      <c r="T122" s="162"/>
      <c r="U122" s="162"/>
      <c r="V122" s="162"/>
      <c r="W122" s="163"/>
      <c r="X122" s="161">
        <f t="shared" si="29"/>
        <v>22</v>
      </c>
      <c r="Y122" s="162"/>
      <c r="Z122" s="162"/>
      <c r="AA122" s="162"/>
      <c r="AB122" s="163"/>
      <c r="AC122" s="161">
        <f t="shared" si="30"/>
        <v>781</v>
      </c>
      <c r="AD122" s="162"/>
      <c r="AE122" s="162"/>
      <c r="AF122" s="162"/>
      <c r="AG122" s="162"/>
      <c r="AH122" s="163"/>
      <c r="AI122" s="161">
        <f t="shared" si="31"/>
        <v>204</v>
      </c>
      <c r="AJ122" s="162"/>
      <c r="AK122" s="162"/>
      <c r="AL122" s="162"/>
      <c r="AM122" s="163"/>
      <c r="AN122" s="161">
        <f t="shared" si="32"/>
        <v>6934</v>
      </c>
      <c r="AO122" s="164"/>
      <c r="AP122" s="164"/>
      <c r="AQ122" s="164"/>
      <c r="AR122" s="164"/>
      <c r="AS122" s="165"/>
      <c r="AT122" s="172">
        <f>IF(AI122=0,0,(AI122*2)/($E$122*$AU$10*3-$E$124))</f>
        <v>4.2969984202211688E-2</v>
      </c>
      <c r="AU122" s="173"/>
      <c r="AV122" s="173"/>
      <c r="AW122" s="173"/>
      <c r="AX122" s="173"/>
      <c r="AY122" s="174"/>
      <c r="AZ122" s="37"/>
    </row>
    <row r="123" spans="1:52" ht="10.5" customHeight="1" x14ac:dyDescent="0.15">
      <c r="A123" s="5"/>
      <c r="B123" s="192"/>
      <c r="C123" s="193"/>
      <c r="D123" s="194"/>
      <c r="E123" s="34"/>
      <c r="F123" s="35"/>
      <c r="G123" s="35"/>
      <c r="H123" s="36"/>
      <c r="I123" s="166" t="str">
        <f t="shared" si="26"/>
        <v>全日</v>
      </c>
      <c r="J123" s="167"/>
      <c r="K123" s="167"/>
      <c r="L123" s="168"/>
      <c r="M123" s="161">
        <f t="shared" si="27"/>
        <v>349</v>
      </c>
      <c r="N123" s="162"/>
      <c r="O123" s="162"/>
      <c r="P123" s="162"/>
      <c r="Q123" s="163"/>
      <c r="R123" s="161">
        <f t="shared" si="28"/>
        <v>26447</v>
      </c>
      <c r="S123" s="162"/>
      <c r="T123" s="162"/>
      <c r="U123" s="162"/>
      <c r="V123" s="162"/>
      <c r="W123" s="163"/>
      <c r="X123" s="161">
        <f t="shared" si="29"/>
        <v>171</v>
      </c>
      <c r="Y123" s="162"/>
      <c r="Z123" s="162"/>
      <c r="AA123" s="162"/>
      <c r="AB123" s="163"/>
      <c r="AC123" s="161">
        <f t="shared" si="30"/>
        <v>8227</v>
      </c>
      <c r="AD123" s="162"/>
      <c r="AE123" s="162"/>
      <c r="AF123" s="162"/>
      <c r="AG123" s="162"/>
      <c r="AH123" s="163"/>
      <c r="AI123" s="161">
        <f t="shared" si="31"/>
        <v>520</v>
      </c>
      <c r="AJ123" s="162"/>
      <c r="AK123" s="162"/>
      <c r="AL123" s="162"/>
      <c r="AM123" s="163"/>
      <c r="AN123" s="161">
        <f t="shared" si="32"/>
        <v>34674</v>
      </c>
      <c r="AO123" s="164"/>
      <c r="AP123" s="164"/>
      <c r="AQ123" s="164"/>
      <c r="AR123" s="164"/>
      <c r="AS123" s="165"/>
      <c r="AT123" s="172">
        <f>IF(AI123=0,0,(AI123*3)/($E$122*$AU$10*3-$E$124))</f>
        <v>0.16429699842022116</v>
      </c>
      <c r="AU123" s="173"/>
      <c r="AV123" s="173"/>
      <c r="AW123" s="173"/>
      <c r="AX123" s="173"/>
      <c r="AY123" s="174"/>
      <c r="AZ123" s="37"/>
    </row>
    <row r="124" spans="1:52" ht="10.5" customHeight="1" x14ac:dyDescent="0.15">
      <c r="A124" s="5"/>
      <c r="B124" s="195"/>
      <c r="C124" s="196"/>
      <c r="D124" s="197"/>
      <c r="E124" s="169">
        <f>E75+E82+E89+E96+E103+E110+E117</f>
        <v>0</v>
      </c>
      <c r="F124" s="170"/>
      <c r="G124" s="170"/>
      <c r="H124" s="171"/>
      <c r="I124" s="166" t="s">
        <v>36</v>
      </c>
      <c r="J124" s="167"/>
      <c r="K124" s="167"/>
      <c r="L124" s="168"/>
      <c r="M124" s="161">
        <f>SUM(M118:M123)</f>
        <v>3184</v>
      </c>
      <c r="N124" s="162"/>
      <c r="O124" s="162"/>
      <c r="P124" s="162"/>
      <c r="Q124" s="163"/>
      <c r="R124" s="161">
        <f>SUM(R118:R123)</f>
        <v>85962</v>
      </c>
      <c r="S124" s="162"/>
      <c r="T124" s="162"/>
      <c r="U124" s="162"/>
      <c r="V124" s="162"/>
      <c r="W124" s="163"/>
      <c r="X124" s="161">
        <f>SUM(X118:X123)</f>
        <v>483</v>
      </c>
      <c r="Y124" s="162"/>
      <c r="Z124" s="162"/>
      <c r="AA124" s="162"/>
      <c r="AB124" s="163"/>
      <c r="AC124" s="161">
        <f>SUM(AC118:AC123)</f>
        <v>18212</v>
      </c>
      <c r="AD124" s="162"/>
      <c r="AE124" s="162"/>
      <c r="AF124" s="162"/>
      <c r="AG124" s="162"/>
      <c r="AH124" s="163"/>
      <c r="AI124" s="86">
        <f>M124+X124</f>
        <v>3667</v>
      </c>
      <c r="AJ124" s="87"/>
      <c r="AK124" s="87"/>
      <c r="AL124" s="87"/>
      <c r="AM124" s="88"/>
      <c r="AN124" s="86">
        <f>R124+AC124</f>
        <v>104174</v>
      </c>
      <c r="AO124" s="87"/>
      <c r="AP124" s="87"/>
      <c r="AQ124" s="87"/>
      <c r="AR124" s="87"/>
      <c r="AS124" s="88"/>
      <c r="AT124" s="172">
        <f>IF(AI124=0,0,(AI124+AI121+AI122+(AI123*2))/(E122*$AU$10*3-E124))</f>
        <v>0.58715113217482884</v>
      </c>
      <c r="AU124" s="173"/>
      <c r="AV124" s="173"/>
      <c r="AW124" s="173"/>
      <c r="AX124" s="173"/>
      <c r="AY124" s="174"/>
      <c r="AZ124" s="37"/>
    </row>
    <row r="126" spans="1:52" ht="11.25" customHeight="1" x14ac:dyDescent="0.15">
      <c r="A126" s="5"/>
      <c r="B126" s="140" t="s">
        <v>27</v>
      </c>
      <c r="C126" s="141"/>
      <c r="D126" s="142"/>
      <c r="E126" s="70"/>
      <c r="F126" s="71"/>
      <c r="G126" s="71"/>
      <c r="H126" s="72"/>
      <c r="I126" s="110" t="s">
        <v>28</v>
      </c>
      <c r="J126" s="111"/>
      <c r="K126" s="111"/>
      <c r="L126" s="111"/>
      <c r="M126" s="111"/>
      <c r="N126" s="111"/>
      <c r="O126" s="111"/>
      <c r="P126" s="111"/>
      <c r="Q126" s="111"/>
      <c r="R126" s="111"/>
      <c r="S126" s="112"/>
      <c r="T126" s="110" t="s">
        <v>29</v>
      </c>
      <c r="U126" s="111"/>
      <c r="V126" s="111"/>
      <c r="W126" s="111"/>
      <c r="X126" s="111"/>
      <c r="Y126" s="111"/>
      <c r="Z126" s="111"/>
      <c r="AA126" s="111"/>
      <c r="AB126" s="111"/>
      <c r="AC126" s="111"/>
      <c r="AD126" s="112"/>
      <c r="AE126" s="135" t="s">
        <v>30</v>
      </c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 t="s">
        <v>31</v>
      </c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48"/>
    </row>
    <row r="127" spans="1:52" ht="11.25" customHeight="1" x14ac:dyDescent="0.15">
      <c r="A127" s="5"/>
      <c r="B127" s="143"/>
      <c r="C127" s="236"/>
      <c r="D127" s="145"/>
      <c r="E127" s="73"/>
      <c r="F127" s="74"/>
      <c r="G127" s="74"/>
      <c r="H127" s="75"/>
      <c r="I127" s="110" t="s">
        <v>32</v>
      </c>
      <c r="J127" s="111"/>
      <c r="K127" s="111"/>
      <c r="L127" s="112"/>
      <c r="M127" s="110" t="s">
        <v>33</v>
      </c>
      <c r="N127" s="111"/>
      <c r="O127" s="111"/>
      <c r="P127" s="111"/>
      <c r="Q127" s="111"/>
      <c r="R127" s="111"/>
      <c r="S127" s="112"/>
      <c r="T127" s="110" t="s">
        <v>32</v>
      </c>
      <c r="U127" s="111"/>
      <c r="V127" s="111"/>
      <c r="W127" s="112"/>
      <c r="X127" s="110" t="s">
        <v>33</v>
      </c>
      <c r="Y127" s="111"/>
      <c r="Z127" s="111"/>
      <c r="AA127" s="111"/>
      <c r="AB127" s="111"/>
      <c r="AC127" s="111"/>
      <c r="AD127" s="112"/>
      <c r="AE127" s="135" t="s">
        <v>32</v>
      </c>
      <c r="AF127" s="135"/>
      <c r="AG127" s="135"/>
      <c r="AH127" s="135"/>
      <c r="AI127" s="135" t="s">
        <v>33</v>
      </c>
      <c r="AJ127" s="135"/>
      <c r="AK127" s="135"/>
      <c r="AL127" s="135"/>
      <c r="AM127" s="135"/>
      <c r="AN127" s="135"/>
      <c r="AO127" s="135"/>
      <c r="AP127" s="135" t="s">
        <v>32</v>
      </c>
      <c r="AQ127" s="135"/>
      <c r="AR127" s="135"/>
      <c r="AS127" s="135"/>
      <c r="AT127" s="135" t="s">
        <v>33</v>
      </c>
      <c r="AU127" s="135"/>
      <c r="AV127" s="135"/>
      <c r="AW127" s="135"/>
      <c r="AX127" s="135"/>
      <c r="AY127" s="135"/>
      <c r="AZ127" s="48"/>
    </row>
    <row r="128" spans="1:52" ht="24" customHeight="1" x14ac:dyDescent="0.15">
      <c r="A128" s="5"/>
      <c r="B128" s="143"/>
      <c r="C128" s="236"/>
      <c r="D128" s="145"/>
      <c r="E128" s="127" t="s">
        <v>25</v>
      </c>
      <c r="F128" s="128"/>
      <c r="G128" s="128"/>
      <c r="H128" s="129"/>
      <c r="I128" s="86">
        <v>50</v>
      </c>
      <c r="J128" s="87"/>
      <c r="K128" s="87"/>
      <c r="L128" s="88"/>
      <c r="M128" s="130">
        <v>1258360</v>
      </c>
      <c r="N128" s="131"/>
      <c r="O128" s="131"/>
      <c r="P128" s="131"/>
      <c r="Q128" s="131"/>
      <c r="R128" s="131"/>
      <c r="S128" s="132"/>
      <c r="T128" s="86">
        <v>989</v>
      </c>
      <c r="U128" s="87"/>
      <c r="V128" s="87"/>
      <c r="W128" s="88"/>
      <c r="X128" s="130">
        <v>446170</v>
      </c>
      <c r="Y128" s="131"/>
      <c r="Z128" s="131"/>
      <c r="AA128" s="131"/>
      <c r="AB128" s="131"/>
      <c r="AC128" s="131"/>
      <c r="AD128" s="132"/>
      <c r="AE128" s="133">
        <f t="shared" ref="AE128:AE135" si="33">I128+T128</f>
        <v>1039</v>
      </c>
      <c r="AF128" s="133"/>
      <c r="AG128" s="133"/>
      <c r="AH128" s="133"/>
      <c r="AI128" s="134">
        <f t="shared" ref="AI128:AI135" si="34">M128+X128</f>
        <v>1704530</v>
      </c>
      <c r="AJ128" s="134"/>
      <c r="AK128" s="134"/>
      <c r="AL128" s="134"/>
      <c r="AM128" s="134"/>
      <c r="AN128" s="134"/>
      <c r="AO128" s="134"/>
      <c r="AP128" s="133">
        <v>4</v>
      </c>
      <c r="AQ128" s="133"/>
      <c r="AR128" s="133"/>
      <c r="AS128" s="133"/>
      <c r="AT128" s="134">
        <v>109080</v>
      </c>
      <c r="AU128" s="134"/>
      <c r="AV128" s="134"/>
      <c r="AW128" s="134"/>
      <c r="AX128" s="134"/>
      <c r="AY128" s="134"/>
      <c r="AZ128" s="48"/>
    </row>
    <row r="129" spans="1:52" ht="24" customHeight="1" x14ac:dyDescent="0.15">
      <c r="A129" s="5"/>
      <c r="B129" s="143"/>
      <c r="C129" s="236"/>
      <c r="D129" s="145"/>
      <c r="E129" s="127" t="s">
        <v>44</v>
      </c>
      <c r="F129" s="128"/>
      <c r="G129" s="128"/>
      <c r="H129" s="129"/>
      <c r="I129" s="86">
        <v>202</v>
      </c>
      <c r="J129" s="87"/>
      <c r="K129" s="87"/>
      <c r="L129" s="88"/>
      <c r="M129" s="130">
        <v>442800</v>
      </c>
      <c r="N129" s="131"/>
      <c r="O129" s="131"/>
      <c r="P129" s="131"/>
      <c r="Q129" s="131"/>
      <c r="R129" s="131"/>
      <c r="S129" s="132"/>
      <c r="T129" s="86">
        <v>18</v>
      </c>
      <c r="U129" s="87"/>
      <c r="V129" s="87"/>
      <c r="W129" s="88"/>
      <c r="X129" s="130">
        <v>5750</v>
      </c>
      <c r="Y129" s="131"/>
      <c r="Z129" s="131"/>
      <c r="AA129" s="131"/>
      <c r="AB129" s="131"/>
      <c r="AC129" s="131"/>
      <c r="AD129" s="132"/>
      <c r="AE129" s="133">
        <f t="shared" si="33"/>
        <v>220</v>
      </c>
      <c r="AF129" s="133"/>
      <c r="AG129" s="133"/>
      <c r="AH129" s="133"/>
      <c r="AI129" s="134">
        <f t="shared" si="34"/>
        <v>448550</v>
      </c>
      <c r="AJ129" s="134"/>
      <c r="AK129" s="134"/>
      <c r="AL129" s="134"/>
      <c r="AM129" s="134"/>
      <c r="AN129" s="134"/>
      <c r="AO129" s="134"/>
      <c r="AP129" s="133">
        <v>6</v>
      </c>
      <c r="AQ129" s="133"/>
      <c r="AR129" s="133"/>
      <c r="AS129" s="133"/>
      <c r="AT129" s="134">
        <v>20420</v>
      </c>
      <c r="AU129" s="134"/>
      <c r="AV129" s="134"/>
      <c r="AW129" s="134"/>
      <c r="AX129" s="134"/>
      <c r="AY129" s="134"/>
      <c r="AZ129" s="48"/>
    </row>
    <row r="130" spans="1:52" ht="24" customHeight="1" x14ac:dyDescent="0.15">
      <c r="A130" s="5"/>
      <c r="B130" s="143"/>
      <c r="C130" s="236"/>
      <c r="D130" s="145"/>
      <c r="E130" s="127" t="s">
        <v>45</v>
      </c>
      <c r="F130" s="128"/>
      <c r="G130" s="128"/>
      <c r="H130" s="129"/>
      <c r="I130" s="86">
        <v>41</v>
      </c>
      <c r="J130" s="87"/>
      <c r="K130" s="87"/>
      <c r="L130" s="88"/>
      <c r="M130" s="130">
        <v>155120</v>
      </c>
      <c r="N130" s="131"/>
      <c r="O130" s="131"/>
      <c r="P130" s="131"/>
      <c r="Q130" s="131"/>
      <c r="R130" s="131"/>
      <c r="S130" s="132"/>
      <c r="T130" s="86">
        <v>1</v>
      </c>
      <c r="U130" s="87"/>
      <c r="V130" s="87"/>
      <c r="W130" s="88"/>
      <c r="X130" s="130">
        <v>550</v>
      </c>
      <c r="Y130" s="131"/>
      <c r="Z130" s="131"/>
      <c r="AA130" s="131"/>
      <c r="AB130" s="131"/>
      <c r="AC130" s="131"/>
      <c r="AD130" s="132"/>
      <c r="AE130" s="133">
        <f t="shared" si="33"/>
        <v>42</v>
      </c>
      <c r="AF130" s="133"/>
      <c r="AG130" s="133"/>
      <c r="AH130" s="133"/>
      <c r="AI130" s="134">
        <f t="shared" si="34"/>
        <v>155670</v>
      </c>
      <c r="AJ130" s="134"/>
      <c r="AK130" s="134"/>
      <c r="AL130" s="134"/>
      <c r="AM130" s="134"/>
      <c r="AN130" s="134"/>
      <c r="AO130" s="134"/>
      <c r="AP130" s="133">
        <v>1</v>
      </c>
      <c r="AQ130" s="133"/>
      <c r="AR130" s="133"/>
      <c r="AS130" s="133"/>
      <c r="AT130" s="134">
        <v>5760</v>
      </c>
      <c r="AU130" s="134"/>
      <c r="AV130" s="134"/>
      <c r="AW130" s="134"/>
      <c r="AX130" s="134"/>
      <c r="AY130" s="134"/>
      <c r="AZ130" s="48"/>
    </row>
    <row r="131" spans="1:52" ht="24" customHeight="1" x14ac:dyDescent="0.15">
      <c r="A131" s="5"/>
      <c r="B131" s="143"/>
      <c r="C131" s="236"/>
      <c r="D131" s="145"/>
      <c r="E131" s="127" t="s">
        <v>46</v>
      </c>
      <c r="F131" s="128"/>
      <c r="G131" s="128"/>
      <c r="H131" s="129"/>
      <c r="I131" s="86">
        <v>98</v>
      </c>
      <c r="J131" s="87"/>
      <c r="K131" s="87"/>
      <c r="L131" s="88"/>
      <c r="M131" s="130">
        <v>223620</v>
      </c>
      <c r="N131" s="131"/>
      <c r="O131" s="131"/>
      <c r="P131" s="131"/>
      <c r="Q131" s="131"/>
      <c r="R131" s="131"/>
      <c r="S131" s="132"/>
      <c r="T131" s="86">
        <v>14</v>
      </c>
      <c r="U131" s="87"/>
      <c r="V131" s="87"/>
      <c r="W131" s="88"/>
      <c r="X131" s="130">
        <v>1400</v>
      </c>
      <c r="Y131" s="131"/>
      <c r="Z131" s="131"/>
      <c r="AA131" s="131"/>
      <c r="AB131" s="131"/>
      <c r="AC131" s="131"/>
      <c r="AD131" s="132"/>
      <c r="AE131" s="133">
        <f t="shared" si="33"/>
        <v>112</v>
      </c>
      <c r="AF131" s="133"/>
      <c r="AG131" s="133"/>
      <c r="AH131" s="133"/>
      <c r="AI131" s="134">
        <f t="shared" si="34"/>
        <v>225020</v>
      </c>
      <c r="AJ131" s="134"/>
      <c r="AK131" s="134"/>
      <c r="AL131" s="134"/>
      <c r="AM131" s="134"/>
      <c r="AN131" s="134"/>
      <c r="AO131" s="134"/>
      <c r="AP131" s="133">
        <v>3</v>
      </c>
      <c r="AQ131" s="133"/>
      <c r="AR131" s="133"/>
      <c r="AS131" s="133"/>
      <c r="AT131" s="134">
        <v>9120</v>
      </c>
      <c r="AU131" s="134"/>
      <c r="AV131" s="134"/>
      <c r="AW131" s="134"/>
      <c r="AX131" s="134"/>
      <c r="AY131" s="134"/>
      <c r="AZ131" s="48"/>
    </row>
    <row r="132" spans="1:52" ht="24" customHeight="1" x14ac:dyDescent="0.15">
      <c r="A132" s="5"/>
      <c r="B132" s="143"/>
      <c r="C132" s="236"/>
      <c r="D132" s="145"/>
      <c r="E132" s="127" t="s">
        <v>47</v>
      </c>
      <c r="F132" s="128"/>
      <c r="G132" s="128"/>
      <c r="H132" s="129"/>
      <c r="I132" s="86">
        <v>7</v>
      </c>
      <c r="J132" s="87"/>
      <c r="K132" s="87"/>
      <c r="L132" s="88"/>
      <c r="M132" s="130">
        <v>24860</v>
      </c>
      <c r="N132" s="131"/>
      <c r="O132" s="131"/>
      <c r="P132" s="131"/>
      <c r="Q132" s="131"/>
      <c r="R132" s="131"/>
      <c r="S132" s="132"/>
      <c r="T132" s="86">
        <v>0</v>
      </c>
      <c r="U132" s="87"/>
      <c r="V132" s="87"/>
      <c r="W132" s="88"/>
      <c r="X132" s="130">
        <v>0</v>
      </c>
      <c r="Y132" s="131"/>
      <c r="Z132" s="131"/>
      <c r="AA132" s="131"/>
      <c r="AB132" s="131"/>
      <c r="AC132" s="131"/>
      <c r="AD132" s="132"/>
      <c r="AE132" s="133">
        <f t="shared" si="33"/>
        <v>7</v>
      </c>
      <c r="AF132" s="133"/>
      <c r="AG132" s="133"/>
      <c r="AH132" s="133"/>
      <c r="AI132" s="134">
        <f t="shared" si="34"/>
        <v>24860</v>
      </c>
      <c r="AJ132" s="134"/>
      <c r="AK132" s="134"/>
      <c r="AL132" s="134"/>
      <c r="AM132" s="134"/>
      <c r="AN132" s="134"/>
      <c r="AO132" s="134"/>
      <c r="AP132" s="133">
        <v>0</v>
      </c>
      <c r="AQ132" s="133"/>
      <c r="AR132" s="133"/>
      <c r="AS132" s="133"/>
      <c r="AT132" s="134">
        <v>0</v>
      </c>
      <c r="AU132" s="134"/>
      <c r="AV132" s="134"/>
      <c r="AW132" s="134"/>
      <c r="AX132" s="134"/>
      <c r="AY132" s="134"/>
      <c r="AZ132" s="48"/>
    </row>
    <row r="133" spans="1:52" ht="24" customHeight="1" x14ac:dyDescent="0.15">
      <c r="A133" s="5"/>
      <c r="B133" s="143"/>
      <c r="C133" s="236"/>
      <c r="D133" s="145"/>
      <c r="E133" s="127" t="s">
        <v>48</v>
      </c>
      <c r="F133" s="128"/>
      <c r="G133" s="128"/>
      <c r="H133" s="129"/>
      <c r="I133" s="86">
        <v>24</v>
      </c>
      <c r="J133" s="87"/>
      <c r="K133" s="87"/>
      <c r="L133" s="88"/>
      <c r="M133" s="130">
        <v>83160</v>
      </c>
      <c r="N133" s="131"/>
      <c r="O133" s="131"/>
      <c r="P133" s="131"/>
      <c r="Q133" s="131"/>
      <c r="R133" s="131"/>
      <c r="S133" s="132"/>
      <c r="T133" s="86">
        <v>9</v>
      </c>
      <c r="U133" s="87"/>
      <c r="V133" s="87"/>
      <c r="W133" s="88"/>
      <c r="X133" s="130">
        <v>4050</v>
      </c>
      <c r="Y133" s="131"/>
      <c r="Z133" s="131"/>
      <c r="AA133" s="131"/>
      <c r="AB133" s="131"/>
      <c r="AC133" s="131"/>
      <c r="AD133" s="132"/>
      <c r="AE133" s="133">
        <f t="shared" si="33"/>
        <v>33</v>
      </c>
      <c r="AF133" s="133"/>
      <c r="AG133" s="133"/>
      <c r="AH133" s="133"/>
      <c r="AI133" s="134">
        <f t="shared" si="34"/>
        <v>87210</v>
      </c>
      <c r="AJ133" s="134"/>
      <c r="AK133" s="134"/>
      <c r="AL133" s="134"/>
      <c r="AM133" s="134"/>
      <c r="AN133" s="134"/>
      <c r="AO133" s="134"/>
      <c r="AP133" s="133">
        <v>2</v>
      </c>
      <c r="AQ133" s="133"/>
      <c r="AR133" s="133"/>
      <c r="AS133" s="133"/>
      <c r="AT133" s="134">
        <v>6160</v>
      </c>
      <c r="AU133" s="134"/>
      <c r="AV133" s="134"/>
      <c r="AW133" s="134"/>
      <c r="AX133" s="134"/>
      <c r="AY133" s="134"/>
      <c r="AZ133" s="48"/>
    </row>
    <row r="134" spans="1:52" ht="24" customHeight="1" x14ac:dyDescent="0.15">
      <c r="A134" s="5"/>
      <c r="B134" s="143"/>
      <c r="C134" s="236"/>
      <c r="D134" s="145"/>
      <c r="E134" s="127" t="s">
        <v>49</v>
      </c>
      <c r="F134" s="128"/>
      <c r="G134" s="128"/>
      <c r="H134" s="129"/>
      <c r="I134" s="86">
        <v>64</v>
      </c>
      <c r="J134" s="87"/>
      <c r="K134" s="87"/>
      <c r="L134" s="88"/>
      <c r="M134" s="130">
        <v>147160</v>
      </c>
      <c r="N134" s="131"/>
      <c r="O134" s="131"/>
      <c r="P134" s="131"/>
      <c r="Q134" s="131"/>
      <c r="R134" s="131"/>
      <c r="S134" s="132"/>
      <c r="T134" s="86">
        <v>0</v>
      </c>
      <c r="U134" s="87"/>
      <c r="V134" s="87"/>
      <c r="W134" s="88"/>
      <c r="X134" s="130">
        <v>0</v>
      </c>
      <c r="Y134" s="131"/>
      <c r="Z134" s="131"/>
      <c r="AA134" s="131"/>
      <c r="AB134" s="131"/>
      <c r="AC134" s="131"/>
      <c r="AD134" s="132"/>
      <c r="AE134" s="133">
        <f t="shared" si="33"/>
        <v>64</v>
      </c>
      <c r="AF134" s="133"/>
      <c r="AG134" s="133"/>
      <c r="AH134" s="133"/>
      <c r="AI134" s="134">
        <f t="shared" si="34"/>
        <v>147160</v>
      </c>
      <c r="AJ134" s="134"/>
      <c r="AK134" s="134"/>
      <c r="AL134" s="134"/>
      <c r="AM134" s="134"/>
      <c r="AN134" s="134"/>
      <c r="AO134" s="134"/>
      <c r="AP134" s="133">
        <v>4</v>
      </c>
      <c r="AQ134" s="133"/>
      <c r="AR134" s="133"/>
      <c r="AS134" s="133"/>
      <c r="AT134" s="134">
        <v>6720</v>
      </c>
      <c r="AU134" s="134"/>
      <c r="AV134" s="134"/>
      <c r="AW134" s="134"/>
      <c r="AX134" s="134"/>
      <c r="AY134" s="134"/>
      <c r="AZ134" s="48"/>
    </row>
    <row r="135" spans="1:52" ht="24" customHeight="1" x14ac:dyDescent="0.15">
      <c r="A135" s="5"/>
      <c r="B135" s="143"/>
      <c r="C135" s="236"/>
      <c r="D135" s="145"/>
      <c r="E135" s="110" t="s">
        <v>34</v>
      </c>
      <c r="F135" s="111"/>
      <c r="G135" s="111"/>
      <c r="H135" s="112"/>
      <c r="I135" s="86">
        <f>SUM(I128:I134)</f>
        <v>486</v>
      </c>
      <c r="J135" s="87"/>
      <c r="K135" s="87"/>
      <c r="L135" s="88"/>
      <c r="M135" s="130">
        <f>SUM(M128:M134)</f>
        <v>2335080</v>
      </c>
      <c r="N135" s="131"/>
      <c r="O135" s="131"/>
      <c r="P135" s="131"/>
      <c r="Q135" s="131"/>
      <c r="R135" s="131"/>
      <c r="S135" s="132"/>
      <c r="T135" s="86">
        <f>SUM(T128:T134)</f>
        <v>1031</v>
      </c>
      <c r="U135" s="87"/>
      <c r="V135" s="87"/>
      <c r="W135" s="88"/>
      <c r="X135" s="130">
        <f>SUM(X128:X134)</f>
        <v>457920</v>
      </c>
      <c r="Y135" s="131"/>
      <c r="Z135" s="131"/>
      <c r="AA135" s="131"/>
      <c r="AB135" s="131"/>
      <c r="AC135" s="131"/>
      <c r="AD135" s="132"/>
      <c r="AE135" s="133">
        <f t="shared" si="33"/>
        <v>1517</v>
      </c>
      <c r="AF135" s="133"/>
      <c r="AG135" s="133"/>
      <c r="AH135" s="133"/>
      <c r="AI135" s="134">
        <f t="shared" si="34"/>
        <v>2793000</v>
      </c>
      <c r="AJ135" s="134"/>
      <c r="AK135" s="134"/>
      <c r="AL135" s="134"/>
      <c r="AM135" s="134"/>
      <c r="AN135" s="134"/>
      <c r="AO135" s="134"/>
      <c r="AP135" s="86">
        <f>SUM(AP128:AP134)</f>
        <v>20</v>
      </c>
      <c r="AQ135" s="87"/>
      <c r="AR135" s="87"/>
      <c r="AS135" s="88"/>
      <c r="AT135" s="130">
        <f>SUM(AT128:AT134)</f>
        <v>157260</v>
      </c>
      <c r="AU135" s="131"/>
      <c r="AV135" s="131"/>
      <c r="AW135" s="131"/>
      <c r="AX135" s="131"/>
      <c r="AY135" s="132"/>
      <c r="AZ135" s="48"/>
    </row>
    <row r="136" spans="1:52" ht="3" customHeight="1" x14ac:dyDescent="0.15">
      <c r="A136" s="5"/>
      <c r="B136" s="146"/>
      <c r="C136" s="237"/>
      <c r="D136" s="148"/>
      <c r="E136" s="110"/>
      <c r="F136" s="111"/>
      <c r="G136" s="111"/>
      <c r="H136" s="112"/>
      <c r="I136" s="136"/>
      <c r="J136" s="137"/>
      <c r="K136" s="137"/>
      <c r="L136" s="138"/>
      <c r="M136" s="130"/>
      <c r="N136" s="131"/>
      <c r="O136" s="131"/>
      <c r="P136" s="131"/>
      <c r="Q136" s="131"/>
      <c r="R136" s="131"/>
      <c r="S136" s="132"/>
      <c r="T136" s="136"/>
      <c r="U136" s="137"/>
      <c r="V136" s="137"/>
      <c r="W136" s="138"/>
      <c r="X136" s="130"/>
      <c r="Y136" s="131"/>
      <c r="Z136" s="131"/>
      <c r="AA136" s="131"/>
      <c r="AB136" s="131"/>
      <c r="AC136" s="131"/>
      <c r="AD136" s="132"/>
      <c r="AE136" s="139"/>
      <c r="AF136" s="139"/>
      <c r="AG136" s="139"/>
      <c r="AH136" s="139"/>
      <c r="AI136" s="134"/>
      <c r="AJ136" s="134"/>
      <c r="AK136" s="134"/>
      <c r="AL136" s="134"/>
      <c r="AM136" s="134"/>
      <c r="AN136" s="134"/>
      <c r="AO136" s="134"/>
      <c r="AP136" s="136"/>
      <c r="AQ136" s="137"/>
      <c r="AR136" s="137"/>
      <c r="AS136" s="138"/>
      <c r="AT136" s="130"/>
      <c r="AU136" s="131"/>
      <c r="AV136" s="131"/>
      <c r="AW136" s="131"/>
      <c r="AX136" s="131"/>
      <c r="AY136" s="132"/>
      <c r="AZ136" s="48"/>
    </row>
    <row r="137" spans="1:52" ht="24" customHeight="1" x14ac:dyDescent="0.15">
      <c r="A137" s="5"/>
      <c r="B137" s="149"/>
      <c r="C137" s="150"/>
      <c r="D137" s="151"/>
      <c r="E137" s="110" t="s">
        <v>35</v>
      </c>
      <c r="F137" s="111"/>
      <c r="G137" s="111"/>
      <c r="H137" s="112"/>
      <c r="I137" s="86">
        <v>3533</v>
      </c>
      <c r="J137" s="87"/>
      <c r="K137" s="87"/>
      <c r="L137" s="88"/>
      <c r="M137" s="130">
        <v>18862020</v>
      </c>
      <c r="N137" s="131"/>
      <c r="O137" s="131"/>
      <c r="P137" s="131"/>
      <c r="Q137" s="131"/>
      <c r="R137" s="131"/>
      <c r="S137" s="132"/>
      <c r="T137" s="86">
        <v>11504</v>
      </c>
      <c r="U137" s="87"/>
      <c r="V137" s="87"/>
      <c r="W137" s="88"/>
      <c r="X137" s="130">
        <v>5094840</v>
      </c>
      <c r="Y137" s="131"/>
      <c r="Z137" s="131"/>
      <c r="AA137" s="131"/>
      <c r="AB137" s="131"/>
      <c r="AC137" s="131"/>
      <c r="AD137" s="132"/>
      <c r="AE137" s="133">
        <f>I137+T137</f>
        <v>15037</v>
      </c>
      <c r="AF137" s="133"/>
      <c r="AG137" s="133"/>
      <c r="AH137" s="133"/>
      <c r="AI137" s="134">
        <f>M137+X137</f>
        <v>23956860</v>
      </c>
      <c r="AJ137" s="134"/>
      <c r="AK137" s="134"/>
      <c r="AL137" s="134"/>
      <c r="AM137" s="134"/>
      <c r="AN137" s="134"/>
      <c r="AO137" s="134"/>
      <c r="AP137" s="86">
        <v>185</v>
      </c>
      <c r="AQ137" s="87"/>
      <c r="AR137" s="87"/>
      <c r="AS137" s="88"/>
      <c r="AT137" s="130">
        <v>1079470</v>
      </c>
      <c r="AU137" s="131"/>
      <c r="AV137" s="131"/>
      <c r="AW137" s="131"/>
      <c r="AX137" s="131"/>
      <c r="AY137" s="132"/>
      <c r="AZ137" s="48"/>
    </row>
  </sheetData>
  <mergeCells count="1073">
    <mergeCell ref="B55:H58"/>
    <mergeCell ref="I57:L57"/>
    <mergeCell ref="M57:Q57"/>
    <mergeCell ref="R57:W57"/>
    <mergeCell ref="X57:AB57"/>
    <mergeCell ref="AC57:AH57"/>
    <mergeCell ref="I58:L58"/>
    <mergeCell ref="AN59:AS59"/>
    <mergeCell ref="I60:L60"/>
    <mergeCell ref="M60:Q60"/>
    <mergeCell ref="I55:L55"/>
    <mergeCell ref="M55:Q55"/>
    <mergeCell ref="R55:W55"/>
    <mergeCell ref="X55:AB55"/>
    <mergeCell ref="AC55:AH55"/>
    <mergeCell ref="AI55:AM55"/>
    <mergeCell ref="AI57:AM57"/>
    <mergeCell ref="M58:Q58"/>
    <mergeCell ref="R58:W58"/>
    <mergeCell ref="X58:AB58"/>
    <mergeCell ref="AC58:AH58"/>
    <mergeCell ref="AI58:AM58"/>
    <mergeCell ref="AN58:AS58"/>
    <mergeCell ref="X59:AB59"/>
    <mergeCell ref="AC59:AH59"/>
    <mergeCell ref="AI59:AM59"/>
    <mergeCell ref="AT61:AY61"/>
    <mergeCell ref="AT55:AY55"/>
    <mergeCell ref="AN55:AS55"/>
    <mergeCell ref="R60:W60"/>
    <mergeCell ref="X60:AB60"/>
    <mergeCell ref="AC60:AH60"/>
    <mergeCell ref="AI56:AM56"/>
    <mergeCell ref="AN56:AS56"/>
    <mergeCell ref="AN57:AS57"/>
    <mergeCell ref="AT56:AY56"/>
    <mergeCell ref="AT59:AY59"/>
    <mergeCell ref="AT60:AY60"/>
    <mergeCell ref="AT57:AY57"/>
    <mergeCell ref="AT58:AY58"/>
    <mergeCell ref="I59:L59"/>
    <mergeCell ref="M59:Q59"/>
    <mergeCell ref="R59:W59"/>
    <mergeCell ref="AI60:AM60"/>
    <mergeCell ref="AN60:AS60"/>
    <mergeCell ref="I56:L56"/>
    <mergeCell ref="M56:Q56"/>
    <mergeCell ref="R56:W56"/>
    <mergeCell ref="X56:AB56"/>
    <mergeCell ref="AC56:AH56"/>
    <mergeCell ref="AN61:AS61"/>
    <mergeCell ref="I61:L61"/>
    <mergeCell ref="M61:Q61"/>
    <mergeCell ref="R61:W61"/>
    <mergeCell ref="X61:AB61"/>
    <mergeCell ref="AC61:AH61"/>
    <mergeCell ref="AI61:AM61"/>
    <mergeCell ref="B48:H51"/>
    <mergeCell ref="I50:L50"/>
    <mergeCell ref="M50:Q50"/>
    <mergeCell ref="R50:W50"/>
    <mergeCell ref="X50:AB50"/>
    <mergeCell ref="AC50:AH50"/>
    <mergeCell ref="I51:L51"/>
    <mergeCell ref="AN52:AS52"/>
    <mergeCell ref="I53:L53"/>
    <mergeCell ref="M53:Q53"/>
    <mergeCell ref="I48:L48"/>
    <mergeCell ref="M48:Q48"/>
    <mergeCell ref="R48:W48"/>
    <mergeCell ref="X48:AB48"/>
    <mergeCell ref="AC48:AH48"/>
    <mergeCell ref="AI48:AM48"/>
    <mergeCell ref="AI50:AM50"/>
    <mergeCell ref="M51:Q51"/>
    <mergeCell ref="R51:W51"/>
    <mergeCell ref="X51:AB51"/>
    <mergeCell ref="AC51:AH51"/>
    <mergeCell ref="AI51:AM51"/>
    <mergeCell ref="AN51:AS51"/>
    <mergeCell ref="X52:AB52"/>
    <mergeCell ref="AC52:AH52"/>
    <mergeCell ref="AI52:AM52"/>
    <mergeCell ref="AT54:AY54"/>
    <mergeCell ref="AT48:AY48"/>
    <mergeCell ref="AN48:AS48"/>
    <mergeCell ref="R53:W53"/>
    <mergeCell ref="X53:AB53"/>
    <mergeCell ref="AC53:AH53"/>
    <mergeCell ref="AI49:AM49"/>
    <mergeCell ref="AN49:AS49"/>
    <mergeCell ref="AN50:AS50"/>
    <mergeCell ref="AT49:AY49"/>
    <mergeCell ref="AT52:AY52"/>
    <mergeCell ref="AT53:AY53"/>
    <mergeCell ref="AT50:AY50"/>
    <mergeCell ref="AT51:AY51"/>
    <mergeCell ref="I52:L52"/>
    <mergeCell ref="M52:Q52"/>
    <mergeCell ref="R52:W52"/>
    <mergeCell ref="AI53:AM53"/>
    <mergeCell ref="AN53:AS53"/>
    <mergeCell ref="I49:L49"/>
    <mergeCell ref="M49:Q49"/>
    <mergeCell ref="R49:W49"/>
    <mergeCell ref="X49:AB49"/>
    <mergeCell ref="AC49:AH49"/>
    <mergeCell ref="AN54:AS54"/>
    <mergeCell ref="I54:L54"/>
    <mergeCell ref="M54:Q54"/>
    <mergeCell ref="R54:W54"/>
    <mergeCell ref="X54:AB54"/>
    <mergeCell ref="AC54:AH54"/>
    <mergeCell ref="AI54:AM54"/>
    <mergeCell ref="B41:H44"/>
    <mergeCell ref="I43:L43"/>
    <mergeCell ref="M43:Q43"/>
    <mergeCell ref="R43:W43"/>
    <mergeCell ref="X43:AB43"/>
    <mergeCell ref="AC43:AH43"/>
    <mergeCell ref="I44:L44"/>
    <mergeCell ref="AN45:AS45"/>
    <mergeCell ref="I46:L46"/>
    <mergeCell ref="M46:Q46"/>
    <mergeCell ref="I41:L41"/>
    <mergeCell ref="M41:Q41"/>
    <mergeCell ref="R41:W41"/>
    <mergeCell ref="X41:AB41"/>
    <mergeCell ref="AC41:AH41"/>
    <mergeCell ref="AI41:AM41"/>
    <mergeCell ref="AI43:AM43"/>
    <mergeCell ref="M44:Q44"/>
    <mergeCell ref="R44:W44"/>
    <mergeCell ref="X44:AB44"/>
    <mergeCell ref="AC44:AH44"/>
    <mergeCell ref="AI44:AM44"/>
    <mergeCell ref="AN44:AS44"/>
    <mergeCell ref="X45:AB45"/>
    <mergeCell ref="AC45:AH45"/>
    <mergeCell ref="AI45:AM45"/>
    <mergeCell ref="AT47:AY47"/>
    <mergeCell ref="AT41:AY41"/>
    <mergeCell ref="AN41:AS41"/>
    <mergeCell ref="R46:W46"/>
    <mergeCell ref="X46:AB46"/>
    <mergeCell ref="AC46:AH46"/>
    <mergeCell ref="AI42:AM42"/>
    <mergeCell ref="AN42:AS42"/>
    <mergeCell ref="AN43:AS43"/>
    <mergeCell ref="AT42:AY42"/>
    <mergeCell ref="AT45:AY45"/>
    <mergeCell ref="AT46:AY46"/>
    <mergeCell ref="AT43:AY43"/>
    <mergeCell ref="AT44:AY44"/>
    <mergeCell ref="I45:L45"/>
    <mergeCell ref="M45:Q45"/>
    <mergeCell ref="R45:W45"/>
    <mergeCell ref="AI46:AM46"/>
    <mergeCell ref="AN46:AS46"/>
    <mergeCell ref="I42:L42"/>
    <mergeCell ref="M42:Q42"/>
    <mergeCell ref="R42:W42"/>
    <mergeCell ref="X42:AB42"/>
    <mergeCell ref="AC42:AH42"/>
    <mergeCell ref="AN47:AS47"/>
    <mergeCell ref="I47:L47"/>
    <mergeCell ref="M47:Q47"/>
    <mergeCell ref="R47:W47"/>
    <mergeCell ref="X47:AB47"/>
    <mergeCell ref="AC47:AH47"/>
    <mergeCell ref="AI47:AM47"/>
    <mergeCell ref="B34:H37"/>
    <mergeCell ref="I36:L36"/>
    <mergeCell ref="M36:Q36"/>
    <mergeCell ref="R36:W36"/>
    <mergeCell ref="X36:AB36"/>
    <mergeCell ref="AC36:AH36"/>
    <mergeCell ref="I37:L37"/>
    <mergeCell ref="AN38:AS38"/>
    <mergeCell ref="I39:L39"/>
    <mergeCell ref="M39:Q39"/>
    <mergeCell ref="I34:L34"/>
    <mergeCell ref="M34:Q34"/>
    <mergeCell ref="R34:W34"/>
    <mergeCell ref="X34:AB34"/>
    <mergeCell ref="AC34:AH34"/>
    <mergeCell ref="AI34:AM34"/>
    <mergeCell ref="AI36:AM36"/>
    <mergeCell ref="M37:Q37"/>
    <mergeCell ref="R37:W37"/>
    <mergeCell ref="X37:AB37"/>
    <mergeCell ref="AC37:AH37"/>
    <mergeCell ref="AI37:AM37"/>
    <mergeCell ref="AN37:AS37"/>
    <mergeCell ref="X38:AB38"/>
    <mergeCell ref="AC38:AH38"/>
    <mergeCell ref="AI38:AM38"/>
    <mergeCell ref="AT40:AY40"/>
    <mergeCell ref="AT34:AY34"/>
    <mergeCell ref="AN34:AS34"/>
    <mergeCell ref="R39:W39"/>
    <mergeCell ref="X39:AB39"/>
    <mergeCell ref="AC39:AH39"/>
    <mergeCell ref="AI35:AM35"/>
    <mergeCell ref="AN35:AS35"/>
    <mergeCell ref="AN36:AS36"/>
    <mergeCell ref="AT35:AY35"/>
    <mergeCell ref="AT38:AY38"/>
    <mergeCell ref="AT39:AY39"/>
    <mergeCell ref="AT36:AY36"/>
    <mergeCell ref="AT37:AY37"/>
    <mergeCell ref="I38:L38"/>
    <mergeCell ref="M38:Q38"/>
    <mergeCell ref="R38:W38"/>
    <mergeCell ref="AI39:AM39"/>
    <mergeCell ref="AN39:AS39"/>
    <mergeCell ref="I35:L35"/>
    <mergeCell ref="M35:Q35"/>
    <mergeCell ref="R35:W35"/>
    <mergeCell ref="X35:AB35"/>
    <mergeCell ref="AC35:AH35"/>
    <mergeCell ref="AN40:AS40"/>
    <mergeCell ref="I40:L40"/>
    <mergeCell ref="M40:Q40"/>
    <mergeCell ref="R40:W40"/>
    <mergeCell ref="X40:AB40"/>
    <mergeCell ref="AC40:AH40"/>
    <mergeCell ref="AI40:AM40"/>
    <mergeCell ref="B27:H30"/>
    <mergeCell ref="I29:L29"/>
    <mergeCell ref="M29:Q29"/>
    <mergeCell ref="R29:W29"/>
    <mergeCell ref="X29:AB29"/>
    <mergeCell ref="AC29:AH29"/>
    <mergeCell ref="I30:L30"/>
    <mergeCell ref="AN31:AS31"/>
    <mergeCell ref="I32:L32"/>
    <mergeCell ref="M32:Q32"/>
    <mergeCell ref="I27:L27"/>
    <mergeCell ref="M27:Q27"/>
    <mergeCell ref="R27:W27"/>
    <mergeCell ref="X27:AB27"/>
    <mergeCell ref="AC27:AH27"/>
    <mergeCell ref="AI27:AM27"/>
    <mergeCell ref="AI29:AM29"/>
    <mergeCell ref="M30:Q30"/>
    <mergeCell ref="R30:W30"/>
    <mergeCell ref="X30:AB30"/>
    <mergeCell ref="AC30:AH30"/>
    <mergeCell ref="AI30:AM30"/>
    <mergeCell ref="AN30:AS30"/>
    <mergeCell ref="X31:AB31"/>
    <mergeCell ref="AC31:AH31"/>
    <mergeCell ref="AI31:AM31"/>
    <mergeCell ref="AT33:AY33"/>
    <mergeCell ref="AT27:AY27"/>
    <mergeCell ref="AN27:AS27"/>
    <mergeCell ref="R32:W32"/>
    <mergeCell ref="X32:AB32"/>
    <mergeCell ref="AC32:AH32"/>
    <mergeCell ref="AI28:AM28"/>
    <mergeCell ref="AN28:AS28"/>
    <mergeCell ref="AN29:AS29"/>
    <mergeCell ref="AT28:AY28"/>
    <mergeCell ref="AT31:AY31"/>
    <mergeCell ref="AT32:AY32"/>
    <mergeCell ref="AT29:AY29"/>
    <mergeCell ref="AT30:AY30"/>
    <mergeCell ref="I31:L31"/>
    <mergeCell ref="M31:Q31"/>
    <mergeCell ref="R31:W31"/>
    <mergeCell ref="AI32:AM32"/>
    <mergeCell ref="AN32:AS32"/>
    <mergeCell ref="I28:L28"/>
    <mergeCell ref="M28:Q28"/>
    <mergeCell ref="R28:W28"/>
    <mergeCell ref="X28:AB28"/>
    <mergeCell ref="AC28:AH28"/>
    <mergeCell ref="AN33:AS33"/>
    <mergeCell ref="I33:L33"/>
    <mergeCell ref="M33:Q33"/>
    <mergeCell ref="R33:W33"/>
    <mergeCell ref="X33:AB33"/>
    <mergeCell ref="AC33:AH33"/>
    <mergeCell ref="AI33:AM33"/>
    <mergeCell ref="B20:H23"/>
    <mergeCell ref="I22:L22"/>
    <mergeCell ref="M22:Q22"/>
    <mergeCell ref="R22:W22"/>
    <mergeCell ref="X22:AB22"/>
    <mergeCell ref="AC22:AH22"/>
    <mergeCell ref="I23:L23"/>
    <mergeCell ref="AN24:AS24"/>
    <mergeCell ref="I25:L25"/>
    <mergeCell ref="M25:Q25"/>
    <mergeCell ref="I20:L20"/>
    <mergeCell ref="M20:Q20"/>
    <mergeCell ref="R20:W20"/>
    <mergeCell ref="X20:AB20"/>
    <mergeCell ref="AC20:AH20"/>
    <mergeCell ref="AI20:AM20"/>
    <mergeCell ref="AI22:AM22"/>
    <mergeCell ref="M23:Q23"/>
    <mergeCell ref="R23:W23"/>
    <mergeCell ref="X23:AB23"/>
    <mergeCell ref="AC23:AH23"/>
    <mergeCell ref="AI23:AM23"/>
    <mergeCell ref="AN23:AS23"/>
    <mergeCell ref="X24:AB24"/>
    <mergeCell ref="AC24:AH24"/>
    <mergeCell ref="AI24:AM24"/>
    <mergeCell ref="AT26:AY26"/>
    <mergeCell ref="AT20:AY20"/>
    <mergeCell ref="AN20:AS20"/>
    <mergeCell ref="R25:W25"/>
    <mergeCell ref="X25:AB25"/>
    <mergeCell ref="AC25:AH25"/>
    <mergeCell ref="AI21:AM21"/>
    <mergeCell ref="AN21:AS21"/>
    <mergeCell ref="AN22:AS22"/>
    <mergeCell ref="AT21:AY21"/>
    <mergeCell ref="AT24:AY24"/>
    <mergeCell ref="AT25:AY25"/>
    <mergeCell ref="AT22:AY22"/>
    <mergeCell ref="AT23:AY23"/>
    <mergeCell ref="I24:L24"/>
    <mergeCell ref="M24:Q24"/>
    <mergeCell ref="R24:W24"/>
    <mergeCell ref="AI25:AM25"/>
    <mergeCell ref="AN25:AS25"/>
    <mergeCell ref="I21:L21"/>
    <mergeCell ref="M21:Q21"/>
    <mergeCell ref="R21:W21"/>
    <mergeCell ref="X21:AB21"/>
    <mergeCell ref="AC21:AH21"/>
    <mergeCell ref="AN26:AS26"/>
    <mergeCell ref="I26:L26"/>
    <mergeCell ref="M26:Q26"/>
    <mergeCell ref="R26:W26"/>
    <mergeCell ref="X26:AB26"/>
    <mergeCell ref="AC26:AH26"/>
    <mergeCell ref="AI26:AM26"/>
    <mergeCell ref="B69:D124"/>
    <mergeCell ref="AT62:AY62"/>
    <mergeCell ref="I63:L63"/>
    <mergeCell ref="M63:Q63"/>
    <mergeCell ref="R63:W63"/>
    <mergeCell ref="X63:AB63"/>
    <mergeCell ref="AC63:AH63"/>
    <mergeCell ref="AI63:AM63"/>
    <mergeCell ref="AN63:AS63"/>
    <mergeCell ref="AT63:AY63"/>
    <mergeCell ref="AI65:AM65"/>
    <mergeCell ref="AN65:AS65"/>
    <mergeCell ref="I64:L64"/>
    <mergeCell ref="M64:Q64"/>
    <mergeCell ref="R64:W64"/>
    <mergeCell ref="X64:AB64"/>
    <mergeCell ref="AC64:AH64"/>
    <mergeCell ref="AI64:AM64"/>
    <mergeCell ref="AI67:AM67"/>
    <mergeCell ref="AN67:AS67"/>
    <mergeCell ref="I66:L66"/>
    <mergeCell ref="M66:Q66"/>
    <mergeCell ref="R66:W66"/>
    <mergeCell ref="X66:AB66"/>
    <mergeCell ref="AC66:AH66"/>
    <mergeCell ref="AI66:AM66"/>
    <mergeCell ref="AN66:AS66"/>
    <mergeCell ref="B62:H65"/>
    <mergeCell ref="AT65:AY65"/>
    <mergeCell ref="AT66:AY66"/>
    <mergeCell ref="AT67:AY67"/>
    <mergeCell ref="AT68:AY68"/>
    <mergeCell ref="E117:H117"/>
    <mergeCell ref="I117:L117"/>
    <mergeCell ref="M117:Q117"/>
    <mergeCell ref="R117:W117"/>
    <mergeCell ref="X117:AB117"/>
    <mergeCell ref="AC117:AH117"/>
    <mergeCell ref="AN62:AS62"/>
    <mergeCell ref="AN64:AS64"/>
    <mergeCell ref="AT64:AY64"/>
    <mergeCell ref="I65:L65"/>
    <mergeCell ref="M65:Q65"/>
    <mergeCell ref="R65:W65"/>
    <mergeCell ref="X65:AB65"/>
    <mergeCell ref="AC65:AH65"/>
    <mergeCell ref="I62:L62"/>
    <mergeCell ref="M62:Q62"/>
    <mergeCell ref="R62:W62"/>
    <mergeCell ref="X62:AB62"/>
    <mergeCell ref="AC62:AH62"/>
    <mergeCell ref="AI62:AM62"/>
    <mergeCell ref="I67:L67"/>
    <mergeCell ref="M67:Q67"/>
    <mergeCell ref="R67:W67"/>
    <mergeCell ref="X67:AB67"/>
    <mergeCell ref="AC67:AH67"/>
    <mergeCell ref="AN68:AS68"/>
    <mergeCell ref="I68:L68"/>
    <mergeCell ref="M68:Q68"/>
    <mergeCell ref="R68:W68"/>
    <mergeCell ref="X68:AB68"/>
    <mergeCell ref="AC68:AH68"/>
    <mergeCell ref="AI68:AM68"/>
    <mergeCell ref="M114:Q114"/>
    <mergeCell ref="R114:W114"/>
    <mergeCell ref="X114:AB114"/>
    <mergeCell ref="AC114:AH114"/>
    <mergeCell ref="AI114:AM114"/>
    <mergeCell ref="AN114:AS114"/>
    <mergeCell ref="AT114:AY114"/>
    <mergeCell ref="AT115:AY115"/>
    <mergeCell ref="I116:L116"/>
    <mergeCell ref="M116:Q116"/>
    <mergeCell ref="R116:W116"/>
    <mergeCell ref="X116:AB116"/>
    <mergeCell ref="AC116:AH116"/>
    <mergeCell ref="AI116:AM116"/>
    <mergeCell ref="AN116:AS116"/>
    <mergeCell ref="AT116:AY116"/>
    <mergeCell ref="AI117:AM117"/>
    <mergeCell ref="AN117:AS117"/>
    <mergeCell ref="AT117:AY117"/>
    <mergeCell ref="I115:L115"/>
    <mergeCell ref="M115:Q115"/>
    <mergeCell ref="R115:W115"/>
    <mergeCell ref="X115:AB115"/>
    <mergeCell ref="AC115:AH115"/>
    <mergeCell ref="AI115:AM115"/>
    <mergeCell ref="AN115:AS115"/>
    <mergeCell ref="E110:H110"/>
    <mergeCell ref="I110:L110"/>
    <mergeCell ref="M110:Q110"/>
    <mergeCell ref="R110:W110"/>
    <mergeCell ref="X110:AB110"/>
    <mergeCell ref="AC110:AH110"/>
    <mergeCell ref="AT112:AY112"/>
    <mergeCell ref="I113:L113"/>
    <mergeCell ref="M113:Q113"/>
    <mergeCell ref="R113:W113"/>
    <mergeCell ref="X113:AB113"/>
    <mergeCell ref="AC113:AH113"/>
    <mergeCell ref="AI113:AM113"/>
    <mergeCell ref="AN113:AS113"/>
    <mergeCell ref="AI111:AM111"/>
    <mergeCell ref="AN111:AS111"/>
    <mergeCell ref="AT111:AY111"/>
    <mergeCell ref="I112:L112"/>
    <mergeCell ref="M112:Q112"/>
    <mergeCell ref="R112:W112"/>
    <mergeCell ref="X112:AB112"/>
    <mergeCell ref="AC112:AH112"/>
    <mergeCell ref="AI112:AM112"/>
    <mergeCell ref="AN112:AS112"/>
    <mergeCell ref="E111:H114"/>
    <mergeCell ref="I111:L111"/>
    <mergeCell ref="M111:Q111"/>
    <mergeCell ref="R111:W111"/>
    <mergeCell ref="X111:AB111"/>
    <mergeCell ref="AC111:AH111"/>
    <mergeCell ref="AT113:AY113"/>
    <mergeCell ref="I114:L114"/>
    <mergeCell ref="M107:Q107"/>
    <mergeCell ref="R107:W107"/>
    <mergeCell ref="X107:AB107"/>
    <mergeCell ref="AC107:AH107"/>
    <mergeCell ref="AI107:AM107"/>
    <mergeCell ref="AN107:AS107"/>
    <mergeCell ref="AT107:AY107"/>
    <mergeCell ref="AT108:AY108"/>
    <mergeCell ref="I109:L109"/>
    <mergeCell ref="M109:Q109"/>
    <mergeCell ref="R109:W109"/>
    <mergeCell ref="X109:AB109"/>
    <mergeCell ref="AC109:AH109"/>
    <mergeCell ref="AI109:AM109"/>
    <mergeCell ref="AN109:AS109"/>
    <mergeCell ref="AT109:AY109"/>
    <mergeCell ref="AI110:AM110"/>
    <mergeCell ref="AN110:AS110"/>
    <mergeCell ref="AT110:AY110"/>
    <mergeCell ref="I108:L108"/>
    <mergeCell ref="M108:Q108"/>
    <mergeCell ref="R108:W108"/>
    <mergeCell ref="X108:AB108"/>
    <mergeCell ref="AC108:AH108"/>
    <mergeCell ref="AI108:AM108"/>
    <mergeCell ref="AN108:AS108"/>
    <mergeCell ref="E103:H103"/>
    <mergeCell ref="I103:L103"/>
    <mergeCell ref="M103:Q103"/>
    <mergeCell ref="R103:W103"/>
    <mergeCell ref="X103:AB103"/>
    <mergeCell ref="AC103:AH103"/>
    <mergeCell ref="AT105:AY105"/>
    <mergeCell ref="I106:L106"/>
    <mergeCell ref="M106:Q106"/>
    <mergeCell ref="R106:W106"/>
    <mergeCell ref="X106:AB106"/>
    <mergeCell ref="AC106:AH106"/>
    <mergeCell ref="AI106:AM106"/>
    <mergeCell ref="AN106:AS106"/>
    <mergeCell ref="AI104:AM104"/>
    <mergeCell ref="AN104:AS104"/>
    <mergeCell ref="AT104:AY104"/>
    <mergeCell ref="I105:L105"/>
    <mergeCell ref="M105:Q105"/>
    <mergeCell ref="R105:W105"/>
    <mergeCell ref="X105:AB105"/>
    <mergeCell ref="AC105:AH105"/>
    <mergeCell ref="AI105:AM105"/>
    <mergeCell ref="AN105:AS105"/>
    <mergeCell ref="E104:H107"/>
    <mergeCell ref="I104:L104"/>
    <mergeCell ref="M104:Q104"/>
    <mergeCell ref="R104:W104"/>
    <mergeCell ref="X104:AB104"/>
    <mergeCell ref="AC104:AH104"/>
    <mergeCell ref="AT106:AY106"/>
    <mergeCell ref="I107:L107"/>
    <mergeCell ref="M100:Q100"/>
    <mergeCell ref="R100:W100"/>
    <mergeCell ref="X100:AB100"/>
    <mergeCell ref="AC100:AH100"/>
    <mergeCell ref="AI100:AM100"/>
    <mergeCell ref="AN100:AS100"/>
    <mergeCell ref="AT100:AY100"/>
    <mergeCell ref="AT101:AY101"/>
    <mergeCell ref="I102:L102"/>
    <mergeCell ref="M102:Q102"/>
    <mergeCell ref="R102:W102"/>
    <mergeCell ref="X102:AB102"/>
    <mergeCell ref="AC102:AH102"/>
    <mergeCell ref="AI102:AM102"/>
    <mergeCell ref="AN102:AS102"/>
    <mergeCell ref="AT102:AY102"/>
    <mergeCell ref="AI103:AM103"/>
    <mergeCell ref="AN103:AS103"/>
    <mergeCell ref="AT103:AY103"/>
    <mergeCell ref="I101:L101"/>
    <mergeCell ref="M101:Q101"/>
    <mergeCell ref="R101:W101"/>
    <mergeCell ref="X101:AB101"/>
    <mergeCell ref="AC101:AH101"/>
    <mergeCell ref="AI101:AM101"/>
    <mergeCell ref="AN101:AS101"/>
    <mergeCell ref="E96:H96"/>
    <mergeCell ref="I96:L96"/>
    <mergeCell ref="M96:Q96"/>
    <mergeCell ref="R96:W96"/>
    <mergeCell ref="X96:AB96"/>
    <mergeCell ref="AC96:AH96"/>
    <mergeCell ref="AT98:AY98"/>
    <mergeCell ref="I99:L99"/>
    <mergeCell ref="M99:Q99"/>
    <mergeCell ref="R99:W99"/>
    <mergeCell ref="X99:AB99"/>
    <mergeCell ref="AC99:AH99"/>
    <mergeCell ref="AI99:AM99"/>
    <mergeCell ref="AN99:AS99"/>
    <mergeCell ref="AI97:AM97"/>
    <mergeCell ref="AN97:AS97"/>
    <mergeCell ref="AT97:AY97"/>
    <mergeCell ref="I98:L98"/>
    <mergeCell ref="M98:Q98"/>
    <mergeCell ref="R98:W98"/>
    <mergeCell ref="X98:AB98"/>
    <mergeCell ref="AC98:AH98"/>
    <mergeCell ref="AI98:AM98"/>
    <mergeCell ref="AN98:AS98"/>
    <mergeCell ref="E97:H100"/>
    <mergeCell ref="I97:L97"/>
    <mergeCell ref="M97:Q97"/>
    <mergeCell ref="R97:W97"/>
    <mergeCell ref="X97:AB97"/>
    <mergeCell ref="AC97:AH97"/>
    <mergeCell ref="AT99:AY99"/>
    <mergeCell ref="I100:L100"/>
    <mergeCell ref="M93:Q93"/>
    <mergeCell ref="R93:W93"/>
    <mergeCell ref="X93:AB93"/>
    <mergeCell ref="AC93:AH93"/>
    <mergeCell ref="AI93:AM93"/>
    <mergeCell ref="AN93:AS93"/>
    <mergeCell ref="AT93:AY93"/>
    <mergeCell ref="AT94:AY94"/>
    <mergeCell ref="I95:L95"/>
    <mergeCell ref="M95:Q95"/>
    <mergeCell ref="R95:W95"/>
    <mergeCell ref="X95:AB95"/>
    <mergeCell ref="AC95:AH95"/>
    <mergeCell ref="AI95:AM95"/>
    <mergeCell ref="AN95:AS95"/>
    <mergeCell ref="AT95:AY95"/>
    <mergeCell ref="AI96:AM96"/>
    <mergeCell ref="AN96:AS96"/>
    <mergeCell ref="AT96:AY96"/>
    <mergeCell ref="I94:L94"/>
    <mergeCell ref="M94:Q94"/>
    <mergeCell ref="R94:W94"/>
    <mergeCell ref="X94:AB94"/>
    <mergeCell ref="AC94:AH94"/>
    <mergeCell ref="AI94:AM94"/>
    <mergeCell ref="AN94:AS94"/>
    <mergeCell ref="E89:H89"/>
    <mergeCell ref="I89:L89"/>
    <mergeCell ref="M89:Q89"/>
    <mergeCell ref="R89:W89"/>
    <mergeCell ref="X89:AB89"/>
    <mergeCell ref="AC89:AH89"/>
    <mergeCell ref="AT91:AY91"/>
    <mergeCell ref="I92:L92"/>
    <mergeCell ref="M92:Q92"/>
    <mergeCell ref="R92:W92"/>
    <mergeCell ref="X92:AB92"/>
    <mergeCell ref="AC92:AH92"/>
    <mergeCell ref="AI92:AM92"/>
    <mergeCell ref="AN92:AS92"/>
    <mergeCell ref="AI90:AM90"/>
    <mergeCell ref="AN90:AS90"/>
    <mergeCell ref="AT90:AY90"/>
    <mergeCell ref="I91:L91"/>
    <mergeCell ref="M91:Q91"/>
    <mergeCell ref="R91:W91"/>
    <mergeCell ref="X91:AB91"/>
    <mergeCell ref="AC91:AH91"/>
    <mergeCell ref="AI91:AM91"/>
    <mergeCell ref="AN91:AS91"/>
    <mergeCell ref="E90:H93"/>
    <mergeCell ref="I90:L90"/>
    <mergeCell ref="M90:Q90"/>
    <mergeCell ref="R90:W90"/>
    <mergeCell ref="X90:AB90"/>
    <mergeCell ref="AC90:AH90"/>
    <mergeCell ref="AT92:AY92"/>
    <mergeCell ref="I93:L93"/>
    <mergeCell ref="X86:AB86"/>
    <mergeCell ref="AC86:AH86"/>
    <mergeCell ref="AI86:AM86"/>
    <mergeCell ref="AN86:AS86"/>
    <mergeCell ref="AT86:AY86"/>
    <mergeCell ref="AT87:AY87"/>
    <mergeCell ref="I88:L88"/>
    <mergeCell ref="M88:Q88"/>
    <mergeCell ref="R88:W88"/>
    <mergeCell ref="X88:AB88"/>
    <mergeCell ref="AC88:AH88"/>
    <mergeCell ref="AI88:AM88"/>
    <mergeCell ref="AN88:AS88"/>
    <mergeCell ref="AT88:AY88"/>
    <mergeCell ref="AI89:AM89"/>
    <mergeCell ref="AN89:AS89"/>
    <mergeCell ref="AT89:AY89"/>
    <mergeCell ref="I87:L87"/>
    <mergeCell ref="M87:Q87"/>
    <mergeCell ref="R87:W87"/>
    <mergeCell ref="X87:AB87"/>
    <mergeCell ref="AC87:AH87"/>
    <mergeCell ref="AI87:AM87"/>
    <mergeCell ref="AN87:AS87"/>
    <mergeCell ref="E82:H82"/>
    <mergeCell ref="I82:L82"/>
    <mergeCell ref="M82:Q82"/>
    <mergeCell ref="R82:W82"/>
    <mergeCell ref="X82:AB82"/>
    <mergeCell ref="AC82:AH82"/>
    <mergeCell ref="AT84:AY84"/>
    <mergeCell ref="I85:L85"/>
    <mergeCell ref="M85:Q85"/>
    <mergeCell ref="R85:W85"/>
    <mergeCell ref="X85:AB85"/>
    <mergeCell ref="AC85:AH85"/>
    <mergeCell ref="AI85:AM85"/>
    <mergeCell ref="AN85:AS85"/>
    <mergeCell ref="AI83:AM83"/>
    <mergeCell ref="AN83:AS83"/>
    <mergeCell ref="AT83:AY83"/>
    <mergeCell ref="I84:L84"/>
    <mergeCell ref="M84:Q84"/>
    <mergeCell ref="R84:W84"/>
    <mergeCell ref="X84:AB84"/>
    <mergeCell ref="AC84:AH84"/>
    <mergeCell ref="AI84:AM84"/>
    <mergeCell ref="AN84:AS84"/>
    <mergeCell ref="E83:H86"/>
    <mergeCell ref="I83:L83"/>
    <mergeCell ref="M83:Q83"/>
    <mergeCell ref="R83:W83"/>
    <mergeCell ref="X83:AB83"/>
    <mergeCell ref="AC83:AH83"/>
    <mergeCell ref="AT85:AY85"/>
    <mergeCell ref="I86:L86"/>
    <mergeCell ref="E76:H79"/>
    <mergeCell ref="I76:L76"/>
    <mergeCell ref="M76:Q76"/>
    <mergeCell ref="R76:W76"/>
    <mergeCell ref="X76:AB76"/>
    <mergeCell ref="AC76:AH76"/>
    <mergeCell ref="AT78:AY78"/>
    <mergeCell ref="I79:L79"/>
    <mergeCell ref="M79:Q79"/>
    <mergeCell ref="R79:W79"/>
    <mergeCell ref="X79:AB79"/>
    <mergeCell ref="AC79:AH79"/>
    <mergeCell ref="AI79:AM79"/>
    <mergeCell ref="AN79:AS79"/>
    <mergeCell ref="AT79:AY79"/>
    <mergeCell ref="AT80:AY80"/>
    <mergeCell ref="I81:L81"/>
    <mergeCell ref="M81:Q81"/>
    <mergeCell ref="R81:W81"/>
    <mergeCell ref="X81:AB81"/>
    <mergeCell ref="AC81:AH81"/>
    <mergeCell ref="AI81:AM81"/>
    <mergeCell ref="AN81:AS81"/>
    <mergeCell ref="AT81:AY81"/>
    <mergeCell ref="I80:L80"/>
    <mergeCell ref="M80:Q80"/>
    <mergeCell ref="R80:W80"/>
    <mergeCell ref="X80:AB80"/>
    <mergeCell ref="AC80:AH80"/>
    <mergeCell ref="AI80:AM80"/>
    <mergeCell ref="AN80:AS80"/>
    <mergeCell ref="E75:H75"/>
    <mergeCell ref="I75:L75"/>
    <mergeCell ref="M75:Q75"/>
    <mergeCell ref="R75:W75"/>
    <mergeCell ref="X75:AB75"/>
    <mergeCell ref="AC75:AH75"/>
    <mergeCell ref="AI75:AM75"/>
    <mergeCell ref="AN75:AS75"/>
    <mergeCell ref="I74:L74"/>
    <mergeCell ref="M74:Q74"/>
    <mergeCell ref="R74:W74"/>
    <mergeCell ref="X74:AB74"/>
    <mergeCell ref="AC74:AH74"/>
    <mergeCell ref="AI74:AM74"/>
    <mergeCell ref="AT77:AY77"/>
    <mergeCell ref="I78:L78"/>
    <mergeCell ref="M78:Q78"/>
    <mergeCell ref="R78:W78"/>
    <mergeCell ref="X78:AB78"/>
    <mergeCell ref="AC78:AH78"/>
    <mergeCell ref="AI78:AM78"/>
    <mergeCell ref="AN78:AS78"/>
    <mergeCell ref="AI76:AM76"/>
    <mergeCell ref="AN76:AS76"/>
    <mergeCell ref="AT76:AY76"/>
    <mergeCell ref="I77:L77"/>
    <mergeCell ref="M77:Q77"/>
    <mergeCell ref="R77:W77"/>
    <mergeCell ref="X77:AB77"/>
    <mergeCell ref="AC77:AH77"/>
    <mergeCell ref="AI77:AM77"/>
    <mergeCell ref="AN77:AS77"/>
    <mergeCell ref="E69:H72"/>
    <mergeCell ref="I69:L69"/>
    <mergeCell ref="M69:Q69"/>
    <mergeCell ref="R69:W69"/>
    <mergeCell ref="X69:AB69"/>
    <mergeCell ref="AC69:AH69"/>
    <mergeCell ref="AI69:AM69"/>
    <mergeCell ref="AN69:AS69"/>
    <mergeCell ref="I124:L124"/>
    <mergeCell ref="M124:Q124"/>
    <mergeCell ref="R124:W124"/>
    <mergeCell ref="X124:AB124"/>
    <mergeCell ref="AC124:AH124"/>
    <mergeCell ref="AI124:AM124"/>
    <mergeCell ref="AT73:AY73"/>
    <mergeCell ref="AT70:AY70"/>
    <mergeCell ref="I71:L71"/>
    <mergeCell ref="M71:Q71"/>
    <mergeCell ref="R71:W71"/>
    <mergeCell ref="X71:AB71"/>
    <mergeCell ref="AC71:AH71"/>
    <mergeCell ref="AI71:AM71"/>
    <mergeCell ref="AN71:AS71"/>
    <mergeCell ref="AT71:AY71"/>
    <mergeCell ref="M73:Q73"/>
    <mergeCell ref="R73:W73"/>
    <mergeCell ref="X73:AB73"/>
    <mergeCell ref="AC73:AH73"/>
    <mergeCell ref="AI73:AM73"/>
    <mergeCell ref="AN73:AS73"/>
    <mergeCell ref="AT75:AY75"/>
    <mergeCell ref="I72:L72"/>
    <mergeCell ref="R123:W123"/>
    <mergeCell ref="X123:AB123"/>
    <mergeCell ref="AC123:AH123"/>
    <mergeCell ref="AI123:AM123"/>
    <mergeCell ref="AN123:AS123"/>
    <mergeCell ref="AT123:AY123"/>
    <mergeCell ref="AC122:AH122"/>
    <mergeCell ref="AT69:AY69"/>
    <mergeCell ref="I70:L70"/>
    <mergeCell ref="M70:Q70"/>
    <mergeCell ref="R70:W70"/>
    <mergeCell ref="X70:AB70"/>
    <mergeCell ref="AC70:AH70"/>
    <mergeCell ref="AI70:AM70"/>
    <mergeCell ref="AN70:AS70"/>
    <mergeCell ref="AN124:AS124"/>
    <mergeCell ref="AT124:AY124"/>
    <mergeCell ref="M72:Q72"/>
    <mergeCell ref="R72:W72"/>
    <mergeCell ref="X72:AB72"/>
    <mergeCell ref="AC72:AH72"/>
    <mergeCell ref="AI72:AM72"/>
    <mergeCell ref="AN72:AS72"/>
    <mergeCell ref="AT72:AY72"/>
    <mergeCell ref="I73:L73"/>
    <mergeCell ref="AN74:AS74"/>
    <mergeCell ref="AT74:AY74"/>
    <mergeCell ref="AI82:AM82"/>
    <mergeCell ref="AN82:AS82"/>
    <mergeCell ref="AT82:AY82"/>
    <mergeCell ref="M86:Q86"/>
    <mergeCell ref="R86:W86"/>
    <mergeCell ref="B126:D137"/>
    <mergeCell ref="E118:H121"/>
    <mergeCell ref="I118:L118"/>
    <mergeCell ref="M118:Q118"/>
    <mergeCell ref="R118:W118"/>
    <mergeCell ref="X118:AB118"/>
    <mergeCell ref="I122:L122"/>
    <mergeCell ref="M122:Q122"/>
    <mergeCell ref="R122:W122"/>
    <mergeCell ref="X122:AB122"/>
    <mergeCell ref="AT118:AY118"/>
    <mergeCell ref="I119:L119"/>
    <mergeCell ref="M119:Q119"/>
    <mergeCell ref="R119:W119"/>
    <mergeCell ref="X119:AB119"/>
    <mergeCell ref="AC119:AH119"/>
    <mergeCell ref="AI119:AM119"/>
    <mergeCell ref="AN119:AS119"/>
    <mergeCell ref="AT119:AY119"/>
    <mergeCell ref="AC118:AH118"/>
    <mergeCell ref="AT120:AY120"/>
    <mergeCell ref="I121:L121"/>
    <mergeCell ref="M121:Q121"/>
    <mergeCell ref="R121:W121"/>
    <mergeCell ref="X121:AB121"/>
    <mergeCell ref="AC121:AH121"/>
    <mergeCell ref="AI121:AM121"/>
    <mergeCell ref="AN121:AS121"/>
    <mergeCell ref="AT121:AY121"/>
    <mergeCell ref="AT122:AY122"/>
    <mergeCell ref="I123:L123"/>
    <mergeCell ref="M123:Q123"/>
    <mergeCell ref="I132:L132"/>
    <mergeCell ref="M132:S132"/>
    <mergeCell ref="T132:W132"/>
    <mergeCell ref="X132:AD132"/>
    <mergeCell ref="AE132:AH132"/>
    <mergeCell ref="AI132:AO132"/>
    <mergeCell ref="AP132:AS132"/>
    <mergeCell ref="AT132:AY132"/>
    <mergeCell ref="AP134:AS134"/>
    <mergeCell ref="AT134:AY134"/>
    <mergeCell ref="E133:H133"/>
    <mergeCell ref="I133:L133"/>
    <mergeCell ref="M133:S133"/>
    <mergeCell ref="T133:W133"/>
    <mergeCell ref="X133:AD133"/>
    <mergeCell ref="AE133:AH133"/>
    <mergeCell ref="AI133:AO133"/>
    <mergeCell ref="AP133:AS133"/>
    <mergeCell ref="E134:H134"/>
    <mergeCell ref="I134:L134"/>
    <mergeCell ref="M134:S134"/>
    <mergeCell ref="T134:W134"/>
    <mergeCell ref="X134:AD134"/>
    <mergeCell ref="AE134:AH134"/>
    <mergeCell ref="AI134:AO134"/>
    <mergeCell ref="AE135:AH135"/>
    <mergeCell ref="AI135:AO135"/>
    <mergeCell ref="AP135:AS135"/>
    <mergeCell ref="AT135:AY135"/>
    <mergeCell ref="AP130:AS130"/>
    <mergeCell ref="AT130:AY130"/>
    <mergeCell ref="E129:H129"/>
    <mergeCell ref="I129:L129"/>
    <mergeCell ref="M129:S129"/>
    <mergeCell ref="T129:W129"/>
    <mergeCell ref="X129:AD129"/>
    <mergeCell ref="AE129:AH129"/>
    <mergeCell ref="AI129:AO129"/>
    <mergeCell ref="AP129:AS129"/>
    <mergeCell ref="AI131:AO131"/>
    <mergeCell ref="AP131:AS131"/>
    <mergeCell ref="AT131:AY131"/>
    <mergeCell ref="E130:H130"/>
    <mergeCell ref="I130:L130"/>
    <mergeCell ref="M130:S130"/>
    <mergeCell ref="T130:W130"/>
    <mergeCell ref="X130:AD130"/>
    <mergeCell ref="AE130:AH130"/>
    <mergeCell ref="AI130:AO130"/>
    <mergeCell ref="E131:H131"/>
    <mergeCell ref="I131:L131"/>
    <mergeCell ref="M131:S131"/>
    <mergeCell ref="T131:W131"/>
    <mergeCell ref="X131:AD131"/>
    <mergeCell ref="AE131:AH131"/>
    <mergeCell ref="AT133:AY133"/>
    <mergeCell ref="E132:H132"/>
    <mergeCell ref="AP137:AS137"/>
    <mergeCell ref="AT137:AY137"/>
    <mergeCell ref="E128:H128"/>
    <mergeCell ref="I128:L128"/>
    <mergeCell ref="M128:S128"/>
    <mergeCell ref="T128:W128"/>
    <mergeCell ref="X128:AD128"/>
    <mergeCell ref="AE128:AH128"/>
    <mergeCell ref="AI128:AO128"/>
    <mergeCell ref="AP128:AS128"/>
    <mergeCell ref="AI136:AO136"/>
    <mergeCell ref="AP136:AS136"/>
    <mergeCell ref="AT136:AY136"/>
    <mergeCell ref="E137:H137"/>
    <mergeCell ref="I137:L137"/>
    <mergeCell ref="M137:S137"/>
    <mergeCell ref="T137:W137"/>
    <mergeCell ref="X137:AD137"/>
    <mergeCell ref="AE137:AH137"/>
    <mergeCell ref="AI137:AO137"/>
    <mergeCell ref="E136:H136"/>
    <mergeCell ref="I136:L136"/>
    <mergeCell ref="M136:S136"/>
    <mergeCell ref="T136:W136"/>
    <mergeCell ref="X136:AD136"/>
    <mergeCell ref="AE136:AH136"/>
    <mergeCell ref="AT129:AY129"/>
    <mergeCell ref="T135:W135"/>
    <mergeCell ref="X135:AD135"/>
    <mergeCell ref="E135:H135"/>
    <mergeCell ref="I135:L135"/>
    <mergeCell ref="M135:S135"/>
    <mergeCell ref="AE127:AH127"/>
    <mergeCell ref="AI127:AO127"/>
    <mergeCell ref="AP127:AS127"/>
    <mergeCell ref="AT127:AY127"/>
    <mergeCell ref="I19:L19"/>
    <mergeCell ref="M19:Q19"/>
    <mergeCell ref="R19:W19"/>
    <mergeCell ref="X19:AB19"/>
    <mergeCell ref="AC19:AH19"/>
    <mergeCell ref="AI19:AM19"/>
    <mergeCell ref="AT128:AY128"/>
    <mergeCell ref="E126:H127"/>
    <mergeCell ref="I126:S126"/>
    <mergeCell ref="T126:AD126"/>
    <mergeCell ref="AE126:AO126"/>
    <mergeCell ref="AP126:AY126"/>
    <mergeCell ref="I127:L127"/>
    <mergeCell ref="M127:S127"/>
    <mergeCell ref="T127:W127"/>
    <mergeCell ref="X127:AD127"/>
    <mergeCell ref="AI122:AM122"/>
    <mergeCell ref="AN122:AS122"/>
    <mergeCell ref="E124:H124"/>
    <mergeCell ref="AI118:AM118"/>
    <mergeCell ref="AN118:AS118"/>
    <mergeCell ref="I120:L120"/>
    <mergeCell ref="M120:Q120"/>
    <mergeCell ref="R120:W120"/>
    <mergeCell ref="X120:AB120"/>
    <mergeCell ref="AC120:AH120"/>
    <mergeCell ref="AI120:AM120"/>
    <mergeCell ref="AN120:AS120"/>
    <mergeCell ref="M18:Q18"/>
    <mergeCell ref="R13:W13"/>
    <mergeCell ref="X13:AB13"/>
    <mergeCell ref="AC13:AH13"/>
    <mergeCell ref="AI13:AM13"/>
    <mergeCell ref="AI15:AM15"/>
    <mergeCell ref="AN15:AS15"/>
    <mergeCell ref="I16:L16"/>
    <mergeCell ref="AN19:AS19"/>
    <mergeCell ref="M16:Q16"/>
    <mergeCell ref="R16:W16"/>
    <mergeCell ref="X16:AB16"/>
    <mergeCell ref="AC16:AH16"/>
    <mergeCell ref="AI16:AM16"/>
    <mergeCell ref="AN16:AS16"/>
    <mergeCell ref="X17:AB17"/>
    <mergeCell ref="AC17:AH17"/>
    <mergeCell ref="AI17:AM17"/>
    <mergeCell ref="AI18:AM18"/>
    <mergeCell ref="AN18:AS18"/>
    <mergeCell ref="M12:Q12"/>
    <mergeCell ref="R12:W12"/>
    <mergeCell ref="X12:AB12"/>
    <mergeCell ref="AC12:AH12"/>
    <mergeCell ref="M14:Q14"/>
    <mergeCell ref="R14:W14"/>
    <mergeCell ref="X14:AB14"/>
    <mergeCell ref="AC14:AH14"/>
    <mergeCell ref="B2:F3"/>
    <mergeCell ref="R18:W18"/>
    <mergeCell ref="X18:AB18"/>
    <mergeCell ref="AC18:AH18"/>
    <mergeCell ref="I17:L17"/>
    <mergeCell ref="M17:Q17"/>
    <mergeCell ref="R17:W17"/>
    <mergeCell ref="I14:L14"/>
    <mergeCell ref="AF4:AJ6"/>
    <mergeCell ref="AF2:AJ3"/>
    <mergeCell ref="B11:L12"/>
    <mergeCell ref="M11:W11"/>
    <mergeCell ref="X11:AH11"/>
    <mergeCell ref="AI11:AS11"/>
    <mergeCell ref="B13:H16"/>
    <mergeCell ref="I15:L15"/>
    <mergeCell ref="M15:Q15"/>
    <mergeCell ref="R15:W15"/>
    <mergeCell ref="X15:AB15"/>
    <mergeCell ref="AC15:AH15"/>
    <mergeCell ref="AN17:AS17"/>
    <mergeCell ref="I18:L18"/>
    <mergeCell ref="AA2:AE3"/>
    <mergeCell ref="AN5:AP5"/>
    <mergeCell ref="AN2:AP4"/>
    <mergeCell ref="AK5:AM5"/>
    <mergeCell ref="AR5:AT5"/>
    <mergeCell ref="AK6:AM6"/>
    <mergeCell ref="AN6:AP6"/>
    <mergeCell ref="AR6:AT6"/>
    <mergeCell ref="AR2:AT4"/>
    <mergeCell ref="AK2:AM4"/>
    <mergeCell ref="AQ2:AQ4"/>
    <mergeCell ref="AI14:AM14"/>
    <mergeCell ref="AN14:AS14"/>
    <mergeCell ref="AI12:AM12"/>
    <mergeCell ref="AN12:AS12"/>
    <mergeCell ref="I13:L13"/>
    <mergeCell ref="M13:Q13"/>
    <mergeCell ref="AV5:AX5"/>
    <mergeCell ref="AV6:AX6"/>
    <mergeCell ref="AV2:AX4"/>
    <mergeCell ref="AY2:AY4"/>
    <mergeCell ref="AU2:AU4"/>
    <mergeCell ref="AT11:AY12"/>
    <mergeCell ref="AT14:AY14"/>
    <mergeCell ref="AT17:AY17"/>
    <mergeCell ref="AT18:AY18"/>
    <mergeCell ref="AT15:AY15"/>
    <mergeCell ref="AT16:AY16"/>
    <mergeCell ref="AT19:AY19"/>
    <mergeCell ref="B4:F6"/>
    <mergeCell ref="G4:K6"/>
    <mergeCell ref="L4:P6"/>
    <mergeCell ref="Q4:U6"/>
    <mergeCell ref="V4:Z6"/>
    <mergeCell ref="AA4:AE6"/>
    <mergeCell ref="AT13:AY13"/>
    <mergeCell ref="AN13:AS13"/>
    <mergeCell ref="B8:AG9"/>
    <mergeCell ref="AH8:AK8"/>
    <mergeCell ref="AL8:AY8"/>
    <mergeCell ref="AI9:AJ9"/>
    <mergeCell ref="AK9:AT9"/>
    <mergeCell ref="AU9:AW9"/>
    <mergeCell ref="AX9:AY9"/>
    <mergeCell ref="AU10:AW10"/>
    <mergeCell ref="G2:K3"/>
    <mergeCell ref="L2:P3"/>
    <mergeCell ref="Q2:U3"/>
    <mergeCell ref="V2:Z3"/>
  </mergeCells>
  <phoneticPr fontId="2"/>
  <pageMargins left="0.6692913385826772" right="0.6692913385826772" top="0.59055118110236227" bottom="0.59055118110236227" header="0.51181102362204722" footer="0.51181102362204722"/>
  <pageSetup paperSize="9" scale="93" fitToHeight="2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34D7E-36F9-4464-8B4F-4DF5FC050697}">
  <dimension ref="A1:CB137"/>
  <sheetViews>
    <sheetView view="pageBreakPreview" zoomScaleNormal="100" zoomScaleSheetLayoutView="100" workbookViewId="0">
      <selection activeCell="BQ30" sqref="BQ30"/>
    </sheetView>
  </sheetViews>
  <sheetFormatPr defaultColWidth="1.625" defaultRowHeight="14.1" customHeight="1" x14ac:dyDescent="0.15"/>
  <cols>
    <col min="1" max="4" width="1.75" style="52" customWidth="1" collapsed="1"/>
    <col min="5" max="5" width="2.75" style="52" customWidth="1" collapsed="1"/>
    <col min="6" max="6" width="2.625" style="52" customWidth="1" collapsed="1"/>
    <col min="7" max="50" width="1.75" style="52" customWidth="1" collapsed="1"/>
    <col min="51" max="51" width="3.125" style="52" customWidth="1" collapsed="1"/>
    <col min="52" max="52" width="1.75" style="52" customWidth="1" collapsed="1"/>
    <col min="53" max="74" width="1.625" style="52" collapsed="1"/>
    <col min="75" max="80" width="1.625" style="52"/>
    <col min="81" max="16384" width="1.625" style="52" collapsed="1"/>
  </cols>
  <sheetData>
    <row r="1" spans="1:52" ht="3.95" customHeight="1" x14ac:dyDescent="0.15">
      <c r="A1" s="1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7"/>
    </row>
    <row r="2" spans="1:52" ht="6.75" customHeight="1" x14ac:dyDescent="0.15">
      <c r="A2" s="5"/>
      <c r="B2" s="228"/>
      <c r="C2" s="228"/>
      <c r="D2" s="228"/>
      <c r="E2" s="228"/>
      <c r="F2" s="228"/>
      <c r="G2" s="227"/>
      <c r="H2" s="227"/>
      <c r="I2" s="227"/>
      <c r="J2" s="227"/>
      <c r="K2" s="227"/>
      <c r="L2" s="78"/>
      <c r="M2" s="79"/>
      <c r="N2" s="79"/>
      <c r="O2" s="79"/>
      <c r="P2" s="80"/>
      <c r="Q2" s="84"/>
      <c r="R2" s="84"/>
      <c r="S2" s="84"/>
      <c r="T2" s="84"/>
      <c r="U2" s="84"/>
      <c r="V2" s="80"/>
      <c r="W2" s="84"/>
      <c r="X2" s="84"/>
      <c r="Y2" s="84"/>
      <c r="Z2" s="84"/>
      <c r="AA2" s="84"/>
      <c r="AB2" s="84"/>
      <c r="AC2" s="84"/>
      <c r="AD2" s="84"/>
      <c r="AE2" s="84"/>
      <c r="AF2" s="228"/>
      <c r="AG2" s="228"/>
      <c r="AH2" s="228"/>
      <c r="AI2" s="228"/>
      <c r="AJ2" s="114"/>
      <c r="AK2" s="76" t="s">
        <v>0</v>
      </c>
      <c r="AL2" s="63"/>
      <c r="AM2" s="63"/>
      <c r="AN2" s="63"/>
      <c r="AO2" s="63"/>
      <c r="AP2" s="63"/>
      <c r="AQ2" s="69" t="s">
        <v>1</v>
      </c>
      <c r="AR2" s="63"/>
      <c r="AS2" s="63"/>
      <c r="AT2" s="63"/>
      <c r="AU2" s="69" t="s">
        <v>1</v>
      </c>
      <c r="AV2" s="63"/>
      <c r="AW2" s="63"/>
      <c r="AX2" s="63"/>
      <c r="AY2" s="66"/>
      <c r="AZ2" s="48"/>
    </row>
    <row r="3" spans="1:52" ht="6" customHeight="1" x14ac:dyDescent="0.15">
      <c r="A3" s="5"/>
      <c r="B3" s="229"/>
      <c r="C3" s="229"/>
      <c r="D3" s="229"/>
      <c r="E3" s="229"/>
      <c r="F3" s="229"/>
      <c r="G3" s="227"/>
      <c r="H3" s="227"/>
      <c r="I3" s="227"/>
      <c r="J3" s="227"/>
      <c r="K3" s="227"/>
      <c r="L3" s="81"/>
      <c r="M3" s="82"/>
      <c r="N3" s="82"/>
      <c r="O3" s="82"/>
      <c r="P3" s="83"/>
      <c r="Q3" s="85"/>
      <c r="R3" s="85"/>
      <c r="S3" s="85"/>
      <c r="T3" s="85"/>
      <c r="U3" s="85"/>
      <c r="V3" s="83"/>
      <c r="W3" s="85"/>
      <c r="X3" s="85"/>
      <c r="Y3" s="85"/>
      <c r="Z3" s="85"/>
      <c r="AA3" s="85"/>
      <c r="AB3" s="85"/>
      <c r="AC3" s="85"/>
      <c r="AD3" s="85"/>
      <c r="AE3" s="85"/>
      <c r="AF3" s="229"/>
      <c r="AG3" s="229"/>
      <c r="AH3" s="229"/>
      <c r="AI3" s="229"/>
      <c r="AJ3" s="115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67"/>
      <c r="AZ3" s="48"/>
    </row>
    <row r="4" spans="1:52" s="54" customFormat="1" ht="6" customHeight="1" x14ac:dyDescent="0.15">
      <c r="A4" s="7"/>
      <c r="B4" s="219"/>
      <c r="C4" s="220"/>
      <c r="D4" s="220"/>
      <c r="E4" s="220"/>
      <c r="F4" s="220"/>
      <c r="G4" s="219"/>
      <c r="H4" s="220"/>
      <c r="I4" s="220"/>
      <c r="J4" s="220"/>
      <c r="K4" s="220"/>
      <c r="L4" s="98"/>
      <c r="M4" s="221"/>
      <c r="N4" s="221"/>
      <c r="O4" s="221"/>
      <c r="P4" s="222"/>
      <c r="Q4" s="102"/>
      <c r="R4" s="224"/>
      <c r="S4" s="224"/>
      <c r="T4" s="224"/>
      <c r="U4" s="224"/>
      <c r="V4" s="104"/>
      <c r="W4" s="224"/>
      <c r="X4" s="224"/>
      <c r="Y4" s="224"/>
      <c r="Z4" s="224"/>
      <c r="AA4" s="102"/>
      <c r="AB4" s="224"/>
      <c r="AC4" s="224"/>
      <c r="AD4" s="224"/>
      <c r="AE4" s="224"/>
      <c r="AF4" s="219"/>
      <c r="AG4" s="220"/>
      <c r="AH4" s="220"/>
      <c r="AI4" s="220"/>
      <c r="AJ4" s="230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8"/>
      <c r="AZ4" s="8"/>
    </row>
    <row r="5" spans="1:52" s="54" customFormat="1" ht="18.95" customHeight="1" x14ac:dyDescent="0.15">
      <c r="A5" s="7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3"/>
      <c r="M5" s="221"/>
      <c r="N5" s="221"/>
      <c r="O5" s="221"/>
      <c r="P5" s="222"/>
      <c r="Q5" s="224"/>
      <c r="R5" s="224"/>
      <c r="S5" s="224"/>
      <c r="T5" s="224"/>
      <c r="U5" s="224"/>
      <c r="V5" s="222"/>
      <c r="W5" s="224"/>
      <c r="X5" s="224"/>
      <c r="Y5" s="224"/>
      <c r="Z5" s="224"/>
      <c r="AA5" s="224"/>
      <c r="AB5" s="224"/>
      <c r="AC5" s="224"/>
      <c r="AD5" s="224"/>
      <c r="AE5" s="224"/>
      <c r="AF5" s="220"/>
      <c r="AG5" s="220"/>
      <c r="AH5" s="220"/>
      <c r="AI5" s="220"/>
      <c r="AJ5" s="230"/>
      <c r="AK5" s="108" t="s">
        <v>2</v>
      </c>
      <c r="AL5" s="108"/>
      <c r="AM5" s="108"/>
      <c r="AN5" s="62"/>
      <c r="AO5" s="62"/>
      <c r="AP5" s="62"/>
      <c r="AQ5" s="10" t="s">
        <v>1</v>
      </c>
      <c r="AR5" s="62"/>
      <c r="AS5" s="62"/>
      <c r="AT5" s="62"/>
      <c r="AU5" s="10" t="s">
        <v>1</v>
      </c>
      <c r="AV5" s="62"/>
      <c r="AW5" s="62"/>
      <c r="AX5" s="62"/>
      <c r="AY5" s="51"/>
      <c r="AZ5" s="8"/>
    </row>
    <row r="6" spans="1:52" s="54" customFormat="1" ht="18.95" customHeight="1" x14ac:dyDescent="0.15">
      <c r="A6" s="7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3"/>
      <c r="M6" s="221"/>
      <c r="N6" s="221"/>
      <c r="O6" s="221"/>
      <c r="P6" s="222"/>
      <c r="Q6" s="224"/>
      <c r="R6" s="224"/>
      <c r="S6" s="224"/>
      <c r="T6" s="224"/>
      <c r="U6" s="224"/>
      <c r="V6" s="222"/>
      <c r="W6" s="224"/>
      <c r="X6" s="224"/>
      <c r="Y6" s="224"/>
      <c r="Z6" s="224"/>
      <c r="AA6" s="224"/>
      <c r="AB6" s="224"/>
      <c r="AC6" s="224"/>
      <c r="AD6" s="224"/>
      <c r="AE6" s="224"/>
      <c r="AF6" s="220"/>
      <c r="AG6" s="220"/>
      <c r="AH6" s="220"/>
      <c r="AI6" s="220"/>
      <c r="AJ6" s="220"/>
      <c r="AK6" s="76"/>
      <c r="AL6" s="76"/>
      <c r="AM6" s="76"/>
      <c r="AN6" s="63"/>
      <c r="AO6" s="63"/>
      <c r="AP6" s="63"/>
      <c r="AQ6" s="49"/>
      <c r="AR6" s="63"/>
      <c r="AS6" s="63"/>
      <c r="AT6" s="63"/>
      <c r="AU6" s="49"/>
      <c r="AV6" s="63"/>
      <c r="AW6" s="63"/>
      <c r="AX6" s="63"/>
      <c r="AY6" s="30"/>
      <c r="AZ6" s="8"/>
    </row>
    <row r="7" spans="1:52" s="54" customFormat="1" ht="10.5" customHeight="1" x14ac:dyDescent="0.15">
      <c r="A7" s="7"/>
      <c r="B7" s="58"/>
      <c r="C7" s="58"/>
      <c r="D7" s="58"/>
      <c r="E7" s="58"/>
      <c r="F7" s="58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6"/>
      <c r="AL7" s="56"/>
      <c r="AM7" s="56"/>
      <c r="AN7" s="52"/>
      <c r="AO7" s="52"/>
      <c r="AP7" s="52"/>
      <c r="AQ7" s="55"/>
      <c r="AR7" s="52"/>
      <c r="AS7" s="52"/>
      <c r="AT7" s="52"/>
      <c r="AU7" s="55"/>
      <c r="AV7" s="52"/>
      <c r="AW7" s="52"/>
      <c r="AX7" s="52"/>
      <c r="AZ7" s="8"/>
    </row>
    <row r="8" spans="1:52" ht="13.5" customHeight="1" x14ac:dyDescent="0.15">
      <c r="A8" s="5"/>
      <c r="B8" s="225" t="s">
        <v>4</v>
      </c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91" t="s">
        <v>5</v>
      </c>
      <c r="AI8" s="91"/>
      <c r="AJ8" s="91"/>
      <c r="AK8" s="91"/>
      <c r="AL8" s="91" t="s">
        <v>26</v>
      </c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48"/>
    </row>
    <row r="9" spans="1:52" ht="13.5" customHeight="1" x14ac:dyDescent="0.15">
      <c r="A9" s="5"/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  <c r="AA9" s="226"/>
      <c r="AB9" s="226"/>
      <c r="AC9" s="226"/>
      <c r="AD9" s="226"/>
      <c r="AE9" s="226"/>
      <c r="AF9" s="226"/>
      <c r="AG9" s="226"/>
      <c r="AH9" s="50" t="s">
        <v>6</v>
      </c>
      <c r="AI9" s="92">
        <v>11</v>
      </c>
      <c r="AJ9" s="92"/>
      <c r="AK9" s="93" t="s">
        <v>7</v>
      </c>
      <c r="AL9" s="93"/>
      <c r="AM9" s="93"/>
      <c r="AN9" s="93"/>
      <c r="AO9" s="93"/>
      <c r="AP9" s="93"/>
      <c r="AQ9" s="93"/>
      <c r="AR9" s="93"/>
      <c r="AS9" s="93"/>
      <c r="AT9" s="93"/>
      <c r="AU9" s="94">
        <v>29</v>
      </c>
      <c r="AV9" s="94"/>
      <c r="AW9" s="94"/>
      <c r="AX9" s="93" t="s">
        <v>8</v>
      </c>
      <c r="AY9" s="93"/>
      <c r="AZ9" s="48"/>
    </row>
    <row r="10" spans="1:52" ht="10.5" customHeight="1" x14ac:dyDescent="0.15">
      <c r="A10" s="5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95">
        <v>240</v>
      </c>
      <c r="AV10" s="95"/>
      <c r="AW10" s="95"/>
      <c r="AX10" s="53"/>
      <c r="AY10" s="53"/>
      <c r="AZ10" s="48"/>
    </row>
    <row r="11" spans="1:52" ht="10.5" customHeight="1" x14ac:dyDescent="0.15">
      <c r="A11" s="5"/>
      <c r="B11" s="116" t="s">
        <v>9</v>
      </c>
      <c r="C11" s="76"/>
      <c r="D11" s="76"/>
      <c r="E11" s="76"/>
      <c r="F11" s="76"/>
      <c r="G11" s="76"/>
      <c r="H11" s="76"/>
      <c r="I11" s="76"/>
      <c r="J11" s="76"/>
      <c r="K11" s="76"/>
      <c r="L11" s="117"/>
      <c r="M11" s="110" t="s">
        <v>10</v>
      </c>
      <c r="N11" s="111"/>
      <c r="O11" s="111"/>
      <c r="P11" s="111"/>
      <c r="Q11" s="111"/>
      <c r="R11" s="111"/>
      <c r="S11" s="111"/>
      <c r="T11" s="111"/>
      <c r="U11" s="111"/>
      <c r="V11" s="111"/>
      <c r="W11" s="112"/>
      <c r="X11" s="110" t="s">
        <v>11</v>
      </c>
      <c r="Y11" s="111"/>
      <c r="Z11" s="111"/>
      <c r="AA11" s="111"/>
      <c r="AB11" s="111"/>
      <c r="AC11" s="111"/>
      <c r="AD11" s="111"/>
      <c r="AE11" s="111"/>
      <c r="AF11" s="111"/>
      <c r="AG11" s="111"/>
      <c r="AH11" s="112"/>
      <c r="AI11" s="110" t="s">
        <v>12</v>
      </c>
      <c r="AJ11" s="111"/>
      <c r="AK11" s="111"/>
      <c r="AL11" s="111"/>
      <c r="AM11" s="111"/>
      <c r="AN11" s="111"/>
      <c r="AO11" s="111"/>
      <c r="AP11" s="111"/>
      <c r="AQ11" s="111"/>
      <c r="AR11" s="111"/>
      <c r="AS11" s="112"/>
      <c r="AT11" s="70" t="s">
        <v>13</v>
      </c>
      <c r="AU11" s="71"/>
      <c r="AV11" s="71"/>
      <c r="AW11" s="71"/>
      <c r="AX11" s="71"/>
      <c r="AY11" s="72"/>
      <c r="AZ11" s="48"/>
    </row>
    <row r="12" spans="1:52" ht="10.5" customHeight="1" x14ac:dyDescent="0.15">
      <c r="A12" s="5"/>
      <c r="B12" s="118"/>
      <c r="C12" s="119"/>
      <c r="D12" s="119"/>
      <c r="E12" s="119"/>
      <c r="F12" s="119"/>
      <c r="G12" s="119"/>
      <c r="H12" s="119"/>
      <c r="I12" s="119"/>
      <c r="J12" s="119"/>
      <c r="K12" s="119"/>
      <c r="L12" s="120"/>
      <c r="M12" s="110" t="s">
        <v>14</v>
      </c>
      <c r="N12" s="111"/>
      <c r="O12" s="111"/>
      <c r="P12" s="111"/>
      <c r="Q12" s="112"/>
      <c r="R12" s="110" t="s">
        <v>15</v>
      </c>
      <c r="S12" s="111"/>
      <c r="T12" s="111"/>
      <c r="U12" s="111"/>
      <c r="V12" s="111"/>
      <c r="W12" s="112"/>
      <c r="X12" s="110" t="s">
        <v>14</v>
      </c>
      <c r="Y12" s="111"/>
      <c r="Z12" s="111"/>
      <c r="AA12" s="111"/>
      <c r="AB12" s="112"/>
      <c r="AC12" s="110" t="s">
        <v>15</v>
      </c>
      <c r="AD12" s="111"/>
      <c r="AE12" s="111"/>
      <c r="AF12" s="111"/>
      <c r="AG12" s="111"/>
      <c r="AH12" s="112"/>
      <c r="AI12" s="110" t="s">
        <v>14</v>
      </c>
      <c r="AJ12" s="111"/>
      <c r="AK12" s="111"/>
      <c r="AL12" s="111"/>
      <c r="AM12" s="112"/>
      <c r="AN12" s="110" t="s">
        <v>15</v>
      </c>
      <c r="AO12" s="111"/>
      <c r="AP12" s="111"/>
      <c r="AQ12" s="111"/>
      <c r="AR12" s="111"/>
      <c r="AS12" s="112"/>
      <c r="AT12" s="73"/>
      <c r="AU12" s="74"/>
      <c r="AV12" s="74"/>
      <c r="AW12" s="74"/>
      <c r="AX12" s="74"/>
      <c r="AY12" s="75"/>
      <c r="AZ12" s="48"/>
    </row>
    <row r="13" spans="1:52" ht="10.5" customHeight="1" x14ac:dyDescent="0.15">
      <c r="A13" s="5"/>
      <c r="B13" s="121" t="s">
        <v>25</v>
      </c>
      <c r="C13" s="231"/>
      <c r="D13" s="231"/>
      <c r="E13" s="231"/>
      <c r="F13" s="231"/>
      <c r="G13" s="231"/>
      <c r="H13" s="232"/>
      <c r="I13" s="107" t="s">
        <v>16</v>
      </c>
      <c r="J13" s="108"/>
      <c r="K13" s="108"/>
      <c r="L13" s="109"/>
      <c r="M13" s="86">
        <v>7</v>
      </c>
      <c r="N13" s="87"/>
      <c r="O13" s="87"/>
      <c r="P13" s="87"/>
      <c r="Q13" s="88"/>
      <c r="R13" s="86">
        <v>1172</v>
      </c>
      <c r="S13" s="87"/>
      <c r="T13" s="87"/>
      <c r="U13" s="87"/>
      <c r="V13" s="87"/>
      <c r="W13" s="88"/>
      <c r="X13" s="86">
        <v>0</v>
      </c>
      <c r="Y13" s="87"/>
      <c r="Z13" s="87"/>
      <c r="AA13" s="87"/>
      <c r="AB13" s="88"/>
      <c r="AC13" s="86">
        <v>0</v>
      </c>
      <c r="AD13" s="87"/>
      <c r="AE13" s="87"/>
      <c r="AF13" s="87"/>
      <c r="AG13" s="87"/>
      <c r="AH13" s="88"/>
      <c r="AI13" s="86">
        <f t="shared" ref="AI13:AI44" si="0">M13+X13</f>
        <v>7</v>
      </c>
      <c r="AJ13" s="87"/>
      <c r="AK13" s="87"/>
      <c r="AL13" s="87"/>
      <c r="AM13" s="88"/>
      <c r="AN13" s="86">
        <f t="shared" ref="AN13:AN44" si="1">R13+AC13</f>
        <v>1172</v>
      </c>
      <c r="AO13" s="87"/>
      <c r="AP13" s="87"/>
      <c r="AQ13" s="87"/>
      <c r="AR13" s="87"/>
      <c r="AS13" s="88"/>
      <c r="AT13" s="59">
        <f>IF(AI13=0,0,(AI13*1)/($E$17*$AU$9*3-$B$19))</f>
        <v>4.0229885057471264E-2</v>
      </c>
      <c r="AU13" s="60"/>
      <c r="AV13" s="60"/>
      <c r="AW13" s="60"/>
      <c r="AX13" s="60"/>
      <c r="AY13" s="61"/>
      <c r="AZ13" s="48"/>
    </row>
    <row r="14" spans="1:52" ht="10.5" customHeight="1" x14ac:dyDescent="0.15">
      <c r="A14" s="5"/>
      <c r="B14" s="233"/>
      <c r="C14" s="234"/>
      <c r="D14" s="234"/>
      <c r="E14" s="234"/>
      <c r="F14" s="234"/>
      <c r="G14" s="234"/>
      <c r="H14" s="235"/>
      <c r="I14" s="107" t="s">
        <v>17</v>
      </c>
      <c r="J14" s="108"/>
      <c r="K14" s="108"/>
      <c r="L14" s="109"/>
      <c r="M14" s="86">
        <v>6</v>
      </c>
      <c r="N14" s="87"/>
      <c r="O14" s="87"/>
      <c r="P14" s="87"/>
      <c r="Q14" s="88"/>
      <c r="R14" s="86">
        <v>895</v>
      </c>
      <c r="S14" s="87"/>
      <c r="T14" s="87"/>
      <c r="U14" s="87"/>
      <c r="V14" s="87"/>
      <c r="W14" s="88"/>
      <c r="X14" s="86">
        <v>0</v>
      </c>
      <c r="Y14" s="87"/>
      <c r="Z14" s="87"/>
      <c r="AA14" s="87"/>
      <c r="AB14" s="88"/>
      <c r="AC14" s="86">
        <v>0</v>
      </c>
      <c r="AD14" s="87"/>
      <c r="AE14" s="87"/>
      <c r="AF14" s="87"/>
      <c r="AG14" s="87"/>
      <c r="AH14" s="88"/>
      <c r="AI14" s="86">
        <f t="shared" si="0"/>
        <v>6</v>
      </c>
      <c r="AJ14" s="87"/>
      <c r="AK14" s="87"/>
      <c r="AL14" s="87"/>
      <c r="AM14" s="88"/>
      <c r="AN14" s="86">
        <f t="shared" si="1"/>
        <v>895</v>
      </c>
      <c r="AO14" s="87"/>
      <c r="AP14" s="87"/>
      <c r="AQ14" s="87"/>
      <c r="AR14" s="87"/>
      <c r="AS14" s="88"/>
      <c r="AT14" s="59">
        <f>IF(AI14=0,0,(AI14*1)/($E$17*$AU$9*3-$B$19))</f>
        <v>3.4482758620689655E-2</v>
      </c>
      <c r="AU14" s="60"/>
      <c r="AV14" s="60"/>
      <c r="AW14" s="60"/>
      <c r="AX14" s="60"/>
      <c r="AY14" s="61"/>
      <c r="AZ14" s="48"/>
    </row>
    <row r="15" spans="1:52" ht="10.5" customHeight="1" x14ac:dyDescent="0.15">
      <c r="A15" s="5"/>
      <c r="B15" s="233"/>
      <c r="C15" s="234"/>
      <c r="D15" s="234"/>
      <c r="E15" s="234"/>
      <c r="F15" s="234"/>
      <c r="G15" s="234"/>
      <c r="H15" s="235"/>
      <c r="I15" s="107" t="s">
        <v>18</v>
      </c>
      <c r="J15" s="108"/>
      <c r="K15" s="108"/>
      <c r="L15" s="109"/>
      <c r="M15" s="86">
        <v>13</v>
      </c>
      <c r="N15" s="87"/>
      <c r="O15" s="87"/>
      <c r="P15" s="87"/>
      <c r="Q15" s="88"/>
      <c r="R15" s="86">
        <v>822</v>
      </c>
      <c r="S15" s="87"/>
      <c r="T15" s="87"/>
      <c r="U15" s="87"/>
      <c r="V15" s="87"/>
      <c r="W15" s="88"/>
      <c r="X15" s="86">
        <v>4</v>
      </c>
      <c r="Y15" s="87"/>
      <c r="Z15" s="87"/>
      <c r="AA15" s="87"/>
      <c r="AB15" s="88"/>
      <c r="AC15" s="86">
        <v>190</v>
      </c>
      <c r="AD15" s="87"/>
      <c r="AE15" s="87"/>
      <c r="AF15" s="87"/>
      <c r="AG15" s="87"/>
      <c r="AH15" s="88"/>
      <c r="AI15" s="86">
        <f t="shared" si="0"/>
        <v>17</v>
      </c>
      <c r="AJ15" s="87"/>
      <c r="AK15" s="87"/>
      <c r="AL15" s="87"/>
      <c r="AM15" s="88"/>
      <c r="AN15" s="86">
        <f t="shared" si="1"/>
        <v>1012</v>
      </c>
      <c r="AO15" s="87"/>
      <c r="AP15" s="87"/>
      <c r="AQ15" s="87"/>
      <c r="AR15" s="87"/>
      <c r="AS15" s="88"/>
      <c r="AT15" s="59">
        <f>IF(AI15=0,0,(AI15*1)/($E$17*$AU$9*3-$B$19))</f>
        <v>9.7701149425287362E-2</v>
      </c>
      <c r="AU15" s="60"/>
      <c r="AV15" s="60"/>
      <c r="AW15" s="60"/>
      <c r="AX15" s="60"/>
      <c r="AY15" s="61"/>
      <c r="AZ15" s="48"/>
    </row>
    <row r="16" spans="1:52" ht="10.5" customHeight="1" x14ac:dyDescent="0.15">
      <c r="A16" s="5"/>
      <c r="B16" s="233"/>
      <c r="C16" s="234"/>
      <c r="D16" s="234"/>
      <c r="E16" s="234"/>
      <c r="F16" s="234"/>
      <c r="G16" s="234"/>
      <c r="H16" s="235"/>
      <c r="I16" s="107" t="s">
        <v>19</v>
      </c>
      <c r="J16" s="108"/>
      <c r="K16" s="108"/>
      <c r="L16" s="109"/>
      <c r="M16" s="86">
        <v>20</v>
      </c>
      <c r="N16" s="87"/>
      <c r="O16" s="87"/>
      <c r="P16" s="87"/>
      <c r="Q16" s="88"/>
      <c r="R16" s="86">
        <v>4899</v>
      </c>
      <c r="S16" s="87"/>
      <c r="T16" s="87"/>
      <c r="U16" s="87"/>
      <c r="V16" s="87"/>
      <c r="W16" s="88"/>
      <c r="X16" s="86">
        <v>2</v>
      </c>
      <c r="Y16" s="87"/>
      <c r="Z16" s="87"/>
      <c r="AA16" s="87"/>
      <c r="AB16" s="88"/>
      <c r="AC16" s="86">
        <v>586</v>
      </c>
      <c r="AD16" s="87"/>
      <c r="AE16" s="87"/>
      <c r="AF16" s="87"/>
      <c r="AG16" s="87"/>
      <c r="AH16" s="88"/>
      <c r="AI16" s="86">
        <f t="shared" si="0"/>
        <v>22</v>
      </c>
      <c r="AJ16" s="87"/>
      <c r="AK16" s="87"/>
      <c r="AL16" s="87"/>
      <c r="AM16" s="88"/>
      <c r="AN16" s="86">
        <f t="shared" si="1"/>
        <v>5485</v>
      </c>
      <c r="AO16" s="87"/>
      <c r="AP16" s="87"/>
      <c r="AQ16" s="87"/>
      <c r="AR16" s="87"/>
      <c r="AS16" s="88"/>
      <c r="AT16" s="59">
        <f>IF(AI16=0,0,(AI16*2)/($E$17*$AU$9*3-$B$19))</f>
        <v>0.25287356321839083</v>
      </c>
      <c r="AU16" s="60"/>
      <c r="AV16" s="60"/>
      <c r="AW16" s="60"/>
      <c r="AX16" s="60"/>
      <c r="AY16" s="61"/>
      <c r="AZ16" s="48"/>
    </row>
    <row r="17" spans="1:52" ht="10.5" customHeight="1" x14ac:dyDescent="0.15">
      <c r="A17" s="5"/>
      <c r="B17" s="20"/>
      <c r="C17" s="22"/>
      <c r="D17" s="18" t="s">
        <v>24</v>
      </c>
      <c r="E17" s="18">
        <v>2</v>
      </c>
      <c r="F17" s="18" t="s">
        <v>20</v>
      </c>
      <c r="G17" s="18"/>
      <c r="H17" s="19"/>
      <c r="I17" s="107" t="s">
        <v>21</v>
      </c>
      <c r="J17" s="108"/>
      <c r="K17" s="108"/>
      <c r="L17" s="109"/>
      <c r="M17" s="86">
        <v>3</v>
      </c>
      <c r="N17" s="87"/>
      <c r="O17" s="87"/>
      <c r="P17" s="87"/>
      <c r="Q17" s="88"/>
      <c r="R17" s="86">
        <v>560</v>
      </c>
      <c r="S17" s="87"/>
      <c r="T17" s="87"/>
      <c r="U17" s="87"/>
      <c r="V17" s="87"/>
      <c r="W17" s="88"/>
      <c r="X17" s="86">
        <v>1</v>
      </c>
      <c r="Y17" s="87"/>
      <c r="Z17" s="87"/>
      <c r="AA17" s="87"/>
      <c r="AB17" s="88"/>
      <c r="AC17" s="86">
        <v>30</v>
      </c>
      <c r="AD17" s="87"/>
      <c r="AE17" s="87"/>
      <c r="AF17" s="87"/>
      <c r="AG17" s="87"/>
      <c r="AH17" s="88"/>
      <c r="AI17" s="86">
        <f t="shared" si="0"/>
        <v>4</v>
      </c>
      <c r="AJ17" s="87"/>
      <c r="AK17" s="87"/>
      <c r="AL17" s="87"/>
      <c r="AM17" s="88"/>
      <c r="AN17" s="86">
        <f t="shared" si="1"/>
        <v>590</v>
      </c>
      <c r="AO17" s="87"/>
      <c r="AP17" s="87"/>
      <c r="AQ17" s="87"/>
      <c r="AR17" s="87"/>
      <c r="AS17" s="88"/>
      <c r="AT17" s="59">
        <f>IF(AI17=0,0,(AI17*2)/($E$17*$AU$9*3-$B$19))</f>
        <v>4.5977011494252873E-2</v>
      </c>
      <c r="AU17" s="60"/>
      <c r="AV17" s="60"/>
      <c r="AW17" s="60"/>
      <c r="AX17" s="60"/>
      <c r="AY17" s="61"/>
      <c r="AZ17" s="48"/>
    </row>
    <row r="18" spans="1:52" ht="10.5" customHeight="1" x14ac:dyDescent="0.15">
      <c r="A18" s="5"/>
      <c r="B18" s="20"/>
      <c r="C18" s="22"/>
      <c r="D18" s="22"/>
      <c r="E18" s="18"/>
      <c r="F18" s="18"/>
      <c r="G18" s="18"/>
      <c r="H18" s="19"/>
      <c r="I18" s="107" t="s">
        <v>22</v>
      </c>
      <c r="J18" s="108"/>
      <c r="K18" s="108"/>
      <c r="L18" s="109"/>
      <c r="M18" s="86">
        <v>9</v>
      </c>
      <c r="N18" s="87"/>
      <c r="O18" s="87"/>
      <c r="P18" s="87"/>
      <c r="Q18" s="88"/>
      <c r="R18" s="86">
        <v>2600</v>
      </c>
      <c r="S18" s="87"/>
      <c r="T18" s="87"/>
      <c r="U18" s="87"/>
      <c r="V18" s="87"/>
      <c r="W18" s="88"/>
      <c r="X18" s="86">
        <v>3</v>
      </c>
      <c r="Y18" s="87"/>
      <c r="Z18" s="87"/>
      <c r="AA18" s="87"/>
      <c r="AB18" s="88"/>
      <c r="AC18" s="86">
        <v>850</v>
      </c>
      <c r="AD18" s="87"/>
      <c r="AE18" s="87"/>
      <c r="AF18" s="87"/>
      <c r="AG18" s="87"/>
      <c r="AH18" s="88"/>
      <c r="AI18" s="86">
        <f t="shared" si="0"/>
        <v>12</v>
      </c>
      <c r="AJ18" s="87"/>
      <c r="AK18" s="87"/>
      <c r="AL18" s="87"/>
      <c r="AM18" s="88"/>
      <c r="AN18" s="86">
        <f t="shared" si="1"/>
        <v>3450</v>
      </c>
      <c r="AO18" s="87"/>
      <c r="AP18" s="87"/>
      <c r="AQ18" s="87"/>
      <c r="AR18" s="87"/>
      <c r="AS18" s="88"/>
      <c r="AT18" s="59">
        <f>IF(AI18=0,0,(AI18*3)/($E$17*$AU$9*3-$B$19))</f>
        <v>0.20689655172413793</v>
      </c>
      <c r="AU18" s="60"/>
      <c r="AV18" s="60"/>
      <c r="AW18" s="60"/>
      <c r="AX18" s="60"/>
      <c r="AY18" s="61"/>
      <c r="AZ18" s="48"/>
    </row>
    <row r="19" spans="1:52" ht="10.5" customHeight="1" x14ac:dyDescent="0.15">
      <c r="A19" s="5"/>
      <c r="B19" s="32">
        <v>0</v>
      </c>
      <c r="C19" s="27"/>
      <c r="D19" s="27"/>
      <c r="E19" s="24">
        <v>2</v>
      </c>
      <c r="F19" s="24"/>
      <c r="G19" s="24"/>
      <c r="H19" s="25"/>
      <c r="I19" s="107" t="s">
        <v>23</v>
      </c>
      <c r="J19" s="108"/>
      <c r="K19" s="108"/>
      <c r="L19" s="109"/>
      <c r="M19" s="86">
        <f>SUM(M13:M18)</f>
        <v>58</v>
      </c>
      <c r="N19" s="87"/>
      <c r="O19" s="87"/>
      <c r="P19" s="87"/>
      <c r="Q19" s="88"/>
      <c r="R19" s="86">
        <f>SUM(R13:R18)</f>
        <v>10948</v>
      </c>
      <c r="S19" s="87"/>
      <c r="T19" s="87"/>
      <c r="U19" s="87"/>
      <c r="V19" s="87"/>
      <c r="W19" s="88"/>
      <c r="X19" s="86">
        <f>SUM(X13:X18)</f>
        <v>10</v>
      </c>
      <c r="Y19" s="87"/>
      <c r="Z19" s="87"/>
      <c r="AA19" s="87"/>
      <c r="AB19" s="88"/>
      <c r="AC19" s="86">
        <f>SUM(AC13:AC18)</f>
        <v>1656</v>
      </c>
      <c r="AD19" s="87"/>
      <c r="AE19" s="87"/>
      <c r="AF19" s="87"/>
      <c r="AG19" s="87"/>
      <c r="AH19" s="88"/>
      <c r="AI19" s="86">
        <f t="shared" si="0"/>
        <v>68</v>
      </c>
      <c r="AJ19" s="87"/>
      <c r="AK19" s="87"/>
      <c r="AL19" s="87"/>
      <c r="AM19" s="88"/>
      <c r="AN19" s="86">
        <f t="shared" si="1"/>
        <v>12604</v>
      </c>
      <c r="AO19" s="87"/>
      <c r="AP19" s="87"/>
      <c r="AQ19" s="87"/>
      <c r="AR19" s="87"/>
      <c r="AS19" s="88"/>
      <c r="AT19" s="59">
        <f>IF(AI19=0,0,(AI19+AI16+AI17+(AI18*2))/(E17*$AU$9*3-B19))</f>
        <v>0.67816091954022983</v>
      </c>
      <c r="AU19" s="60"/>
      <c r="AV19" s="60"/>
      <c r="AW19" s="60"/>
      <c r="AX19" s="60"/>
      <c r="AY19" s="61"/>
      <c r="AZ19" s="48"/>
    </row>
    <row r="20" spans="1:52" ht="10.5" customHeight="1" x14ac:dyDescent="0.15">
      <c r="A20" s="5"/>
      <c r="B20" s="121" t="s">
        <v>44</v>
      </c>
      <c r="C20" s="231"/>
      <c r="D20" s="231"/>
      <c r="E20" s="231"/>
      <c r="F20" s="231"/>
      <c r="G20" s="231"/>
      <c r="H20" s="232"/>
      <c r="I20" s="107" t="s">
        <v>37</v>
      </c>
      <c r="J20" s="108"/>
      <c r="K20" s="108"/>
      <c r="L20" s="109"/>
      <c r="M20" s="86">
        <v>46</v>
      </c>
      <c r="N20" s="87"/>
      <c r="O20" s="87"/>
      <c r="P20" s="87"/>
      <c r="Q20" s="88"/>
      <c r="R20" s="86">
        <v>468</v>
      </c>
      <c r="S20" s="87"/>
      <c r="T20" s="87"/>
      <c r="U20" s="87"/>
      <c r="V20" s="87"/>
      <c r="W20" s="88"/>
      <c r="X20" s="86">
        <v>0</v>
      </c>
      <c r="Y20" s="87"/>
      <c r="Z20" s="87"/>
      <c r="AA20" s="87"/>
      <c r="AB20" s="88"/>
      <c r="AC20" s="86">
        <v>0</v>
      </c>
      <c r="AD20" s="87"/>
      <c r="AE20" s="87"/>
      <c r="AF20" s="87"/>
      <c r="AG20" s="87"/>
      <c r="AH20" s="88"/>
      <c r="AI20" s="86">
        <f t="shared" si="0"/>
        <v>46</v>
      </c>
      <c r="AJ20" s="87"/>
      <c r="AK20" s="87"/>
      <c r="AL20" s="87"/>
      <c r="AM20" s="88"/>
      <c r="AN20" s="86">
        <f t="shared" si="1"/>
        <v>468</v>
      </c>
      <c r="AO20" s="87"/>
      <c r="AP20" s="87"/>
      <c r="AQ20" s="87"/>
      <c r="AR20" s="87"/>
      <c r="AS20" s="88"/>
      <c r="AT20" s="59">
        <f>IF(AI20=0,0,(AI20*1)/($E$24*$AU$9*3-$B$26))</f>
        <v>0.17624521072796934</v>
      </c>
      <c r="AU20" s="60"/>
      <c r="AV20" s="60"/>
      <c r="AW20" s="60"/>
      <c r="AX20" s="60"/>
      <c r="AY20" s="61"/>
      <c r="AZ20" s="48"/>
    </row>
    <row r="21" spans="1:52" ht="10.5" customHeight="1" x14ac:dyDescent="0.15">
      <c r="A21" s="5"/>
      <c r="B21" s="233"/>
      <c r="C21" s="234"/>
      <c r="D21" s="234"/>
      <c r="E21" s="234"/>
      <c r="F21" s="234"/>
      <c r="G21" s="234"/>
      <c r="H21" s="235"/>
      <c r="I21" s="107" t="s">
        <v>38</v>
      </c>
      <c r="J21" s="108"/>
      <c r="K21" s="108"/>
      <c r="L21" s="109"/>
      <c r="M21" s="86">
        <v>44</v>
      </c>
      <c r="N21" s="87"/>
      <c r="O21" s="87"/>
      <c r="P21" s="87"/>
      <c r="Q21" s="88"/>
      <c r="R21" s="86">
        <v>429</v>
      </c>
      <c r="S21" s="87"/>
      <c r="T21" s="87"/>
      <c r="U21" s="87"/>
      <c r="V21" s="87"/>
      <c r="W21" s="88"/>
      <c r="X21" s="86">
        <v>6</v>
      </c>
      <c r="Y21" s="87"/>
      <c r="Z21" s="87"/>
      <c r="AA21" s="87"/>
      <c r="AB21" s="88"/>
      <c r="AC21" s="86">
        <v>120</v>
      </c>
      <c r="AD21" s="87"/>
      <c r="AE21" s="87"/>
      <c r="AF21" s="87"/>
      <c r="AG21" s="87"/>
      <c r="AH21" s="88"/>
      <c r="AI21" s="86">
        <f t="shared" si="0"/>
        <v>50</v>
      </c>
      <c r="AJ21" s="87"/>
      <c r="AK21" s="87"/>
      <c r="AL21" s="87"/>
      <c r="AM21" s="88"/>
      <c r="AN21" s="86">
        <f t="shared" si="1"/>
        <v>549</v>
      </c>
      <c r="AO21" s="87"/>
      <c r="AP21" s="87"/>
      <c r="AQ21" s="87"/>
      <c r="AR21" s="87"/>
      <c r="AS21" s="88"/>
      <c r="AT21" s="59">
        <f>IF(AI21=0,0,(AI21*1)/($E$24*$AU$9*3-$B$26))</f>
        <v>0.19157088122605365</v>
      </c>
      <c r="AU21" s="60"/>
      <c r="AV21" s="60"/>
      <c r="AW21" s="60"/>
      <c r="AX21" s="60"/>
      <c r="AY21" s="61"/>
      <c r="AZ21" s="48"/>
    </row>
    <row r="22" spans="1:52" ht="10.5" customHeight="1" x14ac:dyDescent="0.15">
      <c r="A22" s="5"/>
      <c r="B22" s="233"/>
      <c r="C22" s="234"/>
      <c r="D22" s="234"/>
      <c r="E22" s="234"/>
      <c r="F22" s="234"/>
      <c r="G22" s="234"/>
      <c r="H22" s="235"/>
      <c r="I22" s="107" t="s">
        <v>39</v>
      </c>
      <c r="J22" s="108"/>
      <c r="K22" s="108"/>
      <c r="L22" s="109"/>
      <c r="M22" s="86">
        <v>45</v>
      </c>
      <c r="N22" s="87"/>
      <c r="O22" s="87"/>
      <c r="P22" s="87"/>
      <c r="Q22" s="88"/>
      <c r="R22" s="86">
        <v>617</v>
      </c>
      <c r="S22" s="87"/>
      <c r="T22" s="87"/>
      <c r="U22" s="87"/>
      <c r="V22" s="87"/>
      <c r="W22" s="88"/>
      <c r="X22" s="86">
        <v>11</v>
      </c>
      <c r="Y22" s="87"/>
      <c r="Z22" s="87"/>
      <c r="AA22" s="87"/>
      <c r="AB22" s="88"/>
      <c r="AC22" s="86">
        <v>290</v>
      </c>
      <c r="AD22" s="87"/>
      <c r="AE22" s="87"/>
      <c r="AF22" s="87"/>
      <c r="AG22" s="87"/>
      <c r="AH22" s="88"/>
      <c r="AI22" s="86">
        <f t="shared" si="0"/>
        <v>56</v>
      </c>
      <c r="AJ22" s="87"/>
      <c r="AK22" s="87"/>
      <c r="AL22" s="87"/>
      <c r="AM22" s="88"/>
      <c r="AN22" s="86">
        <f t="shared" si="1"/>
        <v>907</v>
      </c>
      <c r="AO22" s="87"/>
      <c r="AP22" s="87"/>
      <c r="AQ22" s="87"/>
      <c r="AR22" s="87"/>
      <c r="AS22" s="88"/>
      <c r="AT22" s="59">
        <f>IF(AI22=0,0,(AI22*1)/($E$24*$AU$9*3-$B$26))</f>
        <v>0.21455938697318008</v>
      </c>
      <c r="AU22" s="60"/>
      <c r="AV22" s="60"/>
      <c r="AW22" s="60"/>
      <c r="AX22" s="60"/>
      <c r="AY22" s="61"/>
      <c r="AZ22" s="48"/>
    </row>
    <row r="23" spans="1:52" ht="10.5" customHeight="1" x14ac:dyDescent="0.15">
      <c r="A23" s="5"/>
      <c r="B23" s="233"/>
      <c r="C23" s="234"/>
      <c r="D23" s="234"/>
      <c r="E23" s="234"/>
      <c r="F23" s="234"/>
      <c r="G23" s="234"/>
      <c r="H23" s="235"/>
      <c r="I23" s="107" t="s">
        <v>40</v>
      </c>
      <c r="J23" s="108"/>
      <c r="K23" s="108"/>
      <c r="L23" s="109"/>
      <c r="M23" s="86">
        <v>18</v>
      </c>
      <c r="N23" s="87"/>
      <c r="O23" s="87"/>
      <c r="P23" s="87"/>
      <c r="Q23" s="88"/>
      <c r="R23" s="86">
        <v>273</v>
      </c>
      <c r="S23" s="87"/>
      <c r="T23" s="87"/>
      <c r="U23" s="87"/>
      <c r="V23" s="87"/>
      <c r="W23" s="88"/>
      <c r="X23" s="86">
        <v>3</v>
      </c>
      <c r="Y23" s="87"/>
      <c r="Z23" s="87"/>
      <c r="AA23" s="87"/>
      <c r="AB23" s="88"/>
      <c r="AC23" s="86">
        <v>60</v>
      </c>
      <c r="AD23" s="87"/>
      <c r="AE23" s="87"/>
      <c r="AF23" s="87"/>
      <c r="AG23" s="87"/>
      <c r="AH23" s="88"/>
      <c r="AI23" s="86">
        <f t="shared" si="0"/>
        <v>21</v>
      </c>
      <c r="AJ23" s="87"/>
      <c r="AK23" s="87"/>
      <c r="AL23" s="87"/>
      <c r="AM23" s="88"/>
      <c r="AN23" s="86">
        <f t="shared" si="1"/>
        <v>333</v>
      </c>
      <c r="AO23" s="87"/>
      <c r="AP23" s="87"/>
      <c r="AQ23" s="87"/>
      <c r="AR23" s="87"/>
      <c r="AS23" s="88"/>
      <c r="AT23" s="59">
        <f>IF(AI23=0,0,(AI23*2)/($E$24*$AU$9*3-$B$26))</f>
        <v>0.16091954022988506</v>
      </c>
      <c r="AU23" s="60"/>
      <c r="AV23" s="60"/>
      <c r="AW23" s="60"/>
      <c r="AX23" s="60"/>
      <c r="AY23" s="61"/>
      <c r="AZ23" s="48"/>
    </row>
    <row r="24" spans="1:52" ht="10.5" customHeight="1" x14ac:dyDescent="0.15">
      <c r="A24" s="5"/>
      <c r="B24" s="20"/>
      <c r="C24" s="22"/>
      <c r="D24" s="18" t="s">
        <v>24</v>
      </c>
      <c r="E24" s="18">
        <v>3</v>
      </c>
      <c r="F24" s="18" t="s">
        <v>41</v>
      </c>
      <c r="G24" s="18"/>
      <c r="H24" s="19"/>
      <c r="I24" s="107" t="s">
        <v>42</v>
      </c>
      <c r="J24" s="108"/>
      <c r="K24" s="108"/>
      <c r="L24" s="109"/>
      <c r="M24" s="86">
        <v>4</v>
      </c>
      <c r="N24" s="87"/>
      <c r="O24" s="87"/>
      <c r="P24" s="87"/>
      <c r="Q24" s="88"/>
      <c r="R24" s="86">
        <v>41</v>
      </c>
      <c r="S24" s="87"/>
      <c r="T24" s="87"/>
      <c r="U24" s="87"/>
      <c r="V24" s="87"/>
      <c r="W24" s="88"/>
      <c r="X24" s="86">
        <v>0</v>
      </c>
      <c r="Y24" s="87"/>
      <c r="Z24" s="87"/>
      <c r="AA24" s="87"/>
      <c r="AB24" s="88"/>
      <c r="AC24" s="86">
        <v>0</v>
      </c>
      <c r="AD24" s="87"/>
      <c r="AE24" s="87"/>
      <c r="AF24" s="87"/>
      <c r="AG24" s="87"/>
      <c r="AH24" s="88"/>
      <c r="AI24" s="86">
        <f t="shared" si="0"/>
        <v>4</v>
      </c>
      <c r="AJ24" s="87"/>
      <c r="AK24" s="87"/>
      <c r="AL24" s="87"/>
      <c r="AM24" s="88"/>
      <c r="AN24" s="86">
        <f t="shared" si="1"/>
        <v>41</v>
      </c>
      <c r="AO24" s="87"/>
      <c r="AP24" s="87"/>
      <c r="AQ24" s="87"/>
      <c r="AR24" s="87"/>
      <c r="AS24" s="88"/>
      <c r="AT24" s="59">
        <f>IF(AI24=0,0,(AI24*2)/($E$24*$AU$9*3-$B$26))</f>
        <v>3.0651340996168581E-2</v>
      </c>
      <c r="AU24" s="60"/>
      <c r="AV24" s="60"/>
      <c r="AW24" s="60"/>
      <c r="AX24" s="60"/>
      <c r="AY24" s="61"/>
      <c r="AZ24" s="48"/>
    </row>
    <row r="25" spans="1:52" ht="10.5" customHeight="1" x14ac:dyDescent="0.15">
      <c r="A25" s="5"/>
      <c r="B25" s="20"/>
      <c r="C25" s="22"/>
      <c r="D25" s="22"/>
      <c r="E25" s="18"/>
      <c r="F25" s="18"/>
      <c r="G25" s="18"/>
      <c r="H25" s="19"/>
      <c r="I25" s="107" t="s">
        <v>43</v>
      </c>
      <c r="J25" s="108"/>
      <c r="K25" s="108"/>
      <c r="L25" s="109"/>
      <c r="M25" s="86">
        <v>6</v>
      </c>
      <c r="N25" s="87"/>
      <c r="O25" s="87"/>
      <c r="P25" s="87"/>
      <c r="Q25" s="88"/>
      <c r="R25" s="86">
        <v>160</v>
      </c>
      <c r="S25" s="87"/>
      <c r="T25" s="87"/>
      <c r="U25" s="87"/>
      <c r="V25" s="87"/>
      <c r="W25" s="88"/>
      <c r="X25" s="86">
        <v>4</v>
      </c>
      <c r="Y25" s="87"/>
      <c r="Z25" s="87"/>
      <c r="AA25" s="87"/>
      <c r="AB25" s="88"/>
      <c r="AC25" s="86">
        <v>60</v>
      </c>
      <c r="AD25" s="87"/>
      <c r="AE25" s="87"/>
      <c r="AF25" s="87"/>
      <c r="AG25" s="87"/>
      <c r="AH25" s="88"/>
      <c r="AI25" s="86">
        <f t="shared" si="0"/>
        <v>10</v>
      </c>
      <c r="AJ25" s="87"/>
      <c r="AK25" s="87"/>
      <c r="AL25" s="87"/>
      <c r="AM25" s="88"/>
      <c r="AN25" s="86">
        <f t="shared" si="1"/>
        <v>220</v>
      </c>
      <c r="AO25" s="87"/>
      <c r="AP25" s="87"/>
      <c r="AQ25" s="87"/>
      <c r="AR25" s="87"/>
      <c r="AS25" s="88"/>
      <c r="AT25" s="59">
        <f>IF(AI25=0,0,(AI25*3)/($E$24*$AU$9*3-$B$26))</f>
        <v>0.11494252873563218</v>
      </c>
      <c r="AU25" s="60"/>
      <c r="AV25" s="60"/>
      <c r="AW25" s="60"/>
      <c r="AX25" s="60"/>
      <c r="AY25" s="61"/>
      <c r="AZ25" s="48"/>
    </row>
    <row r="26" spans="1:52" ht="10.5" customHeight="1" x14ac:dyDescent="0.15">
      <c r="A26" s="5"/>
      <c r="B26" s="32">
        <v>0</v>
      </c>
      <c r="C26" s="27"/>
      <c r="D26" s="27"/>
      <c r="E26" s="24">
        <v>2</v>
      </c>
      <c r="F26" s="24"/>
      <c r="G26" s="24"/>
      <c r="H26" s="25"/>
      <c r="I26" s="107" t="s">
        <v>36</v>
      </c>
      <c r="J26" s="108"/>
      <c r="K26" s="108"/>
      <c r="L26" s="109"/>
      <c r="M26" s="86">
        <f>SUM(M20:M25)</f>
        <v>163</v>
      </c>
      <c r="N26" s="87"/>
      <c r="O26" s="87"/>
      <c r="P26" s="87"/>
      <c r="Q26" s="88"/>
      <c r="R26" s="86">
        <f>SUM(R20:R25)</f>
        <v>1988</v>
      </c>
      <c r="S26" s="87"/>
      <c r="T26" s="87"/>
      <c r="U26" s="87"/>
      <c r="V26" s="87"/>
      <c r="W26" s="88"/>
      <c r="X26" s="86">
        <f>SUM(X20:X25)</f>
        <v>24</v>
      </c>
      <c r="Y26" s="87"/>
      <c r="Z26" s="87"/>
      <c r="AA26" s="87"/>
      <c r="AB26" s="88"/>
      <c r="AC26" s="86">
        <f>SUM(AC20:AC25)</f>
        <v>530</v>
      </c>
      <c r="AD26" s="87"/>
      <c r="AE26" s="87"/>
      <c r="AF26" s="87"/>
      <c r="AG26" s="87"/>
      <c r="AH26" s="88"/>
      <c r="AI26" s="86">
        <f t="shared" si="0"/>
        <v>187</v>
      </c>
      <c r="AJ26" s="87"/>
      <c r="AK26" s="87"/>
      <c r="AL26" s="87"/>
      <c r="AM26" s="88"/>
      <c r="AN26" s="86">
        <f t="shared" si="1"/>
        <v>2518</v>
      </c>
      <c r="AO26" s="87"/>
      <c r="AP26" s="87"/>
      <c r="AQ26" s="87"/>
      <c r="AR26" s="87"/>
      <c r="AS26" s="88"/>
      <c r="AT26" s="59">
        <f>IF(AI26=0,0,(AI26+AI23+AI24+(AI25*2))/(E24*$AU$9*3-B26))</f>
        <v>0.88888888888888884</v>
      </c>
      <c r="AU26" s="60"/>
      <c r="AV26" s="60"/>
      <c r="AW26" s="60"/>
      <c r="AX26" s="60"/>
      <c r="AY26" s="61"/>
      <c r="AZ26" s="48"/>
    </row>
    <row r="27" spans="1:52" ht="10.5" customHeight="1" x14ac:dyDescent="0.15">
      <c r="A27" s="5"/>
      <c r="B27" s="121" t="s">
        <v>45</v>
      </c>
      <c r="C27" s="231"/>
      <c r="D27" s="231"/>
      <c r="E27" s="231"/>
      <c r="F27" s="231"/>
      <c r="G27" s="231"/>
      <c r="H27" s="232"/>
      <c r="I27" s="107" t="s">
        <v>37</v>
      </c>
      <c r="J27" s="108"/>
      <c r="K27" s="108"/>
      <c r="L27" s="109"/>
      <c r="M27" s="86">
        <v>8</v>
      </c>
      <c r="N27" s="87"/>
      <c r="O27" s="87"/>
      <c r="P27" s="87"/>
      <c r="Q27" s="88"/>
      <c r="R27" s="86">
        <v>76</v>
      </c>
      <c r="S27" s="87"/>
      <c r="T27" s="87"/>
      <c r="U27" s="87"/>
      <c r="V27" s="87"/>
      <c r="W27" s="88"/>
      <c r="X27" s="86">
        <v>0</v>
      </c>
      <c r="Y27" s="87"/>
      <c r="Z27" s="87"/>
      <c r="AA27" s="87"/>
      <c r="AB27" s="88"/>
      <c r="AC27" s="86">
        <v>0</v>
      </c>
      <c r="AD27" s="87"/>
      <c r="AE27" s="87"/>
      <c r="AF27" s="87"/>
      <c r="AG27" s="87"/>
      <c r="AH27" s="88"/>
      <c r="AI27" s="86">
        <f t="shared" si="0"/>
        <v>8</v>
      </c>
      <c r="AJ27" s="87"/>
      <c r="AK27" s="87"/>
      <c r="AL27" s="87"/>
      <c r="AM27" s="88"/>
      <c r="AN27" s="86">
        <f t="shared" si="1"/>
        <v>76</v>
      </c>
      <c r="AO27" s="87"/>
      <c r="AP27" s="87"/>
      <c r="AQ27" s="87"/>
      <c r="AR27" s="87"/>
      <c r="AS27" s="88"/>
      <c r="AT27" s="59">
        <f>IF(AI27=0,0,(AI27*1)/($E$31*$AU$9*3-$B$33))</f>
        <v>9.1954022988505746E-2</v>
      </c>
      <c r="AU27" s="60"/>
      <c r="AV27" s="60"/>
      <c r="AW27" s="60"/>
      <c r="AX27" s="60"/>
      <c r="AY27" s="61"/>
      <c r="AZ27" s="48"/>
    </row>
    <row r="28" spans="1:52" ht="10.5" customHeight="1" x14ac:dyDescent="0.15">
      <c r="A28" s="5"/>
      <c r="B28" s="233"/>
      <c r="C28" s="234"/>
      <c r="D28" s="234"/>
      <c r="E28" s="234"/>
      <c r="F28" s="234"/>
      <c r="G28" s="234"/>
      <c r="H28" s="235"/>
      <c r="I28" s="107" t="s">
        <v>38</v>
      </c>
      <c r="J28" s="108"/>
      <c r="K28" s="108"/>
      <c r="L28" s="109"/>
      <c r="M28" s="86">
        <v>6</v>
      </c>
      <c r="N28" s="87"/>
      <c r="O28" s="87"/>
      <c r="P28" s="87"/>
      <c r="Q28" s="88"/>
      <c r="R28" s="86">
        <v>53</v>
      </c>
      <c r="S28" s="87"/>
      <c r="T28" s="87"/>
      <c r="U28" s="87"/>
      <c r="V28" s="87"/>
      <c r="W28" s="88"/>
      <c r="X28" s="86">
        <v>0</v>
      </c>
      <c r="Y28" s="87"/>
      <c r="Z28" s="87"/>
      <c r="AA28" s="87"/>
      <c r="AB28" s="88"/>
      <c r="AC28" s="86">
        <v>0</v>
      </c>
      <c r="AD28" s="87"/>
      <c r="AE28" s="87"/>
      <c r="AF28" s="87"/>
      <c r="AG28" s="87"/>
      <c r="AH28" s="88"/>
      <c r="AI28" s="86">
        <f t="shared" si="0"/>
        <v>6</v>
      </c>
      <c r="AJ28" s="87"/>
      <c r="AK28" s="87"/>
      <c r="AL28" s="87"/>
      <c r="AM28" s="88"/>
      <c r="AN28" s="86">
        <f t="shared" si="1"/>
        <v>53</v>
      </c>
      <c r="AO28" s="87"/>
      <c r="AP28" s="87"/>
      <c r="AQ28" s="87"/>
      <c r="AR28" s="87"/>
      <c r="AS28" s="88"/>
      <c r="AT28" s="59">
        <f>IF(AI28=0,0,(AI28*1)/($E$31*$AU$9*3-$B$33))</f>
        <v>6.8965517241379309E-2</v>
      </c>
      <c r="AU28" s="60"/>
      <c r="AV28" s="60"/>
      <c r="AW28" s="60"/>
      <c r="AX28" s="60"/>
      <c r="AY28" s="61"/>
      <c r="AZ28" s="48"/>
    </row>
    <row r="29" spans="1:52" ht="10.5" customHeight="1" x14ac:dyDescent="0.15">
      <c r="A29" s="5"/>
      <c r="B29" s="233"/>
      <c r="C29" s="234"/>
      <c r="D29" s="234"/>
      <c r="E29" s="234"/>
      <c r="F29" s="234"/>
      <c r="G29" s="234"/>
      <c r="H29" s="235"/>
      <c r="I29" s="107" t="s">
        <v>39</v>
      </c>
      <c r="J29" s="108"/>
      <c r="K29" s="108"/>
      <c r="L29" s="109"/>
      <c r="M29" s="86">
        <v>9</v>
      </c>
      <c r="N29" s="87"/>
      <c r="O29" s="87"/>
      <c r="P29" s="87"/>
      <c r="Q29" s="88"/>
      <c r="R29" s="86">
        <v>87</v>
      </c>
      <c r="S29" s="87"/>
      <c r="T29" s="87"/>
      <c r="U29" s="87"/>
      <c r="V29" s="87"/>
      <c r="W29" s="88"/>
      <c r="X29" s="86">
        <v>1</v>
      </c>
      <c r="Y29" s="87"/>
      <c r="Z29" s="87"/>
      <c r="AA29" s="87"/>
      <c r="AB29" s="88"/>
      <c r="AC29" s="86">
        <v>15</v>
      </c>
      <c r="AD29" s="87"/>
      <c r="AE29" s="87"/>
      <c r="AF29" s="87"/>
      <c r="AG29" s="87"/>
      <c r="AH29" s="88"/>
      <c r="AI29" s="86">
        <f t="shared" si="0"/>
        <v>10</v>
      </c>
      <c r="AJ29" s="87"/>
      <c r="AK29" s="87"/>
      <c r="AL29" s="87"/>
      <c r="AM29" s="88"/>
      <c r="AN29" s="86">
        <f t="shared" si="1"/>
        <v>102</v>
      </c>
      <c r="AO29" s="87"/>
      <c r="AP29" s="87"/>
      <c r="AQ29" s="87"/>
      <c r="AR29" s="87"/>
      <c r="AS29" s="88"/>
      <c r="AT29" s="59">
        <f>IF(AI29=0,0,(AI29*1)/($E$31*$AU$9*3-$B$33))</f>
        <v>0.11494252873563218</v>
      </c>
      <c r="AU29" s="60"/>
      <c r="AV29" s="60"/>
      <c r="AW29" s="60"/>
      <c r="AX29" s="60"/>
      <c r="AY29" s="61"/>
      <c r="AZ29" s="48"/>
    </row>
    <row r="30" spans="1:52" ht="10.5" customHeight="1" x14ac:dyDescent="0.15">
      <c r="A30" s="5"/>
      <c r="B30" s="233"/>
      <c r="C30" s="234"/>
      <c r="D30" s="234"/>
      <c r="E30" s="234"/>
      <c r="F30" s="234"/>
      <c r="G30" s="234"/>
      <c r="H30" s="235"/>
      <c r="I30" s="107" t="s">
        <v>40</v>
      </c>
      <c r="J30" s="108"/>
      <c r="K30" s="108"/>
      <c r="L30" s="109"/>
      <c r="M30" s="86">
        <v>12</v>
      </c>
      <c r="N30" s="87"/>
      <c r="O30" s="87"/>
      <c r="P30" s="87"/>
      <c r="Q30" s="88"/>
      <c r="R30" s="86">
        <v>135</v>
      </c>
      <c r="S30" s="87"/>
      <c r="T30" s="87"/>
      <c r="U30" s="87"/>
      <c r="V30" s="87"/>
      <c r="W30" s="88"/>
      <c r="X30" s="86">
        <v>0</v>
      </c>
      <c r="Y30" s="87"/>
      <c r="Z30" s="87"/>
      <c r="AA30" s="87"/>
      <c r="AB30" s="88"/>
      <c r="AC30" s="86">
        <v>0</v>
      </c>
      <c r="AD30" s="87"/>
      <c r="AE30" s="87"/>
      <c r="AF30" s="87"/>
      <c r="AG30" s="87"/>
      <c r="AH30" s="88"/>
      <c r="AI30" s="86">
        <f t="shared" si="0"/>
        <v>12</v>
      </c>
      <c r="AJ30" s="87"/>
      <c r="AK30" s="87"/>
      <c r="AL30" s="87"/>
      <c r="AM30" s="88"/>
      <c r="AN30" s="86">
        <f t="shared" si="1"/>
        <v>135</v>
      </c>
      <c r="AO30" s="87"/>
      <c r="AP30" s="87"/>
      <c r="AQ30" s="87"/>
      <c r="AR30" s="87"/>
      <c r="AS30" s="88"/>
      <c r="AT30" s="59">
        <f>IF(AI30=0,0,(AI30*2)/($E$31*$AU$9*3-$B$33))</f>
        <v>0.27586206896551724</v>
      </c>
      <c r="AU30" s="60"/>
      <c r="AV30" s="60"/>
      <c r="AW30" s="60"/>
      <c r="AX30" s="60"/>
      <c r="AY30" s="61"/>
      <c r="AZ30" s="48"/>
    </row>
    <row r="31" spans="1:52" ht="10.5" customHeight="1" x14ac:dyDescent="0.15">
      <c r="A31" s="5"/>
      <c r="B31" s="20"/>
      <c r="C31" s="22"/>
      <c r="D31" s="18" t="s">
        <v>24</v>
      </c>
      <c r="E31" s="18">
        <v>1</v>
      </c>
      <c r="F31" s="18" t="s">
        <v>41</v>
      </c>
      <c r="G31" s="18"/>
      <c r="H31" s="19"/>
      <c r="I31" s="107" t="s">
        <v>42</v>
      </c>
      <c r="J31" s="108"/>
      <c r="K31" s="108"/>
      <c r="L31" s="109"/>
      <c r="M31" s="86">
        <v>3</v>
      </c>
      <c r="N31" s="87"/>
      <c r="O31" s="87"/>
      <c r="P31" s="87"/>
      <c r="Q31" s="88"/>
      <c r="R31" s="86">
        <v>20</v>
      </c>
      <c r="S31" s="87"/>
      <c r="T31" s="87"/>
      <c r="U31" s="87"/>
      <c r="V31" s="87"/>
      <c r="W31" s="88"/>
      <c r="X31" s="86">
        <v>0</v>
      </c>
      <c r="Y31" s="87"/>
      <c r="Z31" s="87"/>
      <c r="AA31" s="87"/>
      <c r="AB31" s="88"/>
      <c r="AC31" s="86">
        <v>0</v>
      </c>
      <c r="AD31" s="87"/>
      <c r="AE31" s="87"/>
      <c r="AF31" s="87"/>
      <c r="AG31" s="87"/>
      <c r="AH31" s="88"/>
      <c r="AI31" s="86">
        <f t="shared" si="0"/>
        <v>3</v>
      </c>
      <c r="AJ31" s="87"/>
      <c r="AK31" s="87"/>
      <c r="AL31" s="87"/>
      <c r="AM31" s="88"/>
      <c r="AN31" s="86">
        <f t="shared" si="1"/>
        <v>20</v>
      </c>
      <c r="AO31" s="87"/>
      <c r="AP31" s="87"/>
      <c r="AQ31" s="87"/>
      <c r="AR31" s="87"/>
      <c r="AS31" s="88"/>
      <c r="AT31" s="59">
        <f>IF(AI31=0,0,(AI31*2)/($E$31*$AU$9*3-$B$33))</f>
        <v>6.8965517241379309E-2</v>
      </c>
      <c r="AU31" s="60"/>
      <c r="AV31" s="60"/>
      <c r="AW31" s="60"/>
      <c r="AX31" s="60"/>
      <c r="AY31" s="61"/>
      <c r="AZ31" s="48"/>
    </row>
    <row r="32" spans="1:52" ht="10.5" customHeight="1" x14ac:dyDescent="0.15">
      <c r="A32" s="5"/>
      <c r="B32" s="20"/>
      <c r="C32" s="22"/>
      <c r="D32" s="22"/>
      <c r="E32" s="18"/>
      <c r="F32" s="18"/>
      <c r="G32" s="18"/>
      <c r="H32" s="19"/>
      <c r="I32" s="107" t="s">
        <v>43</v>
      </c>
      <c r="J32" s="108"/>
      <c r="K32" s="108"/>
      <c r="L32" s="109"/>
      <c r="M32" s="86">
        <v>3</v>
      </c>
      <c r="N32" s="87"/>
      <c r="O32" s="87"/>
      <c r="P32" s="87"/>
      <c r="Q32" s="88"/>
      <c r="R32" s="86">
        <v>40</v>
      </c>
      <c r="S32" s="87"/>
      <c r="T32" s="87"/>
      <c r="U32" s="87"/>
      <c r="V32" s="87"/>
      <c r="W32" s="88"/>
      <c r="X32" s="86">
        <v>1</v>
      </c>
      <c r="Y32" s="87"/>
      <c r="Z32" s="87"/>
      <c r="AA32" s="87"/>
      <c r="AB32" s="88"/>
      <c r="AC32" s="86">
        <v>10</v>
      </c>
      <c r="AD32" s="87"/>
      <c r="AE32" s="87"/>
      <c r="AF32" s="87"/>
      <c r="AG32" s="87"/>
      <c r="AH32" s="88"/>
      <c r="AI32" s="86">
        <f t="shared" si="0"/>
        <v>4</v>
      </c>
      <c r="AJ32" s="87"/>
      <c r="AK32" s="87"/>
      <c r="AL32" s="87"/>
      <c r="AM32" s="88"/>
      <c r="AN32" s="86">
        <f t="shared" si="1"/>
        <v>50</v>
      </c>
      <c r="AO32" s="87"/>
      <c r="AP32" s="87"/>
      <c r="AQ32" s="87"/>
      <c r="AR32" s="87"/>
      <c r="AS32" s="88"/>
      <c r="AT32" s="59">
        <f>IF(AI32=0,0,(AI32*3)/($E$31*$AU$9*3-$B$33))</f>
        <v>0.13793103448275862</v>
      </c>
      <c r="AU32" s="60"/>
      <c r="AV32" s="60"/>
      <c r="AW32" s="60"/>
      <c r="AX32" s="60"/>
      <c r="AY32" s="61"/>
      <c r="AZ32" s="48"/>
    </row>
    <row r="33" spans="1:52" ht="10.5" customHeight="1" x14ac:dyDescent="0.15">
      <c r="A33" s="5"/>
      <c r="B33" s="32">
        <v>0</v>
      </c>
      <c r="C33" s="27"/>
      <c r="D33" s="27"/>
      <c r="E33" s="24">
        <v>2</v>
      </c>
      <c r="F33" s="24"/>
      <c r="G33" s="24"/>
      <c r="H33" s="25"/>
      <c r="I33" s="107" t="s">
        <v>36</v>
      </c>
      <c r="J33" s="108"/>
      <c r="K33" s="108"/>
      <c r="L33" s="109"/>
      <c r="M33" s="86">
        <f>SUM(M27:M32)</f>
        <v>41</v>
      </c>
      <c r="N33" s="87"/>
      <c r="O33" s="87"/>
      <c r="P33" s="87"/>
      <c r="Q33" s="88"/>
      <c r="R33" s="86">
        <f>SUM(R27:R32)</f>
        <v>411</v>
      </c>
      <c r="S33" s="87"/>
      <c r="T33" s="87"/>
      <c r="U33" s="87"/>
      <c r="V33" s="87"/>
      <c r="W33" s="88"/>
      <c r="X33" s="86">
        <f>SUM(X27:X32)</f>
        <v>2</v>
      </c>
      <c r="Y33" s="87"/>
      <c r="Z33" s="87"/>
      <c r="AA33" s="87"/>
      <c r="AB33" s="88"/>
      <c r="AC33" s="86">
        <f>SUM(AC27:AC32)</f>
        <v>25</v>
      </c>
      <c r="AD33" s="87"/>
      <c r="AE33" s="87"/>
      <c r="AF33" s="87"/>
      <c r="AG33" s="87"/>
      <c r="AH33" s="88"/>
      <c r="AI33" s="86">
        <f t="shared" si="0"/>
        <v>43</v>
      </c>
      <c r="AJ33" s="87"/>
      <c r="AK33" s="87"/>
      <c r="AL33" s="87"/>
      <c r="AM33" s="88"/>
      <c r="AN33" s="86">
        <f t="shared" si="1"/>
        <v>436</v>
      </c>
      <c r="AO33" s="87"/>
      <c r="AP33" s="87"/>
      <c r="AQ33" s="87"/>
      <c r="AR33" s="87"/>
      <c r="AS33" s="88"/>
      <c r="AT33" s="59">
        <f>IF(AI33=0,0,(AI33+AI30+AI31+(AI32*2))/(E31*$AU$9*3-B33))</f>
        <v>0.75862068965517238</v>
      </c>
      <c r="AU33" s="60"/>
      <c r="AV33" s="60"/>
      <c r="AW33" s="60"/>
      <c r="AX33" s="60"/>
      <c r="AY33" s="61"/>
      <c r="AZ33" s="48"/>
    </row>
    <row r="34" spans="1:52" ht="10.5" customHeight="1" x14ac:dyDescent="0.15">
      <c r="A34" s="5"/>
      <c r="B34" s="121" t="s">
        <v>46</v>
      </c>
      <c r="C34" s="231"/>
      <c r="D34" s="231"/>
      <c r="E34" s="231"/>
      <c r="F34" s="231"/>
      <c r="G34" s="231"/>
      <c r="H34" s="232"/>
      <c r="I34" s="107" t="s">
        <v>37</v>
      </c>
      <c r="J34" s="108"/>
      <c r="K34" s="108"/>
      <c r="L34" s="109"/>
      <c r="M34" s="86">
        <v>25</v>
      </c>
      <c r="N34" s="87"/>
      <c r="O34" s="87"/>
      <c r="P34" s="87"/>
      <c r="Q34" s="88"/>
      <c r="R34" s="86">
        <v>71</v>
      </c>
      <c r="S34" s="87"/>
      <c r="T34" s="87"/>
      <c r="U34" s="87"/>
      <c r="V34" s="87"/>
      <c r="W34" s="88"/>
      <c r="X34" s="86">
        <v>0</v>
      </c>
      <c r="Y34" s="87"/>
      <c r="Z34" s="87"/>
      <c r="AA34" s="87"/>
      <c r="AB34" s="88"/>
      <c r="AC34" s="86">
        <v>0</v>
      </c>
      <c r="AD34" s="87"/>
      <c r="AE34" s="87"/>
      <c r="AF34" s="87"/>
      <c r="AG34" s="87"/>
      <c r="AH34" s="88"/>
      <c r="AI34" s="86">
        <f t="shared" si="0"/>
        <v>25</v>
      </c>
      <c r="AJ34" s="87"/>
      <c r="AK34" s="87"/>
      <c r="AL34" s="87"/>
      <c r="AM34" s="88"/>
      <c r="AN34" s="86">
        <f t="shared" si="1"/>
        <v>71</v>
      </c>
      <c r="AO34" s="87"/>
      <c r="AP34" s="87"/>
      <c r="AQ34" s="87"/>
      <c r="AR34" s="87"/>
      <c r="AS34" s="88"/>
      <c r="AT34" s="59">
        <f>IF(AI34=0,0,(AI34*1)/($E$38*$AU$9*3-$B$40))</f>
        <v>0.14367816091954022</v>
      </c>
      <c r="AU34" s="60"/>
      <c r="AV34" s="60"/>
      <c r="AW34" s="60"/>
      <c r="AX34" s="60"/>
      <c r="AY34" s="61"/>
      <c r="AZ34" s="48"/>
    </row>
    <row r="35" spans="1:52" ht="10.5" customHeight="1" x14ac:dyDescent="0.15">
      <c r="A35" s="5"/>
      <c r="B35" s="233"/>
      <c r="C35" s="234"/>
      <c r="D35" s="234"/>
      <c r="E35" s="234"/>
      <c r="F35" s="234"/>
      <c r="G35" s="234"/>
      <c r="H35" s="235"/>
      <c r="I35" s="107" t="s">
        <v>38</v>
      </c>
      <c r="J35" s="108"/>
      <c r="K35" s="108"/>
      <c r="L35" s="109"/>
      <c r="M35" s="86">
        <v>28</v>
      </c>
      <c r="N35" s="87"/>
      <c r="O35" s="87"/>
      <c r="P35" s="87"/>
      <c r="Q35" s="88"/>
      <c r="R35" s="86">
        <v>79</v>
      </c>
      <c r="S35" s="87"/>
      <c r="T35" s="87"/>
      <c r="U35" s="87"/>
      <c r="V35" s="87"/>
      <c r="W35" s="88"/>
      <c r="X35" s="86">
        <v>0</v>
      </c>
      <c r="Y35" s="87"/>
      <c r="Z35" s="87"/>
      <c r="AA35" s="87"/>
      <c r="AB35" s="88"/>
      <c r="AC35" s="86">
        <v>0</v>
      </c>
      <c r="AD35" s="87"/>
      <c r="AE35" s="87"/>
      <c r="AF35" s="87"/>
      <c r="AG35" s="87"/>
      <c r="AH35" s="88"/>
      <c r="AI35" s="86">
        <f t="shared" si="0"/>
        <v>28</v>
      </c>
      <c r="AJ35" s="87"/>
      <c r="AK35" s="87"/>
      <c r="AL35" s="87"/>
      <c r="AM35" s="88"/>
      <c r="AN35" s="86">
        <f t="shared" si="1"/>
        <v>79</v>
      </c>
      <c r="AO35" s="87"/>
      <c r="AP35" s="87"/>
      <c r="AQ35" s="87"/>
      <c r="AR35" s="87"/>
      <c r="AS35" s="88"/>
      <c r="AT35" s="59">
        <f>IF(AI35=0,0,(AI35*1)/($E$38*$AU$9*3-$B$40))</f>
        <v>0.16091954022988506</v>
      </c>
      <c r="AU35" s="60"/>
      <c r="AV35" s="60"/>
      <c r="AW35" s="60"/>
      <c r="AX35" s="60"/>
      <c r="AY35" s="61"/>
      <c r="AZ35" s="48"/>
    </row>
    <row r="36" spans="1:52" ht="10.5" customHeight="1" x14ac:dyDescent="0.15">
      <c r="A36" s="5"/>
      <c r="B36" s="233"/>
      <c r="C36" s="234"/>
      <c r="D36" s="234"/>
      <c r="E36" s="234"/>
      <c r="F36" s="234"/>
      <c r="G36" s="234"/>
      <c r="H36" s="235"/>
      <c r="I36" s="107" t="s">
        <v>39</v>
      </c>
      <c r="J36" s="108"/>
      <c r="K36" s="108"/>
      <c r="L36" s="109"/>
      <c r="M36" s="86">
        <v>29</v>
      </c>
      <c r="N36" s="87"/>
      <c r="O36" s="87"/>
      <c r="P36" s="87"/>
      <c r="Q36" s="88"/>
      <c r="R36" s="86">
        <v>75</v>
      </c>
      <c r="S36" s="87"/>
      <c r="T36" s="87"/>
      <c r="U36" s="87"/>
      <c r="V36" s="87"/>
      <c r="W36" s="88"/>
      <c r="X36" s="86">
        <v>2</v>
      </c>
      <c r="Y36" s="87"/>
      <c r="Z36" s="87"/>
      <c r="AA36" s="87"/>
      <c r="AB36" s="88"/>
      <c r="AC36" s="86">
        <v>0</v>
      </c>
      <c r="AD36" s="87"/>
      <c r="AE36" s="87"/>
      <c r="AF36" s="87"/>
      <c r="AG36" s="87"/>
      <c r="AH36" s="88"/>
      <c r="AI36" s="86">
        <f t="shared" si="0"/>
        <v>31</v>
      </c>
      <c r="AJ36" s="87"/>
      <c r="AK36" s="87"/>
      <c r="AL36" s="87"/>
      <c r="AM36" s="88"/>
      <c r="AN36" s="86">
        <f t="shared" si="1"/>
        <v>75</v>
      </c>
      <c r="AO36" s="87"/>
      <c r="AP36" s="87"/>
      <c r="AQ36" s="87"/>
      <c r="AR36" s="87"/>
      <c r="AS36" s="88"/>
      <c r="AT36" s="59">
        <f>IF(AI36=0,0,(AI36*1)/($E$38*$AU$9*3-$B$40))</f>
        <v>0.17816091954022989</v>
      </c>
      <c r="AU36" s="60"/>
      <c r="AV36" s="60"/>
      <c r="AW36" s="60"/>
      <c r="AX36" s="60"/>
      <c r="AY36" s="61"/>
      <c r="AZ36" s="48"/>
    </row>
    <row r="37" spans="1:52" ht="10.5" customHeight="1" x14ac:dyDescent="0.15">
      <c r="A37" s="5"/>
      <c r="B37" s="233"/>
      <c r="C37" s="234"/>
      <c r="D37" s="234"/>
      <c r="E37" s="234"/>
      <c r="F37" s="234"/>
      <c r="G37" s="234"/>
      <c r="H37" s="235"/>
      <c r="I37" s="107" t="s">
        <v>40</v>
      </c>
      <c r="J37" s="108"/>
      <c r="K37" s="108"/>
      <c r="L37" s="109"/>
      <c r="M37" s="86">
        <v>7</v>
      </c>
      <c r="N37" s="87"/>
      <c r="O37" s="87"/>
      <c r="P37" s="87"/>
      <c r="Q37" s="88"/>
      <c r="R37" s="86">
        <v>25</v>
      </c>
      <c r="S37" s="87"/>
      <c r="T37" s="87"/>
      <c r="U37" s="87"/>
      <c r="V37" s="87"/>
      <c r="W37" s="88"/>
      <c r="X37" s="86">
        <v>0</v>
      </c>
      <c r="Y37" s="87"/>
      <c r="Z37" s="87"/>
      <c r="AA37" s="87"/>
      <c r="AB37" s="88"/>
      <c r="AC37" s="86">
        <v>0</v>
      </c>
      <c r="AD37" s="87"/>
      <c r="AE37" s="87"/>
      <c r="AF37" s="87"/>
      <c r="AG37" s="87"/>
      <c r="AH37" s="88"/>
      <c r="AI37" s="86">
        <f t="shared" si="0"/>
        <v>7</v>
      </c>
      <c r="AJ37" s="87"/>
      <c r="AK37" s="87"/>
      <c r="AL37" s="87"/>
      <c r="AM37" s="88"/>
      <c r="AN37" s="86">
        <f t="shared" si="1"/>
        <v>25</v>
      </c>
      <c r="AO37" s="87"/>
      <c r="AP37" s="87"/>
      <c r="AQ37" s="87"/>
      <c r="AR37" s="87"/>
      <c r="AS37" s="88"/>
      <c r="AT37" s="59">
        <f>IF(AI37=0,0,(AI37*2)/($E$38*$AU$9*3-$B$40))</f>
        <v>8.0459770114942528E-2</v>
      </c>
      <c r="AU37" s="60"/>
      <c r="AV37" s="60"/>
      <c r="AW37" s="60"/>
      <c r="AX37" s="60"/>
      <c r="AY37" s="61"/>
      <c r="AZ37" s="48"/>
    </row>
    <row r="38" spans="1:52" ht="10.5" customHeight="1" x14ac:dyDescent="0.15">
      <c r="A38" s="5"/>
      <c r="B38" s="20"/>
      <c r="C38" s="22"/>
      <c r="D38" s="18" t="s">
        <v>24</v>
      </c>
      <c r="E38" s="18">
        <v>2</v>
      </c>
      <c r="F38" s="18" t="s">
        <v>41</v>
      </c>
      <c r="G38" s="18"/>
      <c r="H38" s="19"/>
      <c r="I38" s="107" t="s">
        <v>42</v>
      </c>
      <c r="J38" s="108"/>
      <c r="K38" s="108"/>
      <c r="L38" s="109"/>
      <c r="M38" s="86">
        <v>4</v>
      </c>
      <c r="N38" s="87"/>
      <c r="O38" s="87"/>
      <c r="P38" s="87"/>
      <c r="Q38" s="88"/>
      <c r="R38" s="86">
        <v>17</v>
      </c>
      <c r="S38" s="87"/>
      <c r="T38" s="87"/>
      <c r="U38" s="87"/>
      <c r="V38" s="87"/>
      <c r="W38" s="88"/>
      <c r="X38" s="86">
        <v>0</v>
      </c>
      <c r="Y38" s="87"/>
      <c r="Z38" s="87"/>
      <c r="AA38" s="87"/>
      <c r="AB38" s="88"/>
      <c r="AC38" s="86">
        <v>0</v>
      </c>
      <c r="AD38" s="87"/>
      <c r="AE38" s="87"/>
      <c r="AF38" s="87"/>
      <c r="AG38" s="87"/>
      <c r="AH38" s="88"/>
      <c r="AI38" s="86">
        <f t="shared" si="0"/>
        <v>4</v>
      </c>
      <c r="AJ38" s="87"/>
      <c r="AK38" s="87"/>
      <c r="AL38" s="87"/>
      <c r="AM38" s="88"/>
      <c r="AN38" s="86">
        <f t="shared" si="1"/>
        <v>17</v>
      </c>
      <c r="AO38" s="87"/>
      <c r="AP38" s="87"/>
      <c r="AQ38" s="87"/>
      <c r="AR38" s="87"/>
      <c r="AS38" s="88"/>
      <c r="AT38" s="59">
        <f>IF(AI38=0,0,(AI38*2)/($E$38*$AU$9*3-$B$40))</f>
        <v>4.5977011494252873E-2</v>
      </c>
      <c r="AU38" s="60"/>
      <c r="AV38" s="60"/>
      <c r="AW38" s="60"/>
      <c r="AX38" s="60"/>
      <c r="AY38" s="61"/>
      <c r="AZ38" s="48"/>
    </row>
    <row r="39" spans="1:52" ht="10.5" customHeight="1" x14ac:dyDescent="0.15">
      <c r="A39" s="5"/>
      <c r="B39" s="20"/>
      <c r="C39" s="22"/>
      <c r="D39" s="22"/>
      <c r="E39" s="18"/>
      <c r="F39" s="18"/>
      <c r="G39" s="18"/>
      <c r="H39" s="19"/>
      <c r="I39" s="107" t="s">
        <v>43</v>
      </c>
      <c r="J39" s="108"/>
      <c r="K39" s="108"/>
      <c r="L39" s="109"/>
      <c r="M39" s="86">
        <v>3</v>
      </c>
      <c r="N39" s="87"/>
      <c r="O39" s="87"/>
      <c r="P39" s="87"/>
      <c r="Q39" s="88"/>
      <c r="R39" s="86">
        <v>12</v>
      </c>
      <c r="S39" s="87"/>
      <c r="T39" s="87"/>
      <c r="U39" s="87"/>
      <c r="V39" s="87"/>
      <c r="W39" s="88"/>
      <c r="X39" s="86">
        <v>2</v>
      </c>
      <c r="Y39" s="87"/>
      <c r="Z39" s="87"/>
      <c r="AA39" s="87"/>
      <c r="AB39" s="88"/>
      <c r="AC39" s="86">
        <v>9</v>
      </c>
      <c r="AD39" s="87"/>
      <c r="AE39" s="87"/>
      <c r="AF39" s="87"/>
      <c r="AG39" s="87"/>
      <c r="AH39" s="88"/>
      <c r="AI39" s="86">
        <f t="shared" si="0"/>
        <v>5</v>
      </c>
      <c r="AJ39" s="87"/>
      <c r="AK39" s="87"/>
      <c r="AL39" s="87"/>
      <c r="AM39" s="88"/>
      <c r="AN39" s="86">
        <f t="shared" si="1"/>
        <v>21</v>
      </c>
      <c r="AO39" s="87"/>
      <c r="AP39" s="87"/>
      <c r="AQ39" s="87"/>
      <c r="AR39" s="87"/>
      <c r="AS39" s="88"/>
      <c r="AT39" s="59">
        <f>IF(AI39=0,0,(AI39*3)/($E$38*$AU$9*3-$B$40))</f>
        <v>8.6206896551724144E-2</v>
      </c>
      <c r="AU39" s="60"/>
      <c r="AV39" s="60"/>
      <c r="AW39" s="60"/>
      <c r="AX39" s="60"/>
      <c r="AY39" s="61"/>
      <c r="AZ39" s="48"/>
    </row>
    <row r="40" spans="1:52" ht="10.5" customHeight="1" x14ac:dyDescent="0.15">
      <c r="A40" s="5"/>
      <c r="B40" s="32">
        <v>0</v>
      </c>
      <c r="C40" s="27"/>
      <c r="D40" s="27"/>
      <c r="E40" s="24">
        <v>2</v>
      </c>
      <c r="F40" s="24"/>
      <c r="G40" s="24"/>
      <c r="H40" s="25"/>
      <c r="I40" s="107" t="s">
        <v>36</v>
      </c>
      <c r="J40" s="108"/>
      <c r="K40" s="108"/>
      <c r="L40" s="109"/>
      <c r="M40" s="86">
        <f>SUM(M34:M39)</f>
        <v>96</v>
      </c>
      <c r="N40" s="87"/>
      <c r="O40" s="87"/>
      <c r="P40" s="87"/>
      <c r="Q40" s="88"/>
      <c r="R40" s="86">
        <f>SUM(R34:R39)</f>
        <v>279</v>
      </c>
      <c r="S40" s="87"/>
      <c r="T40" s="87"/>
      <c r="U40" s="87"/>
      <c r="V40" s="87"/>
      <c r="W40" s="88"/>
      <c r="X40" s="86">
        <f>SUM(X34:X39)</f>
        <v>4</v>
      </c>
      <c r="Y40" s="87"/>
      <c r="Z40" s="87"/>
      <c r="AA40" s="87"/>
      <c r="AB40" s="88"/>
      <c r="AC40" s="86">
        <f>SUM(AC34:AC39)</f>
        <v>9</v>
      </c>
      <c r="AD40" s="87"/>
      <c r="AE40" s="87"/>
      <c r="AF40" s="87"/>
      <c r="AG40" s="87"/>
      <c r="AH40" s="88"/>
      <c r="AI40" s="86">
        <f t="shared" si="0"/>
        <v>100</v>
      </c>
      <c r="AJ40" s="87"/>
      <c r="AK40" s="87"/>
      <c r="AL40" s="87"/>
      <c r="AM40" s="88"/>
      <c r="AN40" s="86">
        <f t="shared" si="1"/>
        <v>288</v>
      </c>
      <c r="AO40" s="87"/>
      <c r="AP40" s="87"/>
      <c r="AQ40" s="87"/>
      <c r="AR40" s="87"/>
      <c r="AS40" s="88"/>
      <c r="AT40" s="59">
        <f>IF(AI40=0,0,(AI40+AI37+AI38+(AI39*2))/(E38*$AU$9*3-B40))</f>
        <v>0.6954022988505747</v>
      </c>
      <c r="AU40" s="60"/>
      <c r="AV40" s="60"/>
      <c r="AW40" s="60"/>
      <c r="AX40" s="60"/>
      <c r="AY40" s="61"/>
      <c r="AZ40" s="48"/>
    </row>
    <row r="41" spans="1:52" ht="10.5" customHeight="1" x14ac:dyDescent="0.15">
      <c r="A41" s="5"/>
      <c r="B41" s="121" t="s">
        <v>47</v>
      </c>
      <c r="C41" s="231"/>
      <c r="D41" s="231"/>
      <c r="E41" s="231"/>
      <c r="F41" s="231"/>
      <c r="G41" s="231"/>
      <c r="H41" s="232"/>
      <c r="I41" s="107" t="s">
        <v>37</v>
      </c>
      <c r="J41" s="108"/>
      <c r="K41" s="108"/>
      <c r="L41" s="109"/>
      <c r="M41" s="86">
        <v>8</v>
      </c>
      <c r="N41" s="87"/>
      <c r="O41" s="87"/>
      <c r="P41" s="87"/>
      <c r="Q41" s="88"/>
      <c r="R41" s="86">
        <v>106</v>
      </c>
      <c r="S41" s="87"/>
      <c r="T41" s="87"/>
      <c r="U41" s="87"/>
      <c r="V41" s="87"/>
      <c r="W41" s="88"/>
      <c r="X41" s="86">
        <v>0</v>
      </c>
      <c r="Y41" s="87"/>
      <c r="Z41" s="87"/>
      <c r="AA41" s="87"/>
      <c r="AB41" s="88"/>
      <c r="AC41" s="86">
        <v>0</v>
      </c>
      <c r="AD41" s="87"/>
      <c r="AE41" s="87"/>
      <c r="AF41" s="87"/>
      <c r="AG41" s="87"/>
      <c r="AH41" s="88"/>
      <c r="AI41" s="86">
        <f t="shared" si="0"/>
        <v>8</v>
      </c>
      <c r="AJ41" s="87"/>
      <c r="AK41" s="87"/>
      <c r="AL41" s="87"/>
      <c r="AM41" s="88"/>
      <c r="AN41" s="86">
        <f t="shared" si="1"/>
        <v>106</v>
      </c>
      <c r="AO41" s="87"/>
      <c r="AP41" s="87"/>
      <c r="AQ41" s="87"/>
      <c r="AR41" s="87"/>
      <c r="AS41" s="88"/>
      <c r="AT41" s="59">
        <f>IF(AI41=0,0,(AI41*1)/($E$45*$AU$9*3-$B$47))</f>
        <v>9.1954022988505746E-2</v>
      </c>
      <c r="AU41" s="60"/>
      <c r="AV41" s="60"/>
      <c r="AW41" s="60"/>
      <c r="AX41" s="60"/>
      <c r="AY41" s="61"/>
      <c r="AZ41" s="48"/>
    </row>
    <row r="42" spans="1:52" ht="10.5" customHeight="1" x14ac:dyDescent="0.15">
      <c r="A42" s="5"/>
      <c r="B42" s="233"/>
      <c r="C42" s="234"/>
      <c r="D42" s="234"/>
      <c r="E42" s="234"/>
      <c r="F42" s="234"/>
      <c r="G42" s="234"/>
      <c r="H42" s="235"/>
      <c r="I42" s="107" t="s">
        <v>38</v>
      </c>
      <c r="J42" s="108"/>
      <c r="K42" s="108"/>
      <c r="L42" s="109"/>
      <c r="M42" s="86">
        <v>3</v>
      </c>
      <c r="N42" s="87"/>
      <c r="O42" s="87"/>
      <c r="P42" s="87"/>
      <c r="Q42" s="88"/>
      <c r="R42" s="86">
        <v>33</v>
      </c>
      <c r="S42" s="87"/>
      <c r="T42" s="87"/>
      <c r="U42" s="87"/>
      <c r="V42" s="87"/>
      <c r="W42" s="88"/>
      <c r="X42" s="86">
        <v>1</v>
      </c>
      <c r="Y42" s="87"/>
      <c r="Z42" s="87"/>
      <c r="AA42" s="87"/>
      <c r="AB42" s="88"/>
      <c r="AC42" s="86">
        <v>10</v>
      </c>
      <c r="AD42" s="87"/>
      <c r="AE42" s="87"/>
      <c r="AF42" s="87"/>
      <c r="AG42" s="87"/>
      <c r="AH42" s="88"/>
      <c r="AI42" s="86">
        <f t="shared" si="0"/>
        <v>4</v>
      </c>
      <c r="AJ42" s="87"/>
      <c r="AK42" s="87"/>
      <c r="AL42" s="87"/>
      <c r="AM42" s="88"/>
      <c r="AN42" s="86">
        <f t="shared" si="1"/>
        <v>43</v>
      </c>
      <c r="AO42" s="87"/>
      <c r="AP42" s="87"/>
      <c r="AQ42" s="87"/>
      <c r="AR42" s="87"/>
      <c r="AS42" s="88"/>
      <c r="AT42" s="59">
        <f>IF(AI42=0,0,(AI42*1)/($E$45*$AU$9*3-$B$47))</f>
        <v>4.5977011494252873E-2</v>
      </c>
      <c r="AU42" s="60"/>
      <c r="AV42" s="60"/>
      <c r="AW42" s="60"/>
      <c r="AX42" s="60"/>
      <c r="AY42" s="61"/>
      <c r="AZ42" s="48"/>
    </row>
    <row r="43" spans="1:52" ht="10.5" customHeight="1" x14ac:dyDescent="0.15">
      <c r="A43" s="5"/>
      <c r="B43" s="233"/>
      <c r="C43" s="234"/>
      <c r="D43" s="234"/>
      <c r="E43" s="234"/>
      <c r="F43" s="234"/>
      <c r="G43" s="234"/>
      <c r="H43" s="235"/>
      <c r="I43" s="107" t="s">
        <v>39</v>
      </c>
      <c r="J43" s="108"/>
      <c r="K43" s="108"/>
      <c r="L43" s="109"/>
      <c r="M43" s="86">
        <v>0</v>
      </c>
      <c r="N43" s="87"/>
      <c r="O43" s="87"/>
      <c r="P43" s="87"/>
      <c r="Q43" s="88"/>
      <c r="R43" s="86">
        <v>0</v>
      </c>
      <c r="S43" s="87"/>
      <c r="T43" s="87"/>
      <c r="U43" s="87"/>
      <c r="V43" s="87"/>
      <c r="W43" s="88"/>
      <c r="X43" s="86">
        <v>2</v>
      </c>
      <c r="Y43" s="87"/>
      <c r="Z43" s="87"/>
      <c r="AA43" s="87"/>
      <c r="AB43" s="88"/>
      <c r="AC43" s="86">
        <v>2</v>
      </c>
      <c r="AD43" s="87"/>
      <c r="AE43" s="87"/>
      <c r="AF43" s="87"/>
      <c r="AG43" s="87"/>
      <c r="AH43" s="88"/>
      <c r="AI43" s="86">
        <f t="shared" si="0"/>
        <v>2</v>
      </c>
      <c r="AJ43" s="87"/>
      <c r="AK43" s="87"/>
      <c r="AL43" s="87"/>
      <c r="AM43" s="88"/>
      <c r="AN43" s="86">
        <f t="shared" si="1"/>
        <v>2</v>
      </c>
      <c r="AO43" s="87"/>
      <c r="AP43" s="87"/>
      <c r="AQ43" s="87"/>
      <c r="AR43" s="87"/>
      <c r="AS43" s="88"/>
      <c r="AT43" s="59">
        <f>IF(AI43=0,0,(AI43*1)/($E$45*$AU$9*3-$B$47))</f>
        <v>2.2988505747126436E-2</v>
      </c>
      <c r="AU43" s="60"/>
      <c r="AV43" s="60"/>
      <c r="AW43" s="60"/>
      <c r="AX43" s="60"/>
      <c r="AY43" s="61"/>
      <c r="AZ43" s="48"/>
    </row>
    <row r="44" spans="1:52" ht="10.5" customHeight="1" x14ac:dyDescent="0.15">
      <c r="A44" s="5"/>
      <c r="B44" s="233"/>
      <c r="C44" s="234"/>
      <c r="D44" s="234"/>
      <c r="E44" s="234"/>
      <c r="F44" s="234"/>
      <c r="G44" s="234"/>
      <c r="H44" s="235"/>
      <c r="I44" s="107" t="s">
        <v>40</v>
      </c>
      <c r="J44" s="108"/>
      <c r="K44" s="108"/>
      <c r="L44" s="109"/>
      <c r="M44" s="86">
        <v>4</v>
      </c>
      <c r="N44" s="87"/>
      <c r="O44" s="87"/>
      <c r="P44" s="87"/>
      <c r="Q44" s="88"/>
      <c r="R44" s="86">
        <v>40</v>
      </c>
      <c r="S44" s="87"/>
      <c r="T44" s="87"/>
      <c r="U44" s="87"/>
      <c r="V44" s="87"/>
      <c r="W44" s="88"/>
      <c r="X44" s="86">
        <v>0</v>
      </c>
      <c r="Y44" s="87"/>
      <c r="Z44" s="87"/>
      <c r="AA44" s="87"/>
      <c r="AB44" s="88"/>
      <c r="AC44" s="86">
        <v>0</v>
      </c>
      <c r="AD44" s="87"/>
      <c r="AE44" s="87"/>
      <c r="AF44" s="87"/>
      <c r="AG44" s="87"/>
      <c r="AH44" s="88"/>
      <c r="AI44" s="86">
        <f t="shared" si="0"/>
        <v>4</v>
      </c>
      <c r="AJ44" s="87"/>
      <c r="AK44" s="87"/>
      <c r="AL44" s="87"/>
      <c r="AM44" s="88"/>
      <c r="AN44" s="86">
        <f t="shared" si="1"/>
        <v>40</v>
      </c>
      <c r="AO44" s="87"/>
      <c r="AP44" s="87"/>
      <c r="AQ44" s="87"/>
      <c r="AR44" s="87"/>
      <c r="AS44" s="88"/>
      <c r="AT44" s="59">
        <f>IF(AI44=0,0,(AI44*2)/($E$45*$AU$9*3-$B$47))</f>
        <v>9.1954022988505746E-2</v>
      </c>
      <c r="AU44" s="60"/>
      <c r="AV44" s="60"/>
      <c r="AW44" s="60"/>
      <c r="AX44" s="60"/>
      <c r="AY44" s="61"/>
      <c r="AZ44" s="48"/>
    </row>
    <row r="45" spans="1:52" ht="10.5" customHeight="1" x14ac:dyDescent="0.15">
      <c r="A45" s="5"/>
      <c r="B45" s="20"/>
      <c r="C45" s="22"/>
      <c r="D45" s="18" t="s">
        <v>24</v>
      </c>
      <c r="E45" s="18">
        <v>1</v>
      </c>
      <c r="F45" s="18" t="s">
        <v>41</v>
      </c>
      <c r="G45" s="18"/>
      <c r="H45" s="19"/>
      <c r="I45" s="107" t="s">
        <v>42</v>
      </c>
      <c r="J45" s="108"/>
      <c r="K45" s="108"/>
      <c r="L45" s="109"/>
      <c r="M45" s="86">
        <v>0</v>
      </c>
      <c r="N45" s="87"/>
      <c r="O45" s="87"/>
      <c r="P45" s="87"/>
      <c r="Q45" s="88"/>
      <c r="R45" s="86">
        <v>0</v>
      </c>
      <c r="S45" s="87"/>
      <c r="T45" s="87"/>
      <c r="U45" s="87"/>
      <c r="V45" s="87"/>
      <c r="W45" s="88"/>
      <c r="X45" s="86">
        <v>0</v>
      </c>
      <c r="Y45" s="87"/>
      <c r="Z45" s="87"/>
      <c r="AA45" s="87"/>
      <c r="AB45" s="88"/>
      <c r="AC45" s="86">
        <v>0</v>
      </c>
      <c r="AD45" s="87"/>
      <c r="AE45" s="87"/>
      <c r="AF45" s="87"/>
      <c r="AG45" s="87"/>
      <c r="AH45" s="88"/>
      <c r="AI45" s="86">
        <f t="shared" ref="AI45:AI61" si="2">M45+X45</f>
        <v>0</v>
      </c>
      <c r="AJ45" s="87"/>
      <c r="AK45" s="87"/>
      <c r="AL45" s="87"/>
      <c r="AM45" s="88"/>
      <c r="AN45" s="86">
        <f t="shared" ref="AN45:AN61" si="3">R45+AC45</f>
        <v>0</v>
      </c>
      <c r="AO45" s="87"/>
      <c r="AP45" s="87"/>
      <c r="AQ45" s="87"/>
      <c r="AR45" s="87"/>
      <c r="AS45" s="88"/>
      <c r="AT45" s="59">
        <f>IF(AI45=0,0,(AI45*2)/($E$45*$AU$9*3-$B$47))</f>
        <v>0</v>
      </c>
      <c r="AU45" s="60"/>
      <c r="AV45" s="60"/>
      <c r="AW45" s="60"/>
      <c r="AX45" s="60"/>
      <c r="AY45" s="61"/>
      <c r="AZ45" s="48"/>
    </row>
    <row r="46" spans="1:52" ht="10.5" customHeight="1" x14ac:dyDescent="0.15">
      <c r="A46" s="5"/>
      <c r="B46" s="20"/>
      <c r="C46" s="22"/>
      <c r="D46" s="22"/>
      <c r="E46" s="18"/>
      <c r="F46" s="18"/>
      <c r="G46" s="18"/>
      <c r="H46" s="19"/>
      <c r="I46" s="107" t="s">
        <v>43</v>
      </c>
      <c r="J46" s="108"/>
      <c r="K46" s="108"/>
      <c r="L46" s="109"/>
      <c r="M46" s="86">
        <v>0</v>
      </c>
      <c r="N46" s="87"/>
      <c r="O46" s="87"/>
      <c r="P46" s="87"/>
      <c r="Q46" s="88"/>
      <c r="R46" s="86">
        <v>0</v>
      </c>
      <c r="S46" s="87"/>
      <c r="T46" s="87"/>
      <c r="U46" s="87"/>
      <c r="V46" s="87"/>
      <c r="W46" s="88"/>
      <c r="X46" s="86">
        <v>3</v>
      </c>
      <c r="Y46" s="87"/>
      <c r="Z46" s="87"/>
      <c r="AA46" s="87"/>
      <c r="AB46" s="88"/>
      <c r="AC46" s="86">
        <v>40</v>
      </c>
      <c r="AD46" s="87"/>
      <c r="AE46" s="87"/>
      <c r="AF46" s="87"/>
      <c r="AG46" s="87"/>
      <c r="AH46" s="88"/>
      <c r="AI46" s="86">
        <f t="shared" si="2"/>
        <v>3</v>
      </c>
      <c r="AJ46" s="87"/>
      <c r="AK46" s="87"/>
      <c r="AL46" s="87"/>
      <c r="AM46" s="88"/>
      <c r="AN46" s="86">
        <f t="shared" si="3"/>
        <v>40</v>
      </c>
      <c r="AO46" s="87"/>
      <c r="AP46" s="87"/>
      <c r="AQ46" s="87"/>
      <c r="AR46" s="87"/>
      <c r="AS46" s="88"/>
      <c r="AT46" s="59">
        <f>IF(AI46=0,0,(AI46*3)/($E$45*$AU$9*3-$B$47))</f>
        <v>0.10344827586206896</v>
      </c>
      <c r="AU46" s="60"/>
      <c r="AV46" s="60"/>
      <c r="AW46" s="60"/>
      <c r="AX46" s="60"/>
      <c r="AY46" s="61"/>
      <c r="AZ46" s="48"/>
    </row>
    <row r="47" spans="1:52" ht="10.5" customHeight="1" x14ac:dyDescent="0.15">
      <c r="A47" s="5"/>
      <c r="B47" s="32">
        <v>0</v>
      </c>
      <c r="C47" s="27"/>
      <c r="D47" s="27"/>
      <c r="E47" s="24">
        <v>2</v>
      </c>
      <c r="F47" s="24"/>
      <c r="G47" s="24"/>
      <c r="H47" s="25"/>
      <c r="I47" s="107" t="s">
        <v>36</v>
      </c>
      <c r="J47" s="108"/>
      <c r="K47" s="108"/>
      <c r="L47" s="109"/>
      <c r="M47" s="86">
        <f>SUM(M41:M46)</f>
        <v>15</v>
      </c>
      <c r="N47" s="87"/>
      <c r="O47" s="87"/>
      <c r="P47" s="87"/>
      <c r="Q47" s="88"/>
      <c r="R47" s="86">
        <f>SUM(R41:R46)</f>
        <v>179</v>
      </c>
      <c r="S47" s="87"/>
      <c r="T47" s="87"/>
      <c r="U47" s="87"/>
      <c r="V47" s="87"/>
      <c r="W47" s="88"/>
      <c r="X47" s="86">
        <f>SUM(X41:X46)</f>
        <v>6</v>
      </c>
      <c r="Y47" s="87"/>
      <c r="Z47" s="87"/>
      <c r="AA47" s="87"/>
      <c r="AB47" s="88"/>
      <c r="AC47" s="86">
        <f>SUM(AC41:AC46)</f>
        <v>52</v>
      </c>
      <c r="AD47" s="87"/>
      <c r="AE47" s="87"/>
      <c r="AF47" s="87"/>
      <c r="AG47" s="87"/>
      <c r="AH47" s="88"/>
      <c r="AI47" s="86">
        <f t="shared" si="2"/>
        <v>21</v>
      </c>
      <c r="AJ47" s="87"/>
      <c r="AK47" s="87"/>
      <c r="AL47" s="87"/>
      <c r="AM47" s="88"/>
      <c r="AN47" s="86">
        <f t="shared" si="3"/>
        <v>231</v>
      </c>
      <c r="AO47" s="87"/>
      <c r="AP47" s="87"/>
      <c r="AQ47" s="87"/>
      <c r="AR47" s="87"/>
      <c r="AS47" s="88"/>
      <c r="AT47" s="59">
        <f>IF(AI47=0,0,(AI47+AI44+AI45+(AI46*2))/(E45*$AU$9*3-B47))</f>
        <v>0.35632183908045978</v>
      </c>
      <c r="AU47" s="60"/>
      <c r="AV47" s="60"/>
      <c r="AW47" s="60"/>
      <c r="AX47" s="60"/>
      <c r="AY47" s="61"/>
      <c r="AZ47" s="48"/>
    </row>
    <row r="48" spans="1:52" ht="10.5" customHeight="1" x14ac:dyDescent="0.15">
      <c r="A48" s="5"/>
      <c r="B48" s="121" t="s">
        <v>48</v>
      </c>
      <c r="C48" s="231"/>
      <c r="D48" s="231"/>
      <c r="E48" s="231"/>
      <c r="F48" s="231"/>
      <c r="G48" s="231"/>
      <c r="H48" s="232"/>
      <c r="I48" s="107" t="s">
        <v>37</v>
      </c>
      <c r="J48" s="108"/>
      <c r="K48" s="108"/>
      <c r="L48" s="109"/>
      <c r="M48" s="86">
        <v>2</v>
      </c>
      <c r="N48" s="87"/>
      <c r="O48" s="87"/>
      <c r="P48" s="87"/>
      <c r="Q48" s="88"/>
      <c r="R48" s="86">
        <v>14</v>
      </c>
      <c r="S48" s="87"/>
      <c r="T48" s="87"/>
      <c r="U48" s="87"/>
      <c r="V48" s="87"/>
      <c r="W48" s="88"/>
      <c r="X48" s="86">
        <v>0</v>
      </c>
      <c r="Y48" s="87"/>
      <c r="Z48" s="87"/>
      <c r="AA48" s="87"/>
      <c r="AB48" s="88"/>
      <c r="AC48" s="86">
        <v>0</v>
      </c>
      <c r="AD48" s="87"/>
      <c r="AE48" s="87"/>
      <c r="AF48" s="87"/>
      <c r="AG48" s="87"/>
      <c r="AH48" s="88"/>
      <c r="AI48" s="86">
        <f t="shared" si="2"/>
        <v>2</v>
      </c>
      <c r="AJ48" s="87"/>
      <c r="AK48" s="87"/>
      <c r="AL48" s="87"/>
      <c r="AM48" s="88"/>
      <c r="AN48" s="86">
        <f t="shared" si="3"/>
        <v>14</v>
      </c>
      <c r="AO48" s="87"/>
      <c r="AP48" s="87"/>
      <c r="AQ48" s="87"/>
      <c r="AR48" s="87"/>
      <c r="AS48" s="88"/>
      <c r="AT48" s="59">
        <f>IF(AI48=0,0,(AI48*1)/($E$52*$AU$9*3-$B$54))</f>
        <v>2.2988505747126436E-2</v>
      </c>
      <c r="AU48" s="60"/>
      <c r="AV48" s="60"/>
      <c r="AW48" s="60"/>
      <c r="AX48" s="60"/>
      <c r="AY48" s="61"/>
      <c r="AZ48" s="48"/>
    </row>
    <row r="49" spans="1:52" ht="10.5" customHeight="1" x14ac:dyDescent="0.15">
      <c r="A49" s="5"/>
      <c r="B49" s="233"/>
      <c r="C49" s="234"/>
      <c r="D49" s="234"/>
      <c r="E49" s="234"/>
      <c r="F49" s="234"/>
      <c r="G49" s="234"/>
      <c r="H49" s="235"/>
      <c r="I49" s="107" t="s">
        <v>38</v>
      </c>
      <c r="J49" s="108"/>
      <c r="K49" s="108"/>
      <c r="L49" s="109"/>
      <c r="M49" s="86">
        <v>12</v>
      </c>
      <c r="N49" s="87"/>
      <c r="O49" s="87"/>
      <c r="P49" s="87"/>
      <c r="Q49" s="88"/>
      <c r="R49" s="86">
        <v>117</v>
      </c>
      <c r="S49" s="87"/>
      <c r="T49" s="87"/>
      <c r="U49" s="87"/>
      <c r="V49" s="87"/>
      <c r="W49" s="88"/>
      <c r="X49" s="86">
        <v>0</v>
      </c>
      <c r="Y49" s="87"/>
      <c r="Z49" s="87"/>
      <c r="AA49" s="87"/>
      <c r="AB49" s="88"/>
      <c r="AC49" s="86">
        <v>0</v>
      </c>
      <c r="AD49" s="87"/>
      <c r="AE49" s="87"/>
      <c r="AF49" s="87"/>
      <c r="AG49" s="87"/>
      <c r="AH49" s="88"/>
      <c r="AI49" s="86">
        <f t="shared" si="2"/>
        <v>12</v>
      </c>
      <c r="AJ49" s="87"/>
      <c r="AK49" s="87"/>
      <c r="AL49" s="87"/>
      <c r="AM49" s="88"/>
      <c r="AN49" s="86">
        <f t="shared" si="3"/>
        <v>117</v>
      </c>
      <c r="AO49" s="87"/>
      <c r="AP49" s="87"/>
      <c r="AQ49" s="87"/>
      <c r="AR49" s="87"/>
      <c r="AS49" s="88"/>
      <c r="AT49" s="59">
        <f>IF(AI49=0,0,(AI49*1)/($E$52*$AU$9*3-$B$54))</f>
        <v>0.13793103448275862</v>
      </c>
      <c r="AU49" s="60"/>
      <c r="AV49" s="60"/>
      <c r="AW49" s="60"/>
      <c r="AX49" s="60"/>
      <c r="AY49" s="61"/>
      <c r="AZ49" s="48"/>
    </row>
    <row r="50" spans="1:52" ht="10.5" customHeight="1" x14ac:dyDescent="0.15">
      <c r="A50" s="5"/>
      <c r="B50" s="233"/>
      <c r="C50" s="234"/>
      <c r="D50" s="234"/>
      <c r="E50" s="234"/>
      <c r="F50" s="234"/>
      <c r="G50" s="234"/>
      <c r="H50" s="235"/>
      <c r="I50" s="107" t="s">
        <v>39</v>
      </c>
      <c r="J50" s="108"/>
      <c r="K50" s="108"/>
      <c r="L50" s="109"/>
      <c r="M50" s="86">
        <v>2</v>
      </c>
      <c r="N50" s="87"/>
      <c r="O50" s="87"/>
      <c r="P50" s="87"/>
      <c r="Q50" s="88"/>
      <c r="R50" s="86">
        <v>35</v>
      </c>
      <c r="S50" s="87"/>
      <c r="T50" s="87"/>
      <c r="U50" s="87"/>
      <c r="V50" s="87"/>
      <c r="W50" s="88"/>
      <c r="X50" s="86">
        <v>5</v>
      </c>
      <c r="Y50" s="87"/>
      <c r="Z50" s="87"/>
      <c r="AA50" s="87"/>
      <c r="AB50" s="88"/>
      <c r="AC50" s="86">
        <v>61</v>
      </c>
      <c r="AD50" s="87"/>
      <c r="AE50" s="87"/>
      <c r="AF50" s="87"/>
      <c r="AG50" s="87"/>
      <c r="AH50" s="88"/>
      <c r="AI50" s="86">
        <f t="shared" si="2"/>
        <v>7</v>
      </c>
      <c r="AJ50" s="87"/>
      <c r="AK50" s="87"/>
      <c r="AL50" s="87"/>
      <c r="AM50" s="88"/>
      <c r="AN50" s="86">
        <f t="shared" si="3"/>
        <v>96</v>
      </c>
      <c r="AO50" s="87"/>
      <c r="AP50" s="87"/>
      <c r="AQ50" s="87"/>
      <c r="AR50" s="87"/>
      <c r="AS50" s="88"/>
      <c r="AT50" s="59">
        <f>IF(AI50=0,0,(AI50*1)/($E$52*$AU$9*3-$B$54))</f>
        <v>8.0459770114942528E-2</v>
      </c>
      <c r="AU50" s="60"/>
      <c r="AV50" s="60"/>
      <c r="AW50" s="60"/>
      <c r="AX50" s="60"/>
      <c r="AY50" s="61"/>
      <c r="AZ50" s="48"/>
    </row>
    <row r="51" spans="1:52" ht="10.5" customHeight="1" x14ac:dyDescent="0.15">
      <c r="A51" s="5"/>
      <c r="B51" s="233"/>
      <c r="C51" s="234"/>
      <c r="D51" s="234"/>
      <c r="E51" s="234"/>
      <c r="F51" s="234"/>
      <c r="G51" s="234"/>
      <c r="H51" s="235"/>
      <c r="I51" s="107" t="s">
        <v>40</v>
      </c>
      <c r="J51" s="108"/>
      <c r="K51" s="108"/>
      <c r="L51" s="109"/>
      <c r="M51" s="86">
        <v>4</v>
      </c>
      <c r="N51" s="87"/>
      <c r="O51" s="87"/>
      <c r="P51" s="87"/>
      <c r="Q51" s="88"/>
      <c r="R51" s="86">
        <v>40</v>
      </c>
      <c r="S51" s="87"/>
      <c r="T51" s="87"/>
      <c r="U51" s="87"/>
      <c r="V51" s="87"/>
      <c r="W51" s="88"/>
      <c r="X51" s="86">
        <v>0</v>
      </c>
      <c r="Y51" s="87"/>
      <c r="Z51" s="87"/>
      <c r="AA51" s="87"/>
      <c r="AB51" s="88"/>
      <c r="AC51" s="86">
        <v>0</v>
      </c>
      <c r="AD51" s="87"/>
      <c r="AE51" s="87"/>
      <c r="AF51" s="87"/>
      <c r="AG51" s="87"/>
      <c r="AH51" s="88"/>
      <c r="AI51" s="86">
        <f t="shared" si="2"/>
        <v>4</v>
      </c>
      <c r="AJ51" s="87"/>
      <c r="AK51" s="87"/>
      <c r="AL51" s="87"/>
      <c r="AM51" s="88"/>
      <c r="AN51" s="86">
        <f t="shared" si="3"/>
        <v>40</v>
      </c>
      <c r="AO51" s="87"/>
      <c r="AP51" s="87"/>
      <c r="AQ51" s="87"/>
      <c r="AR51" s="87"/>
      <c r="AS51" s="88"/>
      <c r="AT51" s="59">
        <f>IF(AI51=0,0,(AI51*2)/($E$52*$AU$9*3-$B$54))</f>
        <v>9.1954022988505746E-2</v>
      </c>
      <c r="AU51" s="60"/>
      <c r="AV51" s="60"/>
      <c r="AW51" s="60"/>
      <c r="AX51" s="60"/>
      <c r="AY51" s="61"/>
      <c r="AZ51" s="48"/>
    </row>
    <row r="52" spans="1:52" ht="10.5" customHeight="1" x14ac:dyDescent="0.15">
      <c r="A52" s="5"/>
      <c r="B52" s="20"/>
      <c r="C52" s="22"/>
      <c r="D52" s="18" t="s">
        <v>24</v>
      </c>
      <c r="E52" s="18">
        <v>1</v>
      </c>
      <c r="F52" s="18" t="s">
        <v>41</v>
      </c>
      <c r="G52" s="18"/>
      <c r="H52" s="19"/>
      <c r="I52" s="107" t="s">
        <v>42</v>
      </c>
      <c r="J52" s="108"/>
      <c r="K52" s="108"/>
      <c r="L52" s="109"/>
      <c r="M52" s="86">
        <v>0</v>
      </c>
      <c r="N52" s="87"/>
      <c r="O52" s="87"/>
      <c r="P52" s="87"/>
      <c r="Q52" s="88"/>
      <c r="R52" s="86">
        <v>0</v>
      </c>
      <c r="S52" s="87"/>
      <c r="T52" s="87"/>
      <c r="U52" s="87"/>
      <c r="V52" s="87"/>
      <c r="W52" s="88"/>
      <c r="X52" s="86">
        <v>0</v>
      </c>
      <c r="Y52" s="87"/>
      <c r="Z52" s="87"/>
      <c r="AA52" s="87"/>
      <c r="AB52" s="88"/>
      <c r="AC52" s="86">
        <v>0</v>
      </c>
      <c r="AD52" s="87"/>
      <c r="AE52" s="87"/>
      <c r="AF52" s="87"/>
      <c r="AG52" s="87"/>
      <c r="AH52" s="88"/>
      <c r="AI52" s="86">
        <f t="shared" si="2"/>
        <v>0</v>
      </c>
      <c r="AJ52" s="87"/>
      <c r="AK52" s="87"/>
      <c r="AL52" s="87"/>
      <c r="AM52" s="88"/>
      <c r="AN52" s="86">
        <f t="shared" si="3"/>
        <v>0</v>
      </c>
      <c r="AO52" s="87"/>
      <c r="AP52" s="87"/>
      <c r="AQ52" s="87"/>
      <c r="AR52" s="87"/>
      <c r="AS52" s="88"/>
      <c r="AT52" s="59">
        <f>IF(AI52=0,0,(AI52*2)/($E$52*$AU$9*3-$B$54))</f>
        <v>0</v>
      </c>
      <c r="AU52" s="60"/>
      <c r="AV52" s="60"/>
      <c r="AW52" s="60"/>
      <c r="AX52" s="60"/>
      <c r="AY52" s="61"/>
      <c r="AZ52" s="48"/>
    </row>
    <row r="53" spans="1:52" ht="10.5" customHeight="1" x14ac:dyDescent="0.15">
      <c r="A53" s="5"/>
      <c r="B53" s="20"/>
      <c r="C53" s="22"/>
      <c r="D53" s="22"/>
      <c r="E53" s="18"/>
      <c r="F53" s="18"/>
      <c r="G53" s="18"/>
      <c r="H53" s="19"/>
      <c r="I53" s="107" t="s">
        <v>43</v>
      </c>
      <c r="J53" s="108"/>
      <c r="K53" s="108"/>
      <c r="L53" s="109"/>
      <c r="M53" s="86">
        <v>2</v>
      </c>
      <c r="N53" s="87"/>
      <c r="O53" s="87"/>
      <c r="P53" s="87"/>
      <c r="Q53" s="88"/>
      <c r="R53" s="86">
        <v>24</v>
      </c>
      <c r="S53" s="87"/>
      <c r="T53" s="87"/>
      <c r="U53" s="87"/>
      <c r="V53" s="87"/>
      <c r="W53" s="88"/>
      <c r="X53" s="86">
        <v>1</v>
      </c>
      <c r="Y53" s="87"/>
      <c r="Z53" s="87"/>
      <c r="AA53" s="87"/>
      <c r="AB53" s="88"/>
      <c r="AC53" s="86">
        <v>10</v>
      </c>
      <c r="AD53" s="87"/>
      <c r="AE53" s="87"/>
      <c r="AF53" s="87"/>
      <c r="AG53" s="87"/>
      <c r="AH53" s="88"/>
      <c r="AI53" s="86">
        <f t="shared" si="2"/>
        <v>3</v>
      </c>
      <c r="AJ53" s="87"/>
      <c r="AK53" s="87"/>
      <c r="AL53" s="87"/>
      <c r="AM53" s="88"/>
      <c r="AN53" s="86">
        <f t="shared" si="3"/>
        <v>34</v>
      </c>
      <c r="AO53" s="87"/>
      <c r="AP53" s="87"/>
      <c r="AQ53" s="87"/>
      <c r="AR53" s="87"/>
      <c r="AS53" s="88"/>
      <c r="AT53" s="59">
        <f>IF(AI53=0,0,(AI53*3)/($E$52*$AU$9*3-$B$54))</f>
        <v>0.10344827586206896</v>
      </c>
      <c r="AU53" s="60"/>
      <c r="AV53" s="60"/>
      <c r="AW53" s="60"/>
      <c r="AX53" s="60"/>
      <c r="AY53" s="61"/>
      <c r="AZ53" s="48"/>
    </row>
    <row r="54" spans="1:52" ht="10.5" customHeight="1" x14ac:dyDescent="0.15">
      <c r="A54" s="5"/>
      <c r="B54" s="32">
        <v>0</v>
      </c>
      <c r="C54" s="27"/>
      <c r="D54" s="27"/>
      <c r="E54" s="24">
        <v>2</v>
      </c>
      <c r="F54" s="24"/>
      <c r="G54" s="24"/>
      <c r="H54" s="25"/>
      <c r="I54" s="107" t="s">
        <v>36</v>
      </c>
      <c r="J54" s="108"/>
      <c r="K54" s="108"/>
      <c r="L54" s="109"/>
      <c r="M54" s="86">
        <f>SUM(M48:M53)</f>
        <v>22</v>
      </c>
      <c r="N54" s="87"/>
      <c r="O54" s="87"/>
      <c r="P54" s="87"/>
      <c r="Q54" s="88"/>
      <c r="R54" s="86">
        <f>SUM(R48:R53)</f>
        <v>230</v>
      </c>
      <c r="S54" s="87"/>
      <c r="T54" s="87"/>
      <c r="U54" s="87"/>
      <c r="V54" s="87"/>
      <c r="W54" s="88"/>
      <c r="X54" s="86">
        <f>SUM(X48:X53)</f>
        <v>6</v>
      </c>
      <c r="Y54" s="87"/>
      <c r="Z54" s="87"/>
      <c r="AA54" s="87"/>
      <c r="AB54" s="88"/>
      <c r="AC54" s="86">
        <f>SUM(AC48:AC53)</f>
        <v>71</v>
      </c>
      <c r="AD54" s="87"/>
      <c r="AE54" s="87"/>
      <c r="AF54" s="87"/>
      <c r="AG54" s="87"/>
      <c r="AH54" s="88"/>
      <c r="AI54" s="86">
        <f t="shared" si="2"/>
        <v>28</v>
      </c>
      <c r="AJ54" s="87"/>
      <c r="AK54" s="87"/>
      <c r="AL54" s="87"/>
      <c r="AM54" s="88"/>
      <c r="AN54" s="86">
        <f t="shared" si="3"/>
        <v>301</v>
      </c>
      <c r="AO54" s="87"/>
      <c r="AP54" s="87"/>
      <c r="AQ54" s="87"/>
      <c r="AR54" s="87"/>
      <c r="AS54" s="88"/>
      <c r="AT54" s="59">
        <f>IF(AI54=0,0,(AI54+AI51+AI52+(AI53*2))/(E52*$AU$9*3-B54))</f>
        <v>0.43678160919540232</v>
      </c>
      <c r="AU54" s="60"/>
      <c r="AV54" s="60"/>
      <c r="AW54" s="60"/>
      <c r="AX54" s="60"/>
      <c r="AY54" s="61"/>
      <c r="AZ54" s="48"/>
    </row>
    <row r="55" spans="1:52" ht="10.5" customHeight="1" x14ac:dyDescent="0.15">
      <c r="A55" s="5"/>
      <c r="B55" s="121" t="s">
        <v>49</v>
      </c>
      <c r="C55" s="231"/>
      <c r="D55" s="231"/>
      <c r="E55" s="231"/>
      <c r="F55" s="231"/>
      <c r="G55" s="231"/>
      <c r="H55" s="232"/>
      <c r="I55" s="107" t="s">
        <v>37</v>
      </c>
      <c r="J55" s="108"/>
      <c r="K55" s="108"/>
      <c r="L55" s="109"/>
      <c r="M55" s="86">
        <v>4</v>
      </c>
      <c r="N55" s="87"/>
      <c r="O55" s="87"/>
      <c r="P55" s="87"/>
      <c r="Q55" s="88"/>
      <c r="R55" s="86">
        <v>25</v>
      </c>
      <c r="S55" s="87"/>
      <c r="T55" s="87"/>
      <c r="U55" s="87"/>
      <c r="V55" s="87"/>
      <c r="W55" s="88"/>
      <c r="X55" s="86">
        <v>0</v>
      </c>
      <c r="Y55" s="87"/>
      <c r="Z55" s="87"/>
      <c r="AA55" s="87"/>
      <c r="AB55" s="88"/>
      <c r="AC55" s="86">
        <v>0</v>
      </c>
      <c r="AD55" s="87"/>
      <c r="AE55" s="87"/>
      <c r="AF55" s="87"/>
      <c r="AG55" s="87"/>
      <c r="AH55" s="88"/>
      <c r="AI55" s="86">
        <f t="shared" si="2"/>
        <v>4</v>
      </c>
      <c r="AJ55" s="87"/>
      <c r="AK55" s="87"/>
      <c r="AL55" s="87"/>
      <c r="AM55" s="88"/>
      <c r="AN55" s="86">
        <f t="shared" si="3"/>
        <v>25</v>
      </c>
      <c r="AO55" s="87"/>
      <c r="AP55" s="87"/>
      <c r="AQ55" s="87"/>
      <c r="AR55" s="87"/>
      <c r="AS55" s="88"/>
      <c r="AT55" s="59">
        <f>IF(AI55=0,0,(AI55*1)/($E$59*$AU$9*3-$B$61))</f>
        <v>9.1954022988505746E-3</v>
      </c>
      <c r="AU55" s="60"/>
      <c r="AV55" s="60"/>
      <c r="AW55" s="60"/>
      <c r="AX55" s="60"/>
      <c r="AY55" s="61"/>
      <c r="AZ55" s="48"/>
    </row>
    <row r="56" spans="1:52" ht="10.5" customHeight="1" x14ac:dyDescent="0.15">
      <c r="A56" s="5"/>
      <c r="B56" s="233"/>
      <c r="C56" s="234"/>
      <c r="D56" s="234"/>
      <c r="E56" s="234"/>
      <c r="F56" s="234"/>
      <c r="G56" s="234"/>
      <c r="H56" s="235"/>
      <c r="I56" s="107" t="s">
        <v>38</v>
      </c>
      <c r="J56" s="108"/>
      <c r="K56" s="108"/>
      <c r="L56" s="109"/>
      <c r="M56" s="86">
        <v>2</v>
      </c>
      <c r="N56" s="87"/>
      <c r="O56" s="87"/>
      <c r="P56" s="87"/>
      <c r="Q56" s="88"/>
      <c r="R56" s="86">
        <v>12</v>
      </c>
      <c r="S56" s="87"/>
      <c r="T56" s="87"/>
      <c r="U56" s="87"/>
      <c r="V56" s="87"/>
      <c r="W56" s="88"/>
      <c r="X56" s="86">
        <v>0</v>
      </c>
      <c r="Y56" s="87"/>
      <c r="Z56" s="87"/>
      <c r="AA56" s="87"/>
      <c r="AB56" s="88"/>
      <c r="AC56" s="86">
        <v>0</v>
      </c>
      <c r="AD56" s="87"/>
      <c r="AE56" s="87"/>
      <c r="AF56" s="87"/>
      <c r="AG56" s="87"/>
      <c r="AH56" s="88"/>
      <c r="AI56" s="86">
        <f t="shared" si="2"/>
        <v>2</v>
      </c>
      <c r="AJ56" s="87"/>
      <c r="AK56" s="87"/>
      <c r="AL56" s="87"/>
      <c r="AM56" s="88"/>
      <c r="AN56" s="86">
        <f t="shared" si="3"/>
        <v>12</v>
      </c>
      <c r="AO56" s="87"/>
      <c r="AP56" s="87"/>
      <c r="AQ56" s="87"/>
      <c r="AR56" s="87"/>
      <c r="AS56" s="88"/>
      <c r="AT56" s="59">
        <f>IF(AI56=0,0,(AI56*1)/($E$59*$AU$9*3-$B$61))</f>
        <v>4.5977011494252873E-3</v>
      </c>
      <c r="AU56" s="60"/>
      <c r="AV56" s="60"/>
      <c r="AW56" s="60"/>
      <c r="AX56" s="60"/>
      <c r="AY56" s="61"/>
      <c r="AZ56" s="48"/>
    </row>
    <row r="57" spans="1:52" ht="10.5" customHeight="1" x14ac:dyDescent="0.15">
      <c r="A57" s="5"/>
      <c r="B57" s="233"/>
      <c r="C57" s="234"/>
      <c r="D57" s="234"/>
      <c r="E57" s="234"/>
      <c r="F57" s="234"/>
      <c r="G57" s="234"/>
      <c r="H57" s="235"/>
      <c r="I57" s="107" t="s">
        <v>39</v>
      </c>
      <c r="J57" s="108"/>
      <c r="K57" s="108"/>
      <c r="L57" s="109"/>
      <c r="M57" s="86">
        <v>13</v>
      </c>
      <c r="N57" s="87"/>
      <c r="O57" s="87"/>
      <c r="P57" s="87"/>
      <c r="Q57" s="88"/>
      <c r="R57" s="86">
        <v>78</v>
      </c>
      <c r="S57" s="87"/>
      <c r="T57" s="87"/>
      <c r="U57" s="87"/>
      <c r="V57" s="87"/>
      <c r="W57" s="88"/>
      <c r="X57" s="86">
        <v>5</v>
      </c>
      <c r="Y57" s="87"/>
      <c r="Z57" s="87"/>
      <c r="AA57" s="87"/>
      <c r="AB57" s="88"/>
      <c r="AC57" s="86">
        <v>25</v>
      </c>
      <c r="AD57" s="87"/>
      <c r="AE57" s="87"/>
      <c r="AF57" s="87"/>
      <c r="AG57" s="87"/>
      <c r="AH57" s="88"/>
      <c r="AI57" s="86">
        <f t="shared" si="2"/>
        <v>18</v>
      </c>
      <c r="AJ57" s="87"/>
      <c r="AK57" s="87"/>
      <c r="AL57" s="87"/>
      <c r="AM57" s="88"/>
      <c r="AN57" s="86">
        <f t="shared" si="3"/>
        <v>103</v>
      </c>
      <c r="AO57" s="87"/>
      <c r="AP57" s="87"/>
      <c r="AQ57" s="87"/>
      <c r="AR57" s="87"/>
      <c r="AS57" s="88"/>
      <c r="AT57" s="59">
        <f>IF(AI57=0,0,(AI57*1)/($E$59*$AU$9*3-$B$61))</f>
        <v>4.1379310344827586E-2</v>
      </c>
      <c r="AU57" s="60"/>
      <c r="AV57" s="60"/>
      <c r="AW57" s="60"/>
      <c r="AX57" s="60"/>
      <c r="AY57" s="61"/>
      <c r="AZ57" s="48"/>
    </row>
    <row r="58" spans="1:52" ht="10.5" customHeight="1" x14ac:dyDescent="0.15">
      <c r="A58" s="5"/>
      <c r="B58" s="233"/>
      <c r="C58" s="234"/>
      <c r="D58" s="234"/>
      <c r="E58" s="234"/>
      <c r="F58" s="234"/>
      <c r="G58" s="234"/>
      <c r="H58" s="235"/>
      <c r="I58" s="107" t="s">
        <v>40</v>
      </c>
      <c r="J58" s="108"/>
      <c r="K58" s="108"/>
      <c r="L58" s="109"/>
      <c r="M58" s="86">
        <v>48</v>
      </c>
      <c r="N58" s="87"/>
      <c r="O58" s="87"/>
      <c r="P58" s="87"/>
      <c r="Q58" s="88"/>
      <c r="R58" s="86">
        <v>349</v>
      </c>
      <c r="S58" s="87"/>
      <c r="T58" s="87"/>
      <c r="U58" s="87"/>
      <c r="V58" s="87"/>
      <c r="W58" s="88"/>
      <c r="X58" s="86">
        <v>6</v>
      </c>
      <c r="Y58" s="87"/>
      <c r="Z58" s="87"/>
      <c r="AA58" s="87"/>
      <c r="AB58" s="88"/>
      <c r="AC58" s="86">
        <v>36</v>
      </c>
      <c r="AD58" s="87"/>
      <c r="AE58" s="87"/>
      <c r="AF58" s="87"/>
      <c r="AG58" s="87"/>
      <c r="AH58" s="88"/>
      <c r="AI58" s="86">
        <f t="shared" si="2"/>
        <v>54</v>
      </c>
      <c r="AJ58" s="87"/>
      <c r="AK58" s="87"/>
      <c r="AL58" s="87"/>
      <c r="AM58" s="88"/>
      <c r="AN58" s="86">
        <f t="shared" si="3"/>
        <v>385</v>
      </c>
      <c r="AO58" s="87"/>
      <c r="AP58" s="87"/>
      <c r="AQ58" s="87"/>
      <c r="AR58" s="87"/>
      <c r="AS58" s="88"/>
      <c r="AT58" s="59">
        <f>IF(AI58=0,0,(AI58*2)/($E$59*$AU$9*3-$B$61))</f>
        <v>0.24827586206896551</v>
      </c>
      <c r="AU58" s="60"/>
      <c r="AV58" s="60"/>
      <c r="AW58" s="60"/>
      <c r="AX58" s="60"/>
      <c r="AY58" s="61"/>
      <c r="AZ58" s="48"/>
    </row>
    <row r="59" spans="1:52" ht="10.5" customHeight="1" x14ac:dyDescent="0.15">
      <c r="A59" s="5"/>
      <c r="B59" s="20"/>
      <c r="C59" s="22"/>
      <c r="D59" s="18" t="s">
        <v>24</v>
      </c>
      <c r="E59" s="18">
        <v>5</v>
      </c>
      <c r="F59" s="18" t="s">
        <v>41</v>
      </c>
      <c r="G59" s="18"/>
      <c r="H59" s="19"/>
      <c r="I59" s="107" t="s">
        <v>42</v>
      </c>
      <c r="J59" s="108"/>
      <c r="K59" s="108"/>
      <c r="L59" s="109"/>
      <c r="M59" s="86">
        <v>2</v>
      </c>
      <c r="N59" s="87"/>
      <c r="O59" s="87"/>
      <c r="P59" s="87"/>
      <c r="Q59" s="88"/>
      <c r="R59" s="86">
        <v>12</v>
      </c>
      <c r="S59" s="87"/>
      <c r="T59" s="87"/>
      <c r="U59" s="87"/>
      <c r="V59" s="87"/>
      <c r="W59" s="88"/>
      <c r="X59" s="86">
        <v>0</v>
      </c>
      <c r="Y59" s="87"/>
      <c r="Z59" s="87"/>
      <c r="AA59" s="87"/>
      <c r="AB59" s="88"/>
      <c r="AC59" s="86">
        <v>0</v>
      </c>
      <c r="AD59" s="87"/>
      <c r="AE59" s="87"/>
      <c r="AF59" s="87"/>
      <c r="AG59" s="87"/>
      <c r="AH59" s="88"/>
      <c r="AI59" s="86">
        <f t="shared" si="2"/>
        <v>2</v>
      </c>
      <c r="AJ59" s="87"/>
      <c r="AK59" s="87"/>
      <c r="AL59" s="87"/>
      <c r="AM59" s="88"/>
      <c r="AN59" s="86">
        <f t="shared" si="3"/>
        <v>12</v>
      </c>
      <c r="AO59" s="87"/>
      <c r="AP59" s="87"/>
      <c r="AQ59" s="87"/>
      <c r="AR59" s="87"/>
      <c r="AS59" s="88"/>
      <c r="AT59" s="59">
        <f>IF(AI59=0,0,(AI59*2)/($E$59*$AU$9*3-$B$61))</f>
        <v>9.1954022988505746E-3</v>
      </c>
      <c r="AU59" s="60"/>
      <c r="AV59" s="60"/>
      <c r="AW59" s="60"/>
      <c r="AX59" s="60"/>
      <c r="AY59" s="61"/>
      <c r="AZ59" s="48"/>
    </row>
    <row r="60" spans="1:52" ht="10.5" customHeight="1" x14ac:dyDescent="0.15">
      <c r="A60" s="5"/>
      <c r="B60" s="20"/>
      <c r="C60" s="22"/>
      <c r="D60" s="22"/>
      <c r="E60" s="18"/>
      <c r="F60" s="18"/>
      <c r="G60" s="18"/>
      <c r="H60" s="19"/>
      <c r="I60" s="107" t="s">
        <v>43</v>
      </c>
      <c r="J60" s="108"/>
      <c r="K60" s="108"/>
      <c r="L60" s="109"/>
      <c r="M60" s="86">
        <v>20</v>
      </c>
      <c r="N60" s="87"/>
      <c r="O60" s="87"/>
      <c r="P60" s="87"/>
      <c r="Q60" s="88"/>
      <c r="R60" s="86">
        <v>133</v>
      </c>
      <c r="S60" s="87"/>
      <c r="T60" s="87"/>
      <c r="U60" s="87"/>
      <c r="V60" s="87"/>
      <c r="W60" s="88"/>
      <c r="X60" s="86">
        <v>7</v>
      </c>
      <c r="Y60" s="87"/>
      <c r="Z60" s="87"/>
      <c r="AA60" s="87"/>
      <c r="AB60" s="88"/>
      <c r="AC60" s="86">
        <v>35</v>
      </c>
      <c r="AD60" s="87"/>
      <c r="AE60" s="87"/>
      <c r="AF60" s="87"/>
      <c r="AG60" s="87"/>
      <c r="AH60" s="88"/>
      <c r="AI60" s="86">
        <f t="shared" si="2"/>
        <v>27</v>
      </c>
      <c r="AJ60" s="87"/>
      <c r="AK60" s="87"/>
      <c r="AL60" s="87"/>
      <c r="AM60" s="88"/>
      <c r="AN60" s="86">
        <f t="shared" si="3"/>
        <v>168</v>
      </c>
      <c r="AO60" s="87"/>
      <c r="AP60" s="87"/>
      <c r="AQ60" s="87"/>
      <c r="AR60" s="87"/>
      <c r="AS60" s="88"/>
      <c r="AT60" s="59">
        <f>IF(AI60=0,0,(AI60*3)/($E$59*$AU$9*3-$B$61))</f>
        <v>0.18620689655172415</v>
      </c>
      <c r="AU60" s="60"/>
      <c r="AV60" s="60"/>
      <c r="AW60" s="60"/>
      <c r="AX60" s="60"/>
      <c r="AY60" s="61"/>
      <c r="AZ60" s="48"/>
    </row>
    <row r="61" spans="1:52" ht="10.5" customHeight="1" x14ac:dyDescent="0.15">
      <c r="A61" s="5"/>
      <c r="B61" s="32">
        <v>0</v>
      </c>
      <c r="C61" s="27"/>
      <c r="D61" s="27"/>
      <c r="E61" s="24">
        <v>2</v>
      </c>
      <c r="F61" s="24"/>
      <c r="G61" s="24"/>
      <c r="H61" s="25"/>
      <c r="I61" s="107" t="s">
        <v>36</v>
      </c>
      <c r="J61" s="108"/>
      <c r="K61" s="108"/>
      <c r="L61" s="109"/>
      <c r="M61" s="86">
        <f>SUM(M55:M60)</f>
        <v>89</v>
      </c>
      <c r="N61" s="87"/>
      <c r="O61" s="87"/>
      <c r="P61" s="87"/>
      <c r="Q61" s="88"/>
      <c r="R61" s="86">
        <f>SUM(R55:R60)</f>
        <v>609</v>
      </c>
      <c r="S61" s="87"/>
      <c r="T61" s="87"/>
      <c r="U61" s="87"/>
      <c r="V61" s="87"/>
      <c r="W61" s="88"/>
      <c r="X61" s="86">
        <f>SUM(X55:X60)</f>
        <v>18</v>
      </c>
      <c r="Y61" s="87"/>
      <c r="Z61" s="87"/>
      <c r="AA61" s="87"/>
      <c r="AB61" s="88"/>
      <c r="AC61" s="86">
        <f>SUM(AC55:AC60)</f>
        <v>96</v>
      </c>
      <c r="AD61" s="87"/>
      <c r="AE61" s="87"/>
      <c r="AF61" s="87"/>
      <c r="AG61" s="87"/>
      <c r="AH61" s="88"/>
      <c r="AI61" s="86">
        <f t="shared" si="2"/>
        <v>107</v>
      </c>
      <c r="AJ61" s="87"/>
      <c r="AK61" s="87"/>
      <c r="AL61" s="87"/>
      <c r="AM61" s="88"/>
      <c r="AN61" s="86">
        <f t="shared" si="3"/>
        <v>705</v>
      </c>
      <c r="AO61" s="87"/>
      <c r="AP61" s="87"/>
      <c r="AQ61" s="87"/>
      <c r="AR61" s="87"/>
      <c r="AS61" s="88"/>
      <c r="AT61" s="59">
        <f>IF(AI61=0,0,(AI61+AI58+AI59+(AI60*2))/(E59*$AU$9*3-B61))</f>
        <v>0.49885057471264366</v>
      </c>
      <c r="AU61" s="60"/>
      <c r="AV61" s="60"/>
      <c r="AW61" s="60"/>
      <c r="AX61" s="60"/>
      <c r="AY61" s="61"/>
      <c r="AZ61" s="48"/>
    </row>
    <row r="62" spans="1:52" ht="10.5" customHeight="1" x14ac:dyDescent="0.15">
      <c r="A62" s="5"/>
      <c r="B62" s="204" t="s">
        <v>34</v>
      </c>
      <c r="C62" s="208"/>
      <c r="D62" s="208"/>
      <c r="E62" s="208" t="s">
        <v>25</v>
      </c>
      <c r="F62" s="208"/>
      <c r="G62" s="208"/>
      <c r="H62" s="206"/>
      <c r="I62" s="118" t="s">
        <v>37</v>
      </c>
      <c r="J62" s="119"/>
      <c r="K62" s="119"/>
      <c r="L62" s="120"/>
      <c r="M62" s="201">
        <f t="shared" ref="M62:M67" si="4">M13+M20+M27+M34+M41+M48+M55</f>
        <v>100</v>
      </c>
      <c r="N62" s="202"/>
      <c r="O62" s="202"/>
      <c r="P62" s="202"/>
      <c r="Q62" s="203"/>
      <c r="R62" s="201">
        <f t="shared" ref="R62:R67" si="5">R13+R20+R27+R34+R41+R48+R55</f>
        <v>1932</v>
      </c>
      <c r="S62" s="202"/>
      <c r="T62" s="202"/>
      <c r="U62" s="202"/>
      <c r="V62" s="202"/>
      <c r="W62" s="203"/>
      <c r="X62" s="201">
        <f t="shared" ref="X62:X67" si="6">X13+X20+X27+X34+X41+X48+X55</f>
        <v>0</v>
      </c>
      <c r="Y62" s="202"/>
      <c r="Z62" s="202"/>
      <c r="AA62" s="202"/>
      <c r="AB62" s="203"/>
      <c r="AC62" s="201">
        <f t="shared" ref="AC62:AC67" si="7">AC13+AC20+AC27+AC34+AC41+AC48+AC55</f>
        <v>0</v>
      </c>
      <c r="AD62" s="202"/>
      <c r="AE62" s="202"/>
      <c r="AF62" s="202"/>
      <c r="AG62" s="202"/>
      <c r="AH62" s="203"/>
      <c r="AI62" s="201">
        <f t="shared" ref="AI62:AI67" si="8">AI13+AI20+AI27+AI34+AI41+AI48+AI55</f>
        <v>100</v>
      </c>
      <c r="AJ62" s="202"/>
      <c r="AK62" s="202"/>
      <c r="AL62" s="202"/>
      <c r="AM62" s="203"/>
      <c r="AN62" s="201">
        <f t="shared" ref="AN62:AN67" si="9">AN13+AN20+AN27+AN34+AN41+AN48+AN55</f>
        <v>1932</v>
      </c>
      <c r="AO62" s="202"/>
      <c r="AP62" s="202"/>
      <c r="AQ62" s="202"/>
      <c r="AR62" s="202"/>
      <c r="AS62" s="203"/>
      <c r="AT62" s="198">
        <f>IF(AI62=0,0,(AI62*1)/($E$66*$AU$9*3-$B$68))</f>
        <v>7.662835249042145E-2</v>
      </c>
      <c r="AU62" s="199"/>
      <c r="AV62" s="199"/>
      <c r="AW62" s="199"/>
      <c r="AX62" s="199"/>
      <c r="AY62" s="200"/>
      <c r="AZ62" s="48"/>
    </row>
    <row r="63" spans="1:52" ht="10.5" customHeight="1" x14ac:dyDescent="0.15">
      <c r="A63" s="5"/>
      <c r="B63" s="207"/>
      <c r="C63" s="208"/>
      <c r="D63" s="208"/>
      <c r="E63" s="208"/>
      <c r="F63" s="208"/>
      <c r="G63" s="208"/>
      <c r="H63" s="206"/>
      <c r="I63" s="107" t="s">
        <v>38</v>
      </c>
      <c r="J63" s="108"/>
      <c r="K63" s="108"/>
      <c r="L63" s="109"/>
      <c r="M63" s="86">
        <f t="shared" si="4"/>
        <v>101</v>
      </c>
      <c r="N63" s="87"/>
      <c r="O63" s="87"/>
      <c r="P63" s="87"/>
      <c r="Q63" s="88"/>
      <c r="R63" s="86">
        <f t="shared" si="5"/>
        <v>1618</v>
      </c>
      <c r="S63" s="87"/>
      <c r="T63" s="87"/>
      <c r="U63" s="87"/>
      <c r="V63" s="87"/>
      <c r="W63" s="88"/>
      <c r="X63" s="86">
        <f t="shared" si="6"/>
        <v>7</v>
      </c>
      <c r="Y63" s="87"/>
      <c r="Z63" s="87"/>
      <c r="AA63" s="87"/>
      <c r="AB63" s="88"/>
      <c r="AC63" s="86">
        <f t="shared" si="7"/>
        <v>130</v>
      </c>
      <c r="AD63" s="87"/>
      <c r="AE63" s="87"/>
      <c r="AF63" s="87"/>
      <c r="AG63" s="87"/>
      <c r="AH63" s="88"/>
      <c r="AI63" s="86">
        <f t="shared" si="8"/>
        <v>108</v>
      </c>
      <c r="AJ63" s="87"/>
      <c r="AK63" s="87"/>
      <c r="AL63" s="87"/>
      <c r="AM63" s="88"/>
      <c r="AN63" s="86">
        <f t="shared" si="9"/>
        <v>1748</v>
      </c>
      <c r="AO63" s="87"/>
      <c r="AP63" s="87"/>
      <c r="AQ63" s="87"/>
      <c r="AR63" s="87"/>
      <c r="AS63" s="88"/>
      <c r="AT63" s="59">
        <f>IF(AI63=0,0,(AI63*1)/($E$66*$AU$9*3-$B$68))</f>
        <v>8.2758620689655171E-2</v>
      </c>
      <c r="AU63" s="60"/>
      <c r="AV63" s="60"/>
      <c r="AW63" s="60"/>
      <c r="AX63" s="60"/>
      <c r="AY63" s="61"/>
      <c r="AZ63" s="48"/>
    </row>
    <row r="64" spans="1:52" ht="10.5" customHeight="1" x14ac:dyDescent="0.15">
      <c r="A64" s="5"/>
      <c r="B64" s="207"/>
      <c r="C64" s="208"/>
      <c r="D64" s="208"/>
      <c r="E64" s="208"/>
      <c r="F64" s="208"/>
      <c r="G64" s="208"/>
      <c r="H64" s="206"/>
      <c r="I64" s="107" t="s">
        <v>39</v>
      </c>
      <c r="J64" s="108"/>
      <c r="K64" s="108"/>
      <c r="L64" s="109"/>
      <c r="M64" s="86">
        <f t="shared" si="4"/>
        <v>111</v>
      </c>
      <c r="N64" s="87"/>
      <c r="O64" s="87"/>
      <c r="P64" s="87"/>
      <c r="Q64" s="88"/>
      <c r="R64" s="86">
        <f t="shared" si="5"/>
        <v>1714</v>
      </c>
      <c r="S64" s="87"/>
      <c r="T64" s="87"/>
      <c r="U64" s="87"/>
      <c r="V64" s="87"/>
      <c r="W64" s="88"/>
      <c r="X64" s="86">
        <f t="shared" si="6"/>
        <v>30</v>
      </c>
      <c r="Y64" s="87"/>
      <c r="Z64" s="87"/>
      <c r="AA64" s="87"/>
      <c r="AB64" s="88"/>
      <c r="AC64" s="86">
        <f t="shared" si="7"/>
        <v>583</v>
      </c>
      <c r="AD64" s="87"/>
      <c r="AE64" s="87"/>
      <c r="AF64" s="87"/>
      <c r="AG64" s="87"/>
      <c r="AH64" s="88"/>
      <c r="AI64" s="86">
        <f t="shared" si="8"/>
        <v>141</v>
      </c>
      <c r="AJ64" s="87"/>
      <c r="AK64" s="87"/>
      <c r="AL64" s="87"/>
      <c r="AM64" s="88"/>
      <c r="AN64" s="86">
        <f t="shared" si="9"/>
        <v>2297</v>
      </c>
      <c r="AO64" s="87"/>
      <c r="AP64" s="87"/>
      <c r="AQ64" s="87"/>
      <c r="AR64" s="87"/>
      <c r="AS64" s="88"/>
      <c r="AT64" s="59">
        <f>IF(AI64=0,0,(AI64*1)/($E$66*$AU$9*3-$B$68))</f>
        <v>0.10804597701149425</v>
      </c>
      <c r="AU64" s="60"/>
      <c r="AV64" s="60"/>
      <c r="AW64" s="60"/>
      <c r="AX64" s="60"/>
      <c r="AY64" s="61"/>
      <c r="AZ64" s="48"/>
    </row>
    <row r="65" spans="1:52" ht="10.5" customHeight="1" x14ac:dyDescent="0.15">
      <c r="A65" s="5"/>
      <c r="B65" s="207"/>
      <c r="C65" s="208"/>
      <c r="D65" s="208"/>
      <c r="E65" s="208"/>
      <c r="F65" s="208"/>
      <c r="G65" s="208"/>
      <c r="H65" s="206"/>
      <c r="I65" s="107" t="s">
        <v>40</v>
      </c>
      <c r="J65" s="108"/>
      <c r="K65" s="108"/>
      <c r="L65" s="109"/>
      <c r="M65" s="86">
        <f t="shared" si="4"/>
        <v>113</v>
      </c>
      <c r="N65" s="87"/>
      <c r="O65" s="87"/>
      <c r="P65" s="87"/>
      <c r="Q65" s="88"/>
      <c r="R65" s="86">
        <f t="shared" si="5"/>
        <v>5761</v>
      </c>
      <c r="S65" s="87"/>
      <c r="T65" s="87"/>
      <c r="U65" s="87"/>
      <c r="V65" s="87"/>
      <c r="W65" s="88"/>
      <c r="X65" s="86">
        <f t="shared" si="6"/>
        <v>11</v>
      </c>
      <c r="Y65" s="87"/>
      <c r="Z65" s="87"/>
      <c r="AA65" s="87"/>
      <c r="AB65" s="88"/>
      <c r="AC65" s="86">
        <f t="shared" si="7"/>
        <v>682</v>
      </c>
      <c r="AD65" s="87"/>
      <c r="AE65" s="87"/>
      <c r="AF65" s="87"/>
      <c r="AG65" s="87"/>
      <c r="AH65" s="88"/>
      <c r="AI65" s="86">
        <f t="shared" si="8"/>
        <v>124</v>
      </c>
      <c r="AJ65" s="87"/>
      <c r="AK65" s="87"/>
      <c r="AL65" s="87"/>
      <c r="AM65" s="88"/>
      <c r="AN65" s="86">
        <f t="shared" si="9"/>
        <v>6443</v>
      </c>
      <c r="AO65" s="87"/>
      <c r="AP65" s="87"/>
      <c r="AQ65" s="87"/>
      <c r="AR65" s="87"/>
      <c r="AS65" s="88"/>
      <c r="AT65" s="59">
        <f>IF(AI65=0,0,(AI65*2)/($E$66*$AU$9*3-$B$68))</f>
        <v>0.1900383141762452</v>
      </c>
      <c r="AU65" s="60"/>
      <c r="AV65" s="60"/>
      <c r="AW65" s="60"/>
      <c r="AX65" s="60"/>
      <c r="AY65" s="61"/>
      <c r="AZ65" s="48"/>
    </row>
    <row r="66" spans="1:52" ht="10.5" customHeight="1" x14ac:dyDescent="0.15">
      <c r="A66" s="5"/>
      <c r="B66" s="20"/>
      <c r="C66" s="22"/>
      <c r="D66" s="18" t="s">
        <v>24</v>
      </c>
      <c r="E66" s="18">
        <f>E17+E24+E31+E38+E45+E52+E59</f>
        <v>15</v>
      </c>
      <c r="F66" s="18" t="s">
        <v>41</v>
      </c>
      <c r="G66" s="18"/>
      <c r="H66" s="19"/>
      <c r="I66" s="107" t="s">
        <v>42</v>
      </c>
      <c r="J66" s="108"/>
      <c r="K66" s="108"/>
      <c r="L66" s="109"/>
      <c r="M66" s="86">
        <f t="shared" si="4"/>
        <v>16</v>
      </c>
      <c r="N66" s="87"/>
      <c r="O66" s="87"/>
      <c r="P66" s="87"/>
      <c r="Q66" s="88"/>
      <c r="R66" s="86">
        <f t="shared" si="5"/>
        <v>650</v>
      </c>
      <c r="S66" s="87"/>
      <c r="T66" s="87"/>
      <c r="U66" s="87"/>
      <c r="V66" s="87"/>
      <c r="W66" s="88"/>
      <c r="X66" s="86">
        <f t="shared" si="6"/>
        <v>1</v>
      </c>
      <c r="Y66" s="87"/>
      <c r="Z66" s="87"/>
      <c r="AA66" s="87"/>
      <c r="AB66" s="88"/>
      <c r="AC66" s="86">
        <f t="shared" si="7"/>
        <v>30</v>
      </c>
      <c r="AD66" s="87"/>
      <c r="AE66" s="87"/>
      <c r="AF66" s="87"/>
      <c r="AG66" s="87"/>
      <c r="AH66" s="88"/>
      <c r="AI66" s="86">
        <f t="shared" si="8"/>
        <v>17</v>
      </c>
      <c r="AJ66" s="87"/>
      <c r="AK66" s="87"/>
      <c r="AL66" s="87"/>
      <c r="AM66" s="88"/>
      <c r="AN66" s="86">
        <f t="shared" si="9"/>
        <v>680</v>
      </c>
      <c r="AO66" s="87"/>
      <c r="AP66" s="87"/>
      <c r="AQ66" s="87"/>
      <c r="AR66" s="87"/>
      <c r="AS66" s="88"/>
      <c r="AT66" s="59">
        <f>IF(AI66=0,0,(AI66*2)/($E$66*$AU$9*3-$B$68))</f>
        <v>2.6053639846743294E-2</v>
      </c>
      <c r="AU66" s="60"/>
      <c r="AV66" s="60"/>
      <c r="AW66" s="60"/>
      <c r="AX66" s="60"/>
      <c r="AY66" s="61"/>
      <c r="AZ66" s="48"/>
    </row>
    <row r="67" spans="1:52" ht="10.5" customHeight="1" x14ac:dyDescent="0.15">
      <c r="A67" s="5"/>
      <c r="B67" s="20"/>
      <c r="C67" s="22"/>
      <c r="D67" s="22"/>
      <c r="E67" s="18"/>
      <c r="F67" s="18"/>
      <c r="G67" s="18"/>
      <c r="H67" s="19"/>
      <c r="I67" s="107" t="s">
        <v>43</v>
      </c>
      <c r="J67" s="108"/>
      <c r="K67" s="108"/>
      <c r="L67" s="109"/>
      <c r="M67" s="86">
        <f t="shared" si="4"/>
        <v>43</v>
      </c>
      <c r="N67" s="87"/>
      <c r="O67" s="87"/>
      <c r="P67" s="87"/>
      <c r="Q67" s="88"/>
      <c r="R67" s="86">
        <f t="shared" si="5"/>
        <v>2969</v>
      </c>
      <c r="S67" s="87"/>
      <c r="T67" s="87"/>
      <c r="U67" s="87"/>
      <c r="V67" s="87"/>
      <c r="W67" s="88"/>
      <c r="X67" s="86">
        <f t="shared" si="6"/>
        <v>21</v>
      </c>
      <c r="Y67" s="87"/>
      <c r="Z67" s="87"/>
      <c r="AA67" s="87"/>
      <c r="AB67" s="88"/>
      <c r="AC67" s="86">
        <f t="shared" si="7"/>
        <v>1014</v>
      </c>
      <c r="AD67" s="87"/>
      <c r="AE67" s="87"/>
      <c r="AF67" s="87"/>
      <c r="AG67" s="87"/>
      <c r="AH67" s="88"/>
      <c r="AI67" s="86">
        <f t="shared" si="8"/>
        <v>64</v>
      </c>
      <c r="AJ67" s="87"/>
      <c r="AK67" s="87"/>
      <c r="AL67" s="87"/>
      <c r="AM67" s="88"/>
      <c r="AN67" s="86">
        <f t="shared" si="9"/>
        <v>3983</v>
      </c>
      <c r="AO67" s="87"/>
      <c r="AP67" s="87"/>
      <c r="AQ67" s="87"/>
      <c r="AR67" s="87"/>
      <c r="AS67" s="88"/>
      <c r="AT67" s="59">
        <f>IF(AI67=0,0,(AI67*3)/($E$66*$AU$9*3-$B$68))</f>
        <v>0.14712643678160919</v>
      </c>
      <c r="AU67" s="60"/>
      <c r="AV67" s="60"/>
      <c r="AW67" s="60"/>
      <c r="AX67" s="60"/>
      <c r="AY67" s="61"/>
      <c r="AZ67" s="48"/>
    </row>
    <row r="68" spans="1:52" ht="10.5" customHeight="1" thickBot="1" x14ac:dyDescent="0.2">
      <c r="A68" s="5"/>
      <c r="B68" s="39">
        <f>B19+B26+B33+B40+B47+B54+B61</f>
        <v>0</v>
      </c>
      <c r="C68" s="41"/>
      <c r="D68" s="41"/>
      <c r="E68" s="44">
        <v>4</v>
      </c>
      <c r="F68" s="44"/>
      <c r="G68" s="44"/>
      <c r="H68" s="45"/>
      <c r="I68" s="215" t="s">
        <v>36</v>
      </c>
      <c r="J68" s="216"/>
      <c r="K68" s="216"/>
      <c r="L68" s="217"/>
      <c r="M68" s="212">
        <f>SUM(M62:M67)</f>
        <v>484</v>
      </c>
      <c r="N68" s="213"/>
      <c r="O68" s="213"/>
      <c r="P68" s="213"/>
      <c r="Q68" s="214"/>
      <c r="R68" s="212">
        <f>SUM(R62:R67)</f>
        <v>14644</v>
      </c>
      <c r="S68" s="213"/>
      <c r="T68" s="213"/>
      <c r="U68" s="213"/>
      <c r="V68" s="213"/>
      <c r="W68" s="214"/>
      <c r="X68" s="212">
        <f>SUM(X62:X67)</f>
        <v>70</v>
      </c>
      <c r="Y68" s="213"/>
      <c r="Z68" s="213"/>
      <c r="AA68" s="213"/>
      <c r="AB68" s="214"/>
      <c r="AC68" s="212">
        <f>SUM(AC62:AC67)</f>
        <v>2439</v>
      </c>
      <c r="AD68" s="213"/>
      <c r="AE68" s="213"/>
      <c r="AF68" s="213"/>
      <c r="AG68" s="213"/>
      <c r="AH68" s="214"/>
      <c r="AI68" s="212">
        <f t="shared" ref="AI68:AI99" si="10">M68+X68</f>
        <v>554</v>
      </c>
      <c r="AJ68" s="213"/>
      <c r="AK68" s="213"/>
      <c r="AL68" s="213"/>
      <c r="AM68" s="214"/>
      <c r="AN68" s="212">
        <f t="shared" ref="AN68:AN74" si="11">R68+AC68</f>
        <v>17083</v>
      </c>
      <c r="AO68" s="213"/>
      <c r="AP68" s="213"/>
      <c r="AQ68" s="213"/>
      <c r="AR68" s="213"/>
      <c r="AS68" s="214"/>
      <c r="AT68" s="209">
        <f>IF(AI68=0,0,(AI68+AI65+AI66+(AI67*2))/(E66*$AU$9*3-B68))</f>
        <v>0.6306513409961686</v>
      </c>
      <c r="AU68" s="210"/>
      <c r="AV68" s="210"/>
      <c r="AW68" s="210"/>
      <c r="AX68" s="210"/>
      <c r="AY68" s="211"/>
      <c r="AZ68" s="48"/>
    </row>
    <row r="69" spans="1:52" ht="10.5" customHeight="1" thickTop="1" x14ac:dyDescent="0.15">
      <c r="A69" s="5"/>
      <c r="B69" s="187" t="s">
        <v>35</v>
      </c>
      <c r="C69" s="191"/>
      <c r="D69" s="189"/>
      <c r="E69" s="175" t="s">
        <v>25</v>
      </c>
      <c r="F69" s="178"/>
      <c r="G69" s="178"/>
      <c r="H69" s="177"/>
      <c r="I69" s="158" t="str">
        <f t="shared" ref="I69:I74" si="12">I62</f>
        <v>午前</v>
      </c>
      <c r="J69" s="159"/>
      <c r="K69" s="159"/>
      <c r="L69" s="160"/>
      <c r="M69" s="179">
        <v>35</v>
      </c>
      <c r="N69" s="180"/>
      <c r="O69" s="180"/>
      <c r="P69" s="180"/>
      <c r="Q69" s="181"/>
      <c r="R69" s="179">
        <v>4585</v>
      </c>
      <c r="S69" s="180"/>
      <c r="T69" s="180"/>
      <c r="U69" s="180"/>
      <c r="V69" s="180"/>
      <c r="W69" s="181"/>
      <c r="X69" s="179">
        <v>0</v>
      </c>
      <c r="Y69" s="180"/>
      <c r="Z69" s="180"/>
      <c r="AA69" s="180"/>
      <c r="AB69" s="181"/>
      <c r="AC69" s="179">
        <v>0</v>
      </c>
      <c r="AD69" s="180"/>
      <c r="AE69" s="180"/>
      <c r="AF69" s="180"/>
      <c r="AG69" s="180"/>
      <c r="AH69" s="181"/>
      <c r="AI69" s="179">
        <f t="shared" si="10"/>
        <v>35</v>
      </c>
      <c r="AJ69" s="180"/>
      <c r="AK69" s="180"/>
      <c r="AL69" s="180"/>
      <c r="AM69" s="181"/>
      <c r="AN69" s="179">
        <f t="shared" si="11"/>
        <v>4585</v>
      </c>
      <c r="AO69" s="182"/>
      <c r="AP69" s="182"/>
      <c r="AQ69" s="182"/>
      <c r="AR69" s="182"/>
      <c r="AS69" s="183"/>
      <c r="AT69" s="184">
        <f>IF(AI69=0,0,(AI69*1)/($E$73*$AU$10*3-$E$75))</f>
        <v>2.4305555555555556E-2</v>
      </c>
      <c r="AU69" s="185"/>
      <c r="AV69" s="185"/>
      <c r="AW69" s="185"/>
      <c r="AX69" s="185"/>
      <c r="AY69" s="186"/>
      <c r="AZ69" s="37"/>
    </row>
    <row r="70" spans="1:52" ht="10.5" customHeight="1" x14ac:dyDescent="0.15">
      <c r="A70" s="5"/>
      <c r="B70" s="190"/>
      <c r="C70" s="191"/>
      <c r="D70" s="189"/>
      <c r="E70" s="175"/>
      <c r="F70" s="178"/>
      <c r="G70" s="178"/>
      <c r="H70" s="177"/>
      <c r="I70" s="166" t="str">
        <f t="shared" si="12"/>
        <v>午後</v>
      </c>
      <c r="J70" s="167"/>
      <c r="K70" s="167"/>
      <c r="L70" s="168"/>
      <c r="M70" s="161">
        <v>44</v>
      </c>
      <c r="N70" s="162"/>
      <c r="O70" s="162"/>
      <c r="P70" s="162"/>
      <c r="Q70" s="163"/>
      <c r="R70" s="161">
        <v>4959</v>
      </c>
      <c r="S70" s="162"/>
      <c r="T70" s="162"/>
      <c r="U70" s="162"/>
      <c r="V70" s="162"/>
      <c r="W70" s="163"/>
      <c r="X70" s="161">
        <v>0</v>
      </c>
      <c r="Y70" s="162"/>
      <c r="Z70" s="162"/>
      <c r="AA70" s="162"/>
      <c r="AB70" s="163"/>
      <c r="AC70" s="161">
        <v>0</v>
      </c>
      <c r="AD70" s="162"/>
      <c r="AE70" s="162"/>
      <c r="AF70" s="162"/>
      <c r="AG70" s="162"/>
      <c r="AH70" s="163"/>
      <c r="AI70" s="161">
        <f t="shared" si="10"/>
        <v>44</v>
      </c>
      <c r="AJ70" s="162"/>
      <c r="AK70" s="162"/>
      <c r="AL70" s="162"/>
      <c r="AM70" s="163"/>
      <c r="AN70" s="161">
        <f t="shared" si="11"/>
        <v>4959</v>
      </c>
      <c r="AO70" s="164"/>
      <c r="AP70" s="164"/>
      <c r="AQ70" s="164"/>
      <c r="AR70" s="164"/>
      <c r="AS70" s="165"/>
      <c r="AT70" s="172">
        <f>IF(AI70=0,0,(AI70*1)/($E$73*$AU$10*3-$E$75))</f>
        <v>3.0555555555555555E-2</v>
      </c>
      <c r="AU70" s="173"/>
      <c r="AV70" s="173"/>
      <c r="AW70" s="173"/>
      <c r="AX70" s="173"/>
      <c r="AY70" s="174"/>
      <c r="AZ70" s="37"/>
    </row>
    <row r="71" spans="1:52" ht="10.5" customHeight="1" x14ac:dyDescent="0.15">
      <c r="A71" s="5"/>
      <c r="B71" s="190"/>
      <c r="C71" s="191"/>
      <c r="D71" s="189"/>
      <c r="E71" s="175"/>
      <c r="F71" s="178"/>
      <c r="G71" s="178"/>
      <c r="H71" s="177"/>
      <c r="I71" s="166" t="str">
        <f t="shared" si="12"/>
        <v>夜間</v>
      </c>
      <c r="J71" s="167"/>
      <c r="K71" s="167"/>
      <c r="L71" s="168"/>
      <c r="M71" s="161">
        <v>64</v>
      </c>
      <c r="N71" s="162"/>
      <c r="O71" s="162"/>
      <c r="P71" s="162"/>
      <c r="Q71" s="163"/>
      <c r="R71" s="161">
        <v>4242</v>
      </c>
      <c r="S71" s="162"/>
      <c r="T71" s="162"/>
      <c r="U71" s="162"/>
      <c r="V71" s="162"/>
      <c r="W71" s="163"/>
      <c r="X71" s="161">
        <v>11</v>
      </c>
      <c r="Y71" s="162"/>
      <c r="Z71" s="162"/>
      <c r="AA71" s="162"/>
      <c r="AB71" s="163"/>
      <c r="AC71" s="161">
        <v>440</v>
      </c>
      <c r="AD71" s="162"/>
      <c r="AE71" s="162"/>
      <c r="AF71" s="162"/>
      <c r="AG71" s="162"/>
      <c r="AH71" s="163"/>
      <c r="AI71" s="161">
        <f t="shared" si="10"/>
        <v>75</v>
      </c>
      <c r="AJ71" s="162"/>
      <c r="AK71" s="162"/>
      <c r="AL71" s="162"/>
      <c r="AM71" s="163"/>
      <c r="AN71" s="161">
        <f t="shared" si="11"/>
        <v>4682</v>
      </c>
      <c r="AO71" s="164"/>
      <c r="AP71" s="164"/>
      <c r="AQ71" s="164"/>
      <c r="AR71" s="164"/>
      <c r="AS71" s="165"/>
      <c r="AT71" s="172">
        <f>IF(AI71=0,0,(AI71*1)/($E$73*$AU$10*3-$E$75))</f>
        <v>5.2083333333333336E-2</v>
      </c>
      <c r="AU71" s="173"/>
      <c r="AV71" s="173"/>
      <c r="AW71" s="173"/>
      <c r="AX71" s="173"/>
      <c r="AY71" s="174"/>
      <c r="AZ71" s="37"/>
    </row>
    <row r="72" spans="1:52" ht="10.5" customHeight="1" x14ac:dyDescent="0.15">
      <c r="A72" s="5"/>
      <c r="B72" s="190"/>
      <c r="C72" s="191"/>
      <c r="D72" s="189"/>
      <c r="E72" s="175"/>
      <c r="F72" s="178"/>
      <c r="G72" s="178"/>
      <c r="H72" s="177"/>
      <c r="I72" s="166" t="str">
        <f t="shared" si="12"/>
        <v>午前午後</v>
      </c>
      <c r="J72" s="167"/>
      <c r="K72" s="167"/>
      <c r="L72" s="168"/>
      <c r="M72" s="161">
        <v>112</v>
      </c>
      <c r="N72" s="162"/>
      <c r="O72" s="162"/>
      <c r="P72" s="162"/>
      <c r="Q72" s="163"/>
      <c r="R72" s="161">
        <v>26493</v>
      </c>
      <c r="S72" s="162"/>
      <c r="T72" s="162"/>
      <c r="U72" s="162"/>
      <c r="V72" s="162"/>
      <c r="W72" s="163"/>
      <c r="X72" s="161">
        <v>12</v>
      </c>
      <c r="Y72" s="162"/>
      <c r="Z72" s="162"/>
      <c r="AA72" s="162"/>
      <c r="AB72" s="163"/>
      <c r="AC72" s="161">
        <v>3823</v>
      </c>
      <c r="AD72" s="162"/>
      <c r="AE72" s="162"/>
      <c r="AF72" s="162"/>
      <c r="AG72" s="162"/>
      <c r="AH72" s="163"/>
      <c r="AI72" s="161">
        <f t="shared" si="10"/>
        <v>124</v>
      </c>
      <c r="AJ72" s="162"/>
      <c r="AK72" s="162"/>
      <c r="AL72" s="162"/>
      <c r="AM72" s="163"/>
      <c r="AN72" s="161">
        <f t="shared" si="11"/>
        <v>30316</v>
      </c>
      <c r="AO72" s="164"/>
      <c r="AP72" s="164"/>
      <c r="AQ72" s="164"/>
      <c r="AR72" s="164"/>
      <c r="AS72" s="165"/>
      <c r="AT72" s="172">
        <f>IF(AI72=0,0,(AI72*2)/($E$73*$AU$10*3-$E$75))</f>
        <v>0.17222222222222222</v>
      </c>
      <c r="AU72" s="173"/>
      <c r="AV72" s="173"/>
      <c r="AW72" s="173"/>
      <c r="AX72" s="173"/>
      <c r="AY72" s="174"/>
      <c r="AZ72" s="37"/>
    </row>
    <row r="73" spans="1:52" ht="10.5" customHeight="1" x14ac:dyDescent="0.15">
      <c r="A73" s="5"/>
      <c r="B73" s="190"/>
      <c r="C73" s="191"/>
      <c r="D73" s="189"/>
      <c r="E73" s="38">
        <v>2</v>
      </c>
      <c r="F73" s="35"/>
      <c r="G73" s="35"/>
      <c r="H73" s="36"/>
      <c r="I73" s="166" t="str">
        <f t="shared" si="12"/>
        <v>午後夜間</v>
      </c>
      <c r="J73" s="167"/>
      <c r="K73" s="167"/>
      <c r="L73" s="168"/>
      <c r="M73" s="161">
        <v>33</v>
      </c>
      <c r="N73" s="162"/>
      <c r="O73" s="162"/>
      <c r="P73" s="162"/>
      <c r="Q73" s="163"/>
      <c r="R73" s="161">
        <v>5448</v>
      </c>
      <c r="S73" s="162"/>
      <c r="T73" s="162"/>
      <c r="U73" s="162"/>
      <c r="V73" s="162"/>
      <c r="W73" s="163"/>
      <c r="X73" s="161">
        <v>4</v>
      </c>
      <c r="Y73" s="162"/>
      <c r="Z73" s="162"/>
      <c r="AA73" s="162"/>
      <c r="AB73" s="163"/>
      <c r="AC73" s="161">
        <v>580</v>
      </c>
      <c r="AD73" s="162"/>
      <c r="AE73" s="162"/>
      <c r="AF73" s="162"/>
      <c r="AG73" s="162"/>
      <c r="AH73" s="163"/>
      <c r="AI73" s="161">
        <f t="shared" si="10"/>
        <v>37</v>
      </c>
      <c r="AJ73" s="162"/>
      <c r="AK73" s="162"/>
      <c r="AL73" s="162"/>
      <c r="AM73" s="163"/>
      <c r="AN73" s="161">
        <f t="shared" si="11"/>
        <v>6028</v>
      </c>
      <c r="AO73" s="164"/>
      <c r="AP73" s="164"/>
      <c r="AQ73" s="164"/>
      <c r="AR73" s="164"/>
      <c r="AS73" s="165"/>
      <c r="AT73" s="172">
        <f>IF(AI73=0,0,(AI73*2)/($E$73*$AU$10*3-$E$75))</f>
        <v>5.1388888888888887E-2</v>
      </c>
      <c r="AU73" s="173"/>
      <c r="AV73" s="173"/>
      <c r="AW73" s="173"/>
      <c r="AX73" s="173"/>
      <c r="AY73" s="174"/>
      <c r="AZ73" s="37"/>
    </row>
    <row r="74" spans="1:52" ht="10.5" customHeight="1" x14ac:dyDescent="0.15">
      <c r="A74" s="5"/>
      <c r="B74" s="190"/>
      <c r="C74" s="191"/>
      <c r="D74" s="189"/>
      <c r="E74" s="34"/>
      <c r="F74" s="35"/>
      <c r="G74" s="35"/>
      <c r="H74" s="36"/>
      <c r="I74" s="166" t="str">
        <f t="shared" si="12"/>
        <v>全日</v>
      </c>
      <c r="J74" s="167"/>
      <c r="K74" s="167"/>
      <c r="L74" s="168"/>
      <c r="M74" s="161">
        <v>98</v>
      </c>
      <c r="N74" s="162"/>
      <c r="O74" s="162"/>
      <c r="P74" s="162"/>
      <c r="Q74" s="163"/>
      <c r="R74" s="161">
        <v>26282</v>
      </c>
      <c r="S74" s="162"/>
      <c r="T74" s="162"/>
      <c r="U74" s="162"/>
      <c r="V74" s="162"/>
      <c r="W74" s="163"/>
      <c r="X74" s="161">
        <v>29</v>
      </c>
      <c r="Y74" s="162"/>
      <c r="Z74" s="162"/>
      <c r="AA74" s="162"/>
      <c r="AB74" s="163"/>
      <c r="AC74" s="161">
        <v>7128</v>
      </c>
      <c r="AD74" s="162"/>
      <c r="AE74" s="162"/>
      <c r="AF74" s="162"/>
      <c r="AG74" s="162"/>
      <c r="AH74" s="163"/>
      <c r="AI74" s="161">
        <f t="shared" si="10"/>
        <v>127</v>
      </c>
      <c r="AJ74" s="162"/>
      <c r="AK74" s="162"/>
      <c r="AL74" s="162"/>
      <c r="AM74" s="163"/>
      <c r="AN74" s="161">
        <f t="shared" si="11"/>
        <v>33410</v>
      </c>
      <c r="AO74" s="164"/>
      <c r="AP74" s="164"/>
      <c r="AQ74" s="164"/>
      <c r="AR74" s="164"/>
      <c r="AS74" s="165"/>
      <c r="AT74" s="172">
        <f>IF(AI74=0,0,(AI74*3)/($E$73*$AU$10*3-$E$75))</f>
        <v>0.26458333333333334</v>
      </c>
      <c r="AU74" s="173"/>
      <c r="AV74" s="173"/>
      <c r="AW74" s="173"/>
      <c r="AX74" s="173"/>
      <c r="AY74" s="174"/>
      <c r="AZ74" s="37"/>
    </row>
    <row r="75" spans="1:52" ht="10.5" customHeight="1" x14ac:dyDescent="0.15">
      <c r="A75" s="5"/>
      <c r="B75" s="190"/>
      <c r="C75" s="191"/>
      <c r="D75" s="189"/>
      <c r="E75" s="169">
        <v>0</v>
      </c>
      <c r="F75" s="170"/>
      <c r="G75" s="170"/>
      <c r="H75" s="171"/>
      <c r="I75" s="166" t="s">
        <v>36</v>
      </c>
      <c r="J75" s="167"/>
      <c r="K75" s="167"/>
      <c r="L75" s="168"/>
      <c r="M75" s="161">
        <f>SUM(M69:Q74)</f>
        <v>386</v>
      </c>
      <c r="N75" s="162"/>
      <c r="O75" s="162"/>
      <c r="P75" s="162"/>
      <c r="Q75" s="163"/>
      <c r="R75" s="161">
        <f>SUM(R69:W74:W74)</f>
        <v>72009</v>
      </c>
      <c r="S75" s="162"/>
      <c r="T75" s="162"/>
      <c r="U75" s="162"/>
      <c r="V75" s="162"/>
      <c r="W75" s="163"/>
      <c r="X75" s="161">
        <f>SUM(X69:AB74:AB74)</f>
        <v>56</v>
      </c>
      <c r="Y75" s="162"/>
      <c r="Z75" s="162"/>
      <c r="AA75" s="162"/>
      <c r="AB75" s="163"/>
      <c r="AC75" s="161">
        <f>SUM(AC69:AH74)</f>
        <v>11971</v>
      </c>
      <c r="AD75" s="162"/>
      <c r="AE75" s="162"/>
      <c r="AF75" s="162"/>
      <c r="AG75" s="162"/>
      <c r="AH75" s="163"/>
      <c r="AI75" s="161">
        <f t="shared" si="10"/>
        <v>442</v>
      </c>
      <c r="AJ75" s="162"/>
      <c r="AK75" s="162"/>
      <c r="AL75" s="162"/>
      <c r="AM75" s="163"/>
      <c r="AN75" s="161">
        <f>SUM(AN69:AS74)</f>
        <v>83980</v>
      </c>
      <c r="AO75" s="164"/>
      <c r="AP75" s="164"/>
      <c r="AQ75" s="164"/>
      <c r="AR75" s="164"/>
      <c r="AS75" s="165"/>
      <c r="AT75" s="172">
        <f>IF(AI75=0,0,(AI75+AI72+AI73+(AI74*2))/(E73*$AU$10*3-E75))</f>
        <v>0.59513888888888888</v>
      </c>
      <c r="AU75" s="173"/>
      <c r="AV75" s="173"/>
      <c r="AW75" s="173"/>
      <c r="AX75" s="173"/>
      <c r="AY75" s="174"/>
      <c r="AZ75" s="37"/>
    </row>
    <row r="76" spans="1:52" ht="10.5" customHeight="1" x14ac:dyDescent="0.15">
      <c r="A76" s="5"/>
      <c r="B76" s="187" t="s">
        <v>35</v>
      </c>
      <c r="C76" s="191"/>
      <c r="D76" s="189"/>
      <c r="E76" s="175" t="s">
        <v>44</v>
      </c>
      <c r="F76" s="178"/>
      <c r="G76" s="178"/>
      <c r="H76" s="177"/>
      <c r="I76" s="158" t="str">
        <f t="shared" ref="I76:I81" si="13">I69</f>
        <v>午前</v>
      </c>
      <c r="J76" s="159"/>
      <c r="K76" s="159"/>
      <c r="L76" s="160"/>
      <c r="M76" s="179">
        <v>345</v>
      </c>
      <c r="N76" s="180"/>
      <c r="O76" s="180"/>
      <c r="P76" s="180"/>
      <c r="Q76" s="181"/>
      <c r="R76" s="179">
        <v>3212</v>
      </c>
      <c r="S76" s="180"/>
      <c r="T76" s="180"/>
      <c r="U76" s="180"/>
      <c r="V76" s="180"/>
      <c r="W76" s="181"/>
      <c r="X76" s="179">
        <v>2</v>
      </c>
      <c r="Y76" s="180"/>
      <c r="Z76" s="180"/>
      <c r="AA76" s="180"/>
      <c r="AB76" s="181"/>
      <c r="AC76" s="179">
        <v>23</v>
      </c>
      <c r="AD76" s="180"/>
      <c r="AE76" s="180"/>
      <c r="AF76" s="180"/>
      <c r="AG76" s="180"/>
      <c r="AH76" s="181"/>
      <c r="AI76" s="179">
        <f t="shared" si="10"/>
        <v>347</v>
      </c>
      <c r="AJ76" s="180"/>
      <c r="AK76" s="180"/>
      <c r="AL76" s="180"/>
      <c r="AM76" s="181"/>
      <c r="AN76" s="179">
        <f t="shared" ref="AN76:AN81" si="14">R76+AC76</f>
        <v>3235</v>
      </c>
      <c r="AO76" s="182"/>
      <c r="AP76" s="182"/>
      <c r="AQ76" s="182"/>
      <c r="AR76" s="182"/>
      <c r="AS76" s="183"/>
      <c r="AT76" s="184">
        <f>IF(AI76=0,0,(AI76*1)/($E$80*$AU$10*3-$E$82))</f>
        <v>0.16064814814814815</v>
      </c>
      <c r="AU76" s="185"/>
      <c r="AV76" s="185"/>
      <c r="AW76" s="185"/>
      <c r="AX76" s="185"/>
      <c r="AY76" s="186"/>
      <c r="AZ76" s="37"/>
    </row>
    <row r="77" spans="1:52" ht="10.5" customHeight="1" x14ac:dyDescent="0.15">
      <c r="A77" s="5"/>
      <c r="B77" s="190"/>
      <c r="C77" s="191"/>
      <c r="D77" s="189"/>
      <c r="E77" s="175"/>
      <c r="F77" s="178"/>
      <c r="G77" s="178"/>
      <c r="H77" s="177"/>
      <c r="I77" s="166" t="str">
        <f t="shared" si="13"/>
        <v>午後</v>
      </c>
      <c r="J77" s="167"/>
      <c r="K77" s="167"/>
      <c r="L77" s="168"/>
      <c r="M77" s="161">
        <v>353</v>
      </c>
      <c r="N77" s="162"/>
      <c r="O77" s="162"/>
      <c r="P77" s="162"/>
      <c r="Q77" s="163"/>
      <c r="R77" s="161">
        <v>4124</v>
      </c>
      <c r="S77" s="162"/>
      <c r="T77" s="162"/>
      <c r="U77" s="162"/>
      <c r="V77" s="162"/>
      <c r="W77" s="163"/>
      <c r="X77" s="161">
        <v>54</v>
      </c>
      <c r="Y77" s="162"/>
      <c r="Z77" s="162"/>
      <c r="AA77" s="162"/>
      <c r="AB77" s="163"/>
      <c r="AC77" s="161">
        <v>1185</v>
      </c>
      <c r="AD77" s="162"/>
      <c r="AE77" s="162"/>
      <c r="AF77" s="162"/>
      <c r="AG77" s="162"/>
      <c r="AH77" s="163"/>
      <c r="AI77" s="161">
        <f t="shared" si="10"/>
        <v>407</v>
      </c>
      <c r="AJ77" s="162"/>
      <c r="AK77" s="162"/>
      <c r="AL77" s="162"/>
      <c r="AM77" s="163"/>
      <c r="AN77" s="161">
        <f t="shared" si="14"/>
        <v>5309</v>
      </c>
      <c r="AO77" s="164"/>
      <c r="AP77" s="164"/>
      <c r="AQ77" s="164"/>
      <c r="AR77" s="164"/>
      <c r="AS77" s="165"/>
      <c r="AT77" s="172">
        <f>IF(AI77=0,0,(AI77*1)/($E$80*$AU$10*3-$E$82))</f>
        <v>0.18842592592592591</v>
      </c>
      <c r="AU77" s="173"/>
      <c r="AV77" s="173"/>
      <c r="AW77" s="173"/>
      <c r="AX77" s="173"/>
      <c r="AY77" s="174"/>
      <c r="AZ77" s="37"/>
    </row>
    <row r="78" spans="1:52" ht="10.5" customHeight="1" x14ac:dyDescent="0.15">
      <c r="A78" s="5"/>
      <c r="B78" s="190"/>
      <c r="C78" s="191"/>
      <c r="D78" s="189"/>
      <c r="E78" s="175"/>
      <c r="F78" s="178"/>
      <c r="G78" s="178"/>
      <c r="H78" s="177"/>
      <c r="I78" s="166" t="str">
        <f t="shared" si="13"/>
        <v>夜間</v>
      </c>
      <c r="J78" s="167"/>
      <c r="K78" s="167"/>
      <c r="L78" s="168"/>
      <c r="M78" s="161">
        <v>338</v>
      </c>
      <c r="N78" s="162"/>
      <c r="O78" s="162"/>
      <c r="P78" s="162"/>
      <c r="Q78" s="163"/>
      <c r="R78" s="161">
        <v>4922</v>
      </c>
      <c r="S78" s="162"/>
      <c r="T78" s="162"/>
      <c r="U78" s="162"/>
      <c r="V78" s="162"/>
      <c r="W78" s="163"/>
      <c r="X78" s="161">
        <v>111</v>
      </c>
      <c r="Y78" s="162"/>
      <c r="Z78" s="162"/>
      <c r="AA78" s="162"/>
      <c r="AB78" s="163"/>
      <c r="AC78" s="161">
        <v>3100</v>
      </c>
      <c r="AD78" s="162"/>
      <c r="AE78" s="162"/>
      <c r="AF78" s="162"/>
      <c r="AG78" s="162"/>
      <c r="AH78" s="163"/>
      <c r="AI78" s="161">
        <f t="shared" si="10"/>
        <v>449</v>
      </c>
      <c r="AJ78" s="162"/>
      <c r="AK78" s="162"/>
      <c r="AL78" s="162"/>
      <c r="AM78" s="163"/>
      <c r="AN78" s="161">
        <f t="shared" si="14"/>
        <v>8022</v>
      </c>
      <c r="AO78" s="164"/>
      <c r="AP78" s="164"/>
      <c r="AQ78" s="164"/>
      <c r="AR78" s="164"/>
      <c r="AS78" s="165"/>
      <c r="AT78" s="172">
        <f>IF(AI78=0,0,(AI78*1)/($E$80*$AU$10*3-$E$82))</f>
        <v>0.20787037037037037</v>
      </c>
      <c r="AU78" s="173"/>
      <c r="AV78" s="173"/>
      <c r="AW78" s="173"/>
      <c r="AX78" s="173"/>
      <c r="AY78" s="174"/>
      <c r="AZ78" s="37"/>
    </row>
    <row r="79" spans="1:52" ht="10.5" customHeight="1" x14ac:dyDescent="0.15">
      <c r="A79" s="5"/>
      <c r="B79" s="190"/>
      <c r="C79" s="191"/>
      <c r="D79" s="189"/>
      <c r="E79" s="175"/>
      <c r="F79" s="178"/>
      <c r="G79" s="178"/>
      <c r="H79" s="177"/>
      <c r="I79" s="166" t="str">
        <f t="shared" si="13"/>
        <v>午前午後</v>
      </c>
      <c r="J79" s="167"/>
      <c r="K79" s="167"/>
      <c r="L79" s="168"/>
      <c r="M79" s="161">
        <v>139</v>
      </c>
      <c r="N79" s="162"/>
      <c r="O79" s="162"/>
      <c r="P79" s="162"/>
      <c r="Q79" s="163"/>
      <c r="R79" s="161">
        <v>1818</v>
      </c>
      <c r="S79" s="162"/>
      <c r="T79" s="162"/>
      <c r="U79" s="162"/>
      <c r="V79" s="162"/>
      <c r="W79" s="163"/>
      <c r="X79" s="161">
        <v>32</v>
      </c>
      <c r="Y79" s="162"/>
      <c r="Z79" s="162"/>
      <c r="AA79" s="162"/>
      <c r="AB79" s="163"/>
      <c r="AC79" s="161">
        <v>712</v>
      </c>
      <c r="AD79" s="162"/>
      <c r="AE79" s="162"/>
      <c r="AF79" s="162"/>
      <c r="AG79" s="162"/>
      <c r="AH79" s="163"/>
      <c r="AI79" s="161">
        <f t="shared" si="10"/>
        <v>171</v>
      </c>
      <c r="AJ79" s="162"/>
      <c r="AK79" s="162"/>
      <c r="AL79" s="162"/>
      <c r="AM79" s="163"/>
      <c r="AN79" s="161">
        <f t="shared" si="14"/>
        <v>2530</v>
      </c>
      <c r="AO79" s="164"/>
      <c r="AP79" s="164"/>
      <c r="AQ79" s="164"/>
      <c r="AR79" s="164"/>
      <c r="AS79" s="165"/>
      <c r="AT79" s="172">
        <f>IF(AI79=0,0,(AI79*2)/($E$80*$AU$10*3-$E$82))</f>
        <v>0.15833333333333333</v>
      </c>
      <c r="AU79" s="173"/>
      <c r="AV79" s="173"/>
      <c r="AW79" s="173"/>
      <c r="AX79" s="173"/>
      <c r="AY79" s="174"/>
      <c r="AZ79" s="37"/>
    </row>
    <row r="80" spans="1:52" ht="10.5" customHeight="1" x14ac:dyDescent="0.15">
      <c r="A80" s="5"/>
      <c r="B80" s="190"/>
      <c r="C80" s="191"/>
      <c r="D80" s="189"/>
      <c r="E80" s="38">
        <v>3</v>
      </c>
      <c r="F80" s="35"/>
      <c r="G80" s="35"/>
      <c r="H80" s="36"/>
      <c r="I80" s="166" t="str">
        <f t="shared" si="13"/>
        <v>午後夜間</v>
      </c>
      <c r="J80" s="167"/>
      <c r="K80" s="167"/>
      <c r="L80" s="168"/>
      <c r="M80" s="161">
        <v>33</v>
      </c>
      <c r="N80" s="162"/>
      <c r="O80" s="162"/>
      <c r="P80" s="162"/>
      <c r="Q80" s="163"/>
      <c r="R80" s="161">
        <v>516</v>
      </c>
      <c r="S80" s="162"/>
      <c r="T80" s="162"/>
      <c r="U80" s="162"/>
      <c r="V80" s="162"/>
      <c r="W80" s="163"/>
      <c r="X80" s="161">
        <v>2</v>
      </c>
      <c r="Y80" s="162"/>
      <c r="Z80" s="162"/>
      <c r="AA80" s="162"/>
      <c r="AB80" s="163"/>
      <c r="AC80" s="161">
        <v>30</v>
      </c>
      <c r="AD80" s="162"/>
      <c r="AE80" s="162"/>
      <c r="AF80" s="162"/>
      <c r="AG80" s="162"/>
      <c r="AH80" s="163"/>
      <c r="AI80" s="161">
        <f t="shared" si="10"/>
        <v>35</v>
      </c>
      <c r="AJ80" s="162"/>
      <c r="AK80" s="162"/>
      <c r="AL80" s="162"/>
      <c r="AM80" s="163"/>
      <c r="AN80" s="161">
        <f t="shared" si="14"/>
        <v>546</v>
      </c>
      <c r="AO80" s="164"/>
      <c r="AP80" s="164"/>
      <c r="AQ80" s="164"/>
      <c r="AR80" s="164"/>
      <c r="AS80" s="165"/>
      <c r="AT80" s="172">
        <f>IF(AI80=0,0,(AI80*2)/($E$80*$AU$10*3-$E$82))</f>
        <v>3.2407407407407406E-2</v>
      </c>
      <c r="AU80" s="173"/>
      <c r="AV80" s="173"/>
      <c r="AW80" s="173"/>
      <c r="AX80" s="173"/>
      <c r="AY80" s="174"/>
      <c r="AZ80" s="37"/>
    </row>
    <row r="81" spans="1:52" ht="10.5" customHeight="1" x14ac:dyDescent="0.15">
      <c r="A81" s="5"/>
      <c r="B81" s="190"/>
      <c r="C81" s="191"/>
      <c r="D81" s="189"/>
      <c r="E81" s="34"/>
      <c r="F81" s="35"/>
      <c r="G81" s="35"/>
      <c r="H81" s="36"/>
      <c r="I81" s="166" t="str">
        <f t="shared" si="13"/>
        <v>全日</v>
      </c>
      <c r="J81" s="167"/>
      <c r="K81" s="167"/>
      <c r="L81" s="168"/>
      <c r="M81" s="161">
        <v>47</v>
      </c>
      <c r="N81" s="162"/>
      <c r="O81" s="162"/>
      <c r="P81" s="162"/>
      <c r="Q81" s="163"/>
      <c r="R81" s="161">
        <v>891</v>
      </c>
      <c r="S81" s="162"/>
      <c r="T81" s="162"/>
      <c r="U81" s="162"/>
      <c r="V81" s="162"/>
      <c r="W81" s="163"/>
      <c r="X81" s="161">
        <v>30</v>
      </c>
      <c r="Y81" s="162"/>
      <c r="Z81" s="162"/>
      <c r="AA81" s="162"/>
      <c r="AB81" s="163"/>
      <c r="AC81" s="161">
        <v>730</v>
      </c>
      <c r="AD81" s="162"/>
      <c r="AE81" s="162"/>
      <c r="AF81" s="162"/>
      <c r="AG81" s="162"/>
      <c r="AH81" s="163"/>
      <c r="AI81" s="161">
        <f t="shared" si="10"/>
        <v>77</v>
      </c>
      <c r="AJ81" s="162"/>
      <c r="AK81" s="162"/>
      <c r="AL81" s="162"/>
      <c r="AM81" s="163"/>
      <c r="AN81" s="161">
        <f t="shared" si="14"/>
        <v>1621</v>
      </c>
      <c r="AO81" s="164"/>
      <c r="AP81" s="164"/>
      <c r="AQ81" s="164"/>
      <c r="AR81" s="164"/>
      <c r="AS81" s="165"/>
      <c r="AT81" s="172">
        <f>IF(AI81=0,0,(AI81*3)/($E$80*$AU$10*3-$E$82))</f>
        <v>0.10694444444444444</v>
      </c>
      <c r="AU81" s="173"/>
      <c r="AV81" s="173"/>
      <c r="AW81" s="173"/>
      <c r="AX81" s="173"/>
      <c r="AY81" s="174"/>
      <c r="AZ81" s="37"/>
    </row>
    <row r="82" spans="1:52" ht="10.5" customHeight="1" x14ac:dyDescent="0.15">
      <c r="A82" s="5"/>
      <c r="B82" s="190"/>
      <c r="C82" s="191"/>
      <c r="D82" s="189"/>
      <c r="E82" s="169">
        <v>0</v>
      </c>
      <c r="F82" s="170"/>
      <c r="G82" s="170"/>
      <c r="H82" s="171"/>
      <c r="I82" s="166" t="s">
        <v>36</v>
      </c>
      <c r="J82" s="167"/>
      <c r="K82" s="167"/>
      <c r="L82" s="168"/>
      <c r="M82" s="161">
        <f>SUM(M76:Q81)</f>
        <v>1255</v>
      </c>
      <c r="N82" s="162"/>
      <c r="O82" s="162"/>
      <c r="P82" s="162"/>
      <c r="Q82" s="163"/>
      <c r="R82" s="161">
        <f>SUM(R76:W81:W81)</f>
        <v>15483</v>
      </c>
      <c r="S82" s="162"/>
      <c r="T82" s="162"/>
      <c r="U82" s="162"/>
      <c r="V82" s="162"/>
      <c r="W82" s="163"/>
      <c r="X82" s="161">
        <f>SUM(X76:AB81:AB81)</f>
        <v>231</v>
      </c>
      <c r="Y82" s="162"/>
      <c r="Z82" s="162"/>
      <c r="AA82" s="162"/>
      <c r="AB82" s="163"/>
      <c r="AC82" s="161">
        <f>SUM(AC76:AH81)</f>
        <v>5780</v>
      </c>
      <c r="AD82" s="162"/>
      <c r="AE82" s="162"/>
      <c r="AF82" s="162"/>
      <c r="AG82" s="162"/>
      <c r="AH82" s="163"/>
      <c r="AI82" s="161">
        <f t="shared" si="10"/>
        <v>1486</v>
      </c>
      <c r="AJ82" s="162"/>
      <c r="AK82" s="162"/>
      <c r="AL82" s="162"/>
      <c r="AM82" s="163"/>
      <c r="AN82" s="161">
        <f>SUM(AN76:AS81)</f>
        <v>21263</v>
      </c>
      <c r="AO82" s="164"/>
      <c r="AP82" s="164"/>
      <c r="AQ82" s="164"/>
      <c r="AR82" s="164"/>
      <c r="AS82" s="165"/>
      <c r="AT82" s="172">
        <f>IF(AI82=0,0,(AI82+AI79+AI80+(AI81*2))/(E80*$AU$10*3-E82))</f>
        <v>0.85462962962962963</v>
      </c>
      <c r="AU82" s="173"/>
      <c r="AV82" s="173"/>
      <c r="AW82" s="173"/>
      <c r="AX82" s="173"/>
      <c r="AY82" s="174"/>
      <c r="AZ82" s="37"/>
    </row>
    <row r="83" spans="1:52" ht="10.5" customHeight="1" x14ac:dyDescent="0.15">
      <c r="A83" s="5"/>
      <c r="B83" s="187" t="s">
        <v>35</v>
      </c>
      <c r="C83" s="191"/>
      <c r="D83" s="189"/>
      <c r="E83" s="175" t="s">
        <v>45</v>
      </c>
      <c r="F83" s="178"/>
      <c r="G83" s="178"/>
      <c r="H83" s="177"/>
      <c r="I83" s="158" t="str">
        <f t="shared" ref="I83:I88" si="15">I76</f>
        <v>午前</v>
      </c>
      <c r="J83" s="159"/>
      <c r="K83" s="159"/>
      <c r="L83" s="160"/>
      <c r="M83" s="179">
        <v>69</v>
      </c>
      <c r="N83" s="180"/>
      <c r="O83" s="180"/>
      <c r="P83" s="180"/>
      <c r="Q83" s="181"/>
      <c r="R83" s="179">
        <v>599</v>
      </c>
      <c r="S83" s="180"/>
      <c r="T83" s="180"/>
      <c r="U83" s="180"/>
      <c r="V83" s="180"/>
      <c r="W83" s="181"/>
      <c r="X83" s="179">
        <v>0</v>
      </c>
      <c r="Y83" s="180"/>
      <c r="Z83" s="180"/>
      <c r="AA83" s="180"/>
      <c r="AB83" s="181"/>
      <c r="AC83" s="179">
        <v>0</v>
      </c>
      <c r="AD83" s="180"/>
      <c r="AE83" s="180"/>
      <c r="AF83" s="180"/>
      <c r="AG83" s="180"/>
      <c r="AH83" s="181"/>
      <c r="AI83" s="179">
        <f t="shared" si="10"/>
        <v>69</v>
      </c>
      <c r="AJ83" s="180"/>
      <c r="AK83" s="180"/>
      <c r="AL83" s="180"/>
      <c r="AM83" s="181"/>
      <c r="AN83" s="179">
        <f t="shared" ref="AN83:AN88" si="16">R83+AC83</f>
        <v>599</v>
      </c>
      <c r="AO83" s="182"/>
      <c r="AP83" s="182"/>
      <c r="AQ83" s="182"/>
      <c r="AR83" s="182"/>
      <c r="AS83" s="183"/>
      <c r="AT83" s="184">
        <f>IF(AI83=0,0,(AI83*1)/($E$87*$AU$10*3-$E$89))</f>
        <v>9.583333333333334E-2</v>
      </c>
      <c r="AU83" s="185"/>
      <c r="AV83" s="185"/>
      <c r="AW83" s="185"/>
      <c r="AX83" s="185"/>
      <c r="AY83" s="186"/>
      <c r="AZ83" s="37"/>
    </row>
    <row r="84" spans="1:52" ht="10.5" customHeight="1" x14ac:dyDescent="0.15">
      <c r="A84" s="5"/>
      <c r="B84" s="190"/>
      <c r="C84" s="191"/>
      <c r="D84" s="189"/>
      <c r="E84" s="175"/>
      <c r="F84" s="178"/>
      <c r="G84" s="178"/>
      <c r="H84" s="177"/>
      <c r="I84" s="166" t="str">
        <f t="shared" si="15"/>
        <v>午後</v>
      </c>
      <c r="J84" s="167"/>
      <c r="K84" s="167"/>
      <c r="L84" s="168"/>
      <c r="M84" s="161">
        <v>47</v>
      </c>
      <c r="N84" s="162"/>
      <c r="O84" s="162"/>
      <c r="P84" s="162"/>
      <c r="Q84" s="163"/>
      <c r="R84" s="161">
        <v>389</v>
      </c>
      <c r="S84" s="162"/>
      <c r="T84" s="162"/>
      <c r="U84" s="162"/>
      <c r="V84" s="162"/>
      <c r="W84" s="163"/>
      <c r="X84" s="161">
        <v>0</v>
      </c>
      <c r="Y84" s="162"/>
      <c r="Z84" s="162"/>
      <c r="AA84" s="162"/>
      <c r="AB84" s="163"/>
      <c r="AC84" s="161">
        <v>0</v>
      </c>
      <c r="AD84" s="162"/>
      <c r="AE84" s="162"/>
      <c r="AF84" s="162"/>
      <c r="AG84" s="162"/>
      <c r="AH84" s="163"/>
      <c r="AI84" s="161">
        <f t="shared" si="10"/>
        <v>47</v>
      </c>
      <c r="AJ84" s="162"/>
      <c r="AK84" s="162"/>
      <c r="AL84" s="162"/>
      <c r="AM84" s="163"/>
      <c r="AN84" s="161">
        <f t="shared" si="16"/>
        <v>389</v>
      </c>
      <c r="AO84" s="164"/>
      <c r="AP84" s="164"/>
      <c r="AQ84" s="164"/>
      <c r="AR84" s="164"/>
      <c r="AS84" s="165"/>
      <c r="AT84" s="172">
        <f>IF(AI84=0,0,(AI84*1)/($E$87*$AU$10*3-$E$89))</f>
        <v>6.5277777777777782E-2</v>
      </c>
      <c r="AU84" s="173"/>
      <c r="AV84" s="173"/>
      <c r="AW84" s="173"/>
      <c r="AX84" s="173"/>
      <c r="AY84" s="174"/>
      <c r="AZ84" s="37"/>
    </row>
    <row r="85" spans="1:52" ht="10.5" customHeight="1" x14ac:dyDescent="0.15">
      <c r="A85" s="5"/>
      <c r="B85" s="190"/>
      <c r="C85" s="191"/>
      <c r="D85" s="189"/>
      <c r="E85" s="175"/>
      <c r="F85" s="178"/>
      <c r="G85" s="178"/>
      <c r="H85" s="177"/>
      <c r="I85" s="166" t="str">
        <f t="shared" si="15"/>
        <v>夜間</v>
      </c>
      <c r="J85" s="167"/>
      <c r="K85" s="167"/>
      <c r="L85" s="168"/>
      <c r="M85" s="161">
        <v>48</v>
      </c>
      <c r="N85" s="162"/>
      <c r="O85" s="162"/>
      <c r="P85" s="162"/>
      <c r="Q85" s="163"/>
      <c r="R85" s="161">
        <v>454</v>
      </c>
      <c r="S85" s="162"/>
      <c r="T85" s="162"/>
      <c r="U85" s="162"/>
      <c r="V85" s="162"/>
      <c r="W85" s="163"/>
      <c r="X85" s="161">
        <v>6</v>
      </c>
      <c r="Y85" s="162"/>
      <c r="Z85" s="162"/>
      <c r="AA85" s="162"/>
      <c r="AB85" s="163"/>
      <c r="AC85" s="161">
        <v>85</v>
      </c>
      <c r="AD85" s="162"/>
      <c r="AE85" s="162"/>
      <c r="AF85" s="162"/>
      <c r="AG85" s="162"/>
      <c r="AH85" s="163"/>
      <c r="AI85" s="161">
        <f t="shared" si="10"/>
        <v>54</v>
      </c>
      <c r="AJ85" s="162"/>
      <c r="AK85" s="162"/>
      <c r="AL85" s="162"/>
      <c r="AM85" s="163"/>
      <c r="AN85" s="161">
        <f t="shared" si="16"/>
        <v>539</v>
      </c>
      <c r="AO85" s="164"/>
      <c r="AP85" s="164"/>
      <c r="AQ85" s="164"/>
      <c r="AR85" s="164"/>
      <c r="AS85" s="165"/>
      <c r="AT85" s="172">
        <f>IF(AI85=0,0,(AI85*1)/($E$87*$AU$10*3-$E$89))</f>
        <v>7.4999999999999997E-2</v>
      </c>
      <c r="AU85" s="173"/>
      <c r="AV85" s="173"/>
      <c r="AW85" s="173"/>
      <c r="AX85" s="173"/>
      <c r="AY85" s="174"/>
      <c r="AZ85" s="37"/>
    </row>
    <row r="86" spans="1:52" ht="10.5" customHeight="1" x14ac:dyDescent="0.15">
      <c r="A86" s="5"/>
      <c r="B86" s="190"/>
      <c r="C86" s="191"/>
      <c r="D86" s="189"/>
      <c r="E86" s="175"/>
      <c r="F86" s="178"/>
      <c r="G86" s="178"/>
      <c r="H86" s="177"/>
      <c r="I86" s="166" t="str">
        <f t="shared" si="15"/>
        <v>午前午後</v>
      </c>
      <c r="J86" s="167"/>
      <c r="K86" s="167"/>
      <c r="L86" s="168"/>
      <c r="M86" s="161">
        <v>71</v>
      </c>
      <c r="N86" s="162"/>
      <c r="O86" s="162"/>
      <c r="P86" s="162"/>
      <c r="Q86" s="163"/>
      <c r="R86" s="161">
        <v>672</v>
      </c>
      <c r="S86" s="162"/>
      <c r="T86" s="162"/>
      <c r="U86" s="162"/>
      <c r="V86" s="162"/>
      <c r="W86" s="163"/>
      <c r="X86" s="161">
        <v>2</v>
      </c>
      <c r="Y86" s="162"/>
      <c r="Z86" s="162"/>
      <c r="AA86" s="162"/>
      <c r="AB86" s="163"/>
      <c r="AC86" s="161">
        <v>40</v>
      </c>
      <c r="AD86" s="162"/>
      <c r="AE86" s="162"/>
      <c r="AF86" s="162"/>
      <c r="AG86" s="162"/>
      <c r="AH86" s="163"/>
      <c r="AI86" s="161">
        <f t="shared" si="10"/>
        <v>73</v>
      </c>
      <c r="AJ86" s="162"/>
      <c r="AK86" s="162"/>
      <c r="AL86" s="162"/>
      <c r="AM86" s="163"/>
      <c r="AN86" s="161">
        <f t="shared" si="16"/>
        <v>712</v>
      </c>
      <c r="AO86" s="164"/>
      <c r="AP86" s="164"/>
      <c r="AQ86" s="164"/>
      <c r="AR86" s="164"/>
      <c r="AS86" s="165"/>
      <c r="AT86" s="172">
        <f>IF(AI86=0,0,(AI86*2)/($E$87*$AU$10*3-$E$89))</f>
        <v>0.20277777777777778</v>
      </c>
      <c r="AU86" s="173"/>
      <c r="AV86" s="173"/>
      <c r="AW86" s="173"/>
      <c r="AX86" s="173"/>
      <c r="AY86" s="174"/>
      <c r="AZ86" s="37"/>
    </row>
    <row r="87" spans="1:52" ht="10.5" customHeight="1" x14ac:dyDescent="0.15">
      <c r="A87" s="5"/>
      <c r="B87" s="190"/>
      <c r="C87" s="191"/>
      <c r="D87" s="189"/>
      <c r="E87" s="38">
        <v>1</v>
      </c>
      <c r="F87" s="35"/>
      <c r="G87" s="35"/>
      <c r="H87" s="36"/>
      <c r="I87" s="166" t="str">
        <f t="shared" si="15"/>
        <v>午後夜間</v>
      </c>
      <c r="J87" s="167"/>
      <c r="K87" s="167"/>
      <c r="L87" s="168"/>
      <c r="M87" s="161">
        <v>39</v>
      </c>
      <c r="N87" s="162"/>
      <c r="O87" s="162"/>
      <c r="P87" s="162"/>
      <c r="Q87" s="163"/>
      <c r="R87" s="161">
        <v>306</v>
      </c>
      <c r="S87" s="162"/>
      <c r="T87" s="162"/>
      <c r="U87" s="162"/>
      <c r="V87" s="162"/>
      <c r="W87" s="163"/>
      <c r="X87" s="161">
        <v>1</v>
      </c>
      <c r="Y87" s="162"/>
      <c r="Z87" s="162"/>
      <c r="AA87" s="162"/>
      <c r="AB87" s="163"/>
      <c r="AC87" s="161">
        <v>20</v>
      </c>
      <c r="AD87" s="162"/>
      <c r="AE87" s="162"/>
      <c r="AF87" s="162"/>
      <c r="AG87" s="162"/>
      <c r="AH87" s="163"/>
      <c r="AI87" s="161">
        <f t="shared" si="10"/>
        <v>40</v>
      </c>
      <c r="AJ87" s="162"/>
      <c r="AK87" s="162"/>
      <c r="AL87" s="162"/>
      <c r="AM87" s="163"/>
      <c r="AN87" s="161">
        <f t="shared" si="16"/>
        <v>326</v>
      </c>
      <c r="AO87" s="164"/>
      <c r="AP87" s="164"/>
      <c r="AQ87" s="164"/>
      <c r="AR87" s="164"/>
      <c r="AS87" s="165"/>
      <c r="AT87" s="172">
        <f>IF(AI87=0,0,(AI87*2)/($E$87*$AU$10*3-$E$89))</f>
        <v>0.1111111111111111</v>
      </c>
      <c r="AU87" s="173"/>
      <c r="AV87" s="173"/>
      <c r="AW87" s="173"/>
      <c r="AX87" s="173"/>
      <c r="AY87" s="174"/>
      <c r="AZ87" s="37"/>
    </row>
    <row r="88" spans="1:52" ht="10.5" customHeight="1" x14ac:dyDescent="0.15">
      <c r="A88" s="5"/>
      <c r="B88" s="190"/>
      <c r="C88" s="191"/>
      <c r="D88" s="189"/>
      <c r="E88" s="34"/>
      <c r="F88" s="35"/>
      <c r="G88" s="35"/>
      <c r="H88" s="36"/>
      <c r="I88" s="166" t="str">
        <f t="shared" si="15"/>
        <v>全日</v>
      </c>
      <c r="J88" s="167"/>
      <c r="K88" s="167"/>
      <c r="L88" s="168"/>
      <c r="M88" s="161">
        <v>26</v>
      </c>
      <c r="N88" s="162"/>
      <c r="O88" s="162"/>
      <c r="P88" s="162"/>
      <c r="Q88" s="163"/>
      <c r="R88" s="161">
        <v>440</v>
      </c>
      <c r="S88" s="162"/>
      <c r="T88" s="162"/>
      <c r="U88" s="162"/>
      <c r="V88" s="162"/>
      <c r="W88" s="163"/>
      <c r="X88" s="161">
        <v>11</v>
      </c>
      <c r="Y88" s="162"/>
      <c r="Z88" s="162"/>
      <c r="AA88" s="162"/>
      <c r="AB88" s="163"/>
      <c r="AC88" s="161">
        <v>210</v>
      </c>
      <c r="AD88" s="162"/>
      <c r="AE88" s="162"/>
      <c r="AF88" s="162"/>
      <c r="AG88" s="162"/>
      <c r="AH88" s="163"/>
      <c r="AI88" s="161">
        <f t="shared" si="10"/>
        <v>37</v>
      </c>
      <c r="AJ88" s="162"/>
      <c r="AK88" s="162"/>
      <c r="AL88" s="162"/>
      <c r="AM88" s="163"/>
      <c r="AN88" s="161">
        <f t="shared" si="16"/>
        <v>650</v>
      </c>
      <c r="AO88" s="164"/>
      <c r="AP88" s="164"/>
      <c r="AQ88" s="164"/>
      <c r="AR88" s="164"/>
      <c r="AS88" s="165"/>
      <c r="AT88" s="172">
        <f>IF(AI88=0,0,(AI88*3)/($E$87*$AU$10*3-$E$89))</f>
        <v>0.15416666666666667</v>
      </c>
      <c r="AU88" s="173"/>
      <c r="AV88" s="173"/>
      <c r="AW88" s="173"/>
      <c r="AX88" s="173"/>
      <c r="AY88" s="174"/>
      <c r="AZ88" s="37"/>
    </row>
    <row r="89" spans="1:52" ht="10.5" customHeight="1" x14ac:dyDescent="0.15">
      <c r="A89" s="5"/>
      <c r="B89" s="190"/>
      <c r="C89" s="191"/>
      <c r="D89" s="189"/>
      <c r="E89" s="169">
        <v>0</v>
      </c>
      <c r="F89" s="170"/>
      <c r="G89" s="170"/>
      <c r="H89" s="171"/>
      <c r="I89" s="166" t="s">
        <v>36</v>
      </c>
      <c r="J89" s="167"/>
      <c r="K89" s="167"/>
      <c r="L89" s="168"/>
      <c r="M89" s="161">
        <f>SUM(M83:Q88)</f>
        <v>300</v>
      </c>
      <c r="N89" s="162"/>
      <c r="O89" s="162"/>
      <c r="P89" s="162"/>
      <c r="Q89" s="163"/>
      <c r="R89" s="161">
        <f>SUM(R83:W88:W88)</f>
        <v>2860</v>
      </c>
      <c r="S89" s="162"/>
      <c r="T89" s="162"/>
      <c r="U89" s="162"/>
      <c r="V89" s="162"/>
      <c r="W89" s="163"/>
      <c r="X89" s="161">
        <f>SUM(X83:AB88:AB88)</f>
        <v>20</v>
      </c>
      <c r="Y89" s="162"/>
      <c r="Z89" s="162"/>
      <c r="AA89" s="162"/>
      <c r="AB89" s="163"/>
      <c r="AC89" s="161">
        <f>SUM(AC83:AH88)</f>
        <v>355</v>
      </c>
      <c r="AD89" s="162"/>
      <c r="AE89" s="162"/>
      <c r="AF89" s="162"/>
      <c r="AG89" s="162"/>
      <c r="AH89" s="163"/>
      <c r="AI89" s="161">
        <f t="shared" si="10"/>
        <v>320</v>
      </c>
      <c r="AJ89" s="162"/>
      <c r="AK89" s="162"/>
      <c r="AL89" s="162"/>
      <c r="AM89" s="163"/>
      <c r="AN89" s="161">
        <f>SUM(AN83:AS88)</f>
        <v>3215</v>
      </c>
      <c r="AO89" s="164"/>
      <c r="AP89" s="164"/>
      <c r="AQ89" s="164"/>
      <c r="AR89" s="164"/>
      <c r="AS89" s="165"/>
      <c r="AT89" s="172">
        <f>IF(AI89=0,0,(AI89+AI86+AI87+(AI88*2))/(E87*$AU$10*3-E89))</f>
        <v>0.70416666666666672</v>
      </c>
      <c r="AU89" s="173"/>
      <c r="AV89" s="173"/>
      <c r="AW89" s="173"/>
      <c r="AX89" s="173"/>
      <c r="AY89" s="174"/>
      <c r="AZ89" s="37"/>
    </row>
    <row r="90" spans="1:52" ht="10.5" customHeight="1" x14ac:dyDescent="0.15">
      <c r="A90" s="5"/>
      <c r="B90" s="187" t="s">
        <v>35</v>
      </c>
      <c r="C90" s="191"/>
      <c r="D90" s="189"/>
      <c r="E90" s="175" t="s">
        <v>46</v>
      </c>
      <c r="F90" s="178"/>
      <c r="G90" s="178"/>
      <c r="H90" s="177"/>
      <c r="I90" s="158" t="str">
        <f t="shared" ref="I90:I95" si="17">I83</f>
        <v>午前</v>
      </c>
      <c r="J90" s="159"/>
      <c r="K90" s="159"/>
      <c r="L90" s="160"/>
      <c r="M90" s="179">
        <v>253</v>
      </c>
      <c r="N90" s="180"/>
      <c r="O90" s="180"/>
      <c r="P90" s="180"/>
      <c r="Q90" s="181"/>
      <c r="R90" s="179">
        <v>674</v>
      </c>
      <c r="S90" s="180"/>
      <c r="T90" s="180"/>
      <c r="U90" s="180"/>
      <c r="V90" s="180"/>
      <c r="W90" s="181"/>
      <c r="X90" s="179">
        <v>0</v>
      </c>
      <c r="Y90" s="180"/>
      <c r="Z90" s="180"/>
      <c r="AA90" s="180"/>
      <c r="AB90" s="181"/>
      <c r="AC90" s="179">
        <v>0</v>
      </c>
      <c r="AD90" s="180"/>
      <c r="AE90" s="180"/>
      <c r="AF90" s="180"/>
      <c r="AG90" s="180"/>
      <c r="AH90" s="181"/>
      <c r="AI90" s="179">
        <f t="shared" si="10"/>
        <v>253</v>
      </c>
      <c r="AJ90" s="180"/>
      <c r="AK90" s="180"/>
      <c r="AL90" s="180"/>
      <c r="AM90" s="181"/>
      <c r="AN90" s="179">
        <f t="shared" ref="AN90:AN95" si="18">R90+AC90</f>
        <v>674</v>
      </c>
      <c r="AO90" s="182"/>
      <c r="AP90" s="182"/>
      <c r="AQ90" s="182"/>
      <c r="AR90" s="182"/>
      <c r="AS90" s="183"/>
      <c r="AT90" s="184">
        <f>IF(AI90=0,0,(AI90*1)/($E$94*$AU$10*3-$E$96))</f>
        <v>0.17569444444444443</v>
      </c>
      <c r="AU90" s="185"/>
      <c r="AV90" s="185"/>
      <c r="AW90" s="185"/>
      <c r="AX90" s="185"/>
      <c r="AY90" s="186"/>
      <c r="AZ90" s="37"/>
    </row>
    <row r="91" spans="1:52" ht="10.5" customHeight="1" x14ac:dyDescent="0.15">
      <c r="A91" s="5"/>
      <c r="B91" s="190"/>
      <c r="C91" s="191"/>
      <c r="D91" s="189"/>
      <c r="E91" s="175"/>
      <c r="F91" s="178"/>
      <c r="G91" s="178"/>
      <c r="H91" s="177"/>
      <c r="I91" s="166" t="str">
        <f t="shared" si="17"/>
        <v>午後</v>
      </c>
      <c r="J91" s="167"/>
      <c r="K91" s="167"/>
      <c r="L91" s="168"/>
      <c r="M91" s="161">
        <v>232</v>
      </c>
      <c r="N91" s="162"/>
      <c r="O91" s="162"/>
      <c r="P91" s="162"/>
      <c r="Q91" s="163"/>
      <c r="R91" s="161">
        <v>655</v>
      </c>
      <c r="S91" s="162"/>
      <c r="T91" s="162"/>
      <c r="U91" s="162"/>
      <c r="V91" s="162"/>
      <c r="W91" s="163"/>
      <c r="X91" s="161">
        <v>0</v>
      </c>
      <c r="Y91" s="162"/>
      <c r="Z91" s="162"/>
      <c r="AA91" s="162"/>
      <c r="AB91" s="163"/>
      <c r="AC91" s="161">
        <v>0</v>
      </c>
      <c r="AD91" s="162"/>
      <c r="AE91" s="162"/>
      <c r="AF91" s="162"/>
      <c r="AG91" s="162"/>
      <c r="AH91" s="163"/>
      <c r="AI91" s="161">
        <f t="shared" si="10"/>
        <v>232</v>
      </c>
      <c r="AJ91" s="162"/>
      <c r="AK91" s="162"/>
      <c r="AL91" s="162"/>
      <c r="AM91" s="163"/>
      <c r="AN91" s="161">
        <f t="shared" si="18"/>
        <v>655</v>
      </c>
      <c r="AO91" s="164"/>
      <c r="AP91" s="164"/>
      <c r="AQ91" s="164"/>
      <c r="AR91" s="164"/>
      <c r="AS91" s="165"/>
      <c r="AT91" s="172">
        <f>IF(AI91=0,0,(AI91*1)/($E$94*$AU$10*3-$E$96))</f>
        <v>0.16111111111111112</v>
      </c>
      <c r="AU91" s="173"/>
      <c r="AV91" s="173"/>
      <c r="AW91" s="173"/>
      <c r="AX91" s="173"/>
      <c r="AY91" s="174"/>
      <c r="AZ91" s="37"/>
    </row>
    <row r="92" spans="1:52" ht="10.5" customHeight="1" x14ac:dyDescent="0.15">
      <c r="A92" s="5"/>
      <c r="B92" s="190"/>
      <c r="C92" s="191"/>
      <c r="D92" s="189"/>
      <c r="E92" s="175"/>
      <c r="F92" s="178"/>
      <c r="G92" s="178"/>
      <c r="H92" s="177"/>
      <c r="I92" s="166" t="str">
        <f t="shared" si="17"/>
        <v>夜間</v>
      </c>
      <c r="J92" s="167"/>
      <c r="K92" s="167"/>
      <c r="L92" s="168"/>
      <c r="M92" s="161">
        <v>255</v>
      </c>
      <c r="N92" s="162"/>
      <c r="O92" s="162"/>
      <c r="P92" s="162"/>
      <c r="Q92" s="163"/>
      <c r="R92" s="161">
        <v>608</v>
      </c>
      <c r="S92" s="162"/>
      <c r="T92" s="162"/>
      <c r="U92" s="162"/>
      <c r="V92" s="162"/>
      <c r="W92" s="163"/>
      <c r="X92" s="161">
        <v>2</v>
      </c>
      <c r="Y92" s="162"/>
      <c r="Z92" s="162"/>
      <c r="AA92" s="162"/>
      <c r="AB92" s="163"/>
      <c r="AC92" s="161">
        <v>0</v>
      </c>
      <c r="AD92" s="162"/>
      <c r="AE92" s="162"/>
      <c r="AF92" s="162"/>
      <c r="AG92" s="162"/>
      <c r="AH92" s="163"/>
      <c r="AI92" s="161">
        <f t="shared" si="10"/>
        <v>257</v>
      </c>
      <c r="AJ92" s="162"/>
      <c r="AK92" s="162"/>
      <c r="AL92" s="162"/>
      <c r="AM92" s="163"/>
      <c r="AN92" s="161">
        <f t="shared" si="18"/>
        <v>608</v>
      </c>
      <c r="AO92" s="164"/>
      <c r="AP92" s="164"/>
      <c r="AQ92" s="164"/>
      <c r="AR92" s="164"/>
      <c r="AS92" s="165"/>
      <c r="AT92" s="172">
        <f>IF(AI92=0,0,(AI92*1)/($E$94*$AU$10*3-$E$96))</f>
        <v>0.17847222222222223</v>
      </c>
      <c r="AU92" s="173"/>
      <c r="AV92" s="173"/>
      <c r="AW92" s="173"/>
      <c r="AX92" s="173"/>
      <c r="AY92" s="174"/>
      <c r="AZ92" s="37"/>
    </row>
    <row r="93" spans="1:52" ht="10.5" customHeight="1" x14ac:dyDescent="0.15">
      <c r="A93" s="5"/>
      <c r="B93" s="190"/>
      <c r="C93" s="191"/>
      <c r="D93" s="189"/>
      <c r="E93" s="175"/>
      <c r="F93" s="178"/>
      <c r="G93" s="178"/>
      <c r="H93" s="177"/>
      <c r="I93" s="166" t="str">
        <f t="shared" si="17"/>
        <v>午前午後</v>
      </c>
      <c r="J93" s="167"/>
      <c r="K93" s="167"/>
      <c r="L93" s="168"/>
      <c r="M93" s="161">
        <v>51</v>
      </c>
      <c r="N93" s="162"/>
      <c r="O93" s="162"/>
      <c r="P93" s="162"/>
      <c r="Q93" s="163"/>
      <c r="R93" s="161">
        <v>153</v>
      </c>
      <c r="S93" s="162"/>
      <c r="T93" s="162"/>
      <c r="U93" s="162"/>
      <c r="V93" s="162"/>
      <c r="W93" s="163"/>
      <c r="X93" s="161">
        <v>2</v>
      </c>
      <c r="Y93" s="162"/>
      <c r="Z93" s="162"/>
      <c r="AA93" s="162"/>
      <c r="AB93" s="163"/>
      <c r="AC93" s="161">
        <v>10</v>
      </c>
      <c r="AD93" s="162"/>
      <c r="AE93" s="162"/>
      <c r="AF93" s="162"/>
      <c r="AG93" s="162"/>
      <c r="AH93" s="163"/>
      <c r="AI93" s="161">
        <f t="shared" si="10"/>
        <v>53</v>
      </c>
      <c r="AJ93" s="162"/>
      <c r="AK93" s="162"/>
      <c r="AL93" s="162"/>
      <c r="AM93" s="163"/>
      <c r="AN93" s="161">
        <f t="shared" si="18"/>
        <v>163</v>
      </c>
      <c r="AO93" s="164"/>
      <c r="AP93" s="164"/>
      <c r="AQ93" s="164"/>
      <c r="AR93" s="164"/>
      <c r="AS93" s="165"/>
      <c r="AT93" s="172">
        <f>IF(AI93=0,0,(AI93*2)/($E$94*$AU$10*3-$E$96))</f>
        <v>7.3611111111111113E-2</v>
      </c>
      <c r="AU93" s="173"/>
      <c r="AV93" s="173"/>
      <c r="AW93" s="173"/>
      <c r="AX93" s="173"/>
      <c r="AY93" s="174"/>
      <c r="AZ93" s="37"/>
    </row>
    <row r="94" spans="1:52" ht="10.5" customHeight="1" x14ac:dyDescent="0.15">
      <c r="A94" s="5"/>
      <c r="B94" s="190"/>
      <c r="C94" s="191"/>
      <c r="D94" s="189"/>
      <c r="E94" s="38">
        <v>2</v>
      </c>
      <c r="F94" s="35"/>
      <c r="G94" s="35"/>
      <c r="H94" s="36"/>
      <c r="I94" s="166" t="str">
        <f t="shared" si="17"/>
        <v>午後夜間</v>
      </c>
      <c r="J94" s="167"/>
      <c r="K94" s="167"/>
      <c r="L94" s="168"/>
      <c r="M94" s="161">
        <v>34</v>
      </c>
      <c r="N94" s="162"/>
      <c r="O94" s="162"/>
      <c r="P94" s="162"/>
      <c r="Q94" s="163"/>
      <c r="R94" s="161">
        <v>122</v>
      </c>
      <c r="S94" s="162"/>
      <c r="T94" s="162"/>
      <c r="U94" s="162"/>
      <c r="V94" s="162"/>
      <c r="W94" s="163"/>
      <c r="X94" s="161">
        <v>2</v>
      </c>
      <c r="Y94" s="162"/>
      <c r="Z94" s="162"/>
      <c r="AA94" s="162"/>
      <c r="AB94" s="163"/>
      <c r="AC94" s="161">
        <v>10</v>
      </c>
      <c r="AD94" s="162"/>
      <c r="AE94" s="162"/>
      <c r="AF94" s="162"/>
      <c r="AG94" s="162"/>
      <c r="AH94" s="163"/>
      <c r="AI94" s="161">
        <f t="shared" si="10"/>
        <v>36</v>
      </c>
      <c r="AJ94" s="162"/>
      <c r="AK94" s="162"/>
      <c r="AL94" s="162"/>
      <c r="AM94" s="163"/>
      <c r="AN94" s="161">
        <f t="shared" si="18"/>
        <v>132</v>
      </c>
      <c r="AO94" s="164"/>
      <c r="AP94" s="164"/>
      <c r="AQ94" s="164"/>
      <c r="AR94" s="164"/>
      <c r="AS94" s="165"/>
      <c r="AT94" s="172">
        <f>IF(AI94=0,0,(AI94*2)/($E$94*$AU$10*3-$E$96))</f>
        <v>0.05</v>
      </c>
      <c r="AU94" s="173"/>
      <c r="AV94" s="173"/>
      <c r="AW94" s="173"/>
      <c r="AX94" s="173"/>
      <c r="AY94" s="174"/>
      <c r="AZ94" s="37"/>
    </row>
    <row r="95" spans="1:52" ht="10.5" customHeight="1" x14ac:dyDescent="0.15">
      <c r="A95" s="5"/>
      <c r="B95" s="190"/>
      <c r="C95" s="191"/>
      <c r="D95" s="189"/>
      <c r="E95" s="34"/>
      <c r="F95" s="35"/>
      <c r="G95" s="35"/>
      <c r="H95" s="36"/>
      <c r="I95" s="166" t="str">
        <f t="shared" si="17"/>
        <v>全日</v>
      </c>
      <c r="J95" s="167"/>
      <c r="K95" s="167"/>
      <c r="L95" s="168"/>
      <c r="M95" s="161">
        <v>14</v>
      </c>
      <c r="N95" s="162"/>
      <c r="O95" s="162"/>
      <c r="P95" s="162"/>
      <c r="Q95" s="163"/>
      <c r="R95" s="161">
        <v>62</v>
      </c>
      <c r="S95" s="162"/>
      <c r="T95" s="162"/>
      <c r="U95" s="162"/>
      <c r="V95" s="162"/>
      <c r="W95" s="163"/>
      <c r="X95" s="161">
        <v>20</v>
      </c>
      <c r="Y95" s="162"/>
      <c r="Z95" s="162"/>
      <c r="AA95" s="162"/>
      <c r="AB95" s="163"/>
      <c r="AC95" s="161">
        <v>99</v>
      </c>
      <c r="AD95" s="162"/>
      <c r="AE95" s="162"/>
      <c r="AF95" s="162"/>
      <c r="AG95" s="162"/>
      <c r="AH95" s="163"/>
      <c r="AI95" s="161">
        <f t="shared" si="10"/>
        <v>34</v>
      </c>
      <c r="AJ95" s="162"/>
      <c r="AK95" s="162"/>
      <c r="AL95" s="162"/>
      <c r="AM95" s="163"/>
      <c r="AN95" s="161">
        <f t="shared" si="18"/>
        <v>161</v>
      </c>
      <c r="AO95" s="164"/>
      <c r="AP95" s="164"/>
      <c r="AQ95" s="164"/>
      <c r="AR95" s="164"/>
      <c r="AS95" s="165"/>
      <c r="AT95" s="172">
        <f>IF(AI95=0,0,(AI95*3)/($E$94*$AU$10*3-$E$96))</f>
        <v>7.0833333333333331E-2</v>
      </c>
      <c r="AU95" s="173"/>
      <c r="AV95" s="173"/>
      <c r="AW95" s="173"/>
      <c r="AX95" s="173"/>
      <c r="AY95" s="174"/>
      <c r="AZ95" s="37"/>
    </row>
    <row r="96" spans="1:52" ht="10.5" customHeight="1" x14ac:dyDescent="0.15">
      <c r="A96" s="5"/>
      <c r="B96" s="190"/>
      <c r="C96" s="191"/>
      <c r="D96" s="189"/>
      <c r="E96" s="169">
        <v>0</v>
      </c>
      <c r="F96" s="170"/>
      <c r="G96" s="170"/>
      <c r="H96" s="171"/>
      <c r="I96" s="166" t="s">
        <v>36</v>
      </c>
      <c r="J96" s="167"/>
      <c r="K96" s="167"/>
      <c r="L96" s="168"/>
      <c r="M96" s="161">
        <f>SUM(M90:Q95)</f>
        <v>839</v>
      </c>
      <c r="N96" s="162"/>
      <c r="O96" s="162"/>
      <c r="P96" s="162"/>
      <c r="Q96" s="163"/>
      <c r="R96" s="161">
        <f>SUM(R90:W95:W95)</f>
        <v>2274</v>
      </c>
      <c r="S96" s="162"/>
      <c r="T96" s="162"/>
      <c r="U96" s="162"/>
      <c r="V96" s="162"/>
      <c r="W96" s="163"/>
      <c r="X96" s="161">
        <f>SUM(X90:AB95:AB95)</f>
        <v>26</v>
      </c>
      <c r="Y96" s="162"/>
      <c r="Z96" s="162"/>
      <c r="AA96" s="162"/>
      <c r="AB96" s="163"/>
      <c r="AC96" s="161">
        <f>SUM(AC90:AH95)</f>
        <v>119</v>
      </c>
      <c r="AD96" s="162"/>
      <c r="AE96" s="162"/>
      <c r="AF96" s="162"/>
      <c r="AG96" s="162"/>
      <c r="AH96" s="163"/>
      <c r="AI96" s="161">
        <f t="shared" si="10"/>
        <v>865</v>
      </c>
      <c r="AJ96" s="162"/>
      <c r="AK96" s="162"/>
      <c r="AL96" s="162"/>
      <c r="AM96" s="163"/>
      <c r="AN96" s="161">
        <f>SUM(AN90:AS95)</f>
        <v>2393</v>
      </c>
      <c r="AO96" s="164"/>
      <c r="AP96" s="164"/>
      <c r="AQ96" s="164"/>
      <c r="AR96" s="164"/>
      <c r="AS96" s="165"/>
      <c r="AT96" s="172">
        <f>IF(AI96=0,0,(AI96+AI93+AI94+(AI95*2))/(E94*$AU$10*3-E96))</f>
        <v>0.70972222222222225</v>
      </c>
      <c r="AU96" s="173"/>
      <c r="AV96" s="173"/>
      <c r="AW96" s="173"/>
      <c r="AX96" s="173"/>
      <c r="AY96" s="174"/>
      <c r="AZ96" s="37"/>
    </row>
    <row r="97" spans="1:52" ht="10.5" customHeight="1" x14ac:dyDescent="0.15">
      <c r="A97" s="5"/>
      <c r="B97" s="187" t="s">
        <v>35</v>
      </c>
      <c r="C97" s="191"/>
      <c r="D97" s="189"/>
      <c r="E97" s="175" t="s">
        <v>47</v>
      </c>
      <c r="F97" s="178"/>
      <c r="G97" s="178"/>
      <c r="H97" s="177"/>
      <c r="I97" s="158" t="str">
        <f t="shared" ref="I97:I102" si="19">I90</f>
        <v>午前</v>
      </c>
      <c r="J97" s="159"/>
      <c r="K97" s="159"/>
      <c r="L97" s="160"/>
      <c r="M97" s="179">
        <v>48</v>
      </c>
      <c r="N97" s="180"/>
      <c r="O97" s="180"/>
      <c r="P97" s="180"/>
      <c r="Q97" s="181"/>
      <c r="R97" s="179">
        <v>614</v>
      </c>
      <c r="S97" s="180"/>
      <c r="T97" s="180"/>
      <c r="U97" s="180"/>
      <c r="V97" s="180"/>
      <c r="W97" s="181"/>
      <c r="X97" s="179">
        <v>1</v>
      </c>
      <c r="Y97" s="180"/>
      <c r="Z97" s="180"/>
      <c r="AA97" s="180"/>
      <c r="AB97" s="181"/>
      <c r="AC97" s="179">
        <v>5</v>
      </c>
      <c r="AD97" s="180"/>
      <c r="AE97" s="180"/>
      <c r="AF97" s="180"/>
      <c r="AG97" s="180"/>
      <c r="AH97" s="181"/>
      <c r="AI97" s="179">
        <f t="shared" si="10"/>
        <v>49</v>
      </c>
      <c r="AJ97" s="180"/>
      <c r="AK97" s="180"/>
      <c r="AL97" s="180"/>
      <c r="AM97" s="181"/>
      <c r="AN97" s="179">
        <f t="shared" ref="AN97:AN102" si="20">R97+AC97</f>
        <v>619</v>
      </c>
      <c r="AO97" s="182"/>
      <c r="AP97" s="182"/>
      <c r="AQ97" s="182"/>
      <c r="AR97" s="182"/>
      <c r="AS97" s="183"/>
      <c r="AT97" s="184">
        <f>IF(AI97=0,0,(AI97*1)/($E$101*$AU$10*3-$E$103))</f>
        <v>6.805555555555555E-2</v>
      </c>
      <c r="AU97" s="185"/>
      <c r="AV97" s="185"/>
      <c r="AW97" s="185"/>
      <c r="AX97" s="185"/>
      <c r="AY97" s="186"/>
      <c r="AZ97" s="37"/>
    </row>
    <row r="98" spans="1:52" ht="10.5" customHeight="1" x14ac:dyDescent="0.15">
      <c r="A98" s="5"/>
      <c r="B98" s="190"/>
      <c r="C98" s="191"/>
      <c r="D98" s="189"/>
      <c r="E98" s="175"/>
      <c r="F98" s="178"/>
      <c r="G98" s="178"/>
      <c r="H98" s="177"/>
      <c r="I98" s="166" t="str">
        <f t="shared" si="19"/>
        <v>午後</v>
      </c>
      <c r="J98" s="167"/>
      <c r="K98" s="167"/>
      <c r="L98" s="168"/>
      <c r="M98" s="161">
        <v>25</v>
      </c>
      <c r="N98" s="162"/>
      <c r="O98" s="162"/>
      <c r="P98" s="162"/>
      <c r="Q98" s="163"/>
      <c r="R98" s="161">
        <v>267</v>
      </c>
      <c r="S98" s="162"/>
      <c r="T98" s="162"/>
      <c r="U98" s="162"/>
      <c r="V98" s="162"/>
      <c r="W98" s="163"/>
      <c r="X98" s="161">
        <v>7</v>
      </c>
      <c r="Y98" s="162"/>
      <c r="Z98" s="162"/>
      <c r="AA98" s="162"/>
      <c r="AB98" s="163"/>
      <c r="AC98" s="161">
        <v>85</v>
      </c>
      <c r="AD98" s="162"/>
      <c r="AE98" s="162"/>
      <c r="AF98" s="162"/>
      <c r="AG98" s="162"/>
      <c r="AH98" s="163"/>
      <c r="AI98" s="161">
        <f t="shared" si="10"/>
        <v>32</v>
      </c>
      <c r="AJ98" s="162"/>
      <c r="AK98" s="162"/>
      <c r="AL98" s="162"/>
      <c r="AM98" s="163"/>
      <c r="AN98" s="161">
        <f t="shared" si="20"/>
        <v>352</v>
      </c>
      <c r="AO98" s="164"/>
      <c r="AP98" s="164"/>
      <c r="AQ98" s="164"/>
      <c r="AR98" s="164"/>
      <c r="AS98" s="165"/>
      <c r="AT98" s="172">
        <f>IF(AI98=0,0,(AI98*1)/($E$101*$AU$10*3-$E$103))</f>
        <v>4.4444444444444446E-2</v>
      </c>
      <c r="AU98" s="173"/>
      <c r="AV98" s="173"/>
      <c r="AW98" s="173"/>
      <c r="AX98" s="173"/>
      <c r="AY98" s="174"/>
      <c r="AZ98" s="37"/>
    </row>
    <row r="99" spans="1:52" ht="10.5" customHeight="1" x14ac:dyDescent="0.15">
      <c r="A99" s="5"/>
      <c r="B99" s="190"/>
      <c r="C99" s="191"/>
      <c r="D99" s="189"/>
      <c r="E99" s="175"/>
      <c r="F99" s="178"/>
      <c r="G99" s="178"/>
      <c r="H99" s="177"/>
      <c r="I99" s="166" t="str">
        <f t="shared" si="19"/>
        <v>夜間</v>
      </c>
      <c r="J99" s="167"/>
      <c r="K99" s="167"/>
      <c r="L99" s="168"/>
      <c r="M99" s="161">
        <v>8</v>
      </c>
      <c r="N99" s="162"/>
      <c r="O99" s="162"/>
      <c r="P99" s="162"/>
      <c r="Q99" s="163"/>
      <c r="R99" s="161">
        <v>82</v>
      </c>
      <c r="S99" s="162"/>
      <c r="T99" s="162"/>
      <c r="U99" s="162"/>
      <c r="V99" s="162"/>
      <c r="W99" s="163"/>
      <c r="X99" s="161">
        <v>7</v>
      </c>
      <c r="Y99" s="162"/>
      <c r="Z99" s="162"/>
      <c r="AA99" s="162"/>
      <c r="AB99" s="163"/>
      <c r="AC99" s="161">
        <v>52</v>
      </c>
      <c r="AD99" s="162"/>
      <c r="AE99" s="162"/>
      <c r="AF99" s="162"/>
      <c r="AG99" s="162"/>
      <c r="AH99" s="163"/>
      <c r="AI99" s="161">
        <f t="shared" si="10"/>
        <v>15</v>
      </c>
      <c r="AJ99" s="162"/>
      <c r="AK99" s="162"/>
      <c r="AL99" s="162"/>
      <c r="AM99" s="163"/>
      <c r="AN99" s="161">
        <f t="shared" si="20"/>
        <v>134</v>
      </c>
      <c r="AO99" s="164"/>
      <c r="AP99" s="164"/>
      <c r="AQ99" s="164"/>
      <c r="AR99" s="164"/>
      <c r="AS99" s="165"/>
      <c r="AT99" s="172">
        <f>IF(AI99=0,0,(AI99*1)/($E$101*$AU$10*3-$E$103))</f>
        <v>2.0833333333333332E-2</v>
      </c>
      <c r="AU99" s="173"/>
      <c r="AV99" s="173"/>
      <c r="AW99" s="173"/>
      <c r="AX99" s="173"/>
      <c r="AY99" s="174"/>
      <c r="AZ99" s="37"/>
    </row>
    <row r="100" spans="1:52" ht="10.5" customHeight="1" x14ac:dyDescent="0.15">
      <c r="A100" s="5"/>
      <c r="B100" s="190"/>
      <c r="C100" s="191"/>
      <c r="D100" s="189"/>
      <c r="E100" s="175"/>
      <c r="F100" s="178"/>
      <c r="G100" s="178"/>
      <c r="H100" s="177"/>
      <c r="I100" s="166" t="str">
        <f t="shared" si="19"/>
        <v>午前午後</v>
      </c>
      <c r="J100" s="167"/>
      <c r="K100" s="167"/>
      <c r="L100" s="168"/>
      <c r="M100" s="161">
        <v>34</v>
      </c>
      <c r="N100" s="162"/>
      <c r="O100" s="162"/>
      <c r="P100" s="162"/>
      <c r="Q100" s="163"/>
      <c r="R100" s="161">
        <v>431</v>
      </c>
      <c r="S100" s="162"/>
      <c r="T100" s="162"/>
      <c r="U100" s="162"/>
      <c r="V100" s="162"/>
      <c r="W100" s="163"/>
      <c r="X100" s="161">
        <v>5</v>
      </c>
      <c r="Y100" s="162"/>
      <c r="Z100" s="162"/>
      <c r="AA100" s="162"/>
      <c r="AB100" s="163"/>
      <c r="AC100" s="161">
        <v>75</v>
      </c>
      <c r="AD100" s="162"/>
      <c r="AE100" s="162"/>
      <c r="AF100" s="162"/>
      <c r="AG100" s="162"/>
      <c r="AH100" s="163"/>
      <c r="AI100" s="161">
        <f t="shared" ref="AI100:AI117" si="21">M100+X100</f>
        <v>39</v>
      </c>
      <c r="AJ100" s="162"/>
      <c r="AK100" s="162"/>
      <c r="AL100" s="162"/>
      <c r="AM100" s="163"/>
      <c r="AN100" s="161">
        <f t="shared" si="20"/>
        <v>506</v>
      </c>
      <c r="AO100" s="164"/>
      <c r="AP100" s="164"/>
      <c r="AQ100" s="164"/>
      <c r="AR100" s="164"/>
      <c r="AS100" s="165"/>
      <c r="AT100" s="172">
        <f>IF(AI100=0,0,(AI100*2)/($E$101*$AU$10*3-$E$103))</f>
        <v>0.10833333333333334</v>
      </c>
      <c r="AU100" s="173"/>
      <c r="AV100" s="173"/>
      <c r="AW100" s="173"/>
      <c r="AX100" s="173"/>
      <c r="AY100" s="174"/>
      <c r="AZ100" s="37"/>
    </row>
    <row r="101" spans="1:52" ht="10.5" customHeight="1" x14ac:dyDescent="0.15">
      <c r="A101" s="5"/>
      <c r="B101" s="190"/>
      <c r="C101" s="191"/>
      <c r="D101" s="189"/>
      <c r="E101" s="38">
        <v>1</v>
      </c>
      <c r="F101" s="35"/>
      <c r="G101" s="35"/>
      <c r="H101" s="36"/>
      <c r="I101" s="166" t="str">
        <f t="shared" si="19"/>
        <v>午後夜間</v>
      </c>
      <c r="J101" s="167"/>
      <c r="K101" s="167"/>
      <c r="L101" s="168"/>
      <c r="M101" s="161">
        <v>5</v>
      </c>
      <c r="N101" s="162"/>
      <c r="O101" s="162"/>
      <c r="P101" s="162"/>
      <c r="Q101" s="163"/>
      <c r="R101" s="161">
        <v>58</v>
      </c>
      <c r="S101" s="162"/>
      <c r="T101" s="162"/>
      <c r="U101" s="162"/>
      <c r="V101" s="162"/>
      <c r="W101" s="163"/>
      <c r="X101" s="161">
        <v>1</v>
      </c>
      <c r="Y101" s="162"/>
      <c r="Z101" s="162"/>
      <c r="AA101" s="162"/>
      <c r="AB101" s="163"/>
      <c r="AC101" s="161">
        <v>15</v>
      </c>
      <c r="AD101" s="162"/>
      <c r="AE101" s="162"/>
      <c r="AF101" s="162"/>
      <c r="AG101" s="162"/>
      <c r="AH101" s="163"/>
      <c r="AI101" s="161">
        <f t="shared" si="21"/>
        <v>6</v>
      </c>
      <c r="AJ101" s="162"/>
      <c r="AK101" s="162"/>
      <c r="AL101" s="162"/>
      <c r="AM101" s="163"/>
      <c r="AN101" s="161">
        <f t="shared" si="20"/>
        <v>73</v>
      </c>
      <c r="AO101" s="164"/>
      <c r="AP101" s="164"/>
      <c r="AQ101" s="164"/>
      <c r="AR101" s="164"/>
      <c r="AS101" s="165"/>
      <c r="AT101" s="172">
        <f>IF(AI101=0,0,(AI101*2)/($E$101*$AU$10*3-$E$103))</f>
        <v>1.6666666666666666E-2</v>
      </c>
      <c r="AU101" s="173"/>
      <c r="AV101" s="173"/>
      <c r="AW101" s="173"/>
      <c r="AX101" s="173"/>
      <c r="AY101" s="174"/>
      <c r="AZ101" s="37"/>
    </row>
    <row r="102" spans="1:52" ht="10.5" customHeight="1" x14ac:dyDescent="0.15">
      <c r="A102" s="5"/>
      <c r="B102" s="190"/>
      <c r="C102" s="191"/>
      <c r="D102" s="189"/>
      <c r="E102" s="34"/>
      <c r="F102" s="35"/>
      <c r="G102" s="35"/>
      <c r="H102" s="36"/>
      <c r="I102" s="166" t="str">
        <f t="shared" si="19"/>
        <v>全日</v>
      </c>
      <c r="J102" s="167"/>
      <c r="K102" s="167"/>
      <c r="L102" s="168"/>
      <c r="M102" s="161">
        <v>11</v>
      </c>
      <c r="N102" s="162"/>
      <c r="O102" s="162"/>
      <c r="P102" s="162"/>
      <c r="Q102" s="163"/>
      <c r="R102" s="161">
        <v>150</v>
      </c>
      <c r="S102" s="162"/>
      <c r="T102" s="162"/>
      <c r="U102" s="162"/>
      <c r="V102" s="162"/>
      <c r="W102" s="163"/>
      <c r="X102" s="161">
        <v>12</v>
      </c>
      <c r="Y102" s="162"/>
      <c r="Z102" s="162"/>
      <c r="AA102" s="162"/>
      <c r="AB102" s="163"/>
      <c r="AC102" s="161">
        <v>175</v>
      </c>
      <c r="AD102" s="162"/>
      <c r="AE102" s="162"/>
      <c r="AF102" s="162"/>
      <c r="AG102" s="162"/>
      <c r="AH102" s="163"/>
      <c r="AI102" s="161">
        <f t="shared" si="21"/>
        <v>23</v>
      </c>
      <c r="AJ102" s="162"/>
      <c r="AK102" s="162"/>
      <c r="AL102" s="162"/>
      <c r="AM102" s="163"/>
      <c r="AN102" s="161">
        <f t="shared" si="20"/>
        <v>325</v>
      </c>
      <c r="AO102" s="164"/>
      <c r="AP102" s="164"/>
      <c r="AQ102" s="164"/>
      <c r="AR102" s="164"/>
      <c r="AS102" s="165"/>
      <c r="AT102" s="172">
        <f>IF(AI102=0,0,(AI102*3)/($E$101*$AU$10*3-$E$103))</f>
        <v>9.583333333333334E-2</v>
      </c>
      <c r="AU102" s="173"/>
      <c r="AV102" s="173"/>
      <c r="AW102" s="173"/>
      <c r="AX102" s="173"/>
      <c r="AY102" s="174"/>
      <c r="AZ102" s="37"/>
    </row>
    <row r="103" spans="1:52" ht="10.5" customHeight="1" x14ac:dyDescent="0.15">
      <c r="A103" s="5"/>
      <c r="B103" s="190"/>
      <c r="C103" s="191"/>
      <c r="D103" s="189"/>
      <c r="E103" s="169">
        <v>0</v>
      </c>
      <c r="F103" s="170"/>
      <c r="G103" s="170"/>
      <c r="H103" s="171"/>
      <c r="I103" s="166" t="s">
        <v>36</v>
      </c>
      <c r="J103" s="167"/>
      <c r="K103" s="167"/>
      <c r="L103" s="168"/>
      <c r="M103" s="161">
        <f>SUM(M97:Q102)</f>
        <v>131</v>
      </c>
      <c r="N103" s="162"/>
      <c r="O103" s="162"/>
      <c r="P103" s="162"/>
      <c r="Q103" s="163"/>
      <c r="R103" s="161">
        <f>SUM(R97:W102:W102)</f>
        <v>1602</v>
      </c>
      <c r="S103" s="162"/>
      <c r="T103" s="162"/>
      <c r="U103" s="162"/>
      <c r="V103" s="162"/>
      <c r="W103" s="163"/>
      <c r="X103" s="161">
        <f>SUM(X97:AB102:AB102)</f>
        <v>33</v>
      </c>
      <c r="Y103" s="162"/>
      <c r="Z103" s="162"/>
      <c r="AA103" s="162"/>
      <c r="AB103" s="163"/>
      <c r="AC103" s="161">
        <f>SUM(AC97:AH102)</f>
        <v>407</v>
      </c>
      <c r="AD103" s="162"/>
      <c r="AE103" s="162"/>
      <c r="AF103" s="162"/>
      <c r="AG103" s="162"/>
      <c r="AH103" s="163"/>
      <c r="AI103" s="161">
        <f t="shared" si="21"/>
        <v>164</v>
      </c>
      <c r="AJ103" s="162"/>
      <c r="AK103" s="162"/>
      <c r="AL103" s="162"/>
      <c r="AM103" s="163"/>
      <c r="AN103" s="161">
        <f>SUM(AN97:AS102)</f>
        <v>2009</v>
      </c>
      <c r="AO103" s="164"/>
      <c r="AP103" s="164"/>
      <c r="AQ103" s="164"/>
      <c r="AR103" s="164"/>
      <c r="AS103" s="165"/>
      <c r="AT103" s="172">
        <f>IF(AI103=0,0,(AI103+AI100+AI101+(AI102*2))/(E101*$AU$10*3-E103))</f>
        <v>0.35416666666666669</v>
      </c>
      <c r="AU103" s="173"/>
      <c r="AV103" s="173"/>
      <c r="AW103" s="173"/>
      <c r="AX103" s="173"/>
      <c r="AY103" s="174"/>
      <c r="AZ103" s="37"/>
    </row>
    <row r="104" spans="1:52" ht="10.5" customHeight="1" x14ac:dyDescent="0.15">
      <c r="A104" s="5"/>
      <c r="B104" s="187" t="s">
        <v>35</v>
      </c>
      <c r="C104" s="191"/>
      <c r="D104" s="189"/>
      <c r="E104" s="175" t="s">
        <v>48</v>
      </c>
      <c r="F104" s="178"/>
      <c r="G104" s="178"/>
      <c r="H104" s="177"/>
      <c r="I104" s="158" t="str">
        <f t="shared" ref="I104:I109" si="22">I97</f>
        <v>午前</v>
      </c>
      <c r="J104" s="159"/>
      <c r="K104" s="159"/>
      <c r="L104" s="160"/>
      <c r="M104" s="179">
        <v>32</v>
      </c>
      <c r="N104" s="180"/>
      <c r="O104" s="180"/>
      <c r="P104" s="180"/>
      <c r="Q104" s="181"/>
      <c r="R104" s="179">
        <v>366</v>
      </c>
      <c r="S104" s="180"/>
      <c r="T104" s="180"/>
      <c r="U104" s="180"/>
      <c r="V104" s="180"/>
      <c r="W104" s="181"/>
      <c r="X104" s="179">
        <v>7</v>
      </c>
      <c r="Y104" s="180"/>
      <c r="Z104" s="180"/>
      <c r="AA104" s="180"/>
      <c r="AB104" s="181"/>
      <c r="AC104" s="179">
        <v>127</v>
      </c>
      <c r="AD104" s="180"/>
      <c r="AE104" s="180"/>
      <c r="AF104" s="180"/>
      <c r="AG104" s="180"/>
      <c r="AH104" s="181"/>
      <c r="AI104" s="179">
        <f t="shared" si="21"/>
        <v>39</v>
      </c>
      <c r="AJ104" s="180"/>
      <c r="AK104" s="180"/>
      <c r="AL104" s="180"/>
      <c r="AM104" s="181"/>
      <c r="AN104" s="179">
        <f t="shared" ref="AN104:AN109" si="23">R104+AC104</f>
        <v>493</v>
      </c>
      <c r="AO104" s="182"/>
      <c r="AP104" s="182"/>
      <c r="AQ104" s="182"/>
      <c r="AR104" s="182"/>
      <c r="AS104" s="183"/>
      <c r="AT104" s="184">
        <f>IF(AI104=0,0,(AI104*1)/($E$108*$AU$10*3-$E$110))</f>
        <v>5.4166666666666669E-2</v>
      </c>
      <c r="AU104" s="185"/>
      <c r="AV104" s="185"/>
      <c r="AW104" s="185"/>
      <c r="AX104" s="185"/>
      <c r="AY104" s="186"/>
      <c r="AZ104" s="37"/>
    </row>
    <row r="105" spans="1:52" ht="10.5" customHeight="1" x14ac:dyDescent="0.15">
      <c r="A105" s="5"/>
      <c r="B105" s="190"/>
      <c r="C105" s="191"/>
      <c r="D105" s="189"/>
      <c r="E105" s="175"/>
      <c r="F105" s="178"/>
      <c r="G105" s="178"/>
      <c r="H105" s="177"/>
      <c r="I105" s="166" t="str">
        <f t="shared" si="22"/>
        <v>午後</v>
      </c>
      <c r="J105" s="167"/>
      <c r="K105" s="167"/>
      <c r="L105" s="168"/>
      <c r="M105" s="161">
        <v>86</v>
      </c>
      <c r="N105" s="162"/>
      <c r="O105" s="162"/>
      <c r="P105" s="162"/>
      <c r="Q105" s="163"/>
      <c r="R105" s="161">
        <v>846</v>
      </c>
      <c r="S105" s="162"/>
      <c r="T105" s="162"/>
      <c r="U105" s="162"/>
      <c r="V105" s="162"/>
      <c r="W105" s="163"/>
      <c r="X105" s="161">
        <v>3</v>
      </c>
      <c r="Y105" s="162"/>
      <c r="Z105" s="162"/>
      <c r="AA105" s="162"/>
      <c r="AB105" s="163"/>
      <c r="AC105" s="161">
        <v>50</v>
      </c>
      <c r="AD105" s="162"/>
      <c r="AE105" s="162"/>
      <c r="AF105" s="162"/>
      <c r="AG105" s="162"/>
      <c r="AH105" s="163"/>
      <c r="AI105" s="161">
        <f t="shared" si="21"/>
        <v>89</v>
      </c>
      <c r="AJ105" s="162"/>
      <c r="AK105" s="162"/>
      <c r="AL105" s="162"/>
      <c r="AM105" s="163"/>
      <c r="AN105" s="161">
        <f t="shared" si="23"/>
        <v>896</v>
      </c>
      <c r="AO105" s="164"/>
      <c r="AP105" s="164"/>
      <c r="AQ105" s="164"/>
      <c r="AR105" s="164"/>
      <c r="AS105" s="165"/>
      <c r="AT105" s="172">
        <f>IF(AI105=0,0,(AI105*1)/($E$108*$AU$10*3-$E$110))</f>
        <v>0.12361111111111112</v>
      </c>
      <c r="AU105" s="173"/>
      <c r="AV105" s="173"/>
      <c r="AW105" s="173"/>
      <c r="AX105" s="173"/>
      <c r="AY105" s="174"/>
      <c r="AZ105" s="37"/>
    </row>
    <row r="106" spans="1:52" ht="10.5" customHeight="1" x14ac:dyDescent="0.15">
      <c r="A106" s="5"/>
      <c r="B106" s="190"/>
      <c r="C106" s="191"/>
      <c r="D106" s="189"/>
      <c r="E106" s="175"/>
      <c r="F106" s="178"/>
      <c r="G106" s="178"/>
      <c r="H106" s="177"/>
      <c r="I106" s="166" t="str">
        <f t="shared" si="22"/>
        <v>夜間</v>
      </c>
      <c r="J106" s="167"/>
      <c r="K106" s="167"/>
      <c r="L106" s="168"/>
      <c r="M106" s="161">
        <v>22</v>
      </c>
      <c r="N106" s="162"/>
      <c r="O106" s="162"/>
      <c r="P106" s="162"/>
      <c r="Q106" s="163"/>
      <c r="R106" s="161">
        <v>340</v>
      </c>
      <c r="S106" s="162"/>
      <c r="T106" s="162"/>
      <c r="U106" s="162"/>
      <c r="V106" s="162"/>
      <c r="W106" s="163"/>
      <c r="X106" s="161">
        <v>37</v>
      </c>
      <c r="Y106" s="162"/>
      <c r="Z106" s="162"/>
      <c r="AA106" s="162"/>
      <c r="AB106" s="163"/>
      <c r="AC106" s="161">
        <v>501</v>
      </c>
      <c r="AD106" s="162"/>
      <c r="AE106" s="162"/>
      <c r="AF106" s="162"/>
      <c r="AG106" s="162"/>
      <c r="AH106" s="163"/>
      <c r="AI106" s="161">
        <f t="shared" si="21"/>
        <v>59</v>
      </c>
      <c r="AJ106" s="162"/>
      <c r="AK106" s="162"/>
      <c r="AL106" s="162"/>
      <c r="AM106" s="163"/>
      <c r="AN106" s="161">
        <f t="shared" si="23"/>
        <v>841</v>
      </c>
      <c r="AO106" s="164"/>
      <c r="AP106" s="164"/>
      <c r="AQ106" s="164"/>
      <c r="AR106" s="164"/>
      <c r="AS106" s="165"/>
      <c r="AT106" s="172">
        <f>IF(AI106=0,0,(AI106*1)/($E$108*$AU$10*3-$E$110))</f>
        <v>8.1944444444444445E-2</v>
      </c>
      <c r="AU106" s="173"/>
      <c r="AV106" s="173"/>
      <c r="AW106" s="173"/>
      <c r="AX106" s="173"/>
      <c r="AY106" s="174"/>
      <c r="AZ106" s="37"/>
    </row>
    <row r="107" spans="1:52" ht="10.5" customHeight="1" x14ac:dyDescent="0.15">
      <c r="A107" s="5"/>
      <c r="B107" s="190"/>
      <c r="C107" s="191"/>
      <c r="D107" s="189"/>
      <c r="E107" s="175"/>
      <c r="F107" s="178"/>
      <c r="G107" s="178"/>
      <c r="H107" s="177"/>
      <c r="I107" s="166" t="str">
        <f t="shared" si="22"/>
        <v>午前午後</v>
      </c>
      <c r="J107" s="167"/>
      <c r="K107" s="167"/>
      <c r="L107" s="168"/>
      <c r="M107" s="161">
        <v>41</v>
      </c>
      <c r="N107" s="162"/>
      <c r="O107" s="162"/>
      <c r="P107" s="162"/>
      <c r="Q107" s="163"/>
      <c r="R107" s="161">
        <v>574</v>
      </c>
      <c r="S107" s="162"/>
      <c r="T107" s="162"/>
      <c r="U107" s="162"/>
      <c r="V107" s="162"/>
      <c r="W107" s="163"/>
      <c r="X107" s="161">
        <v>4</v>
      </c>
      <c r="Y107" s="162"/>
      <c r="Z107" s="162"/>
      <c r="AA107" s="162"/>
      <c r="AB107" s="163"/>
      <c r="AC107" s="161">
        <v>65</v>
      </c>
      <c r="AD107" s="162"/>
      <c r="AE107" s="162"/>
      <c r="AF107" s="162"/>
      <c r="AG107" s="162"/>
      <c r="AH107" s="163"/>
      <c r="AI107" s="161">
        <f t="shared" si="21"/>
        <v>45</v>
      </c>
      <c r="AJ107" s="162"/>
      <c r="AK107" s="162"/>
      <c r="AL107" s="162"/>
      <c r="AM107" s="163"/>
      <c r="AN107" s="161">
        <f t="shared" si="23"/>
        <v>639</v>
      </c>
      <c r="AO107" s="164"/>
      <c r="AP107" s="164"/>
      <c r="AQ107" s="164"/>
      <c r="AR107" s="164"/>
      <c r="AS107" s="165"/>
      <c r="AT107" s="172">
        <f>IF(AI107=0,0,(AI107*2)/($E$108*$AU$10*3-$E$110))</f>
        <v>0.125</v>
      </c>
      <c r="AU107" s="173"/>
      <c r="AV107" s="173"/>
      <c r="AW107" s="173"/>
      <c r="AX107" s="173"/>
      <c r="AY107" s="174"/>
      <c r="AZ107" s="37"/>
    </row>
    <row r="108" spans="1:52" ht="10.5" customHeight="1" x14ac:dyDescent="0.15">
      <c r="A108" s="5"/>
      <c r="B108" s="190"/>
      <c r="C108" s="191"/>
      <c r="D108" s="189"/>
      <c r="E108" s="38">
        <v>1</v>
      </c>
      <c r="F108" s="35"/>
      <c r="G108" s="35"/>
      <c r="H108" s="36"/>
      <c r="I108" s="166" t="str">
        <f t="shared" si="22"/>
        <v>午後夜間</v>
      </c>
      <c r="J108" s="167"/>
      <c r="K108" s="167"/>
      <c r="L108" s="168"/>
      <c r="M108" s="161">
        <v>5</v>
      </c>
      <c r="N108" s="162"/>
      <c r="O108" s="162"/>
      <c r="P108" s="162"/>
      <c r="Q108" s="163"/>
      <c r="R108" s="161">
        <v>64</v>
      </c>
      <c r="S108" s="162"/>
      <c r="T108" s="162"/>
      <c r="U108" s="162"/>
      <c r="V108" s="162"/>
      <c r="W108" s="163"/>
      <c r="X108" s="161">
        <v>5</v>
      </c>
      <c r="Y108" s="162"/>
      <c r="Z108" s="162"/>
      <c r="AA108" s="162"/>
      <c r="AB108" s="163"/>
      <c r="AC108" s="161">
        <v>100</v>
      </c>
      <c r="AD108" s="162"/>
      <c r="AE108" s="162"/>
      <c r="AF108" s="162"/>
      <c r="AG108" s="162"/>
      <c r="AH108" s="163"/>
      <c r="AI108" s="161">
        <f t="shared" si="21"/>
        <v>10</v>
      </c>
      <c r="AJ108" s="162"/>
      <c r="AK108" s="162"/>
      <c r="AL108" s="162"/>
      <c r="AM108" s="163"/>
      <c r="AN108" s="161">
        <f t="shared" si="23"/>
        <v>164</v>
      </c>
      <c r="AO108" s="164"/>
      <c r="AP108" s="164"/>
      <c r="AQ108" s="164"/>
      <c r="AR108" s="164"/>
      <c r="AS108" s="165"/>
      <c r="AT108" s="172">
        <f>IF(AI108=0,0,(AI108*2)/($E$108*$AU$10*3-$E$110))</f>
        <v>2.7777777777777776E-2</v>
      </c>
      <c r="AU108" s="173"/>
      <c r="AV108" s="173"/>
      <c r="AW108" s="173"/>
      <c r="AX108" s="173"/>
      <c r="AY108" s="174"/>
      <c r="AZ108" s="37"/>
    </row>
    <row r="109" spans="1:52" ht="10.5" customHeight="1" x14ac:dyDescent="0.15">
      <c r="A109" s="5"/>
      <c r="B109" s="190"/>
      <c r="C109" s="191"/>
      <c r="D109" s="189"/>
      <c r="E109" s="34"/>
      <c r="F109" s="35"/>
      <c r="G109" s="35"/>
      <c r="H109" s="36"/>
      <c r="I109" s="166" t="str">
        <f t="shared" si="22"/>
        <v>全日</v>
      </c>
      <c r="J109" s="167"/>
      <c r="K109" s="167"/>
      <c r="L109" s="168"/>
      <c r="M109" s="161">
        <v>17</v>
      </c>
      <c r="N109" s="162"/>
      <c r="O109" s="162"/>
      <c r="P109" s="162"/>
      <c r="Q109" s="163"/>
      <c r="R109" s="161">
        <v>252</v>
      </c>
      <c r="S109" s="162"/>
      <c r="T109" s="162"/>
      <c r="U109" s="162"/>
      <c r="V109" s="162"/>
      <c r="W109" s="163"/>
      <c r="X109" s="161">
        <v>20</v>
      </c>
      <c r="Y109" s="162"/>
      <c r="Z109" s="162"/>
      <c r="AA109" s="162"/>
      <c r="AB109" s="163"/>
      <c r="AC109" s="161">
        <v>390</v>
      </c>
      <c r="AD109" s="162"/>
      <c r="AE109" s="162"/>
      <c r="AF109" s="162"/>
      <c r="AG109" s="162"/>
      <c r="AH109" s="163"/>
      <c r="AI109" s="161">
        <f t="shared" si="21"/>
        <v>37</v>
      </c>
      <c r="AJ109" s="162"/>
      <c r="AK109" s="162"/>
      <c r="AL109" s="162"/>
      <c r="AM109" s="163"/>
      <c r="AN109" s="161">
        <f t="shared" si="23"/>
        <v>642</v>
      </c>
      <c r="AO109" s="164"/>
      <c r="AP109" s="164"/>
      <c r="AQ109" s="164"/>
      <c r="AR109" s="164"/>
      <c r="AS109" s="165"/>
      <c r="AT109" s="172">
        <f>IF(AI109=0,0,(AI109*3)/($E$108*$AU$10*3-$E$110))</f>
        <v>0.15416666666666667</v>
      </c>
      <c r="AU109" s="173"/>
      <c r="AV109" s="173"/>
      <c r="AW109" s="173"/>
      <c r="AX109" s="173"/>
      <c r="AY109" s="174"/>
      <c r="AZ109" s="37"/>
    </row>
    <row r="110" spans="1:52" ht="10.5" customHeight="1" x14ac:dyDescent="0.15">
      <c r="A110" s="5"/>
      <c r="B110" s="190"/>
      <c r="C110" s="191"/>
      <c r="D110" s="189"/>
      <c r="E110" s="169">
        <v>0</v>
      </c>
      <c r="F110" s="170"/>
      <c r="G110" s="170"/>
      <c r="H110" s="171"/>
      <c r="I110" s="166" t="s">
        <v>36</v>
      </c>
      <c r="J110" s="167"/>
      <c r="K110" s="167"/>
      <c r="L110" s="168"/>
      <c r="M110" s="161">
        <f>SUM(M104:Q109)</f>
        <v>203</v>
      </c>
      <c r="N110" s="162"/>
      <c r="O110" s="162"/>
      <c r="P110" s="162"/>
      <c r="Q110" s="163"/>
      <c r="R110" s="161">
        <f>SUM(R104:W109:W109)</f>
        <v>2442</v>
      </c>
      <c r="S110" s="162"/>
      <c r="T110" s="162"/>
      <c r="U110" s="162"/>
      <c r="V110" s="162"/>
      <c r="W110" s="163"/>
      <c r="X110" s="161">
        <f>SUM(X104:AB109:AB109)</f>
        <v>76</v>
      </c>
      <c r="Y110" s="162"/>
      <c r="Z110" s="162"/>
      <c r="AA110" s="162"/>
      <c r="AB110" s="163"/>
      <c r="AC110" s="161">
        <f>SUM(AC104:AH109)</f>
        <v>1233</v>
      </c>
      <c r="AD110" s="162"/>
      <c r="AE110" s="162"/>
      <c r="AF110" s="162"/>
      <c r="AG110" s="162"/>
      <c r="AH110" s="163"/>
      <c r="AI110" s="161">
        <f t="shared" si="21"/>
        <v>279</v>
      </c>
      <c r="AJ110" s="162"/>
      <c r="AK110" s="162"/>
      <c r="AL110" s="162"/>
      <c r="AM110" s="163"/>
      <c r="AN110" s="161">
        <f>SUM(AN104:AS109)</f>
        <v>3675</v>
      </c>
      <c r="AO110" s="164"/>
      <c r="AP110" s="164"/>
      <c r="AQ110" s="164"/>
      <c r="AR110" s="164"/>
      <c r="AS110" s="165"/>
      <c r="AT110" s="172">
        <f>IF(AI110=0,0,(AI110+AI107+AI108+(AI109*2))/(E108*$AU$10*3-E110))</f>
        <v>0.56666666666666665</v>
      </c>
      <c r="AU110" s="173"/>
      <c r="AV110" s="173"/>
      <c r="AW110" s="173"/>
      <c r="AX110" s="173"/>
      <c r="AY110" s="174"/>
      <c r="AZ110" s="37"/>
    </row>
    <row r="111" spans="1:52" ht="10.5" customHeight="1" x14ac:dyDescent="0.15">
      <c r="A111" s="5"/>
      <c r="B111" s="187" t="s">
        <v>35</v>
      </c>
      <c r="C111" s="191"/>
      <c r="D111" s="189"/>
      <c r="E111" s="175" t="s">
        <v>49</v>
      </c>
      <c r="F111" s="178"/>
      <c r="G111" s="178"/>
      <c r="H111" s="177"/>
      <c r="I111" s="158" t="str">
        <f t="shared" ref="I111:I116" si="24">I104</f>
        <v>午前</v>
      </c>
      <c r="J111" s="159"/>
      <c r="K111" s="159"/>
      <c r="L111" s="160"/>
      <c r="M111" s="179">
        <v>16</v>
      </c>
      <c r="N111" s="180"/>
      <c r="O111" s="180"/>
      <c r="P111" s="180"/>
      <c r="Q111" s="181"/>
      <c r="R111" s="179">
        <v>112</v>
      </c>
      <c r="S111" s="180"/>
      <c r="T111" s="180"/>
      <c r="U111" s="180"/>
      <c r="V111" s="180"/>
      <c r="W111" s="181"/>
      <c r="X111" s="179">
        <v>0</v>
      </c>
      <c r="Y111" s="180"/>
      <c r="Z111" s="180"/>
      <c r="AA111" s="180"/>
      <c r="AB111" s="181"/>
      <c r="AC111" s="179">
        <v>0</v>
      </c>
      <c r="AD111" s="180"/>
      <c r="AE111" s="180"/>
      <c r="AF111" s="180"/>
      <c r="AG111" s="180"/>
      <c r="AH111" s="181"/>
      <c r="AI111" s="179">
        <f t="shared" si="21"/>
        <v>16</v>
      </c>
      <c r="AJ111" s="180"/>
      <c r="AK111" s="180"/>
      <c r="AL111" s="180"/>
      <c r="AM111" s="181"/>
      <c r="AN111" s="179">
        <f t="shared" ref="AN111:AN116" si="25">R111+AC111</f>
        <v>112</v>
      </c>
      <c r="AO111" s="182"/>
      <c r="AP111" s="182"/>
      <c r="AQ111" s="182"/>
      <c r="AR111" s="182"/>
      <c r="AS111" s="183"/>
      <c r="AT111" s="184">
        <f>IF(AI111=0,0,(AI111*1)/($E$115*$AU$10*3-$E$117))</f>
        <v>4.4444444444444444E-3</v>
      </c>
      <c r="AU111" s="185"/>
      <c r="AV111" s="185"/>
      <c r="AW111" s="185"/>
      <c r="AX111" s="185"/>
      <c r="AY111" s="186"/>
      <c r="AZ111" s="37"/>
    </row>
    <row r="112" spans="1:52" ht="10.5" customHeight="1" x14ac:dyDescent="0.15">
      <c r="A112" s="5"/>
      <c r="B112" s="190"/>
      <c r="C112" s="191"/>
      <c r="D112" s="189"/>
      <c r="E112" s="175"/>
      <c r="F112" s="178"/>
      <c r="G112" s="178"/>
      <c r="H112" s="177"/>
      <c r="I112" s="166" t="str">
        <f t="shared" si="24"/>
        <v>午後</v>
      </c>
      <c r="J112" s="167"/>
      <c r="K112" s="167"/>
      <c r="L112" s="168"/>
      <c r="M112" s="161">
        <v>25</v>
      </c>
      <c r="N112" s="162"/>
      <c r="O112" s="162"/>
      <c r="P112" s="162"/>
      <c r="Q112" s="163"/>
      <c r="R112" s="161">
        <v>155</v>
      </c>
      <c r="S112" s="162"/>
      <c r="T112" s="162"/>
      <c r="U112" s="162"/>
      <c r="V112" s="162"/>
      <c r="W112" s="163"/>
      <c r="X112" s="161">
        <v>0</v>
      </c>
      <c r="Y112" s="162"/>
      <c r="Z112" s="162"/>
      <c r="AA112" s="162"/>
      <c r="AB112" s="163"/>
      <c r="AC112" s="161">
        <v>0</v>
      </c>
      <c r="AD112" s="162"/>
      <c r="AE112" s="162"/>
      <c r="AF112" s="162"/>
      <c r="AG112" s="162"/>
      <c r="AH112" s="163"/>
      <c r="AI112" s="161">
        <f t="shared" si="21"/>
        <v>25</v>
      </c>
      <c r="AJ112" s="162"/>
      <c r="AK112" s="162"/>
      <c r="AL112" s="162"/>
      <c r="AM112" s="163"/>
      <c r="AN112" s="161">
        <f t="shared" si="25"/>
        <v>155</v>
      </c>
      <c r="AO112" s="164"/>
      <c r="AP112" s="164"/>
      <c r="AQ112" s="164"/>
      <c r="AR112" s="164"/>
      <c r="AS112" s="165"/>
      <c r="AT112" s="172">
        <f>IF(AI112=0,0,(AI112*1)/($E$115*$AU$10*3-$E$117))</f>
        <v>6.9444444444444441E-3</v>
      </c>
      <c r="AU112" s="173"/>
      <c r="AV112" s="173"/>
      <c r="AW112" s="173"/>
      <c r="AX112" s="173"/>
      <c r="AY112" s="174"/>
      <c r="AZ112" s="37"/>
    </row>
    <row r="113" spans="1:52" ht="10.5" customHeight="1" x14ac:dyDescent="0.15">
      <c r="A113" s="5"/>
      <c r="B113" s="190"/>
      <c r="C113" s="191"/>
      <c r="D113" s="189"/>
      <c r="E113" s="175"/>
      <c r="F113" s="178"/>
      <c r="G113" s="178"/>
      <c r="H113" s="177"/>
      <c r="I113" s="166" t="str">
        <f t="shared" si="24"/>
        <v>夜間</v>
      </c>
      <c r="J113" s="167"/>
      <c r="K113" s="167"/>
      <c r="L113" s="168"/>
      <c r="M113" s="161">
        <v>30</v>
      </c>
      <c r="N113" s="162"/>
      <c r="O113" s="162"/>
      <c r="P113" s="162"/>
      <c r="Q113" s="163"/>
      <c r="R113" s="161">
        <v>173</v>
      </c>
      <c r="S113" s="162"/>
      <c r="T113" s="162"/>
      <c r="U113" s="162"/>
      <c r="V113" s="162"/>
      <c r="W113" s="163"/>
      <c r="X113" s="161">
        <v>5</v>
      </c>
      <c r="Y113" s="162"/>
      <c r="Z113" s="162"/>
      <c r="AA113" s="162"/>
      <c r="AB113" s="163"/>
      <c r="AC113" s="161">
        <v>25</v>
      </c>
      <c r="AD113" s="162"/>
      <c r="AE113" s="162"/>
      <c r="AF113" s="162"/>
      <c r="AG113" s="162"/>
      <c r="AH113" s="163"/>
      <c r="AI113" s="161">
        <f t="shared" si="21"/>
        <v>35</v>
      </c>
      <c r="AJ113" s="162"/>
      <c r="AK113" s="162"/>
      <c r="AL113" s="162"/>
      <c r="AM113" s="163"/>
      <c r="AN113" s="161">
        <f t="shared" si="25"/>
        <v>198</v>
      </c>
      <c r="AO113" s="164"/>
      <c r="AP113" s="164"/>
      <c r="AQ113" s="164"/>
      <c r="AR113" s="164"/>
      <c r="AS113" s="165"/>
      <c r="AT113" s="172">
        <f>IF(AI113=0,0,(AI113*1)/($E$115*$AU$10*3-$E$117))</f>
        <v>9.7222222222222224E-3</v>
      </c>
      <c r="AU113" s="173"/>
      <c r="AV113" s="173"/>
      <c r="AW113" s="173"/>
      <c r="AX113" s="173"/>
      <c r="AY113" s="174"/>
      <c r="AZ113" s="37"/>
    </row>
    <row r="114" spans="1:52" ht="10.5" customHeight="1" x14ac:dyDescent="0.15">
      <c r="A114" s="5"/>
      <c r="B114" s="190"/>
      <c r="C114" s="191"/>
      <c r="D114" s="189"/>
      <c r="E114" s="175"/>
      <c r="F114" s="178"/>
      <c r="G114" s="178"/>
      <c r="H114" s="177"/>
      <c r="I114" s="166" t="str">
        <f t="shared" si="24"/>
        <v>午前午後</v>
      </c>
      <c r="J114" s="167"/>
      <c r="K114" s="167"/>
      <c r="L114" s="168"/>
      <c r="M114" s="161">
        <v>255</v>
      </c>
      <c r="N114" s="162"/>
      <c r="O114" s="162"/>
      <c r="P114" s="162"/>
      <c r="Q114" s="163"/>
      <c r="R114" s="161">
        <v>1868</v>
      </c>
      <c r="S114" s="162"/>
      <c r="T114" s="162"/>
      <c r="U114" s="162"/>
      <c r="V114" s="162"/>
      <c r="W114" s="163"/>
      <c r="X114" s="161">
        <v>28</v>
      </c>
      <c r="Y114" s="162"/>
      <c r="Z114" s="162"/>
      <c r="AA114" s="162"/>
      <c r="AB114" s="163"/>
      <c r="AC114" s="161">
        <v>196</v>
      </c>
      <c r="AD114" s="162"/>
      <c r="AE114" s="162"/>
      <c r="AF114" s="162"/>
      <c r="AG114" s="162"/>
      <c r="AH114" s="163"/>
      <c r="AI114" s="161">
        <f t="shared" si="21"/>
        <v>283</v>
      </c>
      <c r="AJ114" s="162"/>
      <c r="AK114" s="162"/>
      <c r="AL114" s="162"/>
      <c r="AM114" s="163"/>
      <c r="AN114" s="161">
        <f t="shared" si="25"/>
        <v>2064</v>
      </c>
      <c r="AO114" s="164"/>
      <c r="AP114" s="164"/>
      <c r="AQ114" s="164"/>
      <c r="AR114" s="164"/>
      <c r="AS114" s="165"/>
      <c r="AT114" s="172">
        <f>IF(AI114=0,0,(AI114*2)/($E$115*$AU$10*3-$E$117))</f>
        <v>0.15722222222222224</v>
      </c>
      <c r="AU114" s="173"/>
      <c r="AV114" s="173"/>
      <c r="AW114" s="173"/>
      <c r="AX114" s="173"/>
      <c r="AY114" s="174"/>
      <c r="AZ114" s="37"/>
    </row>
    <row r="115" spans="1:52" ht="10.5" customHeight="1" x14ac:dyDescent="0.15">
      <c r="A115" s="5"/>
      <c r="B115" s="190"/>
      <c r="C115" s="191"/>
      <c r="D115" s="189"/>
      <c r="E115" s="38">
        <v>5</v>
      </c>
      <c r="F115" s="35"/>
      <c r="G115" s="35"/>
      <c r="H115" s="36"/>
      <c r="I115" s="166" t="str">
        <f t="shared" si="24"/>
        <v>午後夜間</v>
      </c>
      <c r="J115" s="167"/>
      <c r="K115" s="167"/>
      <c r="L115" s="168"/>
      <c r="M115" s="161">
        <v>49</v>
      </c>
      <c r="N115" s="162"/>
      <c r="O115" s="162"/>
      <c r="P115" s="162"/>
      <c r="Q115" s="163"/>
      <c r="R115" s="161">
        <v>289</v>
      </c>
      <c r="S115" s="162"/>
      <c r="T115" s="162"/>
      <c r="U115" s="162"/>
      <c r="V115" s="162"/>
      <c r="W115" s="163"/>
      <c r="X115" s="161">
        <v>8</v>
      </c>
      <c r="Y115" s="162"/>
      <c r="Z115" s="162"/>
      <c r="AA115" s="162"/>
      <c r="AB115" s="163"/>
      <c r="AC115" s="161">
        <v>56</v>
      </c>
      <c r="AD115" s="162"/>
      <c r="AE115" s="162"/>
      <c r="AF115" s="162"/>
      <c r="AG115" s="162"/>
      <c r="AH115" s="163"/>
      <c r="AI115" s="161">
        <f t="shared" si="21"/>
        <v>57</v>
      </c>
      <c r="AJ115" s="162"/>
      <c r="AK115" s="162"/>
      <c r="AL115" s="162"/>
      <c r="AM115" s="163"/>
      <c r="AN115" s="161">
        <f t="shared" si="25"/>
        <v>345</v>
      </c>
      <c r="AO115" s="164"/>
      <c r="AP115" s="164"/>
      <c r="AQ115" s="164"/>
      <c r="AR115" s="164"/>
      <c r="AS115" s="165"/>
      <c r="AT115" s="172">
        <f>IF(AI115=0,0,(AI115*2)/($E$115*$AU$10*3-$E$117))</f>
        <v>3.1666666666666669E-2</v>
      </c>
      <c r="AU115" s="173"/>
      <c r="AV115" s="173"/>
      <c r="AW115" s="173"/>
      <c r="AX115" s="173"/>
      <c r="AY115" s="174"/>
      <c r="AZ115" s="37"/>
    </row>
    <row r="116" spans="1:52" ht="10.5" customHeight="1" x14ac:dyDescent="0.15">
      <c r="A116" s="5"/>
      <c r="B116" s="190"/>
      <c r="C116" s="191"/>
      <c r="D116" s="189"/>
      <c r="E116" s="34"/>
      <c r="F116" s="35"/>
      <c r="G116" s="35"/>
      <c r="H116" s="36"/>
      <c r="I116" s="166" t="str">
        <f t="shared" si="24"/>
        <v>全日</v>
      </c>
      <c r="J116" s="167"/>
      <c r="K116" s="167"/>
      <c r="L116" s="168"/>
      <c r="M116" s="161">
        <v>179</v>
      </c>
      <c r="N116" s="162"/>
      <c r="O116" s="162"/>
      <c r="P116" s="162"/>
      <c r="Q116" s="163"/>
      <c r="R116" s="161">
        <v>1339</v>
      </c>
      <c r="S116" s="162"/>
      <c r="T116" s="162"/>
      <c r="U116" s="162"/>
      <c r="V116" s="162"/>
      <c r="W116" s="163"/>
      <c r="X116" s="161">
        <v>70</v>
      </c>
      <c r="Y116" s="162"/>
      <c r="Z116" s="162"/>
      <c r="AA116" s="162"/>
      <c r="AB116" s="163"/>
      <c r="AC116" s="161">
        <v>509</v>
      </c>
      <c r="AD116" s="162"/>
      <c r="AE116" s="162"/>
      <c r="AF116" s="162"/>
      <c r="AG116" s="162"/>
      <c r="AH116" s="163"/>
      <c r="AI116" s="161">
        <f t="shared" si="21"/>
        <v>249</v>
      </c>
      <c r="AJ116" s="162"/>
      <c r="AK116" s="162"/>
      <c r="AL116" s="162"/>
      <c r="AM116" s="163"/>
      <c r="AN116" s="161">
        <f t="shared" si="25"/>
        <v>1848</v>
      </c>
      <c r="AO116" s="164"/>
      <c r="AP116" s="164"/>
      <c r="AQ116" s="164"/>
      <c r="AR116" s="164"/>
      <c r="AS116" s="165"/>
      <c r="AT116" s="172">
        <f>IF(AI116=0,0,(AI116*3)/($E$115*$AU$10*3-$E$117))</f>
        <v>0.20749999999999999</v>
      </c>
      <c r="AU116" s="173"/>
      <c r="AV116" s="173"/>
      <c r="AW116" s="173"/>
      <c r="AX116" s="173"/>
      <c r="AY116" s="174"/>
      <c r="AZ116" s="37"/>
    </row>
    <row r="117" spans="1:52" ht="10.5" customHeight="1" x14ac:dyDescent="0.15">
      <c r="A117" s="5"/>
      <c r="B117" s="190"/>
      <c r="C117" s="191"/>
      <c r="D117" s="189"/>
      <c r="E117" s="169">
        <v>0</v>
      </c>
      <c r="F117" s="170"/>
      <c r="G117" s="170"/>
      <c r="H117" s="171"/>
      <c r="I117" s="166" t="s">
        <v>36</v>
      </c>
      <c r="J117" s="167"/>
      <c r="K117" s="167"/>
      <c r="L117" s="168"/>
      <c r="M117" s="161">
        <f>SUM(M111:Q116)</f>
        <v>554</v>
      </c>
      <c r="N117" s="162"/>
      <c r="O117" s="162"/>
      <c r="P117" s="162"/>
      <c r="Q117" s="163"/>
      <c r="R117" s="161">
        <f>SUM(R111:W116:W116)</f>
        <v>3936</v>
      </c>
      <c r="S117" s="162"/>
      <c r="T117" s="162"/>
      <c r="U117" s="162"/>
      <c r="V117" s="162"/>
      <c r="W117" s="163"/>
      <c r="X117" s="161">
        <f>SUM(X111:AB116:AB116)</f>
        <v>111</v>
      </c>
      <c r="Y117" s="162"/>
      <c r="Z117" s="162"/>
      <c r="AA117" s="162"/>
      <c r="AB117" s="163"/>
      <c r="AC117" s="161">
        <f>SUM(AC111:AH116)</f>
        <v>786</v>
      </c>
      <c r="AD117" s="162"/>
      <c r="AE117" s="162"/>
      <c r="AF117" s="162"/>
      <c r="AG117" s="162"/>
      <c r="AH117" s="163"/>
      <c r="AI117" s="161">
        <f t="shared" si="21"/>
        <v>665</v>
      </c>
      <c r="AJ117" s="162"/>
      <c r="AK117" s="162"/>
      <c r="AL117" s="162"/>
      <c r="AM117" s="163"/>
      <c r="AN117" s="161">
        <f>SUM(AN111:AS116)</f>
        <v>4722</v>
      </c>
      <c r="AO117" s="164"/>
      <c r="AP117" s="164"/>
      <c r="AQ117" s="164"/>
      <c r="AR117" s="164"/>
      <c r="AS117" s="165"/>
      <c r="AT117" s="172">
        <f>IF(AI117=0,0,(AI117+AI114+AI115+(AI116*2))/(E115*$AU$10*3-E117))</f>
        <v>0.41749999999999998</v>
      </c>
      <c r="AU117" s="173"/>
      <c r="AV117" s="173"/>
      <c r="AW117" s="173"/>
      <c r="AX117" s="173"/>
      <c r="AY117" s="174"/>
      <c r="AZ117" s="37"/>
    </row>
    <row r="118" spans="1:52" ht="10.5" customHeight="1" x14ac:dyDescent="0.15">
      <c r="A118" s="5"/>
      <c r="B118" s="192"/>
      <c r="C118" s="193"/>
      <c r="D118" s="194"/>
      <c r="E118" s="152" t="s">
        <v>34</v>
      </c>
      <c r="F118" s="153"/>
      <c r="G118" s="153"/>
      <c r="H118" s="154"/>
      <c r="I118" s="158" t="str">
        <f t="shared" ref="I118:I123" si="26">I111</f>
        <v>午前</v>
      </c>
      <c r="J118" s="159"/>
      <c r="K118" s="159"/>
      <c r="L118" s="160"/>
      <c r="M118" s="161">
        <f t="shared" ref="M118:M123" si="27">M69+M76+M83+M90+M97+M104+M111</f>
        <v>798</v>
      </c>
      <c r="N118" s="162"/>
      <c r="O118" s="162"/>
      <c r="P118" s="162"/>
      <c r="Q118" s="163"/>
      <c r="R118" s="161">
        <f t="shared" ref="R118:R123" si="28">R69+R76+R83+R90+R97+R104+R111</f>
        <v>10162</v>
      </c>
      <c r="S118" s="162"/>
      <c r="T118" s="162"/>
      <c r="U118" s="162"/>
      <c r="V118" s="162"/>
      <c r="W118" s="163"/>
      <c r="X118" s="161">
        <f t="shared" ref="X118:X123" si="29">X69+X76+X83+X90+X97+X104+X111</f>
        <v>10</v>
      </c>
      <c r="Y118" s="162"/>
      <c r="Z118" s="162"/>
      <c r="AA118" s="162"/>
      <c r="AB118" s="163"/>
      <c r="AC118" s="161">
        <f t="shared" ref="AC118:AC123" si="30">AC69+AC76+AC83+AC90+AC97+AC104+AC111</f>
        <v>155</v>
      </c>
      <c r="AD118" s="162"/>
      <c r="AE118" s="162"/>
      <c r="AF118" s="162"/>
      <c r="AG118" s="162"/>
      <c r="AH118" s="163"/>
      <c r="AI118" s="161">
        <f t="shared" ref="AI118:AI123" si="31">AI69+AI76+AI83+AI90+AI97+AI104+AI111</f>
        <v>808</v>
      </c>
      <c r="AJ118" s="162"/>
      <c r="AK118" s="162"/>
      <c r="AL118" s="162"/>
      <c r="AM118" s="163"/>
      <c r="AN118" s="161">
        <f t="shared" ref="AN118:AN123" si="32">AN69+AN76+AN83+AN90+AN97+AN104+AN111</f>
        <v>10317</v>
      </c>
      <c r="AO118" s="164"/>
      <c r="AP118" s="164"/>
      <c r="AQ118" s="164"/>
      <c r="AR118" s="164"/>
      <c r="AS118" s="165"/>
      <c r="AT118" s="172">
        <f>IF(AI118=0,0,(AI118*1)/($E$122*$AU$10*3-$E$124))</f>
        <v>7.481481481481482E-2</v>
      </c>
      <c r="AU118" s="173"/>
      <c r="AV118" s="173"/>
      <c r="AW118" s="173"/>
      <c r="AX118" s="173"/>
      <c r="AY118" s="174"/>
      <c r="AZ118" s="37"/>
    </row>
    <row r="119" spans="1:52" ht="10.5" customHeight="1" x14ac:dyDescent="0.15">
      <c r="A119" s="5"/>
      <c r="B119" s="192"/>
      <c r="C119" s="193"/>
      <c r="D119" s="194"/>
      <c r="E119" s="155"/>
      <c r="F119" s="156"/>
      <c r="G119" s="156"/>
      <c r="H119" s="157"/>
      <c r="I119" s="166" t="str">
        <f t="shared" si="26"/>
        <v>午後</v>
      </c>
      <c r="J119" s="167"/>
      <c r="K119" s="167"/>
      <c r="L119" s="168"/>
      <c r="M119" s="161">
        <f t="shared" si="27"/>
        <v>812</v>
      </c>
      <c r="N119" s="162"/>
      <c r="O119" s="162"/>
      <c r="P119" s="162"/>
      <c r="Q119" s="163"/>
      <c r="R119" s="161">
        <f t="shared" si="28"/>
        <v>11395</v>
      </c>
      <c r="S119" s="162"/>
      <c r="T119" s="162"/>
      <c r="U119" s="162"/>
      <c r="V119" s="162"/>
      <c r="W119" s="163"/>
      <c r="X119" s="161">
        <f t="shared" si="29"/>
        <v>64</v>
      </c>
      <c r="Y119" s="162"/>
      <c r="Z119" s="162"/>
      <c r="AA119" s="162"/>
      <c r="AB119" s="163"/>
      <c r="AC119" s="161">
        <f t="shared" si="30"/>
        <v>1320</v>
      </c>
      <c r="AD119" s="162"/>
      <c r="AE119" s="162"/>
      <c r="AF119" s="162"/>
      <c r="AG119" s="162"/>
      <c r="AH119" s="163"/>
      <c r="AI119" s="161">
        <f t="shared" si="31"/>
        <v>876</v>
      </c>
      <c r="AJ119" s="162"/>
      <c r="AK119" s="162"/>
      <c r="AL119" s="162"/>
      <c r="AM119" s="163"/>
      <c r="AN119" s="161">
        <f t="shared" si="32"/>
        <v>12715</v>
      </c>
      <c r="AO119" s="164"/>
      <c r="AP119" s="164"/>
      <c r="AQ119" s="164"/>
      <c r="AR119" s="164"/>
      <c r="AS119" s="165"/>
      <c r="AT119" s="172">
        <f>IF(AI119=0,0,(AI119*1)/($E$122*$AU$10*3-$E$124))</f>
        <v>8.1111111111111106E-2</v>
      </c>
      <c r="AU119" s="173"/>
      <c r="AV119" s="173"/>
      <c r="AW119" s="173"/>
      <c r="AX119" s="173"/>
      <c r="AY119" s="174"/>
      <c r="AZ119" s="37"/>
    </row>
    <row r="120" spans="1:52" ht="10.5" customHeight="1" x14ac:dyDescent="0.15">
      <c r="A120" s="5"/>
      <c r="B120" s="192"/>
      <c r="C120" s="193"/>
      <c r="D120" s="194"/>
      <c r="E120" s="155"/>
      <c r="F120" s="156"/>
      <c r="G120" s="156"/>
      <c r="H120" s="157"/>
      <c r="I120" s="166" t="str">
        <f t="shared" si="26"/>
        <v>夜間</v>
      </c>
      <c r="J120" s="167"/>
      <c r="K120" s="167"/>
      <c r="L120" s="168"/>
      <c r="M120" s="161">
        <f t="shared" si="27"/>
        <v>765</v>
      </c>
      <c r="N120" s="162"/>
      <c r="O120" s="162"/>
      <c r="P120" s="162"/>
      <c r="Q120" s="163"/>
      <c r="R120" s="161">
        <f t="shared" si="28"/>
        <v>10821</v>
      </c>
      <c r="S120" s="162"/>
      <c r="T120" s="162"/>
      <c r="U120" s="162"/>
      <c r="V120" s="162"/>
      <c r="W120" s="163"/>
      <c r="X120" s="161">
        <f t="shared" si="29"/>
        <v>179</v>
      </c>
      <c r="Y120" s="162"/>
      <c r="Z120" s="162"/>
      <c r="AA120" s="162"/>
      <c r="AB120" s="163"/>
      <c r="AC120" s="161">
        <f t="shared" si="30"/>
        <v>4203</v>
      </c>
      <c r="AD120" s="162"/>
      <c r="AE120" s="162"/>
      <c r="AF120" s="162"/>
      <c r="AG120" s="162"/>
      <c r="AH120" s="163"/>
      <c r="AI120" s="161">
        <f t="shared" si="31"/>
        <v>944</v>
      </c>
      <c r="AJ120" s="162"/>
      <c r="AK120" s="162"/>
      <c r="AL120" s="162"/>
      <c r="AM120" s="163"/>
      <c r="AN120" s="161">
        <f t="shared" si="32"/>
        <v>15024</v>
      </c>
      <c r="AO120" s="164"/>
      <c r="AP120" s="164"/>
      <c r="AQ120" s="164"/>
      <c r="AR120" s="164"/>
      <c r="AS120" s="165"/>
      <c r="AT120" s="172">
        <f>IF(AI120=0,0,(AI120*1)/($E$122*$AU$10*3-$E$124))</f>
        <v>8.7407407407407406E-2</v>
      </c>
      <c r="AU120" s="173"/>
      <c r="AV120" s="173"/>
      <c r="AW120" s="173"/>
      <c r="AX120" s="173"/>
      <c r="AY120" s="174"/>
      <c r="AZ120" s="37"/>
    </row>
    <row r="121" spans="1:52" ht="10.5" customHeight="1" x14ac:dyDescent="0.15">
      <c r="A121" s="5"/>
      <c r="B121" s="192"/>
      <c r="C121" s="193"/>
      <c r="D121" s="194"/>
      <c r="E121" s="155"/>
      <c r="F121" s="156"/>
      <c r="G121" s="156"/>
      <c r="H121" s="157"/>
      <c r="I121" s="166" t="str">
        <f t="shared" si="26"/>
        <v>午前午後</v>
      </c>
      <c r="J121" s="167"/>
      <c r="K121" s="167"/>
      <c r="L121" s="168"/>
      <c r="M121" s="161">
        <f t="shared" si="27"/>
        <v>703</v>
      </c>
      <c r="N121" s="162"/>
      <c r="O121" s="162"/>
      <c r="P121" s="162"/>
      <c r="Q121" s="163"/>
      <c r="R121" s="161">
        <f t="shared" si="28"/>
        <v>32009</v>
      </c>
      <c r="S121" s="162"/>
      <c r="T121" s="162"/>
      <c r="U121" s="162"/>
      <c r="V121" s="162"/>
      <c r="W121" s="163"/>
      <c r="X121" s="161">
        <f t="shared" si="29"/>
        <v>85</v>
      </c>
      <c r="Y121" s="162"/>
      <c r="Z121" s="162"/>
      <c r="AA121" s="162"/>
      <c r="AB121" s="163"/>
      <c r="AC121" s="161">
        <f t="shared" si="30"/>
        <v>4921</v>
      </c>
      <c r="AD121" s="162"/>
      <c r="AE121" s="162"/>
      <c r="AF121" s="162"/>
      <c r="AG121" s="162"/>
      <c r="AH121" s="163"/>
      <c r="AI121" s="161">
        <f t="shared" si="31"/>
        <v>788</v>
      </c>
      <c r="AJ121" s="162"/>
      <c r="AK121" s="162"/>
      <c r="AL121" s="162"/>
      <c r="AM121" s="163"/>
      <c r="AN121" s="161">
        <f t="shared" si="32"/>
        <v>36930</v>
      </c>
      <c r="AO121" s="164"/>
      <c r="AP121" s="164"/>
      <c r="AQ121" s="164"/>
      <c r="AR121" s="164"/>
      <c r="AS121" s="165"/>
      <c r="AT121" s="172">
        <f>IF(AI121=0,0,(AI121*2)/($E$122*$AU$10*3-$E$124))</f>
        <v>0.14592592592592593</v>
      </c>
      <c r="AU121" s="173"/>
      <c r="AV121" s="173"/>
      <c r="AW121" s="173"/>
      <c r="AX121" s="173"/>
      <c r="AY121" s="174"/>
      <c r="AZ121" s="37"/>
    </row>
    <row r="122" spans="1:52" ht="10.5" customHeight="1" x14ac:dyDescent="0.15">
      <c r="A122" s="5"/>
      <c r="B122" s="192"/>
      <c r="C122" s="193"/>
      <c r="D122" s="194"/>
      <c r="E122" s="38">
        <f>E73+E80+E87+E94+E101+E108+E115</f>
        <v>15</v>
      </c>
      <c r="F122" s="35"/>
      <c r="G122" s="35"/>
      <c r="H122" s="36"/>
      <c r="I122" s="166" t="str">
        <f t="shared" si="26"/>
        <v>午後夜間</v>
      </c>
      <c r="J122" s="167"/>
      <c r="K122" s="167"/>
      <c r="L122" s="168"/>
      <c r="M122" s="161">
        <f t="shared" si="27"/>
        <v>198</v>
      </c>
      <c r="N122" s="162"/>
      <c r="O122" s="162"/>
      <c r="P122" s="162"/>
      <c r="Q122" s="163"/>
      <c r="R122" s="161">
        <f t="shared" si="28"/>
        <v>6803</v>
      </c>
      <c r="S122" s="162"/>
      <c r="T122" s="162"/>
      <c r="U122" s="162"/>
      <c r="V122" s="162"/>
      <c r="W122" s="163"/>
      <c r="X122" s="161">
        <f t="shared" si="29"/>
        <v>23</v>
      </c>
      <c r="Y122" s="162"/>
      <c r="Z122" s="162"/>
      <c r="AA122" s="162"/>
      <c r="AB122" s="163"/>
      <c r="AC122" s="161">
        <f t="shared" si="30"/>
        <v>811</v>
      </c>
      <c r="AD122" s="162"/>
      <c r="AE122" s="162"/>
      <c r="AF122" s="162"/>
      <c r="AG122" s="162"/>
      <c r="AH122" s="163"/>
      <c r="AI122" s="161">
        <f t="shared" si="31"/>
        <v>221</v>
      </c>
      <c r="AJ122" s="162"/>
      <c r="AK122" s="162"/>
      <c r="AL122" s="162"/>
      <c r="AM122" s="163"/>
      <c r="AN122" s="161">
        <f t="shared" si="32"/>
        <v>7614</v>
      </c>
      <c r="AO122" s="164"/>
      <c r="AP122" s="164"/>
      <c r="AQ122" s="164"/>
      <c r="AR122" s="164"/>
      <c r="AS122" s="165"/>
      <c r="AT122" s="172">
        <f>IF(AI122=0,0,(AI122*2)/($E$122*$AU$10*3-$E$124))</f>
        <v>4.0925925925925928E-2</v>
      </c>
      <c r="AU122" s="173"/>
      <c r="AV122" s="173"/>
      <c r="AW122" s="173"/>
      <c r="AX122" s="173"/>
      <c r="AY122" s="174"/>
      <c r="AZ122" s="37"/>
    </row>
    <row r="123" spans="1:52" ht="10.5" customHeight="1" x14ac:dyDescent="0.15">
      <c r="A123" s="5"/>
      <c r="B123" s="192"/>
      <c r="C123" s="193"/>
      <c r="D123" s="194"/>
      <c r="E123" s="34"/>
      <c r="F123" s="35"/>
      <c r="G123" s="35"/>
      <c r="H123" s="36"/>
      <c r="I123" s="166" t="str">
        <f t="shared" si="26"/>
        <v>全日</v>
      </c>
      <c r="J123" s="167"/>
      <c r="K123" s="167"/>
      <c r="L123" s="168"/>
      <c r="M123" s="161">
        <f t="shared" si="27"/>
        <v>392</v>
      </c>
      <c r="N123" s="162"/>
      <c r="O123" s="162"/>
      <c r="P123" s="162"/>
      <c r="Q123" s="163"/>
      <c r="R123" s="161">
        <f t="shared" si="28"/>
        <v>29416</v>
      </c>
      <c r="S123" s="162"/>
      <c r="T123" s="162"/>
      <c r="U123" s="162"/>
      <c r="V123" s="162"/>
      <c r="W123" s="163"/>
      <c r="X123" s="161">
        <f t="shared" si="29"/>
        <v>192</v>
      </c>
      <c r="Y123" s="162"/>
      <c r="Z123" s="162"/>
      <c r="AA123" s="162"/>
      <c r="AB123" s="163"/>
      <c r="AC123" s="161">
        <f t="shared" si="30"/>
        <v>9241</v>
      </c>
      <c r="AD123" s="162"/>
      <c r="AE123" s="162"/>
      <c r="AF123" s="162"/>
      <c r="AG123" s="162"/>
      <c r="AH123" s="163"/>
      <c r="AI123" s="161">
        <f t="shared" si="31"/>
        <v>584</v>
      </c>
      <c r="AJ123" s="162"/>
      <c r="AK123" s="162"/>
      <c r="AL123" s="162"/>
      <c r="AM123" s="163"/>
      <c r="AN123" s="161">
        <f t="shared" si="32"/>
        <v>38657</v>
      </c>
      <c r="AO123" s="164"/>
      <c r="AP123" s="164"/>
      <c r="AQ123" s="164"/>
      <c r="AR123" s="164"/>
      <c r="AS123" s="165"/>
      <c r="AT123" s="172">
        <f>IF(AI123=0,0,(AI123*3)/($E$122*$AU$10*3-$E$124))</f>
        <v>0.16222222222222221</v>
      </c>
      <c r="AU123" s="173"/>
      <c r="AV123" s="173"/>
      <c r="AW123" s="173"/>
      <c r="AX123" s="173"/>
      <c r="AY123" s="174"/>
      <c r="AZ123" s="37"/>
    </row>
    <row r="124" spans="1:52" ht="10.5" customHeight="1" x14ac:dyDescent="0.15">
      <c r="A124" s="5"/>
      <c r="B124" s="195"/>
      <c r="C124" s="196"/>
      <c r="D124" s="197"/>
      <c r="E124" s="169">
        <f>E75+E82+E89+E96+E103+E110+E117</f>
        <v>0</v>
      </c>
      <c r="F124" s="170"/>
      <c r="G124" s="170"/>
      <c r="H124" s="171"/>
      <c r="I124" s="166" t="s">
        <v>36</v>
      </c>
      <c r="J124" s="167"/>
      <c r="K124" s="167"/>
      <c r="L124" s="168"/>
      <c r="M124" s="161">
        <f>SUM(M118:M123)</f>
        <v>3668</v>
      </c>
      <c r="N124" s="162"/>
      <c r="O124" s="162"/>
      <c r="P124" s="162"/>
      <c r="Q124" s="163"/>
      <c r="R124" s="161">
        <f>SUM(R118:R123)</f>
        <v>100606</v>
      </c>
      <c r="S124" s="162"/>
      <c r="T124" s="162"/>
      <c r="U124" s="162"/>
      <c r="V124" s="162"/>
      <c r="W124" s="163"/>
      <c r="X124" s="161">
        <f>SUM(X118:X123)</f>
        <v>553</v>
      </c>
      <c r="Y124" s="162"/>
      <c r="Z124" s="162"/>
      <c r="AA124" s="162"/>
      <c r="AB124" s="163"/>
      <c r="AC124" s="161">
        <f>SUM(AC118:AC123)</f>
        <v>20651</v>
      </c>
      <c r="AD124" s="162"/>
      <c r="AE124" s="162"/>
      <c r="AF124" s="162"/>
      <c r="AG124" s="162"/>
      <c r="AH124" s="163"/>
      <c r="AI124" s="86">
        <f>M124+X124</f>
        <v>4221</v>
      </c>
      <c r="AJ124" s="87"/>
      <c r="AK124" s="87"/>
      <c r="AL124" s="87"/>
      <c r="AM124" s="88"/>
      <c r="AN124" s="86">
        <f>R124+AC124</f>
        <v>121257</v>
      </c>
      <c r="AO124" s="87"/>
      <c r="AP124" s="87"/>
      <c r="AQ124" s="87"/>
      <c r="AR124" s="87"/>
      <c r="AS124" s="88"/>
      <c r="AT124" s="172">
        <f>IF(AI124=0,0,(AI124+AI121+AI122+(AI123*2))/(E122*$AU$10*3-E124))</f>
        <v>0.59240740740740738</v>
      </c>
      <c r="AU124" s="173"/>
      <c r="AV124" s="173"/>
      <c r="AW124" s="173"/>
      <c r="AX124" s="173"/>
      <c r="AY124" s="174"/>
      <c r="AZ124" s="37"/>
    </row>
    <row r="126" spans="1:52" ht="11.25" customHeight="1" x14ac:dyDescent="0.15">
      <c r="A126" s="5"/>
      <c r="B126" s="140" t="s">
        <v>27</v>
      </c>
      <c r="C126" s="141"/>
      <c r="D126" s="142"/>
      <c r="E126" s="70"/>
      <c r="F126" s="71"/>
      <c r="G126" s="71"/>
      <c r="H126" s="72"/>
      <c r="I126" s="110" t="s">
        <v>28</v>
      </c>
      <c r="J126" s="111"/>
      <c r="K126" s="111"/>
      <c r="L126" s="111"/>
      <c r="M126" s="111"/>
      <c r="N126" s="111"/>
      <c r="O126" s="111"/>
      <c r="P126" s="111"/>
      <c r="Q126" s="111"/>
      <c r="R126" s="111"/>
      <c r="S126" s="112"/>
      <c r="T126" s="110" t="s">
        <v>29</v>
      </c>
      <c r="U126" s="111"/>
      <c r="V126" s="111"/>
      <c r="W126" s="111"/>
      <c r="X126" s="111"/>
      <c r="Y126" s="111"/>
      <c r="Z126" s="111"/>
      <c r="AA126" s="111"/>
      <c r="AB126" s="111"/>
      <c r="AC126" s="111"/>
      <c r="AD126" s="112"/>
      <c r="AE126" s="135" t="s">
        <v>30</v>
      </c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 t="s">
        <v>31</v>
      </c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48"/>
    </row>
    <row r="127" spans="1:52" ht="11.25" customHeight="1" x14ac:dyDescent="0.15">
      <c r="A127" s="5"/>
      <c r="B127" s="143"/>
      <c r="C127" s="236"/>
      <c r="D127" s="145"/>
      <c r="E127" s="73"/>
      <c r="F127" s="74"/>
      <c r="G127" s="74"/>
      <c r="H127" s="75"/>
      <c r="I127" s="110" t="s">
        <v>32</v>
      </c>
      <c r="J127" s="111"/>
      <c r="K127" s="111"/>
      <c r="L127" s="112"/>
      <c r="M127" s="110" t="s">
        <v>33</v>
      </c>
      <c r="N127" s="111"/>
      <c r="O127" s="111"/>
      <c r="P127" s="111"/>
      <c r="Q127" s="111"/>
      <c r="R127" s="111"/>
      <c r="S127" s="112"/>
      <c r="T127" s="110" t="s">
        <v>32</v>
      </c>
      <c r="U127" s="111"/>
      <c r="V127" s="111"/>
      <c r="W127" s="112"/>
      <c r="X127" s="110" t="s">
        <v>33</v>
      </c>
      <c r="Y127" s="111"/>
      <c r="Z127" s="111"/>
      <c r="AA127" s="111"/>
      <c r="AB127" s="111"/>
      <c r="AC127" s="111"/>
      <c r="AD127" s="112"/>
      <c r="AE127" s="135" t="s">
        <v>32</v>
      </c>
      <c r="AF127" s="135"/>
      <c r="AG127" s="135"/>
      <c r="AH127" s="135"/>
      <c r="AI127" s="135" t="s">
        <v>33</v>
      </c>
      <c r="AJ127" s="135"/>
      <c r="AK127" s="135"/>
      <c r="AL127" s="135"/>
      <c r="AM127" s="135"/>
      <c r="AN127" s="135"/>
      <c r="AO127" s="135"/>
      <c r="AP127" s="135" t="s">
        <v>32</v>
      </c>
      <c r="AQ127" s="135"/>
      <c r="AR127" s="135"/>
      <c r="AS127" s="135"/>
      <c r="AT127" s="135" t="s">
        <v>33</v>
      </c>
      <c r="AU127" s="135"/>
      <c r="AV127" s="135"/>
      <c r="AW127" s="135"/>
      <c r="AX127" s="135"/>
      <c r="AY127" s="135"/>
      <c r="AZ127" s="48"/>
    </row>
    <row r="128" spans="1:52" ht="24" customHeight="1" x14ac:dyDescent="0.15">
      <c r="A128" s="5"/>
      <c r="B128" s="143"/>
      <c r="C128" s="236"/>
      <c r="D128" s="145"/>
      <c r="E128" s="127" t="s">
        <v>25</v>
      </c>
      <c r="F128" s="128"/>
      <c r="G128" s="128"/>
      <c r="H128" s="129"/>
      <c r="I128" s="86">
        <v>38</v>
      </c>
      <c r="J128" s="87"/>
      <c r="K128" s="87"/>
      <c r="L128" s="88"/>
      <c r="M128" s="130">
        <v>1279700</v>
      </c>
      <c r="N128" s="131"/>
      <c r="O128" s="131"/>
      <c r="P128" s="131"/>
      <c r="Q128" s="131"/>
      <c r="R128" s="131"/>
      <c r="S128" s="132"/>
      <c r="T128" s="86">
        <v>2180</v>
      </c>
      <c r="U128" s="87"/>
      <c r="V128" s="87"/>
      <c r="W128" s="88"/>
      <c r="X128" s="130">
        <v>941820</v>
      </c>
      <c r="Y128" s="131"/>
      <c r="Z128" s="131"/>
      <c r="AA128" s="131"/>
      <c r="AB128" s="131"/>
      <c r="AC128" s="131"/>
      <c r="AD128" s="132"/>
      <c r="AE128" s="133">
        <f t="shared" ref="AE128:AE135" si="33">I128+T128</f>
        <v>2218</v>
      </c>
      <c r="AF128" s="133"/>
      <c r="AG128" s="133"/>
      <c r="AH128" s="133"/>
      <c r="AI128" s="134">
        <f t="shared" ref="AI128:AI135" si="34">M128+X128</f>
        <v>2221520</v>
      </c>
      <c r="AJ128" s="134"/>
      <c r="AK128" s="134"/>
      <c r="AL128" s="134"/>
      <c r="AM128" s="134"/>
      <c r="AN128" s="134"/>
      <c r="AO128" s="134"/>
      <c r="AP128" s="133">
        <v>0</v>
      </c>
      <c r="AQ128" s="133"/>
      <c r="AR128" s="133"/>
      <c r="AS128" s="133"/>
      <c r="AT128" s="134">
        <v>0</v>
      </c>
      <c r="AU128" s="134"/>
      <c r="AV128" s="134"/>
      <c r="AW128" s="134"/>
      <c r="AX128" s="134"/>
      <c r="AY128" s="134"/>
      <c r="AZ128" s="48"/>
    </row>
    <row r="129" spans="1:52" ht="24" customHeight="1" x14ac:dyDescent="0.15">
      <c r="A129" s="5"/>
      <c r="B129" s="143"/>
      <c r="C129" s="236"/>
      <c r="D129" s="145"/>
      <c r="E129" s="127" t="s">
        <v>44</v>
      </c>
      <c r="F129" s="128"/>
      <c r="G129" s="128"/>
      <c r="H129" s="129"/>
      <c r="I129" s="86">
        <v>178</v>
      </c>
      <c r="J129" s="87"/>
      <c r="K129" s="87"/>
      <c r="L129" s="88"/>
      <c r="M129" s="130">
        <v>355340</v>
      </c>
      <c r="N129" s="131"/>
      <c r="O129" s="131"/>
      <c r="P129" s="131"/>
      <c r="Q129" s="131"/>
      <c r="R129" s="131"/>
      <c r="S129" s="132"/>
      <c r="T129" s="86">
        <v>40</v>
      </c>
      <c r="U129" s="87"/>
      <c r="V129" s="87"/>
      <c r="W129" s="88"/>
      <c r="X129" s="130">
        <v>11300</v>
      </c>
      <c r="Y129" s="131"/>
      <c r="Z129" s="131"/>
      <c r="AA129" s="131"/>
      <c r="AB129" s="131"/>
      <c r="AC129" s="131"/>
      <c r="AD129" s="132"/>
      <c r="AE129" s="133">
        <f t="shared" si="33"/>
        <v>218</v>
      </c>
      <c r="AF129" s="133"/>
      <c r="AG129" s="133"/>
      <c r="AH129" s="133"/>
      <c r="AI129" s="134">
        <f t="shared" si="34"/>
        <v>366640</v>
      </c>
      <c r="AJ129" s="134"/>
      <c r="AK129" s="134"/>
      <c r="AL129" s="134"/>
      <c r="AM129" s="134"/>
      <c r="AN129" s="134"/>
      <c r="AO129" s="134"/>
      <c r="AP129" s="133">
        <v>5</v>
      </c>
      <c r="AQ129" s="133"/>
      <c r="AR129" s="133"/>
      <c r="AS129" s="133"/>
      <c r="AT129" s="134">
        <v>13280</v>
      </c>
      <c r="AU129" s="134"/>
      <c r="AV129" s="134"/>
      <c r="AW129" s="134"/>
      <c r="AX129" s="134"/>
      <c r="AY129" s="134"/>
      <c r="AZ129" s="48"/>
    </row>
    <row r="130" spans="1:52" ht="24" customHeight="1" x14ac:dyDescent="0.15">
      <c r="A130" s="5"/>
      <c r="B130" s="143"/>
      <c r="C130" s="236"/>
      <c r="D130" s="145"/>
      <c r="E130" s="127" t="s">
        <v>45</v>
      </c>
      <c r="F130" s="128"/>
      <c r="G130" s="128"/>
      <c r="H130" s="129"/>
      <c r="I130" s="86">
        <v>31</v>
      </c>
      <c r="J130" s="87"/>
      <c r="K130" s="87"/>
      <c r="L130" s="88"/>
      <c r="M130" s="130">
        <v>145460</v>
      </c>
      <c r="N130" s="131"/>
      <c r="O130" s="131"/>
      <c r="P130" s="131"/>
      <c r="Q130" s="131"/>
      <c r="R130" s="131"/>
      <c r="S130" s="132"/>
      <c r="T130" s="86">
        <v>1</v>
      </c>
      <c r="U130" s="87"/>
      <c r="V130" s="87"/>
      <c r="W130" s="88"/>
      <c r="X130" s="130">
        <v>550</v>
      </c>
      <c r="Y130" s="131"/>
      <c r="Z130" s="131"/>
      <c r="AA130" s="131"/>
      <c r="AB130" s="131"/>
      <c r="AC130" s="131"/>
      <c r="AD130" s="132"/>
      <c r="AE130" s="133">
        <f t="shared" si="33"/>
        <v>32</v>
      </c>
      <c r="AF130" s="133"/>
      <c r="AG130" s="133"/>
      <c r="AH130" s="133"/>
      <c r="AI130" s="134">
        <f t="shared" si="34"/>
        <v>146010</v>
      </c>
      <c r="AJ130" s="134"/>
      <c r="AK130" s="134"/>
      <c r="AL130" s="134"/>
      <c r="AM130" s="134"/>
      <c r="AN130" s="134"/>
      <c r="AO130" s="134"/>
      <c r="AP130" s="133">
        <v>0</v>
      </c>
      <c r="AQ130" s="133"/>
      <c r="AR130" s="133"/>
      <c r="AS130" s="133"/>
      <c r="AT130" s="134">
        <v>0</v>
      </c>
      <c r="AU130" s="134"/>
      <c r="AV130" s="134"/>
      <c r="AW130" s="134"/>
      <c r="AX130" s="134"/>
      <c r="AY130" s="134"/>
      <c r="AZ130" s="48"/>
    </row>
    <row r="131" spans="1:52" ht="24" customHeight="1" x14ac:dyDescent="0.15">
      <c r="A131" s="5"/>
      <c r="B131" s="143"/>
      <c r="C131" s="236"/>
      <c r="D131" s="145"/>
      <c r="E131" s="127" t="s">
        <v>46</v>
      </c>
      <c r="F131" s="128"/>
      <c r="G131" s="128"/>
      <c r="H131" s="129"/>
      <c r="I131" s="86">
        <v>68</v>
      </c>
      <c r="J131" s="87"/>
      <c r="K131" s="87"/>
      <c r="L131" s="88"/>
      <c r="M131" s="130">
        <v>138620</v>
      </c>
      <c r="N131" s="131"/>
      <c r="O131" s="131"/>
      <c r="P131" s="131"/>
      <c r="Q131" s="131"/>
      <c r="R131" s="131"/>
      <c r="S131" s="132"/>
      <c r="T131" s="86">
        <v>15</v>
      </c>
      <c r="U131" s="87"/>
      <c r="V131" s="87"/>
      <c r="W131" s="88"/>
      <c r="X131" s="130">
        <v>1500</v>
      </c>
      <c r="Y131" s="131"/>
      <c r="Z131" s="131"/>
      <c r="AA131" s="131"/>
      <c r="AB131" s="131"/>
      <c r="AC131" s="131"/>
      <c r="AD131" s="132"/>
      <c r="AE131" s="133">
        <f t="shared" si="33"/>
        <v>83</v>
      </c>
      <c r="AF131" s="133"/>
      <c r="AG131" s="133"/>
      <c r="AH131" s="133"/>
      <c r="AI131" s="134">
        <f t="shared" si="34"/>
        <v>140120</v>
      </c>
      <c r="AJ131" s="134"/>
      <c r="AK131" s="134"/>
      <c r="AL131" s="134"/>
      <c r="AM131" s="134"/>
      <c r="AN131" s="134"/>
      <c r="AO131" s="134"/>
      <c r="AP131" s="133">
        <v>2</v>
      </c>
      <c r="AQ131" s="133"/>
      <c r="AR131" s="133"/>
      <c r="AS131" s="133"/>
      <c r="AT131" s="134">
        <v>5760</v>
      </c>
      <c r="AU131" s="134"/>
      <c r="AV131" s="134"/>
      <c r="AW131" s="134"/>
      <c r="AX131" s="134"/>
      <c r="AY131" s="134"/>
      <c r="AZ131" s="48"/>
    </row>
    <row r="132" spans="1:52" ht="24" customHeight="1" x14ac:dyDescent="0.15">
      <c r="A132" s="5"/>
      <c r="B132" s="143"/>
      <c r="C132" s="236"/>
      <c r="D132" s="145"/>
      <c r="E132" s="127" t="s">
        <v>47</v>
      </c>
      <c r="F132" s="128"/>
      <c r="G132" s="128"/>
      <c r="H132" s="129"/>
      <c r="I132" s="86">
        <v>17</v>
      </c>
      <c r="J132" s="87"/>
      <c r="K132" s="87"/>
      <c r="L132" s="88"/>
      <c r="M132" s="130">
        <v>67380</v>
      </c>
      <c r="N132" s="131"/>
      <c r="O132" s="131"/>
      <c r="P132" s="131"/>
      <c r="Q132" s="131"/>
      <c r="R132" s="131"/>
      <c r="S132" s="132"/>
      <c r="T132" s="86">
        <v>2</v>
      </c>
      <c r="U132" s="87"/>
      <c r="V132" s="87"/>
      <c r="W132" s="88"/>
      <c r="X132" s="130">
        <v>400</v>
      </c>
      <c r="Y132" s="131"/>
      <c r="Z132" s="131"/>
      <c r="AA132" s="131"/>
      <c r="AB132" s="131"/>
      <c r="AC132" s="131"/>
      <c r="AD132" s="132"/>
      <c r="AE132" s="133">
        <f t="shared" si="33"/>
        <v>19</v>
      </c>
      <c r="AF132" s="133"/>
      <c r="AG132" s="133"/>
      <c r="AH132" s="133"/>
      <c r="AI132" s="134">
        <f t="shared" si="34"/>
        <v>67780</v>
      </c>
      <c r="AJ132" s="134"/>
      <c r="AK132" s="134"/>
      <c r="AL132" s="134"/>
      <c r="AM132" s="134"/>
      <c r="AN132" s="134"/>
      <c r="AO132" s="134"/>
      <c r="AP132" s="133">
        <v>0</v>
      </c>
      <c r="AQ132" s="133"/>
      <c r="AR132" s="133"/>
      <c r="AS132" s="133"/>
      <c r="AT132" s="134">
        <v>0</v>
      </c>
      <c r="AU132" s="134"/>
      <c r="AV132" s="134"/>
      <c r="AW132" s="134"/>
      <c r="AX132" s="134"/>
      <c r="AY132" s="134"/>
      <c r="AZ132" s="48"/>
    </row>
    <row r="133" spans="1:52" ht="24" customHeight="1" x14ac:dyDescent="0.15">
      <c r="A133" s="5"/>
      <c r="B133" s="143"/>
      <c r="C133" s="236"/>
      <c r="D133" s="145"/>
      <c r="E133" s="127" t="s">
        <v>48</v>
      </c>
      <c r="F133" s="128"/>
      <c r="G133" s="128"/>
      <c r="H133" s="129"/>
      <c r="I133" s="86">
        <v>23</v>
      </c>
      <c r="J133" s="87"/>
      <c r="K133" s="87"/>
      <c r="L133" s="88"/>
      <c r="M133" s="130">
        <v>83260</v>
      </c>
      <c r="N133" s="131"/>
      <c r="O133" s="131"/>
      <c r="P133" s="131"/>
      <c r="Q133" s="131"/>
      <c r="R133" s="131"/>
      <c r="S133" s="132"/>
      <c r="T133" s="86">
        <v>9</v>
      </c>
      <c r="U133" s="87"/>
      <c r="V133" s="87"/>
      <c r="W133" s="88"/>
      <c r="X133" s="130">
        <v>2750</v>
      </c>
      <c r="Y133" s="131"/>
      <c r="Z133" s="131"/>
      <c r="AA133" s="131"/>
      <c r="AB133" s="131"/>
      <c r="AC133" s="131"/>
      <c r="AD133" s="132"/>
      <c r="AE133" s="133">
        <f t="shared" si="33"/>
        <v>32</v>
      </c>
      <c r="AF133" s="133"/>
      <c r="AG133" s="133"/>
      <c r="AH133" s="133"/>
      <c r="AI133" s="134">
        <f t="shared" si="34"/>
        <v>86010</v>
      </c>
      <c r="AJ133" s="134"/>
      <c r="AK133" s="134"/>
      <c r="AL133" s="134"/>
      <c r="AM133" s="134"/>
      <c r="AN133" s="134"/>
      <c r="AO133" s="134"/>
      <c r="AP133" s="133">
        <v>2</v>
      </c>
      <c r="AQ133" s="133"/>
      <c r="AR133" s="133"/>
      <c r="AS133" s="133"/>
      <c r="AT133" s="134">
        <v>6720</v>
      </c>
      <c r="AU133" s="134"/>
      <c r="AV133" s="134"/>
      <c r="AW133" s="134"/>
      <c r="AX133" s="134"/>
      <c r="AY133" s="134"/>
      <c r="AZ133" s="48"/>
    </row>
    <row r="134" spans="1:52" ht="24" customHeight="1" x14ac:dyDescent="0.15">
      <c r="A134" s="5"/>
      <c r="B134" s="143"/>
      <c r="C134" s="236"/>
      <c r="D134" s="145"/>
      <c r="E134" s="127" t="s">
        <v>49</v>
      </c>
      <c r="F134" s="128"/>
      <c r="G134" s="128"/>
      <c r="H134" s="129"/>
      <c r="I134" s="86">
        <v>80</v>
      </c>
      <c r="J134" s="87"/>
      <c r="K134" s="87"/>
      <c r="L134" s="88"/>
      <c r="M134" s="130">
        <v>168000</v>
      </c>
      <c r="N134" s="131"/>
      <c r="O134" s="131"/>
      <c r="P134" s="131"/>
      <c r="Q134" s="131"/>
      <c r="R134" s="131"/>
      <c r="S134" s="132"/>
      <c r="T134" s="86">
        <v>0</v>
      </c>
      <c r="U134" s="87"/>
      <c r="V134" s="87"/>
      <c r="W134" s="88"/>
      <c r="X134" s="130">
        <v>0</v>
      </c>
      <c r="Y134" s="131"/>
      <c r="Z134" s="131"/>
      <c r="AA134" s="131"/>
      <c r="AB134" s="131"/>
      <c r="AC134" s="131"/>
      <c r="AD134" s="132"/>
      <c r="AE134" s="133">
        <f t="shared" si="33"/>
        <v>80</v>
      </c>
      <c r="AF134" s="133"/>
      <c r="AG134" s="133"/>
      <c r="AH134" s="133"/>
      <c r="AI134" s="134">
        <f t="shared" si="34"/>
        <v>168000</v>
      </c>
      <c r="AJ134" s="134"/>
      <c r="AK134" s="134"/>
      <c r="AL134" s="134"/>
      <c r="AM134" s="134"/>
      <c r="AN134" s="134"/>
      <c r="AO134" s="134"/>
      <c r="AP134" s="133">
        <v>0</v>
      </c>
      <c r="AQ134" s="133"/>
      <c r="AR134" s="133"/>
      <c r="AS134" s="133"/>
      <c r="AT134" s="134">
        <v>0</v>
      </c>
      <c r="AU134" s="134"/>
      <c r="AV134" s="134"/>
      <c r="AW134" s="134"/>
      <c r="AX134" s="134"/>
      <c r="AY134" s="134"/>
      <c r="AZ134" s="48"/>
    </row>
    <row r="135" spans="1:52" ht="24" customHeight="1" x14ac:dyDescent="0.15">
      <c r="A135" s="5"/>
      <c r="B135" s="143"/>
      <c r="C135" s="236"/>
      <c r="D135" s="145"/>
      <c r="E135" s="110" t="s">
        <v>34</v>
      </c>
      <c r="F135" s="111"/>
      <c r="G135" s="111"/>
      <c r="H135" s="112"/>
      <c r="I135" s="86">
        <f>SUM(I128:I134)</f>
        <v>435</v>
      </c>
      <c r="J135" s="87"/>
      <c r="K135" s="87"/>
      <c r="L135" s="88"/>
      <c r="M135" s="130">
        <f>SUM(M128:M134)</f>
        <v>2237760</v>
      </c>
      <c r="N135" s="131"/>
      <c r="O135" s="131"/>
      <c r="P135" s="131"/>
      <c r="Q135" s="131"/>
      <c r="R135" s="131"/>
      <c r="S135" s="132"/>
      <c r="T135" s="86">
        <f>SUM(T128:T134)</f>
        <v>2247</v>
      </c>
      <c r="U135" s="87"/>
      <c r="V135" s="87"/>
      <c r="W135" s="88"/>
      <c r="X135" s="130">
        <f>SUM(X128:X134)</f>
        <v>958320</v>
      </c>
      <c r="Y135" s="131"/>
      <c r="Z135" s="131"/>
      <c r="AA135" s="131"/>
      <c r="AB135" s="131"/>
      <c r="AC135" s="131"/>
      <c r="AD135" s="132"/>
      <c r="AE135" s="133">
        <f t="shared" si="33"/>
        <v>2682</v>
      </c>
      <c r="AF135" s="133"/>
      <c r="AG135" s="133"/>
      <c r="AH135" s="133"/>
      <c r="AI135" s="134">
        <f t="shared" si="34"/>
        <v>3196080</v>
      </c>
      <c r="AJ135" s="134"/>
      <c r="AK135" s="134"/>
      <c r="AL135" s="134"/>
      <c r="AM135" s="134"/>
      <c r="AN135" s="134"/>
      <c r="AO135" s="134"/>
      <c r="AP135" s="86">
        <f>SUM(AP128:AP134)</f>
        <v>9</v>
      </c>
      <c r="AQ135" s="87"/>
      <c r="AR135" s="87"/>
      <c r="AS135" s="88"/>
      <c r="AT135" s="130">
        <f>SUM(AT128:AT134)</f>
        <v>25760</v>
      </c>
      <c r="AU135" s="131"/>
      <c r="AV135" s="131"/>
      <c r="AW135" s="131"/>
      <c r="AX135" s="131"/>
      <c r="AY135" s="132"/>
      <c r="AZ135" s="48"/>
    </row>
    <row r="136" spans="1:52" ht="3" customHeight="1" x14ac:dyDescent="0.15">
      <c r="A136" s="5"/>
      <c r="B136" s="146"/>
      <c r="C136" s="237"/>
      <c r="D136" s="148"/>
      <c r="E136" s="110"/>
      <c r="F136" s="111"/>
      <c r="G136" s="111"/>
      <c r="H136" s="112"/>
      <c r="I136" s="136"/>
      <c r="J136" s="137"/>
      <c r="K136" s="137"/>
      <c r="L136" s="138"/>
      <c r="M136" s="130"/>
      <c r="N136" s="131"/>
      <c r="O136" s="131"/>
      <c r="P136" s="131"/>
      <c r="Q136" s="131"/>
      <c r="R136" s="131"/>
      <c r="S136" s="132"/>
      <c r="T136" s="136"/>
      <c r="U136" s="137"/>
      <c r="V136" s="137"/>
      <c r="W136" s="138"/>
      <c r="X136" s="130"/>
      <c r="Y136" s="131"/>
      <c r="Z136" s="131"/>
      <c r="AA136" s="131"/>
      <c r="AB136" s="131"/>
      <c r="AC136" s="131"/>
      <c r="AD136" s="132"/>
      <c r="AE136" s="139"/>
      <c r="AF136" s="139"/>
      <c r="AG136" s="139"/>
      <c r="AH136" s="139"/>
      <c r="AI136" s="134"/>
      <c r="AJ136" s="134"/>
      <c r="AK136" s="134"/>
      <c r="AL136" s="134"/>
      <c r="AM136" s="134"/>
      <c r="AN136" s="134"/>
      <c r="AO136" s="134"/>
      <c r="AP136" s="136"/>
      <c r="AQ136" s="137"/>
      <c r="AR136" s="137"/>
      <c r="AS136" s="138"/>
      <c r="AT136" s="130"/>
      <c r="AU136" s="131"/>
      <c r="AV136" s="131"/>
      <c r="AW136" s="131"/>
      <c r="AX136" s="131"/>
      <c r="AY136" s="132"/>
      <c r="AZ136" s="48"/>
    </row>
    <row r="137" spans="1:52" ht="24" customHeight="1" x14ac:dyDescent="0.15">
      <c r="A137" s="5"/>
      <c r="B137" s="149"/>
      <c r="C137" s="150"/>
      <c r="D137" s="151"/>
      <c r="E137" s="110" t="s">
        <v>35</v>
      </c>
      <c r="F137" s="111"/>
      <c r="G137" s="111"/>
      <c r="H137" s="112"/>
      <c r="I137" s="86">
        <v>3968</v>
      </c>
      <c r="J137" s="87"/>
      <c r="K137" s="87"/>
      <c r="L137" s="88"/>
      <c r="M137" s="130">
        <v>21099780</v>
      </c>
      <c r="N137" s="131"/>
      <c r="O137" s="131"/>
      <c r="P137" s="131"/>
      <c r="Q137" s="131"/>
      <c r="R137" s="131"/>
      <c r="S137" s="132"/>
      <c r="T137" s="86">
        <v>13751</v>
      </c>
      <c r="U137" s="87"/>
      <c r="V137" s="87"/>
      <c r="W137" s="88"/>
      <c r="X137" s="130">
        <v>6053160</v>
      </c>
      <c r="Y137" s="131"/>
      <c r="Z137" s="131"/>
      <c r="AA137" s="131"/>
      <c r="AB137" s="131"/>
      <c r="AC137" s="131"/>
      <c r="AD137" s="132"/>
      <c r="AE137" s="133">
        <f>I137+T137</f>
        <v>17719</v>
      </c>
      <c r="AF137" s="133"/>
      <c r="AG137" s="133"/>
      <c r="AH137" s="133"/>
      <c r="AI137" s="134">
        <f>M137+X137</f>
        <v>27152940</v>
      </c>
      <c r="AJ137" s="134"/>
      <c r="AK137" s="134"/>
      <c r="AL137" s="134"/>
      <c r="AM137" s="134"/>
      <c r="AN137" s="134"/>
      <c r="AO137" s="134"/>
      <c r="AP137" s="86">
        <v>194</v>
      </c>
      <c r="AQ137" s="87"/>
      <c r="AR137" s="87"/>
      <c r="AS137" s="88"/>
      <c r="AT137" s="130">
        <v>1105230</v>
      </c>
      <c r="AU137" s="131"/>
      <c r="AV137" s="131"/>
      <c r="AW137" s="131"/>
      <c r="AX137" s="131"/>
      <c r="AY137" s="132"/>
      <c r="AZ137" s="48"/>
    </row>
  </sheetData>
  <mergeCells count="1073">
    <mergeCell ref="B55:H58"/>
    <mergeCell ref="I57:L57"/>
    <mergeCell ref="M57:Q57"/>
    <mergeCell ref="R57:W57"/>
    <mergeCell ref="X57:AB57"/>
    <mergeCell ref="AC57:AH57"/>
    <mergeCell ref="I58:L58"/>
    <mergeCell ref="AN59:AS59"/>
    <mergeCell ref="I60:L60"/>
    <mergeCell ref="M60:Q60"/>
    <mergeCell ref="I55:L55"/>
    <mergeCell ref="M55:Q55"/>
    <mergeCell ref="R55:W55"/>
    <mergeCell ref="X55:AB55"/>
    <mergeCell ref="AC55:AH55"/>
    <mergeCell ref="AI55:AM55"/>
    <mergeCell ref="AI57:AM57"/>
    <mergeCell ref="M58:Q58"/>
    <mergeCell ref="R58:W58"/>
    <mergeCell ref="X58:AB58"/>
    <mergeCell ref="AC58:AH58"/>
    <mergeCell ref="AI58:AM58"/>
    <mergeCell ref="AN58:AS58"/>
    <mergeCell ref="X59:AB59"/>
    <mergeCell ref="AC59:AH59"/>
    <mergeCell ref="AI59:AM59"/>
    <mergeCell ref="AT61:AY61"/>
    <mergeCell ref="AT55:AY55"/>
    <mergeCell ref="AN55:AS55"/>
    <mergeCell ref="R60:W60"/>
    <mergeCell ref="X60:AB60"/>
    <mergeCell ref="AC60:AH60"/>
    <mergeCell ref="AI56:AM56"/>
    <mergeCell ref="AN56:AS56"/>
    <mergeCell ref="AN57:AS57"/>
    <mergeCell ref="AT56:AY56"/>
    <mergeCell ref="AT59:AY59"/>
    <mergeCell ref="AT60:AY60"/>
    <mergeCell ref="AT57:AY57"/>
    <mergeCell ref="AT58:AY58"/>
    <mergeCell ref="I59:L59"/>
    <mergeCell ref="M59:Q59"/>
    <mergeCell ref="R59:W59"/>
    <mergeCell ref="AI60:AM60"/>
    <mergeCell ref="AN60:AS60"/>
    <mergeCell ref="I56:L56"/>
    <mergeCell ref="M56:Q56"/>
    <mergeCell ref="R56:W56"/>
    <mergeCell ref="X56:AB56"/>
    <mergeCell ref="AC56:AH56"/>
    <mergeCell ref="AN61:AS61"/>
    <mergeCell ref="I61:L61"/>
    <mergeCell ref="M61:Q61"/>
    <mergeCell ref="R61:W61"/>
    <mergeCell ref="X61:AB61"/>
    <mergeCell ref="AC61:AH61"/>
    <mergeCell ref="AI61:AM61"/>
    <mergeCell ref="B48:H51"/>
    <mergeCell ref="I50:L50"/>
    <mergeCell ref="M50:Q50"/>
    <mergeCell ref="R50:W50"/>
    <mergeCell ref="X50:AB50"/>
    <mergeCell ref="AC50:AH50"/>
    <mergeCell ref="I51:L51"/>
    <mergeCell ref="AN52:AS52"/>
    <mergeCell ref="I53:L53"/>
    <mergeCell ref="M53:Q53"/>
    <mergeCell ref="I48:L48"/>
    <mergeCell ref="M48:Q48"/>
    <mergeCell ref="R48:W48"/>
    <mergeCell ref="X48:AB48"/>
    <mergeCell ref="AC48:AH48"/>
    <mergeCell ref="AI48:AM48"/>
    <mergeCell ref="AI50:AM50"/>
    <mergeCell ref="M51:Q51"/>
    <mergeCell ref="R51:W51"/>
    <mergeCell ref="X51:AB51"/>
    <mergeCell ref="AC51:AH51"/>
    <mergeCell ref="AI51:AM51"/>
    <mergeCell ref="AN51:AS51"/>
    <mergeCell ref="X52:AB52"/>
    <mergeCell ref="AC52:AH52"/>
    <mergeCell ref="AI52:AM52"/>
    <mergeCell ref="AT54:AY54"/>
    <mergeCell ref="AT48:AY48"/>
    <mergeCell ref="AN48:AS48"/>
    <mergeCell ref="R53:W53"/>
    <mergeCell ref="X53:AB53"/>
    <mergeCell ref="AC53:AH53"/>
    <mergeCell ref="AI49:AM49"/>
    <mergeCell ref="AN49:AS49"/>
    <mergeCell ref="AN50:AS50"/>
    <mergeCell ref="AT49:AY49"/>
    <mergeCell ref="AT52:AY52"/>
    <mergeCell ref="AT53:AY53"/>
    <mergeCell ref="AT50:AY50"/>
    <mergeCell ref="AT51:AY51"/>
    <mergeCell ref="I52:L52"/>
    <mergeCell ref="M52:Q52"/>
    <mergeCell ref="R52:W52"/>
    <mergeCell ref="AI53:AM53"/>
    <mergeCell ref="AN53:AS53"/>
    <mergeCell ref="I49:L49"/>
    <mergeCell ref="M49:Q49"/>
    <mergeCell ref="R49:W49"/>
    <mergeCell ref="X49:AB49"/>
    <mergeCell ref="AC49:AH49"/>
    <mergeCell ref="AN54:AS54"/>
    <mergeCell ref="I54:L54"/>
    <mergeCell ref="M54:Q54"/>
    <mergeCell ref="R54:W54"/>
    <mergeCell ref="X54:AB54"/>
    <mergeCell ref="AC54:AH54"/>
    <mergeCell ref="AI54:AM54"/>
    <mergeCell ref="B41:H44"/>
    <mergeCell ref="I43:L43"/>
    <mergeCell ref="M43:Q43"/>
    <mergeCell ref="R43:W43"/>
    <mergeCell ref="X43:AB43"/>
    <mergeCell ref="AC43:AH43"/>
    <mergeCell ref="I44:L44"/>
    <mergeCell ref="AN45:AS45"/>
    <mergeCell ref="I46:L46"/>
    <mergeCell ref="M46:Q46"/>
    <mergeCell ref="I41:L41"/>
    <mergeCell ref="M41:Q41"/>
    <mergeCell ref="R41:W41"/>
    <mergeCell ref="X41:AB41"/>
    <mergeCell ref="AC41:AH41"/>
    <mergeCell ref="AI41:AM41"/>
    <mergeCell ref="AI43:AM43"/>
    <mergeCell ref="M44:Q44"/>
    <mergeCell ref="R44:W44"/>
    <mergeCell ref="X44:AB44"/>
    <mergeCell ref="AC44:AH44"/>
    <mergeCell ref="AI44:AM44"/>
    <mergeCell ref="AN44:AS44"/>
    <mergeCell ref="X45:AB45"/>
    <mergeCell ref="AC45:AH45"/>
    <mergeCell ref="AI45:AM45"/>
    <mergeCell ref="AT47:AY47"/>
    <mergeCell ref="AT41:AY41"/>
    <mergeCell ref="AN41:AS41"/>
    <mergeCell ref="R46:W46"/>
    <mergeCell ref="X46:AB46"/>
    <mergeCell ref="AC46:AH46"/>
    <mergeCell ref="AI42:AM42"/>
    <mergeCell ref="AN42:AS42"/>
    <mergeCell ref="AN43:AS43"/>
    <mergeCell ref="AT42:AY42"/>
    <mergeCell ref="AT45:AY45"/>
    <mergeCell ref="AT46:AY46"/>
    <mergeCell ref="AT43:AY43"/>
    <mergeCell ref="AT44:AY44"/>
    <mergeCell ref="I45:L45"/>
    <mergeCell ref="M45:Q45"/>
    <mergeCell ref="R45:W45"/>
    <mergeCell ref="AI46:AM46"/>
    <mergeCell ref="AN46:AS46"/>
    <mergeCell ref="I42:L42"/>
    <mergeCell ref="M42:Q42"/>
    <mergeCell ref="R42:W42"/>
    <mergeCell ref="X42:AB42"/>
    <mergeCell ref="AC42:AH42"/>
    <mergeCell ref="AN47:AS47"/>
    <mergeCell ref="I47:L47"/>
    <mergeCell ref="M47:Q47"/>
    <mergeCell ref="R47:W47"/>
    <mergeCell ref="X47:AB47"/>
    <mergeCell ref="AC47:AH47"/>
    <mergeCell ref="AI47:AM47"/>
    <mergeCell ref="B34:H37"/>
    <mergeCell ref="I36:L36"/>
    <mergeCell ref="M36:Q36"/>
    <mergeCell ref="R36:W36"/>
    <mergeCell ref="X36:AB36"/>
    <mergeCell ref="AC36:AH36"/>
    <mergeCell ref="I37:L37"/>
    <mergeCell ref="AN38:AS38"/>
    <mergeCell ref="I39:L39"/>
    <mergeCell ref="M39:Q39"/>
    <mergeCell ref="I34:L34"/>
    <mergeCell ref="M34:Q34"/>
    <mergeCell ref="R34:W34"/>
    <mergeCell ref="X34:AB34"/>
    <mergeCell ref="AC34:AH34"/>
    <mergeCell ref="AI34:AM34"/>
    <mergeCell ref="AI36:AM36"/>
    <mergeCell ref="M37:Q37"/>
    <mergeCell ref="R37:W37"/>
    <mergeCell ref="X37:AB37"/>
    <mergeCell ref="AC37:AH37"/>
    <mergeCell ref="AI37:AM37"/>
    <mergeCell ref="AN37:AS37"/>
    <mergeCell ref="X38:AB38"/>
    <mergeCell ref="AC38:AH38"/>
    <mergeCell ref="AI38:AM38"/>
    <mergeCell ref="AT40:AY40"/>
    <mergeCell ref="AT34:AY34"/>
    <mergeCell ref="AN34:AS34"/>
    <mergeCell ref="R39:W39"/>
    <mergeCell ref="X39:AB39"/>
    <mergeCell ref="AC39:AH39"/>
    <mergeCell ref="AI35:AM35"/>
    <mergeCell ref="AN35:AS35"/>
    <mergeCell ref="AN36:AS36"/>
    <mergeCell ref="AT35:AY35"/>
    <mergeCell ref="AT38:AY38"/>
    <mergeCell ref="AT39:AY39"/>
    <mergeCell ref="AT36:AY36"/>
    <mergeCell ref="AT37:AY37"/>
    <mergeCell ref="I38:L38"/>
    <mergeCell ref="M38:Q38"/>
    <mergeCell ref="R38:W38"/>
    <mergeCell ref="AI39:AM39"/>
    <mergeCell ref="AN39:AS39"/>
    <mergeCell ref="I35:L35"/>
    <mergeCell ref="M35:Q35"/>
    <mergeCell ref="R35:W35"/>
    <mergeCell ref="X35:AB35"/>
    <mergeCell ref="AC35:AH35"/>
    <mergeCell ref="AN40:AS40"/>
    <mergeCell ref="I40:L40"/>
    <mergeCell ref="M40:Q40"/>
    <mergeCell ref="R40:W40"/>
    <mergeCell ref="X40:AB40"/>
    <mergeCell ref="AC40:AH40"/>
    <mergeCell ref="AI40:AM40"/>
    <mergeCell ref="B27:H30"/>
    <mergeCell ref="I29:L29"/>
    <mergeCell ref="M29:Q29"/>
    <mergeCell ref="R29:W29"/>
    <mergeCell ref="X29:AB29"/>
    <mergeCell ref="AC29:AH29"/>
    <mergeCell ref="I30:L30"/>
    <mergeCell ref="AN31:AS31"/>
    <mergeCell ref="I32:L32"/>
    <mergeCell ref="M32:Q32"/>
    <mergeCell ref="I27:L27"/>
    <mergeCell ref="M27:Q27"/>
    <mergeCell ref="R27:W27"/>
    <mergeCell ref="X27:AB27"/>
    <mergeCell ref="AC27:AH27"/>
    <mergeCell ref="AI27:AM27"/>
    <mergeCell ref="AI29:AM29"/>
    <mergeCell ref="M30:Q30"/>
    <mergeCell ref="R30:W30"/>
    <mergeCell ref="X30:AB30"/>
    <mergeCell ref="AC30:AH30"/>
    <mergeCell ref="AI30:AM30"/>
    <mergeCell ref="AN30:AS30"/>
    <mergeCell ref="X31:AB31"/>
    <mergeCell ref="AC31:AH31"/>
    <mergeCell ref="AI31:AM31"/>
    <mergeCell ref="AT33:AY33"/>
    <mergeCell ref="AT27:AY27"/>
    <mergeCell ref="AN27:AS27"/>
    <mergeCell ref="R32:W32"/>
    <mergeCell ref="X32:AB32"/>
    <mergeCell ref="AC32:AH32"/>
    <mergeCell ref="AI28:AM28"/>
    <mergeCell ref="AN28:AS28"/>
    <mergeCell ref="AN29:AS29"/>
    <mergeCell ref="AT28:AY28"/>
    <mergeCell ref="AT31:AY31"/>
    <mergeCell ref="AT32:AY32"/>
    <mergeCell ref="AT29:AY29"/>
    <mergeCell ref="AT30:AY30"/>
    <mergeCell ref="I31:L31"/>
    <mergeCell ref="M31:Q31"/>
    <mergeCell ref="R31:W31"/>
    <mergeCell ref="AI32:AM32"/>
    <mergeCell ref="AN32:AS32"/>
    <mergeCell ref="I28:L28"/>
    <mergeCell ref="M28:Q28"/>
    <mergeCell ref="R28:W28"/>
    <mergeCell ref="X28:AB28"/>
    <mergeCell ref="AC28:AH28"/>
    <mergeCell ref="AN33:AS33"/>
    <mergeCell ref="I33:L33"/>
    <mergeCell ref="M33:Q33"/>
    <mergeCell ref="R33:W33"/>
    <mergeCell ref="X33:AB33"/>
    <mergeCell ref="AC33:AH33"/>
    <mergeCell ref="AI33:AM33"/>
    <mergeCell ref="B20:H23"/>
    <mergeCell ref="I22:L22"/>
    <mergeCell ref="M22:Q22"/>
    <mergeCell ref="R22:W22"/>
    <mergeCell ref="X22:AB22"/>
    <mergeCell ref="AC22:AH22"/>
    <mergeCell ref="I23:L23"/>
    <mergeCell ref="AN24:AS24"/>
    <mergeCell ref="I25:L25"/>
    <mergeCell ref="M25:Q25"/>
    <mergeCell ref="I20:L20"/>
    <mergeCell ref="M20:Q20"/>
    <mergeCell ref="R20:W20"/>
    <mergeCell ref="X20:AB20"/>
    <mergeCell ref="AC20:AH20"/>
    <mergeCell ref="AI20:AM20"/>
    <mergeCell ref="AI22:AM22"/>
    <mergeCell ref="M23:Q23"/>
    <mergeCell ref="R23:W23"/>
    <mergeCell ref="X23:AB23"/>
    <mergeCell ref="AC23:AH23"/>
    <mergeCell ref="AI23:AM23"/>
    <mergeCell ref="AN23:AS23"/>
    <mergeCell ref="X24:AB24"/>
    <mergeCell ref="AC24:AH24"/>
    <mergeCell ref="AI24:AM24"/>
    <mergeCell ref="AT26:AY26"/>
    <mergeCell ref="AT20:AY20"/>
    <mergeCell ref="AN20:AS20"/>
    <mergeCell ref="R25:W25"/>
    <mergeCell ref="X25:AB25"/>
    <mergeCell ref="AC25:AH25"/>
    <mergeCell ref="AI21:AM21"/>
    <mergeCell ref="AN21:AS21"/>
    <mergeCell ref="AN22:AS22"/>
    <mergeCell ref="AT21:AY21"/>
    <mergeCell ref="AT24:AY24"/>
    <mergeCell ref="AT25:AY25"/>
    <mergeCell ref="AT22:AY22"/>
    <mergeCell ref="AT23:AY23"/>
    <mergeCell ref="I24:L24"/>
    <mergeCell ref="M24:Q24"/>
    <mergeCell ref="R24:W24"/>
    <mergeCell ref="AI25:AM25"/>
    <mergeCell ref="AN25:AS25"/>
    <mergeCell ref="I21:L21"/>
    <mergeCell ref="M21:Q21"/>
    <mergeCell ref="R21:W21"/>
    <mergeCell ref="X21:AB21"/>
    <mergeCell ref="AC21:AH21"/>
    <mergeCell ref="AN26:AS26"/>
    <mergeCell ref="I26:L26"/>
    <mergeCell ref="M26:Q26"/>
    <mergeCell ref="R26:W26"/>
    <mergeCell ref="X26:AB26"/>
    <mergeCell ref="AC26:AH26"/>
    <mergeCell ref="AI26:AM26"/>
    <mergeCell ref="B69:D124"/>
    <mergeCell ref="AT62:AY62"/>
    <mergeCell ref="I63:L63"/>
    <mergeCell ref="M63:Q63"/>
    <mergeCell ref="R63:W63"/>
    <mergeCell ref="X63:AB63"/>
    <mergeCell ref="AC63:AH63"/>
    <mergeCell ref="AI63:AM63"/>
    <mergeCell ref="AN63:AS63"/>
    <mergeCell ref="AT63:AY63"/>
    <mergeCell ref="AI65:AM65"/>
    <mergeCell ref="AN65:AS65"/>
    <mergeCell ref="I64:L64"/>
    <mergeCell ref="M64:Q64"/>
    <mergeCell ref="R64:W64"/>
    <mergeCell ref="X64:AB64"/>
    <mergeCell ref="AC64:AH64"/>
    <mergeCell ref="AI64:AM64"/>
    <mergeCell ref="AI67:AM67"/>
    <mergeCell ref="AN67:AS67"/>
    <mergeCell ref="I66:L66"/>
    <mergeCell ref="M66:Q66"/>
    <mergeCell ref="R66:W66"/>
    <mergeCell ref="X66:AB66"/>
    <mergeCell ref="AC66:AH66"/>
    <mergeCell ref="AI66:AM66"/>
    <mergeCell ref="AN66:AS66"/>
    <mergeCell ref="B62:H65"/>
    <mergeCell ref="AT65:AY65"/>
    <mergeCell ref="AT66:AY66"/>
    <mergeCell ref="AT67:AY67"/>
    <mergeCell ref="AT68:AY68"/>
    <mergeCell ref="E117:H117"/>
    <mergeCell ref="I117:L117"/>
    <mergeCell ref="M117:Q117"/>
    <mergeCell ref="R117:W117"/>
    <mergeCell ref="X117:AB117"/>
    <mergeCell ref="AC117:AH117"/>
    <mergeCell ref="AN62:AS62"/>
    <mergeCell ref="AN64:AS64"/>
    <mergeCell ref="AT64:AY64"/>
    <mergeCell ref="I65:L65"/>
    <mergeCell ref="M65:Q65"/>
    <mergeCell ref="R65:W65"/>
    <mergeCell ref="X65:AB65"/>
    <mergeCell ref="AC65:AH65"/>
    <mergeCell ref="I62:L62"/>
    <mergeCell ref="M62:Q62"/>
    <mergeCell ref="R62:W62"/>
    <mergeCell ref="X62:AB62"/>
    <mergeCell ref="AC62:AH62"/>
    <mergeCell ref="AI62:AM62"/>
    <mergeCell ref="I67:L67"/>
    <mergeCell ref="M67:Q67"/>
    <mergeCell ref="R67:W67"/>
    <mergeCell ref="X67:AB67"/>
    <mergeCell ref="AC67:AH67"/>
    <mergeCell ref="AN68:AS68"/>
    <mergeCell ref="I68:L68"/>
    <mergeCell ref="M68:Q68"/>
    <mergeCell ref="R68:W68"/>
    <mergeCell ref="X68:AB68"/>
    <mergeCell ref="AC68:AH68"/>
    <mergeCell ref="AI68:AM68"/>
    <mergeCell ref="M114:Q114"/>
    <mergeCell ref="R114:W114"/>
    <mergeCell ref="X114:AB114"/>
    <mergeCell ref="AC114:AH114"/>
    <mergeCell ref="AI114:AM114"/>
    <mergeCell ref="AN114:AS114"/>
    <mergeCell ref="AT114:AY114"/>
    <mergeCell ref="AT115:AY115"/>
    <mergeCell ref="I116:L116"/>
    <mergeCell ref="M116:Q116"/>
    <mergeCell ref="R116:W116"/>
    <mergeCell ref="X116:AB116"/>
    <mergeCell ref="AC116:AH116"/>
    <mergeCell ref="AI116:AM116"/>
    <mergeCell ref="AN116:AS116"/>
    <mergeCell ref="AT116:AY116"/>
    <mergeCell ref="AI117:AM117"/>
    <mergeCell ref="AN117:AS117"/>
    <mergeCell ref="AT117:AY117"/>
    <mergeCell ref="I115:L115"/>
    <mergeCell ref="M115:Q115"/>
    <mergeCell ref="R115:W115"/>
    <mergeCell ref="X115:AB115"/>
    <mergeCell ref="AC115:AH115"/>
    <mergeCell ref="AI115:AM115"/>
    <mergeCell ref="AN115:AS115"/>
    <mergeCell ref="E110:H110"/>
    <mergeCell ref="I110:L110"/>
    <mergeCell ref="M110:Q110"/>
    <mergeCell ref="R110:W110"/>
    <mergeCell ref="X110:AB110"/>
    <mergeCell ref="AC110:AH110"/>
    <mergeCell ref="AT112:AY112"/>
    <mergeCell ref="I113:L113"/>
    <mergeCell ref="M113:Q113"/>
    <mergeCell ref="R113:W113"/>
    <mergeCell ref="X113:AB113"/>
    <mergeCell ref="AC113:AH113"/>
    <mergeCell ref="AI113:AM113"/>
    <mergeCell ref="AN113:AS113"/>
    <mergeCell ref="AI111:AM111"/>
    <mergeCell ref="AN111:AS111"/>
    <mergeCell ref="AT111:AY111"/>
    <mergeCell ref="I112:L112"/>
    <mergeCell ref="M112:Q112"/>
    <mergeCell ref="R112:W112"/>
    <mergeCell ref="X112:AB112"/>
    <mergeCell ref="AC112:AH112"/>
    <mergeCell ref="AI112:AM112"/>
    <mergeCell ref="AN112:AS112"/>
    <mergeCell ref="E111:H114"/>
    <mergeCell ref="I111:L111"/>
    <mergeCell ref="M111:Q111"/>
    <mergeCell ref="R111:W111"/>
    <mergeCell ref="X111:AB111"/>
    <mergeCell ref="AC111:AH111"/>
    <mergeCell ref="AT113:AY113"/>
    <mergeCell ref="I114:L114"/>
    <mergeCell ref="M107:Q107"/>
    <mergeCell ref="R107:W107"/>
    <mergeCell ref="X107:AB107"/>
    <mergeCell ref="AC107:AH107"/>
    <mergeCell ref="AI107:AM107"/>
    <mergeCell ref="AN107:AS107"/>
    <mergeCell ref="AT107:AY107"/>
    <mergeCell ref="AT108:AY108"/>
    <mergeCell ref="I109:L109"/>
    <mergeCell ref="M109:Q109"/>
    <mergeCell ref="R109:W109"/>
    <mergeCell ref="X109:AB109"/>
    <mergeCell ref="AC109:AH109"/>
    <mergeCell ref="AI109:AM109"/>
    <mergeCell ref="AN109:AS109"/>
    <mergeCell ref="AT109:AY109"/>
    <mergeCell ref="AI110:AM110"/>
    <mergeCell ref="AN110:AS110"/>
    <mergeCell ref="AT110:AY110"/>
    <mergeCell ref="I108:L108"/>
    <mergeCell ref="M108:Q108"/>
    <mergeCell ref="R108:W108"/>
    <mergeCell ref="X108:AB108"/>
    <mergeCell ref="AC108:AH108"/>
    <mergeCell ref="AI108:AM108"/>
    <mergeCell ref="AN108:AS108"/>
    <mergeCell ref="E103:H103"/>
    <mergeCell ref="I103:L103"/>
    <mergeCell ref="M103:Q103"/>
    <mergeCell ref="R103:W103"/>
    <mergeCell ref="X103:AB103"/>
    <mergeCell ref="AC103:AH103"/>
    <mergeCell ref="AT105:AY105"/>
    <mergeCell ref="I106:L106"/>
    <mergeCell ref="M106:Q106"/>
    <mergeCell ref="R106:W106"/>
    <mergeCell ref="X106:AB106"/>
    <mergeCell ref="AC106:AH106"/>
    <mergeCell ref="AI106:AM106"/>
    <mergeCell ref="AN106:AS106"/>
    <mergeCell ref="AI104:AM104"/>
    <mergeCell ref="AN104:AS104"/>
    <mergeCell ref="AT104:AY104"/>
    <mergeCell ref="I105:L105"/>
    <mergeCell ref="M105:Q105"/>
    <mergeCell ref="R105:W105"/>
    <mergeCell ref="X105:AB105"/>
    <mergeCell ref="AC105:AH105"/>
    <mergeCell ref="AI105:AM105"/>
    <mergeCell ref="AN105:AS105"/>
    <mergeCell ref="E104:H107"/>
    <mergeCell ref="I104:L104"/>
    <mergeCell ref="M104:Q104"/>
    <mergeCell ref="R104:W104"/>
    <mergeCell ref="X104:AB104"/>
    <mergeCell ref="AC104:AH104"/>
    <mergeCell ref="AT106:AY106"/>
    <mergeCell ref="I107:L107"/>
    <mergeCell ref="M100:Q100"/>
    <mergeCell ref="R100:W100"/>
    <mergeCell ref="X100:AB100"/>
    <mergeCell ref="AC100:AH100"/>
    <mergeCell ref="AI100:AM100"/>
    <mergeCell ref="AN100:AS100"/>
    <mergeCell ref="AT100:AY100"/>
    <mergeCell ref="AT101:AY101"/>
    <mergeCell ref="I102:L102"/>
    <mergeCell ref="M102:Q102"/>
    <mergeCell ref="R102:W102"/>
    <mergeCell ref="X102:AB102"/>
    <mergeCell ref="AC102:AH102"/>
    <mergeCell ref="AI102:AM102"/>
    <mergeCell ref="AN102:AS102"/>
    <mergeCell ref="AT102:AY102"/>
    <mergeCell ref="AI103:AM103"/>
    <mergeCell ref="AN103:AS103"/>
    <mergeCell ref="AT103:AY103"/>
    <mergeCell ref="I101:L101"/>
    <mergeCell ref="M101:Q101"/>
    <mergeCell ref="R101:W101"/>
    <mergeCell ref="X101:AB101"/>
    <mergeCell ref="AC101:AH101"/>
    <mergeCell ref="AI101:AM101"/>
    <mergeCell ref="AN101:AS101"/>
    <mergeCell ref="E96:H96"/>
    <mergeCell ref="I96:L96"/>
    <mergeCell ref="M96:Q96"/>
    <mergeCell ref="R96:W96"/>
    <mergeCell ref="X96:AB96"/>
    <mergeCell ref="AC96:AH96"/>
    <mergeCell ref="AT98:AY98"/>
    <mergeCell ref="I99:L99"/>
    <mergeCell ref="M99:Q99"/>
    <mergeCell ref="R99:W99"/>
    <mergeCell ref="X99:AB99"/>
    <mergeCell ref="AC99:AH99"/>
    <mergeCell ref="AI99:AM99"/>
    <mergeCell ref="AN99:AS99"/>
    <mergeCell ref="AI97:AM97"/>
    <mergeCell ref="AN97:AS97"/>
    <mergeCell ref="AT97:AY97"/>
    <mergeCell ref="I98:L98"/>
    <mergeCell ref="M98:Q98"/>
    <mergeCell ref="R98:W98"/>
    <mergeCell ref="X98:AB98"/>
    <mergeCell ref="AC98:AH98"/>
    <mergeCell ref="AI98:AM98"/>
    <mergeCell ref="AN98:AS98"/>
    <mergeCell ref="E97:H100"/>
    <mergeCell ref="I97:L97"/>
    <mergeCell ref="M97:Q97"/>
    <mergeCell ref="R97:W97"/>
    <mergeCell ref="X97:AB97"/>
    <mergeCell ref="AC97:AH97"/>
    <mergeCell ref="AT99:AY99"/>
    <mergeCell ref="I100:L100"/>
    <mergeCell ref="M93:Q93"/>
    <mergeCell ref="R93:W93"/>
    <mergeCell ref="X93:AB93"/>
    <mergeCell ref="AC93:AH93"/>
    <mergeCell ref="AI93:AM93"/>
    <mergeCell ref="AN93:AS93"/>
    <mergeCell ref="AT93:AY93"/>
    <mergeCell ref="AT94:AY94"/>
    <mergeCell ref="I95:L95"/>
    <mergeCell ref="M95:Q95"/>
    <mergeCell ref="R95:W95"/>
    <mergeCell ref="X95:AB95"/>
    <mergeCell ref="AC95:AH95"/>
    <mergeCell ref="AI95:AM95"/>
    <mergeCell ref="AN95:AS95"/>
    <mergeCell ref="AT95:AY95"/>
    <mergeCell ref="AI96:AM96"/>
    <mergeCell ref="AN96:AS96"/>
    <mergeCell ref="AT96:AY96"/>
    <mergeCell ref="I94:L94"/>
    <mergeCell ref="M94:Q94"/>
    <mergeCell ref="R94:W94"/>
    <mergeCell ref="X94:AB94"/>
    <mergeCell ref="AC94:AH94"/>
    <mergeCell ref="AI94:AM94"/>
    <mergeCell ref="AN94:AS94"/>
    <mergeCell ref="E89:H89"/>
    <mergeCell ref="I89:L89"/>
    <mergeCell ref="M89:Q89"/>
    <mergeCell ref="R89:W89"/>
    <mergeCell ref="X89:AB89"/>
    <mergeCell ref="AC89:AH89"/>
    <mergeCell ref="AT91:AY91"/>
    <mergeCell ref="I92:L92"/>
    <mergeCell ref="M92:Q92"/>
    <mergeCell ref="R92:W92"/>
    <mergeCell ref="X92:AB92"/>
    <mergeCell ref="AC92:AH92"/>
    <mergeCell ref="AI92:AM92"/>
    <mergeCell ref="AN92:AS92"/>
    <mergeCell ref="AI90:AM90"/>
    <mergeCell ref="AN90:AS90"/>
    <mergeCell ref="AT90:AY90"/>
    <mergeCell ref="I91:L91"/>
    <mergeCell ref="M91:Q91"/>
    <mergeCell ref="R91:W91"/>
    <mergeCell ref="X91:AB91"/>
    <mergeCell ref="AC91:AH91"/>
    <mergeCell ref="AI91:AM91"/>
    <mergeCell ref="AN91:AS91"/>
    <mergeCell ref="E90:H93"/>
    <mergeCell ref="I90:L90"/>
    <mergeCell ref="M90:Q90"/>
    <mergeCell ref="R90:W90"/>
    <mergeCell ref="X90:AB90"/>
    <mergeCell ref="AC90:AH90"/>
    <mergeCell ref="AT92:AY92"/>
    <mergeCell ref="I93:L93"/>
    <mergeCell ref="X86:AB86"/>
    <mergeCell ref="AC86:AH86"/>
    <mergeCell ref="AI86:AM86"/>
    <mergeCell ref="AN86:AS86"/>
    <mergeCell ref="AT86:AY86"/>
    <mergeCell ref="AT87:AY87"/>
    <mergeCell ref="I88:L88"/>
    <mergeCell ref="M88:Q88"/>
    <mergeCell ref="R88:W88"/>
    <mergeCell ref="X88:AB88"/>
    <mergeCell ref="AC88:AH88"/>
    <mergeCell ref="AI88:AM88"/>
    <mergeCell ref="AN88:AS88"/>
    <mergeCell ref="AT88:AY88"/>
    <mergeCell ref="AI89:AM89"/>
    <mergeCell ref="AN89:AS89"/>
    <mergeCell ref="AT89:AY89"/>
    <mergeCell ref="I87:L87"/>
    <mergeCell ref="M87:Q87"/>
    <mergeCell ref="R87:W87"/>
    <mergeCell ref="X87:AB87"/>
    <mergeCell ref="AC87:AH87"/>
    <mergeCell ref="AI87:AM87"/>
    <mergeCell ref="AN87:AS87"/>
    <mergeCell ref="E82:H82"/>
    <mergeCell ref="I82:L82"/>
    <mergeCell ref="M82:Q82"/>
    <mergeCell ref="R82:W82"/>
    <mergeCell ref="X82:AB82"/>
    <mergeCell ref="AC82:AH82"/>
    <mergeCell ref="AT84:AY84"/>
    <mergeCell ref="I85:L85"/>
    <mergeCell ref="M85:Q85"/>
    <mergeCell ref="R85:W85"/>
    <mergeCell ref="X85:AB85"/>
    <mergeCell ref="AC85:AH85"/>
    <mergeCell ref="AI85:AM85"/>
    <mergeCell ref="AN85:AS85"/>
    <mergeCell ref="AI83:AM83"/>
    <mergeCell ref="AN83:AS83"/>
    <mergeCell ref="AT83:AY83"/>
    <mergeCell ref="I84:L84"/>
    <mergeCell ref="M84:Q84"/>
    <mergeCell ref="R84:W84"/>
    <mergeCell ref="X84:AB84"/>
    <mergeCell ref="AC84:AH84"/>
    <mergeCell ref="AI84:AM84"/>
    <mergeCell ref="AN84:AS84"/>
    <mergeCell ref="E83:H86"/>
    <mergeCell ref="I83:L83"/>
    <mergeCell ref="M83:Q83"/>
    <mergeCell ref="R83:W83"/>
    <mergeCell ref="X83:AB83"/>
    <mergeCell ref="AC83:AH83"/>
    <mergeCell ref="AT85:AY85"/>
    <mergeCell ref="I86:L86"/>
    <mergeCell ref="E76:H79"/>
    <mergeCell ref="I76:L76"/>
    <mergeCell ref="M76:Q76"/>
    <mergeCell ref="R76:W76"/>
    <mergeCell ref="X76:AB76"/>
    <mergeCell ref="AC76:AH76"/>
    <mergeCell ref="AT78:AY78"/>
    <mergeCell ref="I79:L79"/>
    <mergeCell ref="M79:Q79"/>
    <mergeCell ref="R79:W79"/>
    <mergeCell ref="X79:AB79"/>
    <mergeCell ref="AC79:AH79"/>
    <mergeCell ref="AI79:AM79"/>
    <mergeCell ref="AN79:AS79"/>
    <mergeCell ref="AT79:AY79"/>
    <mergeCell ref="AT80:AY80"/>
    <mergeCell ref="I81:L81"/>
    <mergeCell ref="M81:Q81"/>
    <mergeCell ref="R81:W81"/>
    <mergeCell ref="X81:AB81"/>
    <mergeCell ref="AC81:AH81"/>
    <mergeCell ref="AI81:AM81"/>
    <mergeCell ref="AN81:AS81"/>
    <mergeCell ref="AT81:AY81"/>
    <mergeCell ref="I80:L80"/>
    <mergeCell ref="M80:Q80"/>
    <mergeCell ref="R80:W80"/>
    <mergeCell ref="X80:AB80"/>
    <mergeCell ref="AC80:AH80"/>
    <mergeCell ref="AI80:AM80"/>
    <mergeCell ref="AN80:AS80"/>
    <mergeCell ref="E75:H75"/>
    <mergeCell ref="I75:L75"/>
    <mergeCell ref="M75:Q75"/>
    <mergeCell ref="R75:W75"/>
    <mergeCell ref="X75:AB75"/>
    <mergeCell ref="AC75:AH75"/>
    <mergeCell ref="AI75:AM75"/>
    <mergeCell ref="AN75:AS75"/>
    <mergeCell ref="I74:L74"/>
    <mergeCell ref="M74:Q74"/>
    <mergeCell ref="R74:W74"/>
    <mergeCell ref="X74:AB74"/>
    <mergeCell ref="AC74:AH74"/>
    <mergeCell ref="AI74:AM74"/>
    <mergeCell ref="AT77:AY77"/>
    <mergeCell ref="I78:L78"/>
    <mergeCell ref="M78:Q78"/>
    <mergeCell ref="R78:W78"/>
    <mergeCell ref="X78:AB78"/>
    <mergeCell ref="AC78:AH78"/>
    <mergeCell ref="AI78:AM78"/>
    <mergeCell ref="AN78:AS78"/>
    <mergeCell ref="AI76:AM76"/>
    <mergeCell ref="AN76:AS76"/>
    <mergeCell ref="AT76:AY76"/>
    <mergeCell ref="I77:L77"/>
    <mergeCell ref="M77:Q77"/>
    <mergeCell ref="R77:W77"/>
    <mergeCell ref="X77:AB77"/>
    <mergeCell ref="AC77:AH77"/>
    <mergeCell ref="AI77:AM77"/>
    <mergeCell ref="AN77:AS77"/>
    <mergeCell ref="E69:H72"/>
    <mergeCell ref="I69:L69"/>
    <mergeCell ref="M69:Q69"/>
    <mergeCell ref="R69:W69"/>
    <mergeCell ref="X69:AB69"/>
    <mergeCell ref="AC69:AH69"/>
    <mergeCell ref="AI69:AM69"/>
    <mergeCell ref="AN69:AS69"/>
    <mergeCell ref="I124:L124"/>
    <mergeCell ref="M124:Q124"/>
    <mergeCell ref="R124:W124"/>
    <mergeCell ref="X124:AB124"/>
    <mergeCell ref="AC124:AH124"/>
    <mergeCell ref="AI124:AM124"/>
    <mergeCell ref="AT73:AY73"/>
    <mergeCell ref="AT70:AY70"/>
    <mergeCell ref="I71:L71"/>
    <mergeCell ref="M71:Q71"/>
    <mergeCell ref="R71:W71"/>
    <mergeCell ref="X71:AB71"/>
    <mergeCell ref="AC71:AH71"/>
    <mergeCell ref="AI71:AM71"/>
    <mergeCell ref="AN71:AS71"/>
    <mergeCell ref="AT71:AY71"/>
    <mergeCell ref="M73:Q73"/>
    <mergeCell ref="R73:W73"/>
    <mergeCell ref="X73:AB73"/>
    <mergeCell ref="AC73:AH73"/>
    <mergeCell ref="AI73:AM73"/>
    <mergeCell ref="AN73:AS73"/>
    <mergeCell ref="AT75:AY75"/>
    <mergeCell ref="I72:L72"/>
    <mergeCell ref="R123:W123"/>
    <mergeCell ref="X123:AB123"/>
    <mergeCell ref="AC123:AH123"/>
    <mergeCell ref="AI123:AM123"/>
    <mergeCell ref="AN123:AS123"/>
    <mergeCell ref="AT123:AY123"/>
    <mergeCell ref="AC122:AH122"/>
    <mergeCell ref="AT69:AY69"/>
    <mergeCell ref="I70:L70"/>
    <mergeCell ref="M70:Q70"/>
    <mergeCell ref="R70:W70"/>
    <mergeCell ref="X70:AB70"/>
    <mergeCell ref="AC70:AH70"/>
    <mergeCell ref="AI70:AM70"/>
    <mergeCell ref="AN70:AS70"/>
    <mergeCell ref="AN124:AS124"/>
    <mergeCell ref="AT124:AY124"/>
    <mergeCell ref="M72:Q72"/>
    <mergeCell ref="R72:W72"/>
    <mergeCell ref="X72:AB72"/>
    <mergeCell ref="AC72:AH72"/>
    <mergeCell ref="AI72:AM72"/>
    <mergeCell ref="AN72:AS72"/>
    <mergeCell ref="AT72:AY72"/>
    <mergeCell ref="I73:L73"/>
    <mergeCell ref="AN74:AS74"/>
    <mergeCell ref="AT74:AY74"/>
    <mergeCell ref="AI82:AM82"/>
    <mergeCell ref="AN82:AS82"/>
    <mergeCell ref="AT82:AY82"/>
    <mergeCell ref="M86:Q86"/>
    <mergeCell ref="R86:W86"/>
    <mergeCell ref="B126:D137"/>
    <mergeCell ref="E118:H121"/>
    <mergeCell ref="I118:L118"/>
    <mergeCell ref="M118:Q118"/>
    <mergeCell ref="R118:W118"/>
    <mergeCell ref="X118:AB118"/>
    <mergeCell ref="I122:L122"/>
    <mergeCell ref="M122:Q122"/>
    <mergeCell ref="R122:W122"/>
    <mergeCell ref="X122:AB122"/>
    <mergeCell ref="AT118:AY118"/>
    <mergeCell ref="I119:L119"/>
    <mergeCell ref="M119:Q119"/>
    <mergeCell ref="R119:W119"/>
    <mergeCell ref="X119:AB119"/>
    <mergeCell ref="AC119:AH119"/>
    <mergeCell ref="AI119:AM119"/>
    <mergeCell ref="AN119:AS119"/>
    <mergeCell ref="AT119:AY119"/>
    <mergeCell ref="AC118:AH118"/>
    <mergeCell ref="AT120:AY120"/>
    <mergeCell ref="I121:L121"/>
    <mergeCell ref="M121:Q121"/>
    <mergeCell ref="R121:W121"/>
    <mergeCell ref="X121:AB121"/>
    <mergeCell ref="AC121:AH121"/>
    <mergeCell ref="AI121:AM121"/>
    <mergeCell ref="AN121:AS121"/>
    <mergeCell ref="AT121:AY121"/>
    <mergeCell ref="AT122:AY122"/>
    <mergeCell ref="I123:L123"/>
    <mergeCell ref="M123:Q123"/>
    <mergeCell ref="I132:L132"/>
    <mergeCell ref="M132:S132"/>
    <mergeCell ref="T132:W132"/>
    <mergeCell ref="X132:AD132"/>
    <mergeCell ref="AE132:AH132"/>
    <mergeCell ref="AI132:AO132"/>
    <mergeCell ref="AP132:AS132"/>
    <mergeCell ref="AT132:AY132"/>
    <mergeCell ref="AP134:AS134"/>
    <mergeCell ref="AT134:AY134"/>
    <mergeCell ref="E133:H133"/>
    <mergeCell ref="I133:L133"/>
    <mergeCell ref="M133:S133"/>
    <mergeCell ref="T133:W133"/>
    <mergeCell ref="X133:AD133"/>
    <mergeCell ref="AE133:AH133"/>
    <mergeCell ref="AI133:AO133"/>
    <mergeCell ref="AP133:AS133"/>
    <mergeCell ref="E134:H134"/>
    <mergeCell ref="I134:L134"/>
    <mergeCell ref="M134:S134"/>
    <mergeCell ref="T134:W134"/>
    <mergeCell ref="X134:AD134"/>
    <mergeCell ref="AE134:AH134"/>
    <mergeCell ref="AI134:AO134"/>
    <mergeCell ref="AE135:AH135"/>
    <mergeCell ref="AI135:AO135"/>
    <mergeCell ref="AP135:AS135"/>
    <mergeCell ref="AT135:AY135"/>
    <mergeCell ref="AP130:AS130"/>
    <mergeCell ref="AT130:AY130"/>
    <mergeCell ref="E129:H129"/>
    <mergeCell ref="I129:L129"/>
    <mergeCell ref="M129:S129"/>
    <mergeCell ref="T129:W129"/>
    <mergeCell ref="X129:AD129"/>
    <mergeCell ref="AE129:AH129"/>
    <mergeCell ref="AI129:AO129"/>
    <mergeCell ref="AP129:AS129"/>
    <mergeCell ref="AI131:AO131"/>
    <mergeCell ref="AP131:AS131"/>
    <mergeCell ref="AT131:AY131"/>
    <mergeCell ref="E130:H130"/>
    <mergeCell ref="I130:L130"/>
    <mergeCell ref="M130:S130"/>
    <mergeCell ref="T130:W130"/>
    <mergeCell ref="X130:AD130"/>
    <mergeCell ref="AE130:AH130"/>
    <mergeCell ref="AI130:AO130"/>
    <mergeCell ref="E131:H131"/>
    <mergeCell ref="I131:L131"/>
    <mergeCell ref="M131:S131"/>
    <mergeCell ref="T131:W131"/>
    <mergeCell ref="X131:AD131"/>
    <mergeCell ref="AE131:AH131"/>
    <mergeCell ref="AT133:AY133"/>
    <mergeCell ref="E132:H132"/>
    <mergeCell ref="AP137:AS137"/>
    <mergeCell ref="AT137:AY137"/>
    <mergeCell ref="E128:H128"/>
    <mergeCell ref="I128:L128"/>
    <mergeCell ref="M128:S128"/>
    <mergeCell ref="T128:W128"/>
    <mergeCell ref="X128:AD128"/>
    <mergeCell ref="AE128:AH128"/>
    <mergeCell ref="AI128:AO128"/>
    <mergeCell ref="AP128:AS128"/>
    <mergeCell ref="AI136:AO136"/>
    <mergeCell ref="AP136:AS136"/>
    <mergeCell ref="AT136:AY136"/>
    <mergeCell ref="E137:H137"/>
    <mergeCell ref="I137:L137"/>
    <mergeCell ref="M137:S137"/>
    <mergeCell ref="T137:W137"/>
    <mergeCell ref="X137:AD137"/>
    <mergeCell ref="AE137:AH137"/>
    <mergeCell ref="AI137:AO137"/>
    <mergeCell ref="E136:H136"/>
    <mergeCell ref="I136:L136"/>
    <mergeCell ref="M136:S136"/>
    <mergeCell ref="T136:W136"/>
    <mergeCell ref="X136:AD136"/>
    <mergeCell ref="AE136:AH136"/>
    <mergeCell ref="AT129:AY129"/>
    <mergeCell ref="T135:W135"/>
    <mergeCell ref="X135:AD135"/>
    <mergeCell ref="E135:H135"/>
    <mergeCell ref="I135:L135"/>
    <mergeCell ref="M135:S135"/>
    <mergeCell ref="AE127:AH127"/>
    <mergeCell ref="AI127:AO127"/>
    <mergeCell ref="AP127:AS127"/>
    <mergeCell ref="AT127:AY127"/>
    <mergeCell ref="I19:L19"/>
    <mergeCell ref="M19:Q19"/>
    <mergeCell ref="R19:W19"/>
    <mergeCell ref="X19:AB19"/>
    <mergeCell ref="AC19:AH19"/>
    <mergeCell ref="AI19:AM19"/>
    <mergeCell ref="AT128:AY128"/>
    <mergeCell ref="E126:H127"/>
    <mergeCell ref="I126:S126"/>
    <mergeCell ref="T126:AD126"/>
    <mergeCell ref="AE126:AO126"/>
    <mergeCell ref="AP126:AY126"/>
    <mergeCell ref="I127:L127"/>
    <mergeCell ref="M127:S127"/>
    <mergeCell ref="T127:W127"/>
    <mergeCell ref="X127:AD127"/>
    <mergeCell ref="AI122:AM122"/>
    <mergeCell ref="AN122:AS122"/>
    <mergeCell ref="E124:H124"/>
    <mergeCell ref="AI118:AM118"/>
    <mergeCell ref="AN118:AS118"/>
    <mergeCell ref="I120:L120"/>
    <mergeCell ref="M120:Q120"/>
    <mergeCell ref="R120:W120"/>
    <mergeCell ref="X120:AB120"/>
    <mergeCell ref="AC120:AH120"/>
    <mergeCell ref="AI120:AM120"/>
    <mergeCell ref="AN120:AS120"/>
    <mergeCell ref="M18:Q18"/>
    <mergeCell ref="R13:W13"/>
    <mergeCell ref="X13:AB13"/>
    <mergeCell ref="AC13:AH13"/>
    <mergeCell ref="AI13:AM13"/>
    <mergeCell ref="AI15:AM15"/>
    <mergeCell ref="AN15:AS15"/>
    <mergeCell ref="I16:L16"/>
    <mergeCell ref="AN19:AS19"/>
    <mergeCell ref="M16:Q16"/>
    <mergeCell ref="R16:W16"/>
    <mergeCell ref="X16:AB16"/>
    <mergeCell ref="AC16:AH16"/>
    <mergeCell ref="AI16:AM16"/>
    <mergeCell ref="AN16:AS16"/>
    <mergeCell ref="X17:AB17"/>
    <mergeCell ref="AC17:AH17"/>
    <mergeCell ref="AI17:AM17"/>
    <mergeCell ref="AI18:AM18"/>
    <mergeCell ref="AN18:AS18"/>
    <mergeCell ref="M12:Q12"/>
    <mergeCell ref="R12:W12"/>
    <mergeCell ref="X12:AB12"/>
    <mergeCell ref="AC12:AH12"/>
    <mergeCell ref="M14:Q14"/>
    <mergeCell ref="R14:W14"/>
    <mergeCell ref="X14:AB14"/>
    <mergeCell ref="AC14:AH14"/>
    <mergeCell ref="B2:F3"/>
    <mergeCell ref="R18:W18"/>
    <mergeCell ref="X18:AB18"/>
    <mergeCell ref="AC18:AH18"/>
    <mergeCell ref="I17:L17"/>
    <mergeCell ref="M17:Q17"/>
    <mergeCell ref="R17:W17"/>
    <mergeCell ref="I14:L14"/>
    <mergeCell ref="AF4:AJ6"/>
    <mergeCell ref="AF2:AJ3"/>
    <mergeCell ref="B11:L12"/>
    <mergeCell ref="M11:W11"/>
    <mergeCell ref="X11:AH11"/>
    <mergeCell ref="AI11:AS11"/>
    <mergeCell ref="B13:H16"/>
    <mergeCell ref="I15:L15"/>
    <mergeCell ref="M15:Q15"/>
    <mergeCell ref="R15:W15"/>
    <mergeCell ref="X15:AB15"/>
    <mergeCell ref="AC15:AH15"/>
    <mergeCell ref="AN17:AS17"/>
    <mergeCell ref="I18:L18"/>
    <mergeCell ref="AA2:AE3"/>
    <mergeCell ref="AN5:AP5"/>
    <mergeCell ref="AN2:AP4"/>
    <mergeCell ref="AK5:AM5"/>
    <mergeCell ref="AR5:AT5"/>
    <mergeCell ref="AK6:AM6"/>
    <mergeCell ref="AN6:AP6"/>
    <mergeCell ref="AR6:AT6"/>
    <mergeCell ref="AR2:AT4"/>
    <mergeCell ref="AK2:AM4"/>
    <mergeCell ref="AQ2:AQ4"/>
    <mergeCell ref="AI14:AM14"/>
    <mergeCell ref="AN14:AS14"/>
    <mergeCell ref="AI12:AM12"/>
    <mergeCell ref="AN12:AS12"/>
    <mergeCell ref="I13:L13"/>
    <mergeCell ref="M13:Q13"/>
    <mergeCell ref="AV5:AX5"/>
    <mergeCell ref="AV6:AX6"/>
    <mergeCell ref="AV2:AX4"/>
    <mergeCell ref="AY2:AY4"/>
    <mergeCell ref="AU2:AU4"/>
    <mergeCell ref="AT11:AY12"/>
    <mergeCell ref="AT14:AY14"/>
    <mergeCell ref="AT17:AY17"/>
    <mergeCell ref="AT18:AY18"/>
    <mergeCell ref="AT15:AY15"/>
    <mergeCell ref="AT16:AY16"/>
    <mergeCell ref="AT19:AY19"/>
    <mergeCell ref="B4:F6"/>
    <mergeCell ref="G4:K6"/>
    <mergeCell ref="L4:P6"/>
    <mergeCell ref="Q4:U6"/>
    <mergeCell ref="V4:Z6"/>
    <mergeCell ref="AA4:AE6"/>
    <mergeCell ref="AT13:AY13"/>
    <mergeCell ref="AN13:AS13"/>
    <mergeCell ref="B8:AG9"/>
    <mergeCell ref="AH8:AK8"/>
    <mergeCell ref="AL8:AY8"/>
    <mergeCell ref="AI9:AJ9"/>
    <mergeCell ref="AK9:AT9"/>
    <mergeCell ref="AU9:AW9"/>
    <mergeCell ref="AX9:AY9"/>
    <mergeCell ref="AU10:AW10"/>
    <mergeCell ref="G2:K3"/>
    <mergeCell ref="L2:P3"/>
    <mergeCell ref="Q2:U3"/>
    <mergeCell ref="V2:Z3"/>
  </mergeCells>
  <phoneticPr fontId="2"/>
  <pageMargins left="0.6692913385826772" right="0.6692913385826772" top="0.59055118110236227" bottom="0.59055118110236227" header="0.51181102362204722" footer="0.51181102362204722"/>
  <pageSetup paperSize="9" scale="93" fitToHeight="2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EAC49-E7E9-4926-BC01-69B35ADB1E75}">
  <dimension ref="A1:CB137"/>
  <sheetViews>
    <sheetView view="pageBreakPreview" zoomScaleNormal="100" zoomScaleSheetLayoutView="100" workbookViewId="0">
      <selection activeCell="BU19" sqref="BU19"/>
    </sheetView>
  </sheetViews>
  <sheetFormatPr defaultColWidth="1.625" defaultRowHeight="14.1" customHeight="1" x14ac:dyDescent="0.15"/>
  <cols>
    <col min="1" max="4" width="1.75" style="52" customWidth="1" collapsed="1"/>
    <col min="5" max="5" width="2.75" style="52" customWidth="1" collapsed="1"/>
    <col min="6" max="6" width="2.625" style="52" customWidth="1" collapsed="1"/>
    <col min="7" max="50" width="1.75" style="52" customWidth="1" collapsed="1"/>
    <col min="51" max="51" width="3.125" style="52" customWidth="1" collapsed="1"/>
    <col min="52" max="52" width="1.75" style="52" customWidth="1" collapsed="1"/>
    <col min="53" max="74" width="1.625" style="52" collapsed="1"/>
    <col min="75" max="80" width="1.625" style="52"/>
    <col min="81" max="16384" width="1.625" style="52" collapsed="1"/>
  </cols>
  <sheetData>
    <row r="1" spans="1:52" ht="3.95" customHeight="1" x14ac:dyDescent="0.15">
      <c r="A1" s="1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7"/>
    </row>
    <row r="2" spans="1:52" ht="6.75" customHeight="1" x14ac:dyDescent="0.15">
      <c r="A2" s="5"/>
      <c r="B2" s="228"/>
      <c r="C2" s="228"/>
      <c r="D2" s="228"/>
      <c r="E2" s="228"/>
      <c r="F2" s="228"/>
      <c r="G2" s="227"/>
      <c r="H2" s="227"/>
      <c r="I2" s="227"/>
      <c r="J2" s="227"/>
      <c r="K2" s="227"/>
      <c r="L2" s="78"/>
      <c r="M2" s="79"/>
      <c r="N2" s="79"/>
      <c r="O2" s="79"/>
      <c r="P2" s="80"/>
      <c r="Q2" s="84"/>
      <c r="R2" s="84"/>
      <c r="S2" s="84"/>
      <c r="T2" s="84"/>
      <c r="U2" s="84"/>
      <c r="V2" s="80"/>
      <c r="W2" s="84"/>
      <c r="X2" s="84"/>
      <c r="Y2" s="84"/>
      <c r="Z2" s="84"/>
      <c r="AA2" s="84"/>
      <c r="AB2" s="84"/>
      <c r="AC2" s="84"/>
      <c r="AD2" s="84"/>
      <c r="AE2" s="84"/>
      <c r="AF2" s="228"/>
      <c r="AG2" s="228"/>
      <c r="AH2" s="228"/>
      <c r="AI2" s="228"/>
      <c r="AJ2" s="114"/>
      <c r="AK2" s="76" t="s">
        <v>0</v>
      </c>
      <c r="AL2" s="63"/>
      <c r="AM2" s="63"/>
      <c r="AN2" s="63"/>
      <c r="AO2" s="63"/>
      <c r="AP2" s="63"/>
      <c r="AQ2" s="69" t="s">
        <v>1</v>
      </c>
      <c r="AR2" s="63"/>
      <c r="AS2" s="63"/>
      <c r="AT2" s="63"/>
      <c r="AU2" s="69" t="s">
        <v>1</v>
      </c>
      <c r="AV2" s="63"/>
      <c r="AW2" s="63"/>
      <c r="AX2" s="63"/>
      <c r="AY2" s="66"/>
      <c r="AZ2" s="48"/>
    </row>
    <row r="3" spans="1:52" ht="6" customHeight="1" x14ac:dyDescent="0.15">
      <c r="A3" s="5"/>
      <c r="B3" s="229"/>
      <c r="C3" s="229"/>
      <c r="D3" s="229"/>
      <c r="E3" s="229"/>
      <c r="F3" s="229"/>
      <c r="G3" s="227"/>
      <c r="H3" s="227"/>
      <c r="I3" s="227"/>
      <c r="J3" s="227"/>
      <c r="K3" s="227"/>
      <c r="L3" s="81"/>
      <c r="M3" s="82"/>
      <c r="N3" s="82"/>
      <c r="O3" s="82"/>
      <c r="P3" s="83"/>
      <c r="Q3" s="85"/>
      <c r="R3" s="85"/>
      <c r="S3" s="85"/>
      <c r="T3" s="85"/>
      <c r="U3" s="85"/>
      <c r="V3" s="83"/>
      <c r="W3" s="85"/>
      <c r="X3" s="85"/>
      <c r="Y3" s="85"/>
      <c r="Z3" s="85"/>
      <c r="AA3" s="85"/>
      <c r="AB3" s="85"/>
      <c r="AC3" s="85"/>
      <c r="AD3" s="85"/>
      <c r="AE3" s="85"/>
      <c r="AF3" s="229"/>
      <c r="AG3" s="229"/>
      <c r="AH3" s="229"/>
      <c r="AI3" s="229"/>
      <c r="AJ3" s="115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67"/>
      <c r="AZ3" s="48"/>
    </row>
    <row r="4" spans="1:52" s="54" customFormat="1" ht="6" customHeight="1" x14ac:dyDescent="0.15">
      <c r="A4" s="7"/>
      <c r="B4" s="219"/>
      <c r="C4" s="220"/>
      <c r="D4" s="220"/>
      <c r="E4" s="220"/>
      <c r="F4" s="220"/>
      <c r="G4" s="219"/>
      <c r="H4" s="220"/>
      <c r="I4" s="220"/>
      <c r="J4" s="220"/>
      <c r="K4" s="220"/>
      <c r="L4" s="98"/>
      <c r="M4" s="221"/>
      <c r="N4" s="221"/>
      <c r="O4" s="221"/>
      <c r="P4" s="222"/>
      <c r="Q4" s="102"/>
      <c r="R4" s="224"/>
      <c r="S4" s="224"/>
      <c r="T4" s="224"/>
      <c r="U4" s="224"/>
      <c r="V4" s="104"/>
      <c r="W4" s="224"/>
      <c r="X4" s="224"/>
      <c r="Y4" s="224"/>
      <c r="Z4" s="224"/>
      <c r="AA4" s="102"/>
      <c r="AB4" s="224"/>
      <c r="AC4" s="224"/>
      <c r="AD4" s="224"/>
      <c r="AE4" s="224"/>
      <c r="AF4" s="219"/>
      <c r="AG4" s="220"/>
      <c r="AH4" s="220"/>
      <c r="AI4" s="220"/>
      <c r="AJ4" s="230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8"/>
      <c r="AZ4" s="8"/>
    </row>
    <row r="5" spans="1:52" s="54" customFormat="1" ht="18.95" customHeight="1" x14ac:dyDescent="0.15">
      <c r="A5" s="7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3"/>
      <c r="M5" s="221"/>
      <c r="N5" s="221"/>
      <c r="O5" s="221"/>
      <c r="P5" s="222"/>
      <c r="Q5" s="224"/>
      <c r="R5" s="224"/>
      <c r="S5" s="224"/>
      <c r="T5" s="224"/>
      <c r="U5" s="224"/>
      <c r="V5" s="222"/>
      <c r="W5" s="224"/>
      <c r="X5" s="224"/>
      <c r="Y5" s="224"/>
      <c r="Z5" s="224"/>
      <c r="AA5" s="224"/>
      <c r="AB5" s="224"/>
      <c r="AC5" s="224"/>
      <c r="AD5" s="224"/>
      <c r="AE5" s="224"/>
      <c r="AF5" s="220"/>
      <c r="AG5" s="220"/>
      <c r="AH5" s="220"/>
      <c r="AI5" s="220"/>
      <c r="AJ5" s="230"/>
      <c r="AK5" s="108" t="s">
        <v>2</v>
      </c>
      <c r="AL5" s="108"/>
      <c r="AM5" s="108"/>
      <c r="AN5" s="62"/>
      <c r="AO5" s="62"/>
      <c r="AP5" s="62"/>
      <c r="AQ5" s="10" t="s">
        <v>1</v>
      </c>
      <c r="AR5" s="62"/>
      <c r="AS5" s="62"/>
      <c r="AT5" s="62"/>
      <c r="AU5" s="10" t="s">
        <v>1</v>
      </c>
      <c r="AV5" s="62"/>
      <c r="AW5" s="62"/>
      <c r="AX5" s="62"/>
      <c r="AY5" s="51"/>
      <c r="AZ5" s="8"/>
    </row>
    <row r="6" spans="1:52" s="54" customFormat="1" ht="18.95" customHeight="1" x14ac:dyDescent="0.15">
      <c r="A6" s="7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3"/>
      <c r="M6" s="221"/>
      <c r="N6" s="221"/>
      <c r="O6" s="221"/>
      <c r="P6" s="222"/>
      <c r="Q6" s="224"/>
      <c r="R6" s="224"/>
      <c r="S6" s="224"/>
      <c r="T6" s="224"/>
      <c r="U6" s="224"/>
      <c r="V6" s="222"/>
      <c r="W6" s="224"/>
      <c r="X6" s="224"/>
      <c r="Y6" s="224"/>
      <c r="Z6" s="224"/>
      <c r="AA6" s="224"/>
      <c r="AB6" s="224"/>
      <c r="AC6" s="224"/>
      <c r="AD6" s="224"/>
      <c r="AE6" s="224"/>
      <c r="AF6" s="220"/>
      <c r="AG6" s="220"/>
      <c r="AH6" s="220"/>
      <c r="AI6" s="220"/>
      <c r="AJ6" s="220"/>
      <c r="AK6" s="76"/>
      <c r="AL6" s="76"/>
      <c r="AM6" s="76"/>
      <c r="AN6" s="63"/>
      <c r="AO6" s="63"/>
      <c r="AP6" s="63"/>
      <c r="AQ6" s="49"/>
      <c r="AR6" s="63"/>
      <c r="AS6" s="63"/>
      <c r="AT6" s="63"/>
      <c r="AU6" s="49"/>
      <c r="AV6" s="63"/>
      <c r="AW6" s="63"/>
      <c r="AX6" s="63"/>
      <c r="AY6" s="30"/>
      <c r="AZ6" s="8"/>
    </row>
    <row r="7" spans="1:52" s="54" customFormat="1" ht="10.5" customHeight="1" x14ac:dyDescent="0.15">
      <c r="A7" s="7"/>
      <c r="B7" s="58"/>
      <c r="C7" s="58"/>
      <c r="D7" s="58"/>
      <c r="E7" s="58"/>
      <c r="F7" s="58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6"/>
      <c r="AL7" s="56"/>
      <c r="AM7" s="56"/>
      <c r="AN7" s="52"/>
      <c r="AO7" s="52"/>
      <c r="AP7" s="52"/>
      <c r="AQ7" s="55"/>
      <c r="AR7" s="52"/>
      <c r="AS7" s="52"/>
      <c r="AT7" s="52"/>
      <c r="AU7" s="55"/>
      <c r="AV7" s="52"/>
      <c r="AW7" s="52"/>
      <c r="AX7" s="52"/>
      <c r="AZ7" s="8"/>
    </row>
    <row r="8" spans="1:52" ht="13.5" customHeight="1" x14ac:dyDescent="0.15">
      <c r="A8" s="5"/>
      <c r="B8" s="225" t="s">
        <v>4</v>
      </c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91" t="s">
        <v>5</v>
      </c>
      <c r="AI8" s="91"/>
      <c r="AJ8" s="91"/>
      <c r="AK8" s="91"/>
      <c r="AL8" s="91" t="s">
        <v>26</v>
      </c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48"/>
    </row>
    <row r="9" spans="1:52" ht="13.5" customHeight="1" x14ac:dyDescent="0.15">
      <c r="A9" s="5"/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  <c r="AA9" s="226"/>
      <c r="AB9" s="226"/>
      <c r="AC9" s="226"/>
      <c r="AD9" s="226"/>
      <c r="AE9" s="226"/>
      <c r="AF9" s="226"/>
      <c r="AG9" s="226"/>
      <c r="AH9" s="50" t="s">
        <v>6</v>
      </c>
      <c r="AI9" s="92">
        <v>12</v>
      </c>
      <c r="AJ9" s="92"/>
      <c r="AK9" s="93" t="s">
        <v>7</v>
      </c>
      <c r="AL9" s="93"/>
      <c r="AM9" s="93"/>
      <c r="AN9" s="93"/>
      <c r="AO9" s="93"/>
      <c r="AP9" s="93"/>
      <c r="AQ9" s="93"/>
      <c r="AR9" s="93"/>
      <c r="AS9" s="93"/>
      <c r="AT9" s="93"/>
      <c r="AU9" s="94">
        <v>28</v>
      </c>
      <c r="AV9" s="94"/>
      <c r="AW9" s="94"/>
      <c r="AX9" s="93" t="s">
        <v>8</v>
      </c>
      <c r="AY9" s="93"/>
      <c r="AZ9" s="48"/>
    </row>
    <row r="10" spans="1:52" ht="10.5" customHeight="1" x14ac:dyDescent="0.15">
      <c r="A10" s="5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95">
        <v>268</v>
      </c>
      <c r="AV10" s="95"/>
      <c r="AW10" s="95"/>
      <c r="AX10" s="53"/>
      <c r="AY10" s="53"/>
      <c r="AZ10" s="48"/>
    </row>
    <row r="11" spans="1:52" ht="10.5" customHeight="1" x14ac:dyDescent="0.15">
      <c r="A11" s="5"/>
      <c r="B11" s="116" t="s">
        <v>9</v>
      </c>
      <c r="C11" s="76"/>
      <c r="D11" s="76"/>
      <c r="E11" s="76"/>
      <c r="F11" s="76"/>
      <c r="G11" s="76"/>
      <c r="H11" s="76"/>
      <c r="I11" s="76"/>
      <c r="J11" s="76"/>
      <c r="K11" s="76"/>
      <c r="L11" s="117"/>
      <c r="M11" s="110" t="s">
        <v>10</v>
      </c>
      <c r="N11" s="111"/>
      <c r="O11" s="111"/>
      <c r="P11" s="111"/>
      <c r="Q11" s="111"/>
      <c r="R11" s="111"/>
      <c r="S11" s="111"/>
      <c r="T11" s="111"/>
      <c r="U11" s="111"/>
      <c r="V11" s="111"/>
      <c r="W11" s="112"/>
      <c r="X11" s="110" t="s">
        <v>11</v>
      </c>
      <c r="Y11" s="111"/>
      <c r="Z11" s="111"/>
      <c r="AA11" s="111"/>
      <c r="AB11" s="111"/>
      <c r="AC11" s="111"/>
      <c r="AD11" s="111"/>
      <c r="AE11" s="111"/>
      <c r="AF11" s="111"/>
      <c r="AG11" s="111"/>
      <c r="AH11" s="112"/>
      <c r="AI11" s="110" t="s">
        <v>12</v>
      </c>
      <c r="AJ11" s="111"/>
      <c r="AK11" s="111"/>
      <c r="AL11" s="111"/>
      <c r="AM11" s="111"/>
      <c r="AN11" s="111"/>
      <c r="AO11" s="111"/>
      <c r="AP11" s="111"/>
      <c r="AQ11" s="111"/>
      <c r="AR11" s="111"/>
      <c r="AS11" s="112"/>
      <c r="AT11" s="70" t="s">
        <v>13</v>
      </c>
      <c r="AU11" s="71"/>
      <c r="AV11" s="71"/>
      <c r="AW11" s="71"/>
      <c r="AX11" s="71"/>
      <c r="AY11" s="72"/>
      <c r="AZ11" s="48"/>
    </row>
    <row r="12" spans="1:52" ht="10.5" customHeight="1" x14ac:dyDescent="0.15">
      <c r="A12" s="5"/>
      <c r="B12" s="118"/>
      <c r="C12" s="119"/>
      <c r="D12" s="119"/>
      <c r="E12" s="119"/>
      <c r="F12" s="119"/>
      <c r="G12" s="119"/>
      <c r="H12" s="119"/>
      <c r="I12" s="119"/>
      <c r="J12" s="119"/>
      <c r="K12" s="119"/>
      <c r="L12" s="120"/>
      <c r="M12" s="110" t="s">
        <v>14</v>
      </c>
      <c r="N12" s="111"/>
      <c r="O12" s="111"/>
      <c r="P12" s="111"/>
      <c r="Q12" s="112"/>
      <c r="R12" s="110" t="s">
        <v>15</v>
      </c>
      <c r="S12" s="111"/>
      <c r="T12" s="111"/>
      <c r="U12" s="111"/>
      <c r="V12" s="111"/>
      <c r="W12" s="112"/>
      <c r="X12" s="110" t="s">
        <v>14</v>
      </c>
      <c r="Y12" s="111"/>
      <c r="Z12" s="111"/>
      <c r="AA12" s="111"/>
      <c r="AB12" s="112"/>
      <c r="AC12" s="110" t="s">
        <v>15</v>
      </c>
      <c r="AD12" s="111"/>
      <c r="AE12" s="111"/>
      <c r="AF12" s="111"/>
      <c r="AG12" s="111"/>
      <c r="AH12" s="112"/>
      <c r="AI12" s="110" t="s">
        <v>14</v>
      </c>
      <c r="AJ12" s="111"/>
      <c r="AK12" s="111"/>
      <c r="AL12" s="111"/>
      <c r="AM12" s="112"/>
      <c r="AN12" s="110" t="s">
        <v>15</v>
      </c>
      <c r="AO12" s="111"/>
      <c r="AP12" s="111"/>
      <c r="AQ12" s="111"/>
      <c r="AR12" s="111"/>
      <c r="AS12" s="112"/>
      <c r="AT12" s="73"/>
      <c r="AU12" s="74"/>
      <c r="AV12" s="74"/>
      <c r="AW12" s="74"/>
      <c r="AX12" s="74"/>
      <c r="AY12" s="75"/>
      <c r="AZ12" s="48"/>
    </row>
    <row r="13" spans="1:52" ht="10.5" customHeight="1" x14ac:dyDescent="0.15">
      <c r="A13" s="5"/>
      <c r="B13" s="121" t="s">
        <v>25</v>
      </c>
      <c r="C13" s="231"/>
      <c r="D13" s="231"/>
      <c r="E13" s="231"/>
      <c r="F13" s="231"/>
      <c r="G13" s="231"/>
      <c r="H13" s="232"/>
      <c r="I13" s="107" t="s">
        <v>16</v>
      </c>
      <c r="J13" s="108"/>
      <c r="K13" s="108"/>
      <c r="L13" s="109"/>
      <c r="M13" s="86">
        <v>1</v>
      </c>
      <c r="N13" s="87"/>
      <c r="O13" s="87"/>
      <c r="P13" s="87"/>
      <c r="Q13" s="88"/>
      <c r="R13" s="86">
        <v>300</v>
      </c>
      <c r="S13" s="87"/>
      <c r="T13" s="87"/>
      <c r="U13" s="87"/>
      <c r="V13" s="87"/>
      <c r="W13" s="88"/>
      <c r="X13" s="86">
        <v>0</v>
      </c>
      <c r="Y13" s="87"/>
      <c r="Z13" s="87"/>
      <c r="AA13" s="87"/>
      <c r="AB13" s="88"/>
      <c r="AC13" s="86">
        <v>0</v>
      </c>
      <c r="AD13" s="87"/>
      <c r="AE13" s="87"/>
      <c r="AF13" s="87"/>
      <c r="AG13" s="87"/>
      <c r="AH13" s="88"/>
      <c r="AI13" s="86">
        <f t="shared" ref="AI13:AI44" si="0">M13+X13</f>
        <v>1</v>
      </c>
      <c r="AJ13" s="87"/>
      <c r="AK13" s="87"/>
      <c r="AL13" s="87"/>
      <c r="AM13" s="88"/>
      <c r="AN13" s="86">
        <f t="shared" ref="AN13:AN44" si="1">R13+AC13</f>
        <v>300</v>
      </c>
      <c r="AO13" s="87"/>
      <c r="AP13" s="87"/>
      <c r="AQ13" s="87"/>
      <c r="AR13" s="87"/>
      <c r="AS13" s="88"/>
      <c r="AT13" s="59">
        <f>IF(AI13=0,0,(AI13*1)/($E$17*$AU$9*3-$B$19))</f>
        <v>5.9523809523809521E-3</v>
      </c>
      <c r="AU13" s="60"/>
      <c r="AV13" s="60"/>
      <c r="AW13" s="60"/>
      <c r="AX13" s="60"/>
      <c r="AY13" s="61"/>
      <c r="AZ13" s="48"/>
    </row>
    <row r="14" spans="1:52" ht="10.5" customHeight="1" x14ac:dyDescent="0.15">
      <c r="A14" s="5"/>
      <c r="B14" s="233"/>
      <c r="C14" s="234"/>
      <c r="D14" s="234"/>
      <c r="E14" s="234"/>
      <c r="F14" s="234"/>
      <c r="G14" s="234"/>
      <c r="H14" s="235"/>
      <c r="I14" s="107" t="s">
        <v>17</v>
      </c>
      <c r="J14" s="108"/>
      <c r="K14" s="108"/>
      <c r="L14" s="109"/>
      <c r="M14" s="86">
        <v>3</v>
      </c>
      <c r="N14" s="87"/>
      <c r="O14" s="87"/>
      <c r="P14" s="87"/>
      <c r="Q14" s="88"/>
      <c r="R14" s="86">
        <v>480</v>
      </c>
      <c r="S14" s="87"/>
      <c r="T14" s="87"/>
      <c r="U14" s="87"/>
      <c r="V14" s="87"/>
      <c r="W14" s="88"/>
      <c r="X14" s="86">
        <v>0</v>
      </c>
      <c r="Y14" s="87"/>
      <c r="Z14" s="87"/>
      <c r="AA14" s="87"/>
      <c r="AB14" s="88"/>
      <c r="AC14" s="86">
        <v>0</v>
      </c>
      <c r="AD14" s="87"/>
      <c r="AE14" s="87"/>
      <c r="AF14" s="87"/>
      <c r="AG14" s="87"/>
      <c r="AH14" s="88"/>
      <c r="AI14" s="86">
        <f t="shared" si="0"/>
        <v>3</v>
      </c>
      <c r="AJ14" s="87"/>
      <c r="AK14" s="87"/>
      <c r="AL14" s="87"/>
      <c r="AM14" s="88"/>
      <c r="AN14" s="86">
        <f t="shared" si="1"/>
        <v>480</v>
      </c>
      <c r="AO14" s="87"/>
      <c r="AP14" s="87"/>
      <c r="AQ14" s="87"/>
      <c r="AR14" s="87"/>
      <c r="AS14" s="88"/>
      <c r="AT14" s="59">
        <f>IF(AI14=0,0,(AI14*1)/($E$17*$AU$9*3-$B$19))</f>
        <v>1.7857142857142856E-2</v>
      </c>
      <c r="AU14" s="60"/>
      <c r="AV14" s="60"/>
      <c r="AW14" s="60"/>
      <c r="AX14" s="60"/>
      <c r="AY14" s="61"/>
      <c r="AZ14" s="48"/>
    </row>
    <row r="15" spans="1:52" ht="10.5" customHeight="1" x14ac:dyDescent="0.15">
      <c r="A15" s="5"/>
      <c r="B15" s="233"/>
      <c r="C15" s="234"/>
      <c r="D15" s="234"/>
      <c r="E15" s="234"/>
      <c r="F15" s="234"/>
      <c r="G15" s="234"/>
      <c r="H15" s="235"/>
      <c r="I15" s="107" t="s">
        <v>18</v>
      </c>
      <c r="J15" s="108"/>
      <c r="K15" s="108"/>
      <c r="L15" s="109"/>
      <c r="M15" s="86">
        <v>10</v>
      </c>
      <c r="N15" s="87"/>
      <c r="O15" s="87"/>
      <c r="P15" s="87"/>
      <c r="Q15" s="88"/>
      <c r="R15" s="86">
        <v>458</v>
      </c>
      <c r="S15" s="87"/>
      <c r="T15" s="87"/>
      <c r="U15" s="87"/>
      <c r="V15" s="87"/>
      <c r="W15" s="88"/>
      <c r="X15" s="86">
        <v>1</v>
      </c>
      <c r="Y15" s="87"/>
      <c r="Z15" s="87"/>
      <c r="AA15" s="87"/>
      <c r="AB15" s="88"/>
      <c r="AC15" s="86">
        <v>50</v>
      </c>
      <c r="AD15" s="87"/>
      <c r="AE15" s="87"/>
      <c r="AF15" s="87"/>
      <c r="AG15" s="87"/>
      <c r="AH15" s="88"/>
      <c r="AI15" s="86">
        <f t="shared" si="0"/>
        <v>11</v>
      </c>
      <c r="AJ15" s="87"/>
      <c r="AK15" s="87"/>
      <c r="AL15" s="87"/>
      <c r="AM15" s="88"/>
      <c r="AN15" s="86">
        <f t="shared" si="1"/>
        <v>508</v>
      </c>
      <c r="AO15" s="87"/>
      <c r="AP15" s="87"/>
      <c r="AQ15" s="87"/>
      <c r="AR15" s="87"/>
      <c r="AS15" s="88"/>
      <c r="AT15" s="59">
        <f>IF(AI15=0,0,(AI15*1)/($E$17*$AU$9*3-$B$19))</f>
        <v>6.5476190476190479E-2</v>
      </c>
      <c r="AU15" s="60"/>
      <c r="AV15" s="60"/>
      <c r="AW15" s="60"/>
      <c r="AX15" s="60"/>
      <c r="AY15" s="61"/>
      <c r="AZ15" s="48"/>
    </row>
    <row r="16" spans="1:52" ht="10.5" customHeight="1" x14ac:dyDescent="0.15">
      <c r="A16" s="5"/>
      <c r="B16" s="233"/>
      <c r="C16" s="234"/>
      <c r="D16" s="234"/>
      <c r="E16" s="234"/>
      <c r="F16" s="234"/>
      <c r="G16" s="234"/>
      <c r="H16" s="235"/>
      <c r="I16" s="107" t="s">
        <v>19</v>
      </c>
      <c r="J16" s="108"/>
      <c r="K16" s="108"/>
      <c r="L16" s="109"/>
      <c r="M16" s="86">
        <v>7</v>
      </c>
      <c r="N16" s="87"/>
      <c r="O16" s="87"/>
      <c r="P16" s="87"/>
      <c r="Q16" s="88"/>
      <c r="R16" s="86">
        <v>1027</v>
      </c>
      <c r="S16" s="87"/>
      <c r="T16" s="87"/>
      <c r="U16" s="87"/>
      <c r="V16" s="87"/>
      <c r="W16" s="88"/>
      <c r="X16" s="86">
        <v>0</v>
      </c>
      <c r="Y16" s="87"/>
      <c r="Z16" s="87"/>
      <c r="AA16" s="87"/>
      <c r="AB16" s="88"/>
      <c r="AC16" s="86">
        <v>0</v>
      </c>
      <c r="AD16" s="87"/>
      <c r="AE16" s="87"/>
      <c r="AF16" s="87"/>
      <c r="AG16" s="87"/>
      <c r="AH16" s="88"/>
      <c r="AI16" s="86">
        <f t="shared" si="0"/>
        <v>7</v>
      </c>
      <c r="AJ16" s="87"/>
      <c r="AK16" s="87"/>
      <c r="AL16" s="87"/>
      <c r="AM16" s="88"/>
      <c r="AN16" s="86">
        <f t="shared" si="1"/>
        <v>1027</v>
      </c>
      <c r="AO16" s="87"/>
      <c r="AP16" s="87"/>
      <c r="AQ16" s="87"/>
      <c r="AR16" s="87"/>
      <c r="AS16" s="88"/>
      <c r="AT16" s="59">
        <f>IF(AI16=0,0,(AI16*2)/($E$17*$AU$9*3-$B$19))</f>
        <v>8.3333333333333329E-2</v>
      </c>
      <c r="AU16" s="60"/>
      <c r="AV16" s="60"/>
      <c r="AW16" s="60"/>
      <c r="AX16" s="60"/>
      <c r="AY16" s="61"/>
      <c r="AZ16" s="48"/>
    </row>
    <row r="17" spans="1:52" ht="10.5" customHeight="1" x14ac:dyDescent="0.15">
      <c r="A17" s="5"/>
      <c r="B17" s="20"/>
      <c r="C17" s="22"/>
      <c r="D17" s="18" t="s">
        <v>24</v>
      </c>
      <c r="E17" s="18">
        <v>2</v>
      </c>
      <c r="F17" s="18" t="s">
        <v>20</v>
      </c>
      <c r="G17" s="18"/>
      <c r="H17" s="19"/>
      <c r="I17" s="107" t="s">
        <v>21</v>
      </c>
      <c r="J17" s="108"/>
      <c r="K17" s="108"/>
      <c r="L17" s="109"/>
      <c r="M17" s="86">
        <v>4</v>
      </c>
      <c r="N17" s="87"/>
      <c r="O17" s="87"/>
      <c r="P17" s="87"/>
      <c r="Q17" s="88"/>
      <c r="R17" s="86">
        <v>605</v>
      </c>
      <c r="S17" s="87"/>
      <c r="T17" s="87"/>
      <c r="U17" s="87"/>
      <c r="V17" s="87"/>
      <c r="W17" s="88"/>
      <c r="X17" s="86">
        <v>1</v>
      </c>
      <c r="Y17" s="87"/>
      <c r="Z17" s="87"/>
      <c r="AA17" s="87"/>
      <c r="AB17" s="88"/>
      <c r="AC17" s="86">
        <v>600</v>
      </c>
      <c r="AD17" s="87"/>
      <c r="AE17" s="87"/>
      <c r="AF17" s="87"/>
      <c r="AG17" s="87"/>
      <c r="AH17" s="88"/>
      <c r="AI17" s="86">
        <f t="shared" si="0"/>
        <v>5</v>
      </c>
      <c r="AJ17" s="87"/>
      <c r="AK17" s="87"/>
      <c r="AL17" s="87"/>
      <c r="AM17" s="88"/>
      <c r="AN17" s="86">
        <f t="shared" si="1"/>
        <v>1205</v>
      </c>
      <c r="AO17" s="87"/>
      <c r="AP17" s="87"/>
      <c r="AQ17" s="87"/>
      <c r="AR17" s="87"/>
      <c r="AS17" s="88"/>
      <c r="AT17" s="59">
        <f>IF(AI17=0,0,(AI17*2)/($E$17*$AU$9*3-$B$19))</f>
        <v>5.9523809523809521E-2</v>
      </c>
      <c r="AU17" s="60"/>
      <c r="AV17" s="60"/>
      <c r="AW17" s="60"/>
      <c r="AX17" s="60"/>
      <c r="AY17" s="61"/>
      <c r="AZ17" s="48"/>
    </row>
    <row r="18" spans="1:52" ht="10.5" customHeight="1" x14ac:dyDescent="0.15">
      <c r="A18" s="5"/>
      <c r="B18" s="20"/>
      <c r="C18" s="22"/>
      <c r="D18" s="22"/>
      <c r="E18" s="18"/>
      <c r="F18" s="18"/>
      <c r="G18" s="18"/>
      <c r="H18" s="19"/>
      <c r="I18" s="107" t="s">
        <v>22</v>
      </c>
      <c r="J18" s="108"/>
      <c r="K18" s="108"/>
      <c r="L18" s="109"/>
      <c r="M18" s="86">
        <v>12</v>
      </c>
      <c r="N18" s="87"/>
      <c r="O18" s="87"/>
      <c r="P18" s="87"/>
      <c r="Q18" s="88"/>
      <c r="R18" s="86">
        <v>3549</v>
      </c>
      <c r="S18" s="87"/>
      <c r="T18" s="87"/>
      <c r="U18" s="87"/>
      <c r="V18" s="87"/>
      <c r="W18" s="88"/>
      <c r="X18" s="86">
        <v>2</v>
      </c>
      <c r="Y18" s="87"/>
      <c r="Z18" s="87"/>
      <c r="AA18" s="87"/>
      <c r="AB18" s="88"/>
      <c r="AC18" s="86">
        <v>750</v>
      </c>
      <c r="AD18" s="87"/>
      <c r="AE18" s="87"/>
      <c r="AF18" s="87"/>
      <c r="AG18" s="87"/>
      <c r="AH18" s="88"/>
      <c r="AI18" s="86">
        <f t="shared" si="0"/>
        <v>14</v>
      </c>
      <c r="AJ18" s="87"/>
      <c r="AK18" s="87"/>
      <c r="AL18" s="87"/>
      <c r="AM18" s="88"/>
      <c r="AN18" s="86">
        <f t="shared" si="1"/>
        <v>4299</v>
      </c>
      <c r="AO18" s="87"/>
      <c r="AP18" s="87"/>
      <c r="AQ18" s="87"/>
      <c r="AR18" s="87"/>
      <c r="AS18" s="88"/>
      <c r="AT18" s="59">
        <f>IF(AI18=0,0,(AI18*3)/($E$17*$AU$9*3-$B$19))</f>
        <v>0.25</v>
      </c>
      <c r="AU18" s="60"/>
      <c r="AV18" s="60"/>
      <c r="AW18" s="60"/>
      <c r="AX18" s="60"/>
      <c r="AY18" s="61"/>
      <c r="AZ18" s="48"/>
    </row>
    <row r="19" spans="1:52" ht="10.5" customHeight="1" x14ac:dyDescent="0.15">
      <c r="A19" s="5"/>
      <c r="B19" s="32">
        <v>0</v>
      </c>
      <c r="C19" s="27"/>
      <c r="D19" s="27"/>
      <c r="E19" s="24">
        <v>2</v>
      </c>
      <c r="F19" s="24"/>
      <c r="G19" s="24"/>
      <c r="H19" s="25"/>
      <c r="I19" s="107" t="s">
        <v>23</v>
      </c>
      <c r="J19" s="108"/>
      <c r="K19" s="108"/>
      <c r="L19" s="109"/>
      <c r="M19" s="86">
        <f>SUM(M13:M18)</f>
        <v>37</v>
      </c>
      <c r="N19" s="87"/>
      <c r="O19" s="87"/>
      <c r="P19" s="87"/>
      <c r="Q19" s="88"/>
      <c r="R19" s="86">
        <f>SUM(R13:R18)</f>
        <v>6419</v>
      </c>
      <c r="S19" s="87"/>
      <c r="T19" s="87"/>
      <c r="U19" s="87"/>
      <c r="V19" s="87"/>
      <c r="W19" s="88"/>
      <c r="X19" s="86">
        <f>SUM(X13:X18)</f>
        <v>4</v>
      </c>
      <c r="Y19" s="87"/>
      <c r="Z19" s="87"/>
      <c r="AA19" s="87"/>
      <c r="AB19" s="88"/>
      <c r="AC19" s="86">
        <f>SUM(AC13:AC18)</f>
        <v>1400</v>
      </c>
      <c r="AD19" s="87"/>
      <c r="AE19" s="87"/>
      <c r="AF19" s="87"/>
      <c r="AG19" s="87"/>
      <c r="AH19" s="88"/>
      <c r="AI19" s="86">
        <f t="shared" si="0"/>
        <v>41</v>
      </c>
      <c r="AJ19" s="87"/>
      <c r="AK19" s="87"/>
      <c r="AL19" s="87"/>
      <c r="AM19" s="88"/>
      <c r="AN19" s="86">
        <f t="shared" si="1"/>
        <v>7819</v>
      </c>
      <c r="AO19" s="87"/>
      <c r="AP19" s="87"/>
      <c r="AQ19" s="87"/>
      <c r="AR19" s="87"/>
      <c r="AS19" s="88"/>
      <c r="AT19" s="59">
        <f>IF(AI19=0,0,(AI19+AI16+AI17+(AI18*2))/(E17*$AU$9*3-B19))</f>
        <v>0.48214285714285715</v>
      </c>
      <c r="AU19" s="60"/>
      <c r="AV19" s="60"/>
      <c r="AW19" s="60"/>
      <c r="AX19" s="60"/>
      <c r="AY19" s="61"/>
      <c r="AZ19" s="48"/>
    </row>
    <row r="20" spans="1:52" ht="10.5" customHeight="1" x14ac:dyDescent="0.15">
      <c r="A20" s="5"/>
      <c r="B20" s="121" t="s">
        <v>44</v>
      </c>
      <c r="C20" s="231"/>
      <c r="D20" s="231"/>
      <c r="E20" s="231"/>
      <c r="F20" s="231"/>
      <c r="G20" s="231"/>
      <c r="H20" s="232"/>
      <c r="I20" s="107" t="s">
        <v>37</v>
      </c>
      <c r="J20" s="108"/>
      <c r="K20" s="108"/>
      <c r="L20" s="109"/>
      <c r="M20" s="86">
        <v>44</v>
      </c>
      <c r="N20" s="87"/>
      <c r="O20" s="87"/>
      <c r="P20" s="87"/>
      <c r="Q20" s="88"/>
      <c r="R20" s="86">
        <v>430</v>
      </c>
      <c r="S20" s="87"/>
      <c r="T20" s="87"/>
      <c r="U20" s="87"/>
      <c r="V20" s="87"/>
      <c r="W20" s="88"/>
      <c r="X20" s="86">
        <v>1</v>
      </c>
      <c r="Y20" s="87"/>
      <c r="Z20" s="87"/>
      <c r="AA20" s="87"/>
      <c r="AB20" s="88"/>
      <c r="AC20" s="86">
        <v>5</v>
      </c>
      <c r="AD20" s="87"/>
      <c r="AE20" s="87"/>
      <c r="AF20" s="87"/>
      <c r="AG20" s="87"/>
      <c r="AH20" s="88"/>
      <c r="AI20" s="86">
        <f t="shared" si="0"/>
        <v>45</v>
      </c>
      <c r="AJ20" s="87"/>
      <c r="AK20" s="87"/>
      <c r="AL20" s="87"/>
      <c r="AM20" s="88"/>
      <c r="AN20" s="86">
        <f t="shared" si="1"/>
        <v>435</v>
      </c>
      <c r="AO20" s="87"/>
      <c r="AP20" s="87"/>
      <c r="AQ20" s="87"/>
      <c r="AR20" s="87"/>
      <c r="AS20" s="88"/>
      <c r="AT20" s="59">
        <f>IF(AI20=0,0,(AI20*1)/($E$24*$AU$9*3-$B$26))</f>
        <v>0.17857142857142858</v>
      </c>
      <c r="AU20" s="60"/>
      <c r="AV20" s="60"/>
      <c r="AW20" s="60"/>
      <c r="AX20" s="60"/>
      <c r="AY20" s="61"/>
      <c r="AZ20" s="48"/>
    </row>
    <row r="21" spans="1:52" ht="10.5" customHeight="1" x14ac:dyDescent="0.15">
      <c r="A21" s="5"/>
      <c r="B21" s="233"/>
      <c r="C21" s="234"/>
      <c r="D21" s="234"/>
      <c r="E21" s="234"/>
      <c r="F21" s="234"/>
      <c r="G21" s="234"/>
      <c r="H21" s="235"/>
      <c r="I21" s="107" t="s">
        <v>38</v>
      </c>
      <c r="J21" s="108"/>
      <c r="K21" s="108"/>
      <c r="L21" s="109"/>
      <c r="M21" s="86">
        <v>35</v>
      </c>
      <c r="N21" s="87"/>
      <c r="O21" s="87"/>
      <c r="P21" s="87"/>
      <c r="Q21" s="88"/>
      <c r="R21" s="86">
        <v>411</v>
      </c>
      <c r="S21" s="87"/>
      <c r="T21" s="87"/>
      <c r="U21" s="87"/>
      <c r="V21" s="87"/>
      <c r="W21" s="88"/>
      <c r="X21" s="86">
        <v>6</v>
      </c>
      <c r="Y21" s="87"/>
      <c r="Z21" s="87"/>
      <c r="AA21" s="87"/>
      <c r="AB21" s="88"/>
      <c r="AC21" s="86">
        <v>120</v>
      </c>
      <c r="AD21" s="87"/>
      <c r="AE21" s="87"/>
      <c r="AF21" s="87"/>
      <c r="AG21" s="87"/>
      <c r="AH21" s="88"/>
      <c r="AI21" s="86">
        <f t="shared" si="0"/>
        <v>41</v>
      </c>
      <c r="AJ21" s="87"/>
      <c r="AK21" s="87"/>
      <c r="AL21" s="87"/>
      <c r="AM21" s="88"/>
      <c r="AN21" s="86">
        <f t="shared" si="1"/>
        <v>531</v>
      </c>
      <c r="AO21" s="87"/>
      <c r="AP21" s="87"/>
      <c r="AQ21" s="87"/>
      <c r="AR21" s="87"/>
      <c r="AS21" s="88"/>
      <c r="AT21" s="59">
        <f>IF(AI21=0,0,(AI21*1)/($E$24*$AU$9*3-$B$26))</f>
        <v>0.1626984126984127</v>
      </c>
      <c r="AU21" s="60"/>
      <c r="AV21" s="60"/>
      <c r="AW21" s="60"/>
      <c r="AX21" s="60"/>
      <c r="AY21" s="61"/>
      <c r="AZ21" s="48"/>
    </row>
    <row r="22" spans="1:52" ht="10.5" customHeight="1" x14ac:dyDescent="0.15">
      <c r="A22" s="5"/>
      <c r="B22" s="233"/>
      <c r="C22" s="234"/>
      <c r="D22" s="234"/>
      <c r="E22" s="234"/>
      <c r="F22" s="234"/>
      <c r="G22" s="234"/>
      <c r="H22" s="235"/>
      <c r="I22" s="107" t="s">
        <v>39</v>
      </c>
      <c r="J22" s="108"/>
      <c r="K22" s="108"/>
      <c r="L22" s="109"/>
      <c r="M22" s="86">
        <v>37</v>
      </c>
      <c r="N22" s="87"/>
      <c r="O22" s="87"/>
      <c r="P22" s="87"/>
      <c r="Q22" s="88"/>
      <c r="R22" s="86">
        <v>644</v>
      </c>
      <c r="S22" s="87"/>
      <c r="T22" s="87"/>
      <c r="U22" s="87"/>
      <c r="V22" s="87"/>
      <c r="W22" s="88"/>
      <c r="X22" s="86">
        <v>12</v>
      </c>
      <c r="Y22" s="87"/>
      <c r="Z22" s="87"/>
      <c r="AA22" s="87"/>
      <c r="AB22" s="88"/>
      <c r="AC22" s="86">
        <v>325</v>
      </c>
      <c r="AD22" s="87"/>
      <c r="AE22" s="87"/>
      <c r="AF22" s="87"/>
      <c r="AG22" s="87"/>
      <c r="AH22" s="88"/>
      <c r="AI22" s="86">
        <f t="shared" si="0"/>
        <v>49</v>
      </c>
      <c r="AJ22" s="87"/>
      <c r="AK22" s="87"/>
      <c r="AL22" s="87"/>
      <c r="AM22" s="88"/>
      <c r="AN22" s="86">
        <f t="shared" si="1"/>
        <v>969</v>
      </c>
      <c r="AO22" s="87"/>
      <c r="AP22" s="87"/>
      <c r="AQ22" s="87"/>
      <c r="AR22" s="87"/>
      <c r="AS22" s="88"/>
      <c r="AT22" s="59">
        <f>IF(AI22=0,0,(AI22*1)/($E$24*$AU$9*3-$B$26))</f>
        <v>0.19444444444444445</v>
      </c>
      <c r="AU22" s="60"/>
      <c r="AV22" s="60"/>
      <c r="AW22" s="60"/>
      <c r="AX22" s="60"/>
      <c r="AY22" s="61"/>
      <c r="AZ22" s="48"/>
    </row>
    <row r="23" spans="1:52" ht="10.5" customHeight="1" x14ac:dyDescent="0.15">
      <c r="A23" s="5"/>
      <c r="B23" s="233"/>
      <c r="C23" s="234"/>
      <c r="D23" s="234"/>
      <c r="E23" s="234"/>
      <c r="F23" s="234"/>
      <c r="G23" s="234"/>
      <c r="H23" s="235"/>
      <c r="I23" s="107" t="s">
        <v>40</v>
      </c>
      <c r="J23" s="108"/>
      <c r="K23" s="108"/>
      <c r="L23" s="109"/>
      <c r="M23" s="86">
        <v>11</v>
      </c>
      <c r="N23" s="87"/>
      <c r="O23" s="87"/>
      <c r="P23" s="87"/>
      <c r="Q23" s="88"/>
      <c r="R23" s="86">
        <v>94</v>
      </c>
      <c r="S23" s="87"/>
      <c r="T23" s="87"/>
      <c r="U23" s="87"/>
      <c r="V23" s="87"/>
      <c r="W23" s="88"/>
      <c r="X23" s="86">
        <v>3</v>
      </c>
      <c r="Y23" s="87"/>
      <c r="Z23" s="87"/>
      <c r="AA23" s="87"/>
      <c r="AB23" s="88"/>
      <c r="AC23" s="86">
        <v>60</v>
      </c>
      <c r="AD23" s="87"/>
      <c r="AE23" s="87"/>
      <c r="AF23" s="87"/>
      <c r="AG23" s="87"/>
      <c r="AH23" s="88"/>
      <c r="AI23" s="86">
        <f t="shared" si="0"/>
        <v>14</v>
      </c>
      <c r="AJ23" s="87"/>
      <c r="AK23" s="87"/>
      <c r="AL23" s="87"/>
      <c r="AM23" s="88"/>
      <c r="AN23" s="86">
        <f t="shared" si="1"/>
        <v>154</v>
      </c>
      <c r="AO23" s="87"/>
      <c r="AP23" s="87"/>
      <c r="AQ23" s="87"/>
      <c r="AR23" s="87"/>
      <c r="AS23" s="88"/>
      <c r="AT23" s="59">
        <f>IF(AI23=0,0,(AI23*2)/($E$24*$AU$9*3-$B$26))</f>
        <v>0.1111111111111111</v>
      </c>
      <c r="AU23" s="60"/>
      <c r="AV23" s="60"/>
      <c r="AW23" s="60"/>
      <c r="AX23" s="60"/>
      <c r="AY23" s="61"/>
      <c r="AZ23" s="48"/>
    </row>
    <row r="24" spans="1:52" ht="10.5" customHeight="1" x14ac:dyDescent="0.15">
      <c r="A24" s="5"/>
      <c r="B24" s="20"/>
      <c r="C24" s="22"/>
      <c r="D24" s="18" t="s">
        <v>24</v>
      </c>
      <c r="E24" s="18">
        <v>3</v>
      </c>
      <c r="F24" s="18" t="s">
        <v>41</v>
      </c>
      <c r="G24" s="18"/>
      <c r="H24" s="19"/>
      <c r="I24" s="107" t="s">
        <v>42</v>
      </c>
      <c r="J24" s="108"/>
      <c r="K24" s="108"/>
      <c r="L24" s="109"/>
      <c r="M24" s="86">
        <v>8</v>
      </c>
      <c r="N24" s="87"/>
      <c r="O24" s="87"/>
      <c r="P24" s="87"/>
      <c r="Q24" s="88"/>
      <c r="R24" s="86">
        <v>107</v>
      </c>
      <c r="S24" s="87"/>
      <c r="T24" s="87"/>
      <c r="U24" s="87"/>
      <c r="V24" s="87"/>
      <c r="W24" s="88"/>
      <c r="X24" s="86">
        <v>0</v>
      </c>
      <c r="Y24" s="87"/>
      <c r="Z24" s="87"/>
      <c r="AA24" s="87"/>
      <c r="AB24" s="88"/>
      <c r="AC24" s="86">
        <v>0</v>
      </c>
      <c r="AD24" s="87"/>
      <c r="AE24" s="87"/>
      <c r="AF24" s="87"/>
      <c r="AG24" s="87"/>
      <c r="AH24" s="88"/>
      <c r="AI24" s="86">
        <f t="shared" si="0"/>
        <v>8</v>
      </c>
      <c r="AJ24" s="87"/>
      <c r="AK24" s="87"/>
      <c r="AL24" s="87"/>
      <c r="AM24" s="88"/>
      <c r="AN24" s="86">
        <f t="shared" si="1"/>
        <v>107</v>
      </c>
      <c r="AO24" s="87"/>
      <c r="AP24" s="87"/>
      <c r="AQ24" s="87"/>
      <c r="AR24" s="87"/>
      <c r="AS24" s="88"/>
      <c r="AT24" s="59">
        <f>IF(AI24=0,0,(AI24*2)/($E$24*$AU$9*3-$B$26))</f>
        <v>6.3492063492063489E-2</v>
      </c>
      <c r="AU24" s="60"/>
      <c r="AV24" s="60"/>
      <c r="AW24" s="60"/>
      <c r="AX24" s="60"/>
      <c r="AY24" s="61"/>
      <c r="AZ24" s="48"/>
    </row>
    <row r="25" spans="1:52" ht="10.5" customHeight="1" x14ac:dyDescent="0.15">
      <c r="A25" s="5"/>
      <c r="B25" s="20"/>
      <c r="C25" s="22"/>
      <c r="D25" s="22"/>
      <c r="E25" s="18"/>
      <c r="F25" s="18"/>
      <c r="G25" s="18"/>
      <c r="H25" s="19"/>
      <c r="I25" s="107" t="s">
        <v>43</v>
      </c>
      <c r="J25" s="108"/>
      <c r="K25" s="108"/>
      <c r="L25" s="109"/>
      <c r="M25" s="86">
        <v>12</v>
      </c>
      <c r="N25" s="87"/>
      <c r="O25" s="87"/>
      <c r="P25" s="87"/>
      <c r="Q25" s="88"/>
      <c r="R25" s="86">
        <v>274</v>
      </c>
      <c r="S25" s="87"/>
      <c r="T25" s="87"/>
      <c r="U25" s="87"/>
      <c r="V25" s="87"/>
      <c r="W25" s="88"/>
      <c r="X25" s="86">
        <v>0</v>
      </c>
      <c r="Y25" s="87"/>
      <c r="Z25" s="87"/>
      <c r="AA25" s="87"/>
      <c r="AB25" s="88"/>
      <c r="AC25" s="86">
        <v>0</v>
      </c>
      <c r="AD25" s="87"/>
      <c r="AE25" s="87"/>
      <c r="AF25" s="87"/>
      <c r="AG25" s="87"/>
      <c r="AH25" s="88"/>
      <c r="AI25" s="86">
        <f t="shared" si="0"/>
        <v>12</v>
      </c>
      <c r="AJ25" s="87"/>
      <c r="AK25" s="87"/>
      <c r="AL25" s="87"/>
      <c r="AM25" s="88"/>
      <c r="AN25" s="86">
        <f t="shared" si="1"/>
        <v>274</v>
      </c>
      <c r="AO25" s="87"/>
      <c r="AP25" s="87"/>
      <c r="AQ25" s="87"/>
      <c r="AR25" s="87"/>
      <c r="AS25" s="88"/>
      <c r="AT25" s="59">
        <f>IF(AI25=0,0,(AI25*3)/($E$24*$AU$9*3-$B$26))</f>
        <v>0.14285714285714285</v>
      </c>
      <c r="AU25" s="60"/>
      <c r="AV25" s="60"/>
      <c r="AW25" s="60"/>
      <c r="AX25" s="60"/>
      <c r="AY25" s="61"/>
      <c r="AZ25" s="48"/>
    </row>
    <row r="26" spans="1:52" ht="10.5" customHeight="1" x14ac:dyDescent="0.15">
      <c r="A26" s="5"/>
      <c r="B26" s="32">
        <v>0</v>
      </c>
      <c r="C26" s="27"/>
      <c r="D26" s="27"/>
      <c r="E26" s="24">
        <v>2</v>
      </c>
      <c r="F26" s="24"/>
      <c r="G26" s="24"/>
      <c r="H26" s="25"/>
      <c r="I26" s="107" t="s">
        <v>36</v>
      </c>
      <c r="J26" s="108"/>
      <c r="K26" s="108"/>
      <c r="L26" s="109"/>
      <c r="M26" s="86">
        <f>SUM(M20:M25)</f>
        <v>147</v>
      </c>
      <c r="N26" s="87"/>
      <c r="O26" s="87"/>
      <c r="P26" s="87"/>
      <c r="Q26" s="88"/>
      <c r="R26" s="86">
        <f>SUM(R20:R25)</f>
        <v>1960</v>
      </c>
      <c r="S26" s="87"/>
      <c r="T26" s="87"/>
      <c r="U26" s="87"/>
      <c r="V26" s="87"/>
      <c r="W26" s="88"/>
      <c r="X26" s="86">
        <f>SUM(X20:X25)</f>
        <v>22</v>
      </c>
      <c r="Y26" s="87"/>
      <c r="Z26" s="87"/>
      <c r="AA26" s="87"/>
      <c r="AB26" s="88"/>
      <c r="AC26" s="86">
        <f>SUM(AC20:AC25)</f>
        <v>510</v>
      </c>
      <c r="AD26" s="87"/>
      <c r="AE26" s="87"/>
      <c r="AF26" s="87"/>
      <c r="AG26" s="87"/>
      <c r="AH26" s="88"/>
      <c r="AI26" s="86">
        <f t="shared" si="0"/>
        <v>169</v>
      </c>
      <c r="AJ26" s="87"/>
      <c r="AK26" s="87"/>
      <c r="AL26" s="87"/>
      <c r="AM26" s="88"/>
      <c r="AN26" s="86">
        <f t="shared" si="1"/>
        <v>2470</v>
      </c>
      <c r="AO26" s="87"/>
      <c r="AP26" s="87"/>
      <c r="AQ26" s="87"/>
      <c r="AR26" s="87"/>
      <c r="AS26" s="88"/>
      <c r="AT26" s="59">
        <f>IF(AI26=0,0,(AI26+AI23+AI24+(AI25*2))/(E24*$AU$9*3-B26))</f>
        <v>0.85317460317460314</v>
      </c>
      <c r="AU26" s="60"/>
      <c r="AV26" s="60"/>
      <c r="AW26" s="60"/>
      <c r="AX26" s="60"/>
      <c r="AY26" s="61"/>
      <c r="AZ26" s="48"/>
    </row>
    <row r="27" spans="1:52" ht="10.5" customHeight="1" x14ac:dyDescent="0.15">
      <c r="A27" s="5"/>
      <c r="B27" s="121" t="s">
        <v>45</v>
      </c>
      <c r="C27" s="231"/>
      <c r="D27" s="231"/>
      <c r="E27" s="231"/>
      <c r="F27" s="231"/>
      <c r="G27" s="231"/>
      <c r="H27" s="232"/>
      <c r="I27" s="107" t="s">
        <v>37</v>
      </c>
      <c r="J27" s="108"/>
      <c r="K27" s="108"/>
      <c r="L27" s="109"/>
      <c r="M27" s="86">
        <v>7</v>
      </c>
      <c r="N27" s="87"/>
      <c r="O27" s="87"/>
      <c r="P27" s="87"/>
      <c r="Q27" s="88"/>
      <c r="R27" s="86">
        <v>61</v>
      </c>
      <c r="S27" s="87"/>
      <c r="T27" s="87"/>
      <c r="U27" s="87"/>
      <c r="V27" s="87"/>
      <c r="W27" s="88"/>
      <c r="X27" s="86">
        <v>0</v>
      </c>
      <c r="Y27" s="87"/>
      <c r="Z27" s="87"/>
      <c r="AA27" s="87"/>
      <c r="AB27" s="88"/>
      <c r="AC27" s="86">
        <v>0</v>
      </c>
      <c r="AD27" s="87"/>
      <c r="AE27" s="87"/>
      <c r="AF27" s="87"/>
      <c r="AG27" s="87"/>
      <c r="AH27" s="88"/>
      <c r="AI27" s="86">
        <f t="shared" si="0"/>
        <v>7</v>
      </c>
      <c r="AJ27" s="87"/>
      <c r="AK27" s="87"/>
      <c r="AL27" s="87"/>
      <c r="AM27" s="88"/>
      <c r="AN27" s="86">
        <f t="shared" si="1"/>
        <v>61</v>
      </c>
      <c r="AO27" s="87"/>
      <c r="AP27" s="87"/>
      <c r="AQ27" s="87"/>
      <c r="AR27" s="87"/>
      <c r="AS27" s="88"/>
      <c r="AT27" s="59">
        <f>IF(AI27=0,0,(AI27*1)/($E$31*$AU$9*3-$B$33))</f>
        <v>8.3333333333333329E-2</v>
      </c>
      <c r="AU27" s="60"/>
      <c r="AV27" s="60"/>
      <c r="AW27" s="60"/>
      <c r="AX27" s="60"/>
      <c r="AY27" s="61"/>
      <c r="AZ27" s="48"/>
    </row>
    <row r="28" spans="1:52" ht="10.5" customHeight="1" x14ac:dyDescent="0.15">
      <c r="A28" s="5"/>
      <c r="B28" s="233"/>
      <c r="C28" s="234"/>
      <c r="D28" s="234"/>
      <c r="E28" s="234"/>
      <c r="F28" s="234"/>
      <c r="G28" s="234"/>
      <c r="H28" s="235"/>
      <c r="I28" s="107" t="s">
        <v>38</v>
      </c>
      <c r="J28" s="108"/>
      <c r="K28" s="108"/>
      <c r="L28" s="109"/>
      <c r="M28" s="86">
        <v>10</v>
      </c>
      <c r="N28" s="87"/>
      <c r="O28" s="87"/>
      <c r="P28" s="87"/>
      <c r="Q28" s="88"/>
      <c r="R28" s="86">
        <v>70</v>
      </c>
      <c r="S28" s="87"/>
      <c r="T28" s="87"/>
      <c r="U28" s="87"/>
      <c r="V28" s="87"/>
      <c r="W28" s="88"/>
      <c r="X28" s="86">
        <v>0</v>
      </c>
      <c r="Y28" s="87"/>
      <c r="Z28" s="87"/>
      <c r="AA28" s="87"/>
      <c r="AB28" s="88"/>
      <c r="AC28" s="86">
        <v>0</v>
      </c>
      <c r="AD28" s="87"/>
      <c r="AE28" s="87"/>
      <c r="AF28" s="87"/>
      <c r="AG28" s="87"/>
      <c r="AH28" s="88"/>
      <c r="AI28" s="86">
        <f t="shared" si="0"/>
        <v>10</v>
      </c>
      <c r="AJ28" s="87"/>
      <c r="AK28" s="87"/>
      <c r="AL28" s="87"/>
      <c r="AM28" s="88"/>
      <c r="AN28" s="86">
        <f t="shared" si="1"/>
        <v>70</v>
      </c>
      <c r="AO28" s="87"/>
      <c r="AP28" s="87"/>
      <c r="AQ28" s="87"/>
      <c r="AR28" s="87"/>
      <c r="AS28" s="88"/>
      <c r="AT28" s="59">
        <f>IF(AI28=0,0,(AI28*1)/($E$31*$AU$9*3-$B$33))</f>
        <v>0.11904761904761904</v>
      </c>
      <c r="AU28" s="60"/>
      <c r="AV28" s="60"/>
      <c r="AW28" s="60"/>
      <c r="AX28" s="60"/>
      <c r="AY28" s="61"/>
      <c r="AZ28" s="48"/>
    </row>
    <row r="29" spans="1:52" ht="10.5" customHeight="1" x14ac:dyDescent="0.15">
      <c r="A29" s="5"/>
      <c r="B29" s="233"/>
      <c r="C29" s="234"/>
      <c r="D29" s="234"/>
      <c r="E29" s="234"/>
      <c r="F29" s="234"/>
      <c r="G29" s="234"/>
      <c r="H29" s="235"/>
      <c r="I29" s="107" t="s">
        <v>39</v>
      </c>
      <c r="J29" s="108"/>
      <c r="K29" s="108"/>
      <c r="L29" s="109"/>
      <c r="M29" s="86">
        <v>6</v>
      </c>
      <c r="N29" s="87"/>
      <c r="O29" s="87"/>
      <c r="P29" s="87"/>
      <c r="Q29" s="88"/>
      <c r="R29" s="86">
        <v>53</v>
      </c>
      <c r="S29" s="87"/>
      <c r="T29" s="87"/>
      <c r="U29" s="87"/>
      <c r="V29" s="87"/>
      <c r="W29" s="88"/>
      <c r="X29" s="86">
        <v>0</v>
      </c>
      <c r="Y29" s="87"/>
      <c r="Z29" s="87"/>
      <c r="AA29" s="87"/>
      <c r="AB29" s="88"/>
      <c r="AC29" s="86">
        <v>0</v>
      </c>
      <c r="AD29" s="87"/>
      <c r="AE29" s="87"/>
      <c r="AF29" s="87"/>
      <c r="AG29" s="87"/>
      <c r="AH29" s="88"/>
      <c r="AI29" s="86">
        <f t="shared" si="0"/>
        <v>6</v>
      </c>
      <c r="AJ29" s="87"/>
      <c r="AK29" s="87"/>
      <c r="AL29" s="87"/>
      <c r="AM29" s="88"/>
      <c r="AN29" s="86">
        <f t="shared" si="1"/>
        <v>53</v>
      </c>
      <c r="AO29" s="87"/>
      <c r="AP29" s="87"/>
      <c r="AQ29" s="87"/>
      <c r="AR29" s="87"/>
      <c r="AS29" s="88"/>
      <c r="AT29" s="59">
        <f>IF(AI29=0,0,(AI29*1)/($E$31*$AU$9*3-$B$33))</f>
        <v>7.1428571428571425E-2</v>
      </c>
      <c r="AU29" s="60"/>
      <c r="AV29" s="60"/>
      <c r="AW29" s="60"/>
      <c r="AX29" s="60"/>
      <c r="AY29" s="61"/>
      <c r="AZ29" s="48"/>
    </row>
    <row r="30" spans="1:52" ht="10.5" customHeight="1" x14ac:dyDescent="0.15">
      <c r="A30" s="5"/>
      <c r="B30" s="233"/>
      <c r="C30" s="234"/>
      <c r="D30" s="234"/>
      <c r="E30" s="234"/>
      <c r="F30" s="234"/>
      <c r="G30" s="234"/>
      <c r="H30" s="235"/>
      <c r="I30" s="107" t="s">
        <v>40</v>
      </c>
      <c r="J30" s="108"/>
      <c r="K30" s="108"/>
      <c r="L30" s="109"/>
      <c r="M30" s="86">
        <v>6</v>
      </c>
      <c r="N30" s="87"/>
      <c r="O30" s="87"/>
      <c r="P30" s="87"/>
      <c r="Q30" s="88"/>
      <c r="R30" s="86">
        <v>35</v>
      </c>
      <c r="S30" s="87"/>
      <c r="T30" s="87"/>
      <c r="U30" s="87"/>
      <c r="V30" s="87"/>
      <c r="W30" s="88"/>
      <c r="X30" s="86">
        <v>0</v>
      </c>
      <c r="Y30" s="87"/>
      <c r="Z30" s="87"/>
      <c r="AA30" s="87"/>
      <c r="AB30" s="88"/>
      <c r="AC30" s="86">
        <v>0</v>
      </c>
      <c r="AD30" s="87"/>
      <c r="AE30" s="87"/>
      <c r="AF30" s="87"/>
      <c r="AG30" s="87"/>
      <c r="AH30" s="88"/>
      <c r="AI30" s="86">
        <f t="shared" si="0"/>
        <v>6</v>
      </c>
      <c r="AJ30" s="87"/>
      <c r="AK30" s="87"/>
      <c r="AL30" s="87"/>
      <c r="AM30" s="88"/>
      <c r="AN30" s="86">
        <f t="shared" si="1"/>
        <v>35</v>
      </c>
      <c r="AO30" s="87"/>
      <c r="AP30" s="87"/>
      <c r="AQ30" s="87"/>
      <c r="AR30" s="87"/>
      <c r="AS30" s="88"/>
      <c r="AT30" s="59">
        <f>IF(AI30=0,0,(AI30*2)/($E$31*$AU$9*3-$B$33))</f>
        <v>0.14285714285714285</v>
      </c>
      <c r="AU30" s="60"/>
      <c r="AV30" s="60"/>
      <c r="AW30" s="60"/>
      <c r="AX30" s="60"/>
      <c r="AY30" s="61"/>
      <c r="AZ30" s="48"/>
    </row>
    <row r="31" spans="1:52" ht="10.5" customHeight="1" x14ac:dyDescent="0.15">
      <c r="A31" s="5"/>
      <c r="B31" s="20"/>
      <c r="C31" s="22"/>
      <c r="D31" s="18" t="s">
        <v>24</v>
      </c>
      <c r="E31" s="18">
        <v>1</v>
      </c>
      <c r="F31" s="18" t="s">
        <v>41</v>
      </c>
      <c r="G31" s="18"/>
      <c r="H31" s="19"/>
      <c r="I31" s="107" t="s">
        <v>42</v>
      </c>
      <c r="J31" s="108"/>
      <c r="K31" s="108"/>
      <c r="L31" s="109"/>
      <c r="M31" s="86">
        <v>4</v>
      </c>
      <c r="N31" s="87"/>
      <c r="O31" s="87"/>
      <c r="P31" s="87"/>
      <c r="Q31" s="88"/>
      <c r="R31" s="86">
        <v>27</v>
      </c>
      <c r="S31" s="87"/>
      <c r="T31" s="87"/>
      <c r="U31" s="87"/>
      <c r="V31" s="87"/>
      <c r="W31" s="88"/>
      <c r="X31" s="86">
        <v>0</v>
      </c>
      <c r="Y31" s="87"/>
      <c r="Z31" s="87"/>
      <c r="AA31" s="87"/>
      <c r="AB31" s="88"/>
      <c r="AC31" s="86">
        <v>0</v>
      </c>
      <c r="AD31" s="87"/>
      <c r="AE31" s="87"/>
      <c r="AF31" s="87"/>
      <c r="AG31" s="87"/>
      <c r="AH31" s="88"/>
      <c r="AI31" s="86">
        <f t="shared" si="0"/>
        <v>4</v>
      </c>
      <c r="AJ31" s="87"/>
      <c r="AK31" s="87"/>
      <c r="AL31" s="87"/>
      <c r="AM31" s="88"/>
      <c r="AN31" s="86">
        <f t="shared" si="1"/>
        <v>27</v>
      </c>
      <c r="AO31" s="87"/>
      <c r="AP31" s="87"/>
      <c r="AQ31" s="87"/>
      <c r="AR31" s="87"/>
      <c r="AS31" s="88"/>
      <c r="AT31" s="59">
        <f>IF(AI31=0,0,(AI31*2)/($E$31*$AU$9*3-$B$33))</f>
        <v>9.5238095238095233E-2</v>
      </c>
      <c r="AU31" s="60"/>
      <c r="AV31" s="60"/>
      <c r="AW31" s="60"/>
      <c r="AX31" s="60"/>
      <c r="AY31" s="61"/>
      <c r="AZ31" s="48"/>
    </row>
    <row r="32" spans="1:52" ht="10.5" customHeight="1" x14ac:dyDescent="0.15">
      <c r="A32" s="5"/>
      <c r="B32" s="20"/>
      <c r="C32" s="22"/>
      <c r="D32" s="22"/>
      <c r="E32" s="18"/>
      <c r="F32" s="18"/>
      <c r="G32" s="18"/>
      <c r="H32" s="19"/>
      <c r="I32" s="107" t="s">
        <v>43</v>
      </c>
      <c r="J32" s="108"/>
      <c r="K32" s="108"/>
      <c r="L32" s="109"/>
      <c r="M32" s="86">
        <v>3</v>
      </c>
      <c r="N32" s="87"/>
      <c r="O32" s="87"/>
      <c r="P32" s="87"/>
      <c r="Q32" s="88"/>
      <c r="R32" s="86">
        <v>60</v>
      </c>
      <c r="S32" s="87"/>
      <c r="T32" s="87"/>
      <c r="U32" s="87"/>
      <c r="V32" s="87"/>
      <c r="W32" s="88"/>
      <c r="X32" s="86">
        <v>0</v>
      </c>
      <c r="Y32" s="87"/>
      <c r="Z32" s="87"/>
      <c r="AA32" s="87"/>
      <c r="AB32" s="88"/>
      <c r="AC32" s="86">
        <v>0</v>
      </c>
      <c r="AD32" s="87"/>
      <c r="AE32" s="87"/>
      <c r="AF32" s="87"/>
      <c r="AG32" s="87"/>
      <c r="AH32" s="88"/>
      <c r="AI32" s="86">
        <f t="shared" si="0"/>
        <v>3</v>
      </c>
      <c r="AJ32" s="87"/>
      <c r="AK32" s="87"/>
      <c r="AL32" s="87"/>
      <c r="AM32" s="88"/>
      <c r="AN32" s="86">
        <f t="shared" si="1"/>
        <v>60</v>
      </c>
      <c r="AO32" s="87"/>
      <c r="AP32" s="87"/>
      <c r="AQ32" s="87"/>
      <c r="AR32" s="87"/>
      <c r="AS32" s="88"/>
      <c r="AT32" s="59">
        <f>IF(AI32=0,0,(AI32*3)/($E$31*$AU$9*3-$B$33))</f>
        <v>0.10714285714285714</v>
      </c>
      <c r="AU32" s="60"/>
      <c r="AV32" s="60"/>
      <c r="AW32" s="60"/>
      <c r="AX32" s="60"/>
      <c r="AY32" s="61"/>
      <c r="AZ32" s="48"/>
    </row>
    <row r="33" spans="1:52" ht="10.5" customHeight="1" x14ac:dyDescent="0.15">
      <c r="A33" s="5"/>
      <c r="B33" s="32">
        <v>0</v>
      </c>
      <c r="C33" s="27"/>
      <c r="D33" s="27"/>
      <c r="E33" s="24">
        <v>2</v>
      </c>
      <c r="F33" s="24"/>
      <c r="G33" s="24"/>
      <c r="H33" s="25"/>
      <c r="I33" s="107" t="s">
        <v>36</v>
      </c>
      <c r="J33" s="108"/>
      <c r="K33" s="108"/>
      <c r="L33" s="109"/>
      <c r="M33" s="86">
        <f>SUM(M27:M32)</f>
        <v>36</v>
      </c>
      <c r="N33" s="87"/>
      <c r="O33" s="87"/>
      <c r="P33" s="87"/>
      <c r="Q33" s="88"/>
      <c r="R33" s="86">
        <f>SUM(R27:R32)</f>
        <v>306</v>
      </c>
      <c r="S33" s="87"/>
      <c r="T33" s="87"/>
      <c r="U33" s="87"/>
      <c r="V33" s="87"/>
      <c r="W33" s="88"/>
      <c r="X33" s="86">
        <f>SUM(X27:X32)</f>
        <v>0</v>
      </c>
      <c r="Y33" s="87"/>
      <c r="Z33" s="87"/>
      <c r="AA33" s="87"/>
      <c r="AB33" s="88"/>
      <c r="AC33" s="86">
        <f>SUM(AC27:AC32)</f>
        <v>0</v>
      </c>
      <c r="AD33" s="87"/>
      <c r="AE33" s="87"/>
      <c r="AF33" s="87"/>
      <c r="AG33" s="87"/>
      <c r="AH33" s="88"/>
      <c r="AI33" s="86">
        <f t="shared" si="0"/>
        <v>36</v>
      </c>
      <c r="AJ33" s="87"/>
      <c r="AK33" s="87"/>
      <c r="AL33" s="87"/>
      <c r="AM33" s="88"/>
      <c r="AN33" s="86">
        <f t="shared" si="1"/>
        <v>306</v>
      </c>
      <c r="AO33" s="87"/>
      <c r="AP33" s="87"/>
      <c r="AQ33" s="87"/>
      <c r="AR33" s="87"/>
      <c r="AS33" s="88"/>
      <c r="AT33" s="59">
        <f>IF(AI33=0,0,(AI33+AI30+AI31+(AI32*2))/(E31*$AU$9*3-B33))</f>
        <v>0.61904761904761907</v>
      </c>
      <c r="AU33" s="60"/>
      <c r="AV33" s="60"/>
      <c r="AW33" s="60"/>
      <c r="AX33" s="60"/>
      <c r="AY33" s="61"/>
      <c r="AZ33" s="48"/>
    </row>
    <row r="34" spans="1:52" ht="10.5" customHeight="1" x14ac:dyDescent="0.15">
      <c r="A34" s="5"/>
      <c r="B34" s="121" t="s">
        <v>46</v>
      </c>
      <c r="C34" s="231"/>
      <c r="D34" s="231"/>
      <c r="E34" s="231"/>
      <c r="F34" s="231"/>
      <c r="G34" s="231"/>
      <c r="H34" s="232"/>
      <c r="I34" s="107" t="s">
        <v>37</v>
      </c>
      <c r="J34" s="108"/>
      <c r="K34" s="108"/>
      <c r="L34" s="109"/>
      <c r="M34" s="86">
        <v>29</v>
      </c>
      <c r="N34" s="87"/>
      <c r="O34" s="87"/>
      <c r="P34" s="87"/>
      <c r="Q34" s="88"/>
      <c r="R34" s="86">
        <v>64</v>
      </c>
      <c r="S34" s="87"/>
      <c r="T34" s="87"/>
      <c r="U34" s="87"/>
      <c r="V34" s="87"/>
      <c r="W34" s="88"/>
      <c r="X34" s="86">
        <v>0</v>
      </c>
      <c r="Y34" s="87"/>
      <c r="Z34" s="87"/>
      <c r="AA34" s="87"/>
      <c r="AB34" s="88"/>
      <c r="AC34" s="86">
        <v>0</v>
      </c>
      <c r="AD34" s="87"/>
      <c r="AE34" s="87"/>
      <c r="AF34" s="87"/>
      <c r="AG34" s="87"/>
      <c r="AH34" s="88"/>
      <c r="AI34" s="86">
        <f t="shared" si="0"/>
        <v>29</v>
      </c>
      <c r="AJ34" s="87"/>
      <c r="AK34" s="87"/>
      <c r="AL34" s="87"/>
      <c r="AM34" s="88"/>
      <c r="AN34" s="86">
        <f t="shared" si="1"/>
        <v>64</v>
      </c>
      <c r="AO34" s="87"/>
      <c r="AP34" s="87"/>
      <c r="AQ34" s="87"/>
      <c r="AR34" s="87"/>
      <c r="AS34" s="88"/>
      <c r="AT34" s="59">
        <f>IF(AI34=0,0,(AI34*1)/($E$38*$AU$9*3-$B$40))</f>
        <v>0.17261904761904762</v>
      </c>
      <c r="AU34" s="60"/>
      <c r="AV34" s="60"/>
      <c r="AW34" s="60"/>
      <c r="AX34" s="60"/>
      <c r="AY34" s="61"/>
      <c r="AZ34" s="48"/>
    </row>
    <row r="35" spans="1:52" ht="10.5" customHeight="1" x14ac:dyDescent="0.15">
      <c r="A35" s="5"/>
      <c r="B35" s="233"/>
      <c r="C35" s="234"/>
      <c r="D35" s="234"/>
      <c r="E35" s="234"/>
      <c r="F35" s="234"/>
      <c r="G35" s="234"/>
      <c r="H35" s="235"/>
      <c r="I35" s="107" t="s">
        <v>38</v>
      </c>
      <c r="J35" s="108"/>
      <c r="K35" s="108"/>
      <c r="L35" s="109"/>
      <c r="M35" s="86">
        <v>30</v>
      </c>
      <c r="N35" s="87"/>
      <c r="O35" s="87"/>
      <c r="P35" s="87"/>
      <c r="Q35" s="88"/>
      <c r="R35" s="86">
        <v>82</v>
      </c>
      <c r="S35" s="87"/>
      <c r="T35" s="87"/>
      <c r="U35" s="87"/>
      <c r="V35" s="87"/>
      <c r="W35" s="88"/>
      <c r="X35" s="86">
        <v>0</v>
      </c>
      <c r="Y35" s="87"/>
      <c r="Z35" s="87"/>
      <c r="AA35" s="87"/>
      <c r="AB35" s="88"/>
      <c r="AC35" s="86">
        <v>0</v>
      </c>
      <c r="AD35" s="87"/>
      <c r="AE35" s="87"/>
      <c r="AF35" s="87"/>
      <c r="AG35" s="87"/>
      <c r="AH35" s="88"/>
      <c r="AI35" s="86">
        <f t="shared" si="0"/>
        <v>30</v>
      </c>
      <c r="AJ35" s="87"/>
      <c r="AK35" s="87"/>
      <c r="AL35" s="87"/>
      <c r="AM35" s="88"/>
      <c r="AN35" s="86">
        <f t="shared" si="1"/>
        <v>82</v>
      </c>
      <c r="AO35" s="87"/>
      <c r="AP35" s="87"/>
      <c r="AQ35" s="87"/>
      <c r="AR35" s="87"/>
      <c r="AS35" s="88"/>
      <c r="AT35" s="59">
        <f>IF(AI35=0,0,(AI35*1)/($E$38*$AU$9*3-$B$40))</f>
        <v>0.17857142857142858</v>
      </c>
      <c r="AU35" s="60"/>
      <c r="AV35" s="60"/>
      <c r="AW35" s="60"/>
      <c r="AX35" s="60"/>
      <c r="AY35" s="61"/>
      <c r="AZ35" s="48"/>
    </row>
    <row r="36" spans="1:52" ht="10.5" customHeight="1" x14ac:dyDescent="0.15">
      <c r="A36" s="5"/>
      <c r="B36" s="233"/>
      <c r="C36" s="234"/>
      <c r="D36" s="234"/>
      <c r="E36" s="234"/>
      <c r="F36" s="234"/>
      <c r="G36" s="234"/>
      <c r="H36" s="235"/>
      <c r="I36" s="107" t="s">
        <v>39</v>
      </c>
      <c r="J36" s="108"/>
      <c r="K36" s="108"/>
      <c r="L36" s="109"/>
      <c r="M36" s="86">
        <v>29</v>
      </c>
      <c r="N36" s="87"/>
      <c r="O36" s="87"/>
      <c r="P36" s="87"/>
      <c r="Q36" s="88"/>
      <c r="R36" s="86">
        <v>81</v>
      </c>
      <c r="S36" s="87"/>
      <c r="T36" s="87"/>
      <c r="U36" s="87"/>
      <c r="V36" s="87"/>
      <c r="W36" s="88"/>
      <c r="X36" s="86">
        <v>0</v>
      </c>
      <c r="Y36" s="87"/>
      <c r="Z36" s="87"/>
      <c r="AA36" s="87"/>
      <c r="AB36" s="88"/>
      <c r="AC36" s="86">
        <v>0</v>
      </c>
      <c r="AD36" s="87"/>
      <c r="AE36" s="87"/>
      <c r="AF36" s="87"/>
      <c r="AG36" s="87"/>
      <c r="AH36" s="88"/>
      <c r="AI36" s="86">
        <f t="shared" si="0"/>
        <v>29</v>
      </c>
      <c r="AJ36" s="87"/>
      <c r="AK36" s="87"/>
      <c r="AL36" s="87"/>
      <c r="AM36" s="88"/>
      <c r="AN36" s="86">
        <f t="shared" si="1"/>
        <v>81</v>
      </c>
      <c r="AO36" s="87"/>
      <c r="AP36" s="87"/>
      <c r="AQ36" s="87"/>
      <c r="AR36" s="87"/>
      <c r="AS36" s="88"/>
      <c r="AT36" s="59">
        <f>IF(AI36=0,0,(AI36*1)/($E$38*$AU$9*3-$B$40))</f>
        <v>0.17261904761904762</v>
      </c>
      <c r="AU36" s="60"/>
      <c r="AV36" s="60"/>
      <c r="AW36" s="60"/>
      <c r="AX36" s="60"/>
      <c r="AY36" s="61"/>
      <c r="AZ36" s="48"/>
    </row>
    <row r="37" spans="1:52" ht="10.5" customHeight="1" x14ac:dyDescent="0.15">
      <c r="A37" s="5"/>
      <c r="B37" s="233"/>
      <c r="C37" s="234"/>
      <c r="D37" s="234"/>
      <c r="E37" s="234"/>
      <c r="F37" s="234"/>
      <c r="G37" s="234"/>
      <c r="H37" s="235"/>
      <c r="I37" s="107" t="s">
        <v>40</v>
      </c>
      <c r="J37" s="108"/>
      <c r="K37" s="108"/>
      <c r="L37" s="109"/>
      <c r="M37" s="86">
        <v>6</v>
      </c>
      <c r="N37" s="87"/>
      <c r="O37" s="87"/>
      <c r="P37" s="87"/>
      <c r="Q37" s="88"/>
      <c r="R37" s="86">
        <v>16</v>
      </c>
      <c r="S37" s="87"/>
      <c r="T37" s="87"/>
      <c r="U37" s="87"/>
      <c r="V37" s="87"/>
      <c r="W37" s="88"/>
      <c r="X37" s="86">
        <v>0</v>
      </c>
      <c r="Y37" s="87"/>
      <c r="Z37" s="87"/>
      <c r="AA37" s="87"/>
      <c r="AB37" s="88"/>
      <c r="AC37" s="86">
        <v>0</v>
      </c>
      <c r="AD37" s="87"/>
      <c r="AE37" s="87"/>
      <c r="AF37" s="87"/>
      <c r="AG37" s="87"/>
      <c r="AH37" s="88"/>
      <c r="AI37" s="86">
        <f t="shared" si="0"/>
        <v>6</v>
      </c>
      <c r="AJ37" s="87"/>
      <c r="AK37" s="87"/>
      <c r="AL37" s="87"/>
      <c r="AM37" s="88"/>
      <c r="AN37" s="86">
        <f t="shared" si="1"/>
        <v>16</v>
      </c>
      <c r="AO37" s="87"/>
      <c r="AP37" s="87"/>
      <c r="AQ37" s="87"/>
      <c r="AR37" s="87"/>
      <c r="AS37" s="88"/>
      <c r="AT37" s="59">
        <f>IF(AI37=0,0,(AI37*2)/($E$38*$AU$9*3-$B$40))</f>
        <v>7.1428571428571425E-2</v>
      </c>
      <c r="AU37" s="60"/>
      <c r="AV37" s="60"/>
      <c r="AW37" s="60"/>
      <c r="AX37" s="60"/>
      <c r="AY37" s="61"/>
      <c r="AZ37" s="48"/>
    </row>
    <row r="38" spans="1:52" ht="10.5" customHeight="1" x14ac:dyDescent="0.15">
      <c r="A38" s="5"/>
      <c r="B38" s="20"/>
      <c r="C38" s="22"/>
      <c r="D38" s="18" t="s">
        <v>24</v>
      </c>
      <c r="E38" s="18">
        <v>2</v>
      </c>
      <c r="F38" s="18" t="s">
        <v>41</v>
      </c>
      <c r="G38" s="18"/>
      <c r="H38" s="19"/>
      <c r="I38" s="107" t="s">
        <v>42</v>
      </c>
      <c r="J38" s="108"/>
      <c r="K38" s="108"/>
      <c r="L38" s="109"/>
      <c r="M38" s="86">
        <v>3</v>
      </c>
      <c r="N38" s="87"/>
      <c r="O38" s="87"/>
      <c r="P38" s="87"/>
      <c r="Q38" s="88"/>
      <c r="R38" s="86">
        <v>11</v>
      </c>
      <c r="S38" s="87"/>
      <c r="T38" s="87"/>
      <c r="U38" s="87"/>
      <c r="V38" s="87"/>
      <c r="W38" s="88"/>
      <c r="X38" s="86">
        <v>0</v>
      </c>
      <c r="Y38" s="87"/>
      <c r="Z38" s="87"/>
      <c r="AA38" s="87"/>
      <c r="AB38" s="88"/>
      <c r="AC38" s="86">
        <v>0</v>
      </c>
      <c r="AD38" s="87"/>
      <c r="AE38" s="87"/>
      <c r="AF38" s="87"/>
      <c r="AG38" s="87"/>
      <c r="AH38" s="88"/>
      <c r="AI38" s="86">
        <f t="shared" si="0"/>
        <v>3</v>
      </c>
      <c r="AJ38" s="87"/>
      <c r="AK38" s="87"/>
      <c r="AL38" s="87"/>
      <c r="AM38" s="88"/>
      <c r="AN38" s="86">
        <f t="shared" si="1"/>
        <v>11</v>
      </c>
      <c r="AO38" s="87"/>
      <c r="AP38" s="87"/>
      <c r="AQ38" s="87"/>
      <c r="AR38" s="87"/>
      <c r="AS38" s="88"/>
      <c r="AT38" s="59">
        <f>IF(AI38=0,0,(AI38*2)/($E$38*$AU$9*3-$B$40))</f>
        <v>3.5714285714285712E-2</v>
      </c>
      <c r="AU38" s="60"/>
      <c r="AV38" s="60"/>
      <c r="AW38" s="60"/>
      <c r="AX38" s="60"/>
      <c r="AY38" s="61"/>
      <c r="AZ38" s="48"/>
    </row>
    <row r="39" spans="1:52" ht="10.5" customHeight="1" x14ac:dyDescent="0.15">
      <c r="A39" s="5"/>
      <c r="B39" s="20"/>
      <c r="C39" s="22"/>
      <c r="D39" s="22"/>
      <c r="E39" s="18"/>
      <c r="F39" s="18"/>
      <c r="G39" s="18"/>
      <c r="H39" s="19"/>
      <c r="I39" s="107" t="s">
        <v>43</v>
      </c>
      <c r="J39" s="108"/>
      <c r="K39" s="108"/>
      <c r="L39" s="109"/>
      <c r="M39" s="86">
        <v>2</v>
      </c>
      <c r="N39" s="87"/>
      <c r="O39" s="87"/>
      <c r="P39" s="87"/>
      <c r="Q39" s="88"/>
      <c r="R39" s="86">
        <v>10</v>
      </c>
      <c r="S39" s="87"/>
      <c r="T39" s="87"/>
      <c r="U39" s="87"/>
      <c r="V39" s="87"/>
      <c r="W39" s="88"/>
      <c r="X39" s="86">
        <v>0</v>
      </c>
      <c r="Y39" s="87"/>
      <c r="Z39" s="87"/>
      <c r="AA39" s="87"/>
      <c r="AB39" s="88"/>
      <c r="AC39" s="86">
        <v>0</v>
      </c>
      <c r="AD39" s="87"/>
      <c r="AE39" s="87"/>
      <c r="AF39" s="87"/>
      <c r="AG39" s="87"/>
      <c r="AH39" s="88"/>
      <c r="AI39" s="86">
        <f t="shared" si="0"/>
        <v>2</v>
      </c>
      <c r="AJ39" s="87"/>
      <c r="AK39" s="87"/>
      <c r="AL39" s="87"/>
      <c r="AM39" s="88"/>
      <c r="AN39" s="86">
        <f t="shared" si="1"/>
        <v>10</v>
      </c>
      <c r="AO39" s="87"/>
      <c r="AP39" s="87"/>
      <c r="AQ39" s="87"/>
      <c r="AR39" s="87"/>
      <c r="AS39" s="88"/>
      <c r="AT39" s="59">
        <f>IF(AI39=0,0,(AI39*3)/($E$38*$AU$9*3-$B$40))</f>
        <v>3.5714285714285712E-2</v>
      </c>
      <c r="AU39" s="60"/>
      <c r="AV39" s="60"/>
      <c r="AW39" s="60"/>
      <c r="AX39" s="60"/>
      <c r="AY39" s="61"/>
      <c r="AZ39" s="48"/>
    </row>
    <row r="40" spans="1:52" ht="10.5" customHeight="1" x14ac:dyDescent="0.15">
      <c r="A40" s="5"/>
      <c r="B40" s="32">
        <v>0</v>
      </c>
      <c r="C40" s="27"/>
      <c r="D40" s="27"/>
      <c r="E40" s="24">
        <v>2</v>
      </c>
      <c r="F40" s="24"/>
      <c r="G40" s="24"/>
      <c r="H40" s="25"/>
      <c r="I40" s="107" t="s">
        <v>36</v>
      </c>
      <c r="J40" s="108"/>
      <c r="K40" s="108"/>
      <c r="L40" s="109"/>
      <c r="M40" s="86">
        <f>SUM(M34:M39)</f>
        <v>99</v>
      </c>
      <c r="N40" s="87"/>
      <c r="O40" s="87"/>
      <c r="P40" s="87"/>
      <c r="Q40" s="88"/>
      <c r="R40" s="86">
        <f>SUM(R34:R39)</f>
        <v>264</v>
      </c>
      <c r="S40" s="87"/>
      <c r="T40" s="87"/>
      <c r="U40" s="87"/>
      <c r="V40" s="87"/>
      <c r="W40" s="88"/>
      <c r="X40" s="86">
        <f>SUM(X34:X39)</f>
        <v>0</v>
      </c>
      <c r="Y40" s="87"/>
      <c r="Z40" s="87"/>
      <c r="AA40" s="87"/>
      <c r="AB40" s="88"/>
      <c r="AC40" s="86">
        <f>SUM(AC34:AC39)</f>
        <v>0</v>
      </c>
      <c r="AD40" s="87"/>
      <c r="AE40" s="87"/>
      <c r="AF40" s="87"/>
      <c r="AG40" s="87"/>
      <c r="AH40" s="88"/>
      <c r="AI40" s="86">
        <f t="shared" si="0"/>
        <v>99</v>
      </c>
      <c r="AJ40" s="87"/>
      <c r="AK40" s="87"/>
      <c r="AL40" s="87"/>
      <c r="AM40" s="88"/>
      <c r="AN40" s="86">
        <f t="shared" si="1"/>
        <v>264</v>
      </c>
      <c r="AO40" s="87"/>
      <c r="AP40" s="87"/>
      <c r="AQ40" s="87"/>
      <c r="AR40" s="87"/>
      <c r="AS40" s="88"/>
      <c r="AT40" s="59">
        <f>IF(AI40=0,0,(AI40+AI37+AI38+(AI39*2))/(E38*$AU$9*3-B40))</f>
        <v>0.66666666666666663</v>
      </c>
      <c r="AU40" s="60"/>
      <c r="AV40" s="60"/>
      <c r="AW40" s="60"/>
      <c r="AX40" s="60"/>
      <c r="AY40" s="61"/>
      <c r="AZ40" s="48"/>
    </row>
    <row r="41" spans="1:52" ht="10.5" customHeight="1" x14ac:dyDescent="0.15">
      <c r="A41" s="5"/>
      <c r="B41" s="121" t="s">
        <v>47</v>
      </c>
      <c r="C41" s="231"/>
      <c r="D41" s="231"/>
      <c r="E41" s="231"/>
      <c r="F41" s="231"/>
      <c r="G41" s="231"/>
      <c r="H41" s="232"/>
      <c r="I41" s="107" t="s">
        <v>37</v>
      </c>
      <c r="J41" s="108"/>
      <c r="K41" s="108"/>
      <c r="L41" s="109"/>
      <c r="M41" s="86">
        <v>5</v>
      </c>
      <c r="N41" s="87"/>
      <c r="O41" s="87"/>
      <c r="P41" s="87"/>
      <c r="Q41" s="88"/>
      <c r="R41" s="86">
        <v>55</v>
      </c>
      <c r="S41" s="87"/>
      <c r="T41" s="87"/>
      <c r="U41" s="87"/>
      <c r="V41" s="87"/>
      <c r="W41" s="88"/>
      <c r="X41" s="86">
        <v>0</v>
      </c>
      <c r="Y41" s="87"/>
      <c r="Z41" s="87"/>
      <c r="AA41" s="87"/>
      <c r="AB41" s="88"/>
      <c r="AC41" s="86">
        <v>0</v>
      </c>
      <c r="AD41" s="87"/>
      <c r="AE41" s="87"/>
      <c r="AF41" s="87"/>
      <c r="AG41" s="87"/>
      <c r="AH41" s="88"/>
      <c r="AI41" s="86">
        <f t="shared" si="0"/>
        <v>5</v>
      </c>
      <c r="AJ41" s="87"/>
      <c r="AK41" s="87"/>
      <c r="AL41" s="87"/>
      <c r="AM41" s="88"/>
      <c r="AN41" s="86">
        <f t="shared" si="1"/>
        <v>55</v>
      </c>
      <c r="AO41" s="87"/>
      <c r="AP41" s="87"/>
      <c r="AQ41" s="87"/>
      <c r="AR41" s="87"/>
      <c r="AS41" s="88"/>
      <c r="AT41" s="59">
        <f>IF(AI41=0,0,(AI41*1)/($E$45*$AU$9*3-$B$47))</f>
        <v>5.9523809523809521E-2</v>
      </c>
      <c r="AU41" s="60"/>
      <c r="AV41" s="60"/>
      <c r="AW41" s="60"/>
      <c r="AX41" s="60"/>
      <c r="AY41" s="61"/>
      <c r="AZ41" s="48"/>
    </row>
    <row r="42" spans="1:52" ht="10.5" customHeight="1" x14ac:dyDescent="0.15">
      <c r="A42" s="5"/>
      <c r="B42" s="233"/>
      <c r="C42" s="234"/>
      <c r="D42" s="234"/>
      <c r="E42" s="234"/>
      <c r="F42" s="234"/>
      <c r="G42" s="234"/>
      <c r="H42" s="235"/>
      <c r="I42" s="107" t="s">
        <v>38</v>
      </c>
      <c r="J42" s="108"/>
      <c r="K42" s="108"/>
      <c r="L42" s="109"/>
      <c r="M42" s="86">
        <v>2</v>
      </c>
      <c r="N42" s="87"/>
      <c r="O42" s="87"/>
      <c r="P42" s="87"/>
      <c r="Q42" s="88"/>
      <c r="R42" s="86">
        <v>9</v>
      </c>
      <c r="S42" s="87"/>
      <c r="T42" s="87"/>
      <c r="U42" s="87"/>
      <c r="V42" s="87"/>
      <c r="W42" s="88"/>
      <c r="X42" s="86">
        <v>0</v>
      </c>
      <c r="Y42" s="87"/>
      <c r="Z42" s="87"/>
      <c r="AA42" s="87"/>
      <c r="AB42" s="88"/>
      <c r="AC42" s="86">
        <v>0</v>
      </c>
      <c r="AD42" s="87"/>
      <c r="AE42" s="87"/>
      <c r="AF42" s="87"/>
      <c r="AG42" s="87"/>
      <c r="AH42" s="88"/>
      <c r="AI42" s="86">
        <f t="shared" si="0"/>
        <v>2</v>
      </c>
      <c r="AJ42" s="87"/>
      <c r="AK42" s="87"/>
      <c r="AL42" s="87"/>
      <c r="AM42" s="88"/>
      <c r="AN42" s="86">
        <f t="shared" si="1"/>
        <v>9</v>
      </c>
      <c r="AO42" s="87"/>
      <c r="AP42" s="87"/>
      <c r="AQ42" s="87"/>
      <c r="AR42" s="87"/>
      <c r="AS42" s="88"/>
      <c r="AT42" s="59">
        <f>IF(AI42=0,0,(AI42*1)/($E$45*$AU$9*3-$B$47))</f>
        <v>2.3809523809523808E-2</v>
      </c>
      <c r="AU42" s="60"/>
      <c r="AV42" s="60"/>
      <c r="AW42" s="60"/>
      <c r="AX42" s="60"/>
      <c r="AY42" s="61"/>
      <c r="AZ42" s="48"/>
    </row>
    <row r="43" spans="1:52" ht="10.5" customHeight="1" x14ac:dyDescent="0.15">
      <c r="A43" s="5"/>
      <c r="B43" s="233"/>
      <c r="C43" s="234"/>
      <c r="D43" s="234"/>
      <c r="E43" s="234"/>
      <c r="F43" s="234"/>
      <c r="G43" s="234"/>
      <c r="H43" s="235"/>
      <c r="I43" s="107" t="s">
        <v>39</v>
      </c>
      <c r="J43" s="108"/>
      <c r="K43" s="108"/>
      <c r="L43" s="109"/>
      <c r="M43" s="86">
        <v>1</v>
      </c>
      <c r="N43" s="87"/>
      <c r="O43" s="87"/>
      <c r="P43" s="87"/>
      <c r="Q43" s="88"/>
      <c r="R43" s="86">
        <v>15</v>
      </c>
      <c r="S43" s="87"/>
      <c r="T43" s="87"/>
      <c r="U43" s="87"/>
      <c r="V43" s="87"/>
      <c r="W43" s="88"/>
      <c r="X43" s="86">
        <v>0</v>
      </c>
      <c r="Y43" s="87"/>
      <c r="Z43" s="87"/>
      <c r="AA43" s="87"/>
      <c r="AB43" s="88"/>
      <c r="AC43" s="86">
        <v>0</v>
      </c>
      <c r="AD43" s="87"/>
      <c r="AE43" s="87"/>
      <c r="AF43" s="87"/>
      <c r="AG43" s="87"/>
      <c r="AH43" s="88"/>
      <c r="AI43" s="86">
        <f t="shared" si="0"/>
        <v>1</v>
      </c>
      <c r="AJ43" s="87"/>
      <c r="AK43" s="87"/>
      <c r="AL43" s="87"/>
      <c r="AM43" s="88"/>
      <c r="AN43" s="86">
        <f t="shared" si="1"/>
        <v>15</v>
      </c>
      <c r="AO43" s="87"/>
      <c r="AP43" s="87"/>
      <c r="AQ43" s="87"/>
      <c r="AR43" s="87"/>
      <c r="AS43" s="88"/>
      <c r="AT43" s="59">
        <f>IF(AI43=0,0,(AI43*1)/($E$45*$AU$9*3-$B$47))</f>
        <v>1.1904761904761904E-2</v>
      </c>
      <c r="AU43" s="60"/>
      <c r="AV43" s="60"/>
      <c r="AW43" s="60"/>
      <c r="AX43" s="60"/>
      <c r="AY43" s="61"/>
      <c r="AZ43" s="48"/>
    </row>
    <row r="44" spans="1:52" ht="10.5" customHeight="1" x14ac:dyDescent="0.15">
      <c r="A44" s="5"/>
      <c r="B44" s="233"/>
      <c r="C44" s="234"/>
      <c r="D44" s="234"/>
      <c r="E44" s="234"/>
      <c r="F44" s="234"/>
      <c r="G44" s="234"/>
      <c r="H44" s="235"/>
      <c r="I44" s="107" t="s">
        <v>40</v>
      </c>
      <c r="J44" s="108"/>
      <c r="K44" s="108"/>
      <c r="L44" s="109"/>
      <c r="M44" s="86">
        <v>1</v>
      </c>
      <c r="N44" s="87"/>
      <c r="O44" s="87"/>
      <c r="P44" s="87"/>
      <c r="Q44" s="88"/>
      <c r="R44" s="86">
        <v>5</v>
      </c>
      <c r="S44" s="87"/>
      <c r="T44" s="87"/>
      <c r="U44" s="87"/>
      <c r="V44" s="87"/>
      <c r="W44" s="88"/>
      <c r="X44" s="86">
        <v>5</v>
      </c>
      <c r="Y44" s="87"/>
      <c r="Z44" s="87"/>
      <c r="AA44" s="87"/>
      <c r="AB44" s="88"/>
      <c r="AC44" s="86">
        <v>75</v>
      </c>
      <c r="AD44" s="87"/>
      <c r="AE44" s="87"/>
      <c r="AF44" s="87"/>
      <c r="AG44" s="87"/>
      <c r="AH44" s="88"/>
      <c r="AI44" s="86">
        <f t="shared" si="0"/>
        <v>6</v>
      </c>
      <c r="AJ44" s="87"/>
      <c r="AK44" s="87"/>
      <c r="AL44" s="87"/>
      <c r="AM44" s="88"/>
      <c r="AN44" s="86">
        <f t="shared" si="1"/>
        <v>80</v>
      </c>
      <c r="AO44" s="87"/>
      <c r="AP44" s="87"/>
      <c r="AQ44" s="87"/>
      <c r="AR44" s="87"/>
      <c r="AS44" s="88"/>
      <c r="AT44" s="59">
        <f>IF(AI44=0,0,(AI44*2)/($E$45*$AU$9*3-$B$47))</f>
        <v>0.14285714285714285</v>
      </c>
      <c r="AU44" s="60"/>
      <c r="AV44" s="60"/>
      <c r="AW44" s="60"/>
      <c r="AX44" s="60"/>
      <c r="AY44" s="61"/>
      <c r="AZ44" s="48"/>
    </row>
    <row r="45" spans="1:52" ht="10.5" customHeight="1" x14ac:dyDescent="0.15">
      <c r="A45" s="5"/>
      <c r="B45" s="20"/>
      <c r="C45" s="22"/>
      <c r="D45" s="18" t="s">
        <v>24</v>
      </c>
      <c r="E45" s="18">
        <v>1</v>
      </c>
      <c r="F45" s="18" t="s">
        <v>41</v>
      </c>
      <c r="G45" s="18"/>
      <c r="H45" s="19"/>
      <c r="I45" s="107" t="s">
        <v>42</v>
      </c>
      <c r="J45" s="108"/>
      <c r="K45" s="108"/>
      <c r="L45" s="109"/>
      <c r="M45" s="86">
        <v>1</v>
      </c>
      <c r="N45" s="87"/>
      <c r="O45" s="87"/>
      <c r="P45" s="87"/>
      <c r="Q45" s="88"/>
      <c r="R45" s="86">
        <v>13</v>
      </c>
      <c r="S45" s="87"/>
      <c r="T45" s="87"/>
      <c r="U45" s="87"/>
      <c r="V45" s="87"/>
      <c r="W45" s="88"/>
      <c r="X45" s="86">
        <v>0</v>
      </c>
      <c r="Y45" s="87"/>
      <c r="Z45" s="87"/>
      <c r="AA45" s="87"/>
      <c r="AB45" s="88"/>
      <c r="AC45" s="86">
        <v>0</v>
      </c>
      <c r="AD45" s="87"/>
      <c r="AE45" s="87"/>
      <c r="AF45" s="87"/>
      <c r="AG45" s="87"/>
      <c r="AH45" s="88"/>
      <c r="AI45" s="86">
        <f t="shared" ref="AI45:AI61" si="2">M45+X45</f>
        <v>1</v>
      </c>
      <c r="AJ45" s="87"/>
      <c r="AK45" s="87"/>
      <c r="AL45" s="87"/>
      <c r="AM45" s="88"/>
      <c r="AN45" s="86">
        <f t="shared" ref="AN45:AN61" si="3">R45+AC45</f>
        <v>13</v>
      </c>
      <c r="AO45" s="87"/>
      <c r="AP45" s="87"/>
      <c r="AQ45" s="87"/>
      <c r="AR45" s="87"/>
      <c r="AS45" s="88"/>
      <c r="AT45" s="59">
        <f>IF(AI45=0,0,(AI45*2)/($E$45*$AU$9*3-$B$47))</f>
        <v>2.3809523809523808E-2</v>
      </c>
      <c r="AU45" s="60"/>
      <c r="AV45" s="60"/>
      <c r="AW45" s="60"/>
      <c r="AX45" s="60"/>
      <c r="AY45" s="61"/>
      <c r="AZ45" s="48"/>
    </row>
    <row r="46" spans="1:52" ht="10.5" customHeight="1" x14ac:dyDescent="0.15">
      <c r="A46" s="5"/>
      <c r="B46" s="20"/>
      <c r="C46" s="22"/>
      <c r="D46" s="22"/>
      <c r="E46" s="18"/>
      <c r="F46" s="18"/>
      <c r="G46" s="18"/>
      <c r="H46" s="19"/>
      <c r="I46" s="107" t="s">
        <v>43</v>
      </c>
      <c r="J46" s="108"/>
      <c r="K46" s="108"/>
      <c r="L46" s="109"/>
      <c r="M46" s="86">
        <v>2</v>
      </c>
      <c r="N46" s="87"/>
      <c r="O46" s="87"/>
      <c r="P46" s="87"/>
      <c r="Q46" s="88"/>
      <c r="R46" s="86">
        <v>30</v>
      </c>
      <c r="S46" s="87"/>
      <c r="T46" s="87"/>
      <c r="U46" s="87"/>
      <c r="V46" s="87"/>
      <c r="W46" s="88"/>
      <c r="X46" s="86">
        <v>0</v>
      </c>
      <c r="Y46" s="87"/>
      <c r="Z46" s="87"/>
      <c r="AA46" s="87"/>
      <c r="AB46" s="88"/>
      <c r="AC46" s="86">
        <v>0</v>
      </c>
      <c r="AD46" s="87"/>
      <c r="AE46" s="87"/>
      <c r="AF46" s="87"/>
      <c r="AG46" s="87"/>
      <c r="AH46" s="88"/>
      <c r="AI46" s="86">
        <f t="shared" si="2"/>
        <v>2</v>
      </c>
      <c r="AJ46" s="87"/>
      <c r="AK46" s="87"/>
      <c r="AL46" s="87"/>
      <c r="AM46" s="88"/>
      <c r="AN46" s="86">
        <f t="shared" si="3"/>
        <v>30</v>
      </c>
      <c r="AO46" s="87"/>
      <c r="AP46" s="87"/>
      <c r="AQ46" s="87"/>
      <c r="AR46" s="87"/>
      <c r="AS46" s="88"/>
      <c r="AT46" s="59">
        <f>IF(AI46=0,0,(AI46*3)/($E$45*$AU$9*3-$B$47))</f>
        <v>7.1428571428571425E-2</v>
      </c>
      <c r="AU46" s="60"/>
      <c r="AV46" s="60"/>
      <c r="AW46" s="60"/>
      <c r="AX46" s="60"/>
      <c r="AY46" s="61"/>
      <c r="AZ46" s="48"/>
    </row>
    <row r="47" spans="1:52" ht="10.5" customHeight="1" x14ac:dyDescent="0.15">
      <c r="A47" s="5"/>
      <c r="B47" s="32">
        <v>0</v>
      </c>
      <c r="C47" s="27"/>
      <c r="D47" s="27"/>
      <c r="E47" s="24">
        <v>2</v>
      </c>
      <c r="F47" s="24"/>
      <c r="G47" s="24"/>
      <c r="H47" s="25"/>
      <c r="I47" s="107" t="s">
        <v>36</v>
      </c>
      <c r="J47" s="108"/>
      <c r="K47" s="108"/>
      <c r="L47" s="109"/>
      <c r="M47" s="86">
        <f>SUM(M41:M46)</f>
        <v>12</v>
      </c>
      <c r="N47" s="87"/>
      <c r="O47" s="87"/>
      <c r="P47" s="87"/>
      <c r="Q47" s="88"/>
      <c r="R47" s="86">
        <f>SUM(R41:R46)</f>
        <v>127</v>
      </c>
      <c r="S47" s="87"/>
      <c r="T47" s="87"/>
      <c r="U47" s="87"/>
      <c r="V47" s="87"/>
      <c r="W47" s="88"/>
      <c r="X47" s="86">
        <f>SUM(X41:X46)</f>
        <v>5</v>
      </c>
      <c r="Y47" s="87"/>
      <c r="Z47" s="87"/>
      <c r="AA47" s="87"/>
      <c r="AB47" s="88"/>
      <c r="AC47" s="86">
        <f>SUM(AC41:AC46)</f>
        <v>75</v>
      </c>
      <c r="AD47" s="87"/>
      <c r="AE47" s="87"/>
      <c r="AF47" s="87"/>
      <c r="AG47" s="87"/>
      <c r="AH47" s="88"/>
      <c r="AI47" s="86">
        <f t="shared" si="2"/>
        <v>17</v>
      </c>
      <c r="AJ47" s="87"/>
      <c r="AK47" s="87"/>
      <c r="AL47" s="87"/>
      <c r="AM47" s="88"/>
      <c r="AN47" s="86">
        <f t="shared" si="3"/>
        <v>202</v>
      </c>
      <c r="AO47" s="87"/>
      <c r="AP47" s="87"/>
      <c r="AQ47" s="87"/>
      <c r="AR47" s="87"/>
      <c r="AS47" s="88"/>
      <c r="AT47" s="59">
        <f>IF(AI47=0,0,(AI47+AI44+AI45+(AI46*2))/(E45*$AU$9*3-B47))</f>
        <v>0.33333333333333331</v>
      </c>
      <c r="AU47" s="60"/>
      <c r="AV47" s="60"/>
      <c r="AW47" s="60"/>
      <c r="AX47" s="60"/>
      <c r="AY47" s="61"/>
      <c r="AZ47" s="48"/>
    </row>
    <row r="48" spans="1:52" ht="10.5" customHeight="1" x14ac:dyDescent="0.15">
      <c r="A48" s="5"/>
      <c r="B48" s="121" t="s">
        <v>48</v>
      </c>
      <c r="C48" s="231"/>
      <c r="D48" s="231"/>
      <c r="E48" s="231"/>
      <c r="F48" s="231"/>
      <c r="G48" s="231"/>
      <c r="H48" s="232"/>
      <c r="I48" s="107" t="s">
        <v>37</v>
      </c>
      <c r="J48" s="108"/>
      <c r="K48" s="108"/>
      <c r="L48" s="109"/>
      <c r="M48" s="86">
        <v>0</v>
      </c>
      <c r="N48" s="87"/>
      <c r="O48" s="87"/>
      <c r="P48" s="87"/>
      <c r="Q48" s="88"/>
      <c r="R48" s="86">
        <v>0</v>
      </c>
      <c r="S48" s="87"/>
      <c r="T48" s="87"/>
      <c r="U48" s="87"/>
      <c r="V48" s="87"/>
      <c r="W48" s="88"/>
      <c r="X48" s="86">
        <v>0</v>
      </c>
      <c r="Y48" s="87"/>
      <c r="Z48" s="87"/>
      <c r="AA48" s="87"/>
      <c r="AB48" s="88"/>
      <c r="AC48" s="86">
        <v>0</v>
      </c>
      <c r="AD48" s="87"/>
      <c r="AE48" s="87"/>
      <c r="AF48" s="87"/>
      <c r="AG48" s="87"/>
      <c r="AH48" s="88"/>
      <c r="AI48" s="86">
        <f t="shared" si="2"/>
        <v>0</v>
      </c>
      <c r="AJ48" s="87"/>
      <c r="AK48" s="87"/>
      <c r="AL48" s="87"/>
      <c r="AM48" s="88"/>
      <c r="AN48" s="86">
        <f t="shared" si="3"/>
        <v>0</v>
      </c>
      <c r="AO48" s="87"/>
      <c r="AP48" s="87"/>
      <c r="AQ48" s="87"/>
      <c r="AR48" s="87"/>
      <c r="AS48" s="88"/>
      <c r="AT48" s="59">
        <f>IF(AI48=0,0,(AI48*1)/($E$52*$AU$9*3-$B$54))</f>
        <v>0</v>
      </c>
      <c r="AU48" s="60"/>
      <c r="AV48" s="60"/>
      <c r="AW48" s="60"/>
      <c r="AX48" s="60"/>
      <c r="AY48" s="61"/>
      <c r="AZ48" s="48"/>
    </row>
    <row r="49" spans="1:52" ht="10.5" customHeight="1" x14ac:dyDescent="0.15">
      <c r="A49" s="5"/>
      <c r="B49" s="233"/>
      <c r="C49" s="234"/>
      <c r="D49" s="234"/>
      <c r="E49" s="234"/>
      <c r="F49" s="234"/>
      <c r="G49" s="234"/>
      <c r="H49" s="235"/>
      <c r="I49" s="107" t="s">
        <v>38</v>
      </c>
      <c r="J49" s="108"/>
      <c r="K49" s="108"/>
      <c r="L49" s="109"/>
      <c r="M49" s="86">
        <v>8</v>
      </c>
      <c r="N49" s="87"/>
      <c r="O49" s="87"/>
      <c r="P49" s="87"/>
      <c r="Q49" s="88"/>
      <c r="R49" s="86">
        <v>73</v>
      </c>
      <c r="S49" s="87"/>
      <c r="T49" s="87"/>
      <c r="U49" s="87"/>
      <c r="V49" s="87"/>
      <c r="W49" s="88"/>
      <c r="X49" s="86">
        <v>0</v>
      </c>
      <c r="Y49" s="87"/>
      <c r="Z49" s="87"/>
      <c r="AA49" s="87"/>
      <c r="AB49" s="88"/>
      <c r="AC49" s="86">
        <v>0</v>
      </c>
      <c r="AD49" s="87"/>
      <c r="AE49" s="87"/>
      <c r="AF49" s="87"/>
      <c r="AG49" s="87"/>
      <c r="AH49" s="88"/>
      <c r="AI49" s="86">
        <f t="shared" si="2"/>
        <v>8</v>
      </c>
      <c r="AJ49" s="87"/>
      <c r="AK49" s="87"/>
      <c r="AL49" s="87"/>
      <c r="AM49" s="88"/>
      <c r="AN49" s="86">
        <f t="shared" si="3"/>
        <v>73</v>
      </c>
      <c r="AO49" s="87"/>
      <c r="AP49" s="87"/>
      <c r="AQ49" s="87"/>
      <c r="AR49" s="87"/>
      <c r="AS49" s="88"/>
      <c r="AT49" s="59">
        <f>IF(AI49=0,0,(AI49*1)/($E$52*$AU$9*3-$B$54))</f>
        <v>9.5238095238095233E-2</v>
      </c>
      <c r="AU49" s="60"/>
      <c r="AV49" s="60"/>
      <c r="AW49" s="60"/>
      <c r="AX49" s="60"/>
      <c r="AY49" s="61"/>
      <c r="AZ49" s="48"/>
    </row>
    <row r="50" spans="1:52" ht="10.5" customHeight="1" x14ac:dyDescent="0.15">
      <c r="A50" s="5"/>
      <c r="B50" s="233"/>
      <c r="C50" s="234"/>
      <c r="D50" s="234"/>
      <c r="E50" s="234"/>
      <c r="F50" s="234"/>
      <c r="G50" s="234"/>
      <c r="H50" s="235"/>
      <c r="I50" s="107" t="s">
        <v>39</v>
      </c>
      <c r="J50" s="108"/>
      <c r="K50" s="108"/>
      <c r="L50" s="109"/>
      <c r="M50" s="86">
        <v>2</v>
      </c>
      <c r="N50" s="87"/>
      <c r="O50" s="87"/>
      <c r="P50" s="87"/>
      <c r="Q50" s="88"/>
      <c r="R50" s="86">
        <v>30</v>
      </c>
      <c r="S50" s="87"/>
      <c r="T50" s="87"/>
      <c r="U50" s="87"/>
      <c r="V50" s="87"/>
      <c r="W50" s="88"/>
      <c r="X50" s="86">
        <v>2</v>
      </c>
      <c r="Y50" s="87"/>
      <c r="Z50" s="87"/>
      <c r="AA50" s="87"/>
      <c r="AB50" s="88"/>
      <c r="AC50" s="86">
        <v>25</v>
      </c>
      <c r="AD50" s="87"/>
      <c r="AE50" s="87"/>
      <c r="AF50" s="87"/>
      <c r="AG50" s="87"/>
      <c r="AH50" s="88"/>
      <c r="AI50" s="86">
        <f t="shared" si="2"/>
        <v>4</v>
      </c>
      <c r="AJ50" s="87"/>
      <c r="AK50" s="87"/>
      <c r="AL50" s="87"/>
      <c r="AM50" s="88"/>
      <c r="AN50" s="86">
        <f t="shared" si="3"/>
        <v>55</v>
      </c>
      <c r="AO50" s="87"/>
      <c r="AP50" s="87"/>
      <c r="AQ50" s="87"/>
      <c r="AR50" s="87"/>
      <c r="AS50" s="88"/>
      <c r="AT50" s="59">
        <f>IF(AI50=0,0,(AI50*1)/($E$52*$AU$9*3-$B$54))</f>
        <v>4.7619047619047616E-2</v>
      </c>
      <c r="AU50" s="60"/>
      <c r="AV50" s="60"/>
      <c r="AW50" s="60"/>
      <c r="AX50" s="60"/>
      <c r="AY50" s="61"/>
      <c r="AZ50" s="48"/>
    </row>
    <row r="51" spans="1:52" ht="10.5" customHeight="1" x14ac:dyDescent="0.15">
      <c r="A51" s="5"/>
      <c r="B51" s="233"/>
      <c r="C51" s="234"/>
      <c r="D51" s="234"/>
      <c r="E51" s="234"/>
      <c r="F51" s="234"/>
      <c r="G51" s="234"/>
      <c r="H51" s="235"/>
      <c r="I51" s="107" t="s">
        <v>40</v>
      </c>
      <c r="J51" s="108"/>
      <c r="K51" s="108"/>
      <c r="L51" s="109"/>
      <c r="M51" s="86">
        <v>5</v>
      </c>
      <c r="N51" s="87"/>
      <c r="O51" s="87"/>
      <c r="P51" s="87"/>
      <c r="Q51" s="88"/>
      <c r="R51" s="86">
        <v>76</v>
      </c>
      <c r="S51" s="87"/>
      <c r="T51" s="87"/>
      <c r="U51" s="87"/>
      <c r="V51" s="87"/>
      <c r="W51" s="88"/>
      <c r="X51" s="86">
        <v>1</v>
      </c>
      <c r="Y51" s="87"/>
      <c r="Z51" s="87"/>
      <c r="AA51" s="87"/>
      <c r="AB51" s="88"/>
      <c r="AC51" s="86">
        <v>20</v>
      </c>
      <c r="AD51" s="87"/>
      <c r="AE51" s="87"/>
      <c r="AF51" s="87"/>
      <c r="AG51" s="87"/>
      <c r="AH51" s="88"/>
      <c r="AI51" s="86">
        <f t="shared" si="2"/>
        <v>6</v>
      </c>
      <c r="AJ51" s="87"/>
      <c r="AK51" s="87"/>
      <c r="AL51" s="87"/>
      <c r="AM51" s="88"/>
      <c r="AN51" s="86">
        <f t="shared" si="3"/>
        <v>96</v>
      </c>
      <c r="AO51" s="87"/>
      <c r="AP51" s="87"/>
      <c r="AQ51" s="87"/>
      <c r="AR51" s="87"/>
      <c r="AS51" s="88"/>
      <c r="AT51" s="59">
        <f>IF(AI51=0,0,(AI51*2)/($E$52*$AU$9*3-$B$54))</f>
        <v>0.14285714285714285</v>
      </c>
      <c r="AU51" s="60"/>
      <c r="AV51" s="60"/>
      <c r="AW51" s="60"/>
      <c r="AX51" s="60"/>
      <c r="AY51" s="61"/>
      <c r="AZ51" s="48"/>
    </row>
    <row r="52" spans="1:52" ht="10.5" customHeight="1" x14ac:dyDescent="0.15">
      <c r="A52" s="5"/>
      <c r="B52" s="20"/>
      <c r="C52" s="22"/>
      <c r="D52" s="18" t="s">
        <v>24</v>
      </c>
      <c r="E52" s="18">
        <v>1</v>
      </c>
      <c r="F52" s="18" t="s">
        <v>41</v>
      </c>
      <c r="G52" s="18"/>
      <c r="H52" s="19"/>
      <c r="I52" s="107" t="s">
        <v>42</v>
      </c>
      <c r="J52" s="108"/>
      <c r="K52" s="108"/>
      <c r="L52" s="109"/>
      <c r="M52" s="86">
        <v>0</v>
      </c>
      <c r="N52" s="87"/>
      <c r="O52" s="87"/>
      <c r="P52" s="87"/>
      <c r="Q52" s="88"/>
      <c r="R52" s="86">
        <v>0</v>
      </c>
      <c r="S52" s="87"/>
      <c r="T52" s="87"/>
      <c r="U52" s="87"/>
      <c r="V52" s="87"/>
      <c r="W52" s="88"/>
      <c r="X52" s="86">
        <v>0</v>
      </c>
      <c r="Y52" s="87"/>
      <c r="Z52" s="87"/>
      <c r="AA52" s="87"/>
      <c r="AB52" s="88"/>
      <c r="AC52" s="86">
        <v>0</v>
      </c>
      <c r="AD52" s="87"/>
      <c r="AE52" s="87"/>
      <c r="AF52" s="87"/>
      <c r="AG52" s="87"/>
      <c r="AH52" s="88"/>
      <c r="AI52" s="86">
        <f t="shared" si="2"/>
        <v>0</v>
      </c>
      <c r="AJ52" s="87"/>
      <c r="AK52" s="87"/>
      <c r="AL52" s="87"/>
      <c r="AM52" s="88"/>
      <c r="AN52" s="86">
        <f t="shared" si="3"/>
        <v>0</v>
      </c>
      <c r="AO52" s="87"/>
      <c r="AP52" s="87"/>
      <c r="AQ52" s="87"/>
      <c r="AR52" s="87"/>
      <c r="AS52" s="88"/>
      <c r="AT52" s="59">
        <f>IF(AI52=0,0,(AI52*2)/($E$52*$AU$9*3-$B$54))</f>
        <v>0</v>
      </c>
      <c r="AU52" s="60"/>
      <c r="AV52" s="60"/>
      <c r="AW52" s="60"/>
      <c r="AX52" s="60"/>
      <c r="AY52" s="61"/>
      <c r="AZ52" s="48"/>
    </row>
    <row r="53" spans="1:52" ht="10.5" customHeight="1" x14ac:dyDescent="0.15">
      <c r="A53" s="5"/>
      <c r="B53" s="20"/>
      <c r="C53" s="22"/>
      <c r="D53" s="22"/>
      <c r="E53" s="18"/>
      <c r="F53" s="18"/>
      <c r="G53" s="18"/>
      <c r="H53" s="19"/>
      <c r="I53" s="107" t="s">
        <v>43</v>
      </c>
      <c r="J53" s="108"/>
      <c r="K53" s="108"/>
      <c r="L53" s="109"/>
      <c r="M53" s="86">
        <v>5</v>
      </c>
      <c r="N53" s="87"/>
      <c r="O53" s="87"/>
      <c r="P53" s="87"/>
      <c r="Q53" s="88"/>
      <c r="R53" s="86">
        <v>100</v>
      </c>
      <c r="S53" s="87"/>
      <c r="T53" s="87"/>
      <c r="U53" s="87"/>
      <c r="V53" s="87"/>
      <c r="W53" s="88"/>
      <c r="X53" s="86">
        <v>0</v>
      </c>
      <c r="Y53" s="87"/>
      <c r="Z53" s="87"/>
      <c r="AA53" s="87"/>
      <c r="AB53" s="88"/>
      <c r="AC53" s="86">
        <v>0</v>
      </c>
      <c r="AD53" s="87"/>
      <c r="AE53" s="87"/>
      <c r="AF53" s="87"/>
      <c r="AG53" s="87"/>
      <c r="AH53" s="88"/>
      <c r="AI53" s="86">
        <f t="shared" si="2"/>
        <v>5</v>
      </c>
      <c r="AJ53" s="87"/>
      <c r="AK53" s="87"/>
      <c r="AL53" s="87"/>
      <c r="AM53" s="88"/>
      <c r="AN53" s="86">
        <f t="shared" si="3"/>
        <v>100</v>
      </c>
      <c r="AO53" s="87"/>
      <c r="AP53" s="87"/>
      <c r="AQ53" s="87"/>
      <c r="AR53" s="87"/>
      <c r="AS53" s="88"/>
      <c r="AT53" s="59">
        <f>IF(AI53=0,0,(AI53*3)/($E$52*$AU$9*3-$B$54))</f>
        <v>0.17857142857142858</v>
      </c>
      <c r="AU53" s="60"/>
      <c r="AV53" s="60"/>
      <c r="AW53" s="60"/>
      <c r="AX53" s="60"/>
      <c r="AY53" s="61"/>
      <c r="AZ53" s="48"/>
    </row>
    <row r="54" spans="1:52" ht="10.5" customHeight="1" x14ac:dyDescent="0.15">
      <c r="A54" s="5"/>
      <c r="B54" s="32">
        <v>0</v>
      </c>
      <c r="C54" s="27"/>
      <c r="D54" s="27"/>
      <c r="E54" s="24">
        <v>2</v>
      </c>
      <c r="F54" s="24"/>
      <c r="G54" s="24"/>
      <c r="H54" s="25"/>
      <c r="I54" s="107" t="s">
        <v>36</v>
      </c>
      <c r="J54" s="108"/>
      <c r="K54" s="108"/>
      <c r="L54" s="109"/>
      <c r="M54" s="86">
        <f>SUM(M48:M53)</f>
        <v>20</v>
      </c>
      <c r="N54" s="87"/>
      <c r="O54" s="87"/>
      <c r="P54" s="87"/>
      <c r="Q54" s="88"/>
      <c r="R54" s="86">
        <f>SUM(R48:R53)</f>
        <v>279</v>
      </c>
      <c r="S54" s="87"/>
      <c r="T54" s="87"/>
      <c r="U54" s="87"/>
      <c r="V54" s="87"/>
      <c r="W54" s="88"/>
      <c r="X54" s="86">
        <f>SUM(X48:X53)</f>
        <v>3</v>
      </c>
      <c r="Y54" s="87"/>
      <c r="Z54" s="87"/>
      <c r="AA54" s="87"/>
      <c r="AB54" s="88"/>
      <c r="AC54" s="86">
        <f>SUM(AC48:AC53)</f>
        <v>45</v>
      </c>
      <c r="AD54" s="87"/>
      <c r="AE54" s="87"/>
      <c r="AF54" s="87"/>
      <c r="AG54" s="87"/>
      <c r="AH54" s="88"/>
      <c r="AI54" s="86">
        <f t="shared" si="2"/>
        <v>23</v>
      </c>
      <c r="AJ54" s="87"/>
      <c r="AK54" s="87"/>
      <c r="AL54" s="87"/>
      <c r="AM54" s="88"/>
      <c r="AN54" s="86">
        <f t="shared" si="3"/>
        <v>324</v>
      </c>
      <c r="AO54" s="87"/>
      <c r="AP54" s="87"/>
      <c r="AQ54" s="87"/>
      <c r="AR54" s="87"/>
      <c r="AS54" s="88"/>
      <c r="AT54" s="59">
        <f>IF(AI54=0,0,(AI54+AI51+AI52+(AI53*2))/(E52*$AU$9*3-B54))</f>
        <v>0.4642857142857143</v>
      </c>
      <c r="AU54" s="60"/>
      <c r="AV54" s="60"/>
      <c r="AW54" s="60"/>
      <c r="AX54" s="60"/>
      <c r="AY54" s="61"/>
      <c r="AZ54" s="48"/>
    </row>
    <row r="55" spans="1:52" ht="10.5" customHeight="1" x14ac:dyDescent="0.15">
      <c r="A55" s="5"/>
      <c r="B55" s="121" t="s">
        <v>49</v>
      </c>
      <c r="C55" s="231"/>
      <c r="D55" s="231"/>
      <c r="E55" s="231"/>
      <c r="F55" s="231"/>
      <c r="G55" s="231"/>
      <c r="H55" s="232"/>
      <c r="I55" s="107" t="s">
        <v>37</v>
      </c>
      <c r="J55" s="108"/>
      <c r="K55" s="108"/>
      <c r="L55" s="109"/>
      <c r="M55" s="86">
        <v>0</v>
      </c>
      <c r="N55" s="87"/>
      <c r="O55" s="87"/>
      <c r="P55" s="87"/>
      <c r="Q55" s="88"/>
      <c r="R55" s="86">
        <v>0</v>
      </c>
      <c r="S55" s="87"/>
      <c r="T55" s="87"/>
      <c r="U55" s="87"/>
      <c r="V55" s="87"/>
      <c r="W55" s="88"/>
      <c r="X55" s="86">
        <v>0</v>
      </c>
      <c r="Y55" s="87"/>
      <c r="Z55" s="87"/>
      <c r="AA55" s="87"/>
      <c r="AB55" s="88"/>
      <c r="AC55" s="86">
        <v>0</v>
      </c>
      <c r="AD55" s="87"/>
      <c r="AE55" s="87"/>
      <c r="AF55" s="87"/>
      <c r="AG55" s="87"/>
      <c r="AH55" s="88"/>
      <c r="AI55" s="86">
        <f t="shared" si="2"/>
        <v>0</v>
      </c>
      <c r="AJ55" s="87"/>
      <c r="AK55" s="87"/>
      <c r="AL55" s="87"/>
      <c r="AM55" s="88"/>
      <c r="AN55" s="86">
        <f t="shared" si="3"/>
        <v>0</v>
      </c>
      <c r="AO55" s="87"/>
      <c r="AP55" s="87"/>
      <c r="AQ55" s="87"/>
      <c r="AR55" s="87"/>
      <c r="AS55" s="88"/>
      <c r="AT55" s="59">
        <f>IF(AI55=0,0,(AI55*1)/($E$59*$AU$9*3-$B$61))</f>
        <v>0</v>
      </c>
      <c r="AU55" s="60"/>
      <c r="AV55" s="60"/>
      <c r="AW55" s="60"/>
      <c r="AX55" s="60"/>
      <c r="AY55" s="61"/>
      <c r="AZ55" s="48"/>
    </row>
    <row r="56" spans="1:52" ht="10.5" customHeight="1" x14ac:dyDescent="0.15">
      <c r="A56" s="5"/>
      <c r="B56" s="233"/>
      <c r="C56" s="234"/>
      <c r="D56" s="234"/>
      <c r="E56" s="234"/>
      <c r="F56" s="234"/>
      <c r="G56" s="234"/>
      <c r="H56" s="235"/>
      <c r="I56" s="107" t="s">
        <v>38</v>
      </c>
      <c r="J56" s="108"/>
      <c r="K56" s="108"/>
      <c r="L56" s="109"/>
      <c r="M56" s="86">
        <v>1</v>
      </c>
      <c r="N56" s="87"/>
      <c r="O56" s="87"/>
      <c r="P56" s="87"/>
      <c r="Q56" s="88"/>
      <c r="R56" s="86">
        <v>1</v>
      </c>
      <c r="S56" s="87"/>
      <c r="T56" s="87"/>
      <c r="U56" s="87"/>
      <c r="V56" s="87"/>
      <c r="W56" s="88"/>
      <c r="X56" s="86">
        <v>0</v>
      </c>
      <c r="Y56" s="87"/>
      <c r="Z56" s="87"/>
      <c r="AA56" s="87"/>
      <c r="AB56" s="88"/>
      <c r="AC56" s="86">
        <v>0</v>
      </c>
      <c r="AD56" s="87"/>
      <c r="AE56" s="87"/>
      <c r="AF56" s="87"/>
      <c r="AG56" s="87"/>
      <c r="AH56" s="88"/>
      <c r="AI56" s="86">
        <f t="shared" si="2"/>
        <v>1</v>
      </c>
      <c r="AJ56" s="87"/>
      <c r="AK56" s="87"/>
      <c r="AL56" s="87"/>
      <c r="AM56" s="88"/>
      <c r="AN56" s="86">
        <f t="shared" si="3"/>
        <v>1</v>
      </c>
      <c r="AO56" s="87"/>
      <c r="AP56" s="87"/>
      <c r="AQ56" s="87"/>
      <c r="AR56" s="87"/>
      <c r="AS56" s="88"/>
      <c r="AT56" s="59">
        <f>IF(AI56=0,0,(AI56*1)/($E$59*$AU$9*3-$B$61))</f>
        <v>2.3809523809523812E-3</v>
      </c>
      <c r="AU56" s="60"/>
      <c r="AV56" s="60"/>
      <c r="AW56" s="60"/>
      <c r="AX56" s="60"/>
      <c r="AY56" s="61"/>
      <c r="AZ56" s="48"/>
    </row>
    <row r="57" spans="1:52" ht="10.5" customHeight="1" x14ac:dyDescent="0.15">
      <c r="A57" s="5"/>
      <c r="B57" s="233"/>
      <c r="C57" s="234"/>
      <c r="D57" s="234"/>
      <c r="E57" s="234"/>
      <c r="F57" s="234"/>
      <c r="G57" s="234"/>
      <c r="H57" s="235"/>
      <c r="I57" s="107" t="s">
        <v>39</v>
      </c>
      <c r="J57" s="108"/>
      <c r="K57" s="108"/>
      <c r="L57" s="109"/>
      <c r="M57" s="86">
        <v>12</v>
      </c>
      <c r="N57" s="87"/>
      <c r="O57" s="87"/>
      <c r="P57" s="87"/>
      <c r="Q57" s="88"/>
      <c r="R57" s="86">
        <v>75</v>
      </c>
      <c r="S57" s="87"/>
      <c r="T57" s="87"/>
      <c r="U57" s="87"/>
      <c r="V57" s="87"/>
      <c r="W57" s="88"/>
      <c r="X57" s="86">
        <v>0</v>
      </c>
      <c r="Y57" s="87"/>
      <c r="Z57" s="87"/>
      <c r="AA57" s="87"/>
      <c r="AB57" s="88"/>
      <c r="AC57" s="86">
        <v>0</v>
      </c>
      <c r="AD57" s="87"/>
      <c r="AE57" s="87"/>
      <c r="AF57" s="87"/>
      <c r="AG57" s="87"/>
      <c r="AH57" s="88"/>
      <c r="AI57" s="86">
        <f t="shared" si="2"/>
        <v>12</v>
      </c>
      <c r="AJ57" s="87"/>
      <c r="AK57" s="87"/>
      <c r="AL57" s="87"/>
      <c r="AM57" s="88"/>
      <c r="AN57" s="86">
        <f t="shared" si="3"/>
        <v>75</v>
      </c>
      <c r="AO57" s="87"/>
      <c r="AP57" s="87"/>
      <c r="AQ57" s="87"/>
      <c r="AR57" s="87"/>
      <c r="AS57" s="88"/>
      <c r="AT57" s="59">
        <f>IF(AI57=0,0,(AI57*1)/($E$59*$AU$9*3-$B$61))</f>
        <v>2.8571428571428571E-2</v>
      </c>
      <c r="AU57" s="60"/>
      <c r="AV57" s="60"/>
      <c r="AW57" s="60"/>
      <c r="AX57" s="60"/>
      <c r="AY57" s="61"/>
      <c r="AZ57" s="48"/>
    </row>
    <row r="58" spans="1:52" ht="10.5" customHeight="1" x14ac:dyDescent="0.15">
      <c r="A58" s="5"/>
      <c r="B58" s="233"/>
      <c r="C58" s="234"/>
      <c r="D58" s="234"/>
      <c r="E58" s="234"/>
      <c r="F58" s="234"/>
      <c r="G58" s="234"/>
      <c r="H58" s="235"/>
      <c r="I58" s="107" t="s">
        <v>40</v>
      </c>
      <c r="J58" s="108"/>
      <c r="K58" s="108"/>
      <c r="L58" s="109"/>
      <c r="M58" s="86">
        <v>14</v>
      </c>
      <c r="N58" s="87"/>
      <c r="O58" s="87"/>
      <c r="P58" s="87"/>
      <c r="Q58" s="88"/>
      <c r="R58" s="86">
        <v>82</v>
      </c>
      <c r="S58" s="87"/>
      <c r="T58" s="87"/>
      <c r="U58" s="87"/>
      <c r="V58" s="87"/>
      <c r="W58" s="88"/>
      <c r="X58" s="86">
        <v>0</v>
      </c>
      <c r="Y58" s="87"/>
      <c r="Z58" s="87"/>
      <c r="AA58" s="87"/>
      <c r="AB58" s="88"/>
      <c r="AC58" s="86">
        <v>0</v>
      </c>
      <c r="AD58" s="87"/>
      <c r="AE58" s="87"/>
      <c r="AF58" s="87"/>
      <c r="AG58" s="87"/>
      <c r="AH58" s="88"/>
      <c r="AI58" s="86">
        <f t="shared" si="2"/>
        <v>14</v>
      </c>
      <c r="AJ58" s="87"/>
      <c r="AK58" s="87"/>
      <c r="AL58" s="87"/>
      <c r="AM58" s="88"/>
      <c r="AN58" s="86">
        <f t="shared" si="3"/>
        <v>82</v>
      </c>
      <c r="AO58" s="87"/>
      <c r="AP58" s="87"/>
      <c r="AQ58" s="87"/>
      <c r="AR58" s="87"/>
      <c r="AS58" s="88"/>
      <c r="AT58" s="59">
        <f>IF(AI58=0,0,(AI58*2)/($E$59*$AU$9*3-$B$61))</f>
        <v>6.6666666666666666E-2</v>
      </c>
      <c r="AU58" s="60"/>
      <c r="AV58" s="60"/>
      <c r="AW58" s="60"/>
      <c r="AX58" s="60"/>
      <c r="AY58" s="61"/>
      <c r="AZ58" s="48"/>
    </row>
    <row r="59" spans="1:52" ht="10.5" customHeight="1" x14ac:dyDescent="0.15">
      <c r="A59" s="5"/>
      <c r="B59" s="20"/>
      <c r="C59" s="22"/>
      <c r="D59" s="18" t="s">
        <v>24</v>
      </c>
      <c r="E59" s="18">
        <v>5</v>
      </c>
      <c r="F59" s="18" t="s">
        <v>41</v>
      </c>
      <c r="G59" s="18"/>
      <c r="H59" s="19"/>
      <c r="I59" s="107" t="s">
        <v>42</v>
      </c>
      <c r="J59" s="108"/>
      <c r="K59" s="108"/>
      <c r="L59" s="109"/>
      <c r="M59" s="86">
        <v>9</v>
      </c>
      <c r="N59" s="87"/>
      <c r="O59" s="87"/>
      <c r="P59" s="87"/>
      <c r="Q59" s="88"/>
      <c r="R59" s="86">
        <v>50</v>
      </c>
      <c r="S59" s="87"/>
      <c r="T59" s="87"/>
      <c r="U59" s="87"/>
      <c r="V59" s="87"/>
      <c r="W59" s="88"/>
      <c r="X59" s="86">
        <v>0</v>
      </c>
      <c r="Y59" s="87"/>
      <c r="Z59" s="87"/>
      <c r="AA59" s="87"/>
      <c r="AB59" s="88"/>
      <c r="AC59" s="86">
        <v>0</v>
      </c>
      <c r="AD59" s="87"/>
      <c r="AE59" s="87"/>
      <c r="AF59" s="87"/>
      <c r="AG59" s="87"/>
      <c r="AH59" s="88"/>
      <c r="AI59" s="86">
        <f t="shared" si="2"/>
        <v>9</v>
      </c>
      <c r="AJ59" s="87"/>
      <c r="AK59" s="87"/>
      <c r="AL59" s="87"/>
      <c r="AM59" s="88"/>
      <c r="AN59" s="86">
        <f t="shared" si="3"/>
        <v>50</v>
      </c>
      <c r="AO59" s="87"/>
      <c r="AP59" s="87"/>
      <c r="AQ59" s="87"/>
      <c r="AR59" s="87"/>
      <c r="AS59" s="88"/>
      <c r="AT59" s="59">
        <f>IF(AI59=0,0,(AI59*2)/($E$59*$AU$9*3-$B$61))</f>
        <v>4.2857142857142858E-2</v>
      </c>
      <c r="AU59" s="60"/>
      <c r="AV59" s="60"/>
      <c r="AW59" s="60"/>
      <c r="AX59" s="60"/>
      <c r="AY59" s="61"/>
      <c r="AZ59" s="48"/>
    </row>
    <row r="60" spans="1:52" ht="10.5" customHeight="1" x14ac:dyDescent="0.15">
      <c r="A60" s="5"/>
      <c r="B60" s="20"/>
      <c r="C60" s="22"/>
      <c r="D60" s="22"/>
      <c r="E60" s="18"/>
      <c r="F60" s="18"/>
      <c r="G60" s="18"/>
      <c r="H60" s="19"/>
      <c r="I60" s="107" t="s">
        <v>43</v>
      </c>
      <c r="J60" s="108"/>
      <c r="K60" s="108"/>
      <c r="L60" s="109"/>
      <c r="M60" s="86">
        <v>26</v>
      </c>
      <c r="N60" s="87"/>
      <c r="O60" s="87"/>
      <c r="P60" s="87"/>
      <c r="Q60" s="88"/>
      <c r="R60" s="86">
        <v>204</v>
      </c>
      <c r="S60" s="87"/>
      <c r="T60" s="87"/>
      <c r="U60" s="87"/>
      <c r="V60" s="87"/>
      <c r="W60" s="88"/>
      <c r="X60" s="86">
        <v>5</v>
      </c>
      <c r="Y60" s="87"/>
      <c r="Z60" s="87"/>
      <c r="AA60" s="87"/>
      <c r="AB60" s="88"/>
      <c r="AC60" s="86">
        <v>38</v>
      </c>
      <c r="AD60" s="87"/>
      <c r="AE60" s="87"/>
      <c r="AF60" s="87"/>
      <c r="AG60" s="87"/>
      <c r="AH60" s="88"/>
      <c r="AI60" s="86">
        <f t="shared" si="2"/>
        <v>31</v>
      </c>
      <c r="AJ60" s="87"/>
      <c r="AK60" s="87"/>
      <c r="AL60" s="87"/>
      <c r="AM60" s="88"/>
      <c r="AN60" s="86">
        <f t="shared" si="3"/>
        <v>242</v>
      </c>
      <c r="AO60" s="87"/>
      <c r="AP60" s="87"/>
      <c r="AQ60" s="87"/>
      <c r="AR60" s="87"/>
      <c r="AS60" s="88"/>
      <c r="AT60" s="59">
        <f>IF(AI60=0,0,(AI60*3)/($E$59*$AU$9*3-$B$61))</f>
        <v>0.22142857142857142</v>
      </c>
      <c r="AU60" s="60"/>
      <c r="AV60" s="60"/>
      <c r="AW60" s="60"/>
      <c r="AX60" s="60"/>
      <c r="AY60" s="61"/>
      <c r="AZ60" s="48"/>
    </row>
    <row r="61" spans="1:52" ht="10.5" customHeight="1" x14ac:dyDescent="0.15">
      <c r="A61" s="5"/>
      <c r="B61" s="32">
        <v>0</v>
      </c>
      <c r="C61" s="27"/>
      <c r="D61" s="27"/>
      <c r="E61" s="24">
        <v>2</v>
      </c>
      <c r="F61" s="24"/>
      <c r="G61" s="24"/>
      <c r="H61" s="25"/>
      <c r="I61" s="107" t="s">
        <v>36</v>
      </c>
      <c r="J61" s="108"/>
      <c r="K61" s="108"/>
      <c r="L61" s="109"/>
      <c r="M61" s="86">
        <f>SUM(M55:M60)</f>
        <v>62</v>
      </c>
      <c r="N61" s="87"/>
      <c r="O61" s="87"/>
      <c r="P61" s="87"/>
      <c r="Q61" s="88"/>
      <c r="R61" s="86">
        <f>SUM(R55:R60)</f>
        <v>412</v>
      </c>
      <c r="S61" s="87"/>
      <c r="T61" s="87"/>
      <c r="U61" s="87"/>
      <c r="V61" s="87"/>
      <c r="W61" s="88"/>
      <c r="X61" s="86">
        <f>SUM(X55:X60)</f>
        <v>5</v>
      </c>
      <c r="Y61" s="87"/>
      <c r="Z61" s="87"/>
      <c r="AA61" s="87"/>
      <c r="AB61" s="88"/>
      <c r="AC61" s="86">
        <f>SUM(AC55:AC60)</f>
        <v>38</v>
      </c>
      <c r="AD61" s="87"/>
      <c r="AE61" s="87"/>
      <c r="AF61" s="87"/>
      <c r="AG61" s="87"/>
      <c r="AH61" s="88"/>
      <c r="AI61" s="86">
        <f t="shared" si="2"/>
        <v>67</v>
      </c>
      <c r="AJ61" s="87"/>
      <c r="AK61" s="87"/>
      <c r="AL61" s="87"/>
      <c r="AM61" s="88"/>
      <c r="AN61" s="86">
        <f t="shared" si="3"/>
        <v>450</v>
      </c>
      <c r="AO61" s="87"/>
      <c r="AP61" s="87"/>
      <c r="AQ61" s="87"/>
      <c r="AR61" s="87"/>
      <c r="AS61" s="88"/>
      <c r="AT61" s="59">
        <f>IF(AI61=0,0,(AI61+AI58+AI59+(AI60*2))/(E59*$AU$9*3-B61))</f>
        <v>0.3619047619047619</v>
      </c>
      <c r="AU61" s="60"/>
      <c r="AV61" s="60"/>
      <c r="AW61" s="60"/>
      <c r="AX61" s="60"/>
      <c r="AY61" s="61"/>
      <c r="AZ61" s="48"/>
    </row>
    <row r="62" spans="1:52" ht="10.5" customHeight="1" x14ac:dyDescent="0.15">
      <c r="A62" s="5"/>
      <c r="B62" s="204" t="s">
        <v>34</v>
      </c>
      <c r="C62" s="208"/>
      <c r="D62" s="208"/>
      <c r="E62" s="208" t="s">
        <v>25</v>
      </c>
      <c r="F62" s="208"/>
      <c r="G62" s="208"/>
      <c r="H62" s="206"/>
      <c r="I62" s="118" t="s">
        <v>37</v>
      </c>
      <c r="J62" s="119"/>
      <c r="K62" s="119"/>
      <c r="L62" s="120"/>
      <c r="M62" s="201">
        <f t="shared" ref="M62:M67" si="4">M13+M20+M27+M34+M41+M48+M55</f>
        <v>86</v>
      </c>
      <c r="N62" s="202"/>
      <c r="O62" s="202"/>
      <c r="P62" s="202"/>
      <c r="Q62" s="203"/>
      <c r="R62" s="201">
        <f t="shared" ref="R62:R67" si="5">R13+R20+R27+R34+R41+R48+R55</f>
        <v>910</v>
      </c>
      <c r="S62" s="202"/>
      <c r="T62" s="202"/>
      <c r="U62" s="202"/>
      <c r="V62" s="202"/>
      <c r="W62" s="203"/>
      <c r="X62" s="201">
        <f t="shared" ref="X62:X67" si="6">X13+X20+X27+X34+X41+X48+X55</f>
        <v>1</v>
      </c>
      <c r="Y62" s="202"/>
      <c r="Z62" s="202"/>
      <c r="AA62" s="202"/>
      <c r="AB62" s="203"/>
      <c r="AC62" s="201">
        <f t="shared" ref="AC62:AC67" si="7">AC13+AC20+AC27+AC34+AC41+AC48+AC55</f>
        <v>5</v>
      </c>
      <c r="AD62" s="202"/>
      <c r="AE62" s="202"/>
      <c r="AF62" s="202"/>
      <c r="AG62" s="202"/>
      <c r="AH62" s="203"/>
      <c r="AI62" s="201">
        <f t="shared" ref="AI62:AI67" si="8">AI13+AI20+AI27+AI34+AI41+AI48+AI55</f>
        <v>87</v>
      </c>
      <c r="AJ62" s="202"/>
      <c r="AK62" s="202"/>
      <c r="AL62" s="202"/>
      <c r="AM62" s="203"/>
      <c r="AN62" s="201">
        <f t="shared" ref="AN62:AN67" si="9">AN13+AN20+AN27+AN34+AN41+AN48+AN55</f>
        <v>915</v>
      </c>
      <c r="AO62" s="202"/>
      <c r="AP62" s="202"/>
      <c r="AQ62" s="202"/>
      <c r="AR62" s="202"/>
      <c r="AS62" s="203"/>
      <c r="AT62" s="198">
        <f>IF(AI62=0,0,(AI62*1)/($E$66*$AU$9*3-$B$68))</f>
        <v>6.9047619047619052E-2</v>
      </c>
      <c r="AU62" s="199"/>
      <c r="AV62" s="199"/>
      <c r="AW62" s="199"/>
      <c r="AX62" s="199"/>
      <c r="AY62" s="200"/>
      <c r="AZ62" s="48"/>
    </row>
    <row r="63" spans="1:52" ht="10.5" customHeight="1" x14ac:dyDescent="0.15">
      <c r="A63" s="5"/>
      <c r="B63" s="207"/>
      <c r="C63" s="208"/>
      <c r="D63" s="208"/>
      <c r="E63" s="208"/>
      <c r="F63" s="208"/>
      <c r="G63" s="208"/>
      <c r="H63" s="206"/>
      <c r="I63" s="107" t="s">
        <v>38</v>
      </c>
      <c r="J63" s="108"/>
      <c r="K63" s="108"/>
      <c r="L63" s="109"/>
      <c r="M63" s="86">
        <f t="shared" si="4"/>
        <v>89</v>
      </c>
      <c r="N63" s="87"/>
      <c r="O63" s="87"/>
      <c r="P63" s="87"/>
      <c r="Q63" s="88"/>
      <c r="R63" s="86">
        <f t="shared" si="5"/>
        <v>1126</v>
      </c>
      <c r="S63" s="87"/>
      <c r="T63" s="87"/>
      <c r="U63" s="87"/>
      <c r="V63" s="87"/>
      <c r="W63" s="88"/>
      <c r="X63" s="86">
        <f t="shared" si="6"/>
        <v>6</v>
      </c>
      <c r="Y63" s="87"/>
      <c r="Z63" s="87"/>
      <c r="AA63" s="87"/>
      <c r="AB63" s="88"/>
      <c r="AC63" s="86">
        <f t="shared" si="7"/>
        <v>120</v>
      </c>
      <c r="AD63" s="87"/>
      <c r="AE63" s="87"/>
      <c r="AF63" s="87"/>
      <c r="AG63" s="87"/>
      <c r="AH63" s="88"/>
      <c r="AI63" s="86">
        <f t="shared" si="8"/>
        <v>95</v>
      </c>
      <c r="AJ63" s="87"/>
      <c r="AK63" s="87"/>
      <c r="AL63" s="87"/>
      <c r="AM63" s="88"/>
      <c r="AN63" s="86">
        <f t="shared" si="9"/>
        <v>1246</v>
      </c>
      <c r="AO63" s="87"/>
      <c r="AP63" s="87"/>
      <c r="AQ63" s="87"/>
      <c r="AR63" s="87"/>
      <c r="AS63" s="88"/>
      <c r="AT63" s="59">
        <f>IF(AI63=0,0,(AI63*1)/($E$66*$AU$9*3-$B$68))</f>
        <v>7.5396825396825393E-2</v>
      </c>
      <c r="AU63" s="60"/>
      <c r="AV63" s="60"/>
      <c r="AW63" s="60"/>
      <c r="AX63" s="60"/>
      <c r="AY63" s="61"/>
      <c r="AZ63" s="48"/>
    </row>
    <row r="64" spans="1:52" ht="10.5" customHeight="1" x14ac:dyDescent="0.15">
      <c r="A64" s="5"/>
      <c r="B64" s="207"/>
      <c r="C64" s="208"/>
      <c r="D64" s="208"/>
      <c r="E64" s="208"/>
      <c r="F64" s="208"/>
      <c r="G64" s="208"/>
      <c r="H64" s="206"/>
      <c r="I64" s="107" t="s">
        <v>39</v>
      </c>
      <c r="J64" s="108"/>
      <c r="K64" s="108"/>
      <c r="L64" s="109"/>
      <c r="M64" s="86">
        <f t="shared" si="4"/>
        <v>97</v>
      </c>
      <c r="N64" s="87"/>
      <c r="O64" s="87"/>
      <c r="P64" s="87"/>
      <c r="Q64" s="88"/>
      <c r="R64" s="86">
        <f t="shared" si="5"/>
        <v>1356</v>
      </c>
      <c r="S64" s="87"/>
      <c r="T64" s="87"/>
      <c r="U64" s="87"/>
      <c r="V64" s="87"/>
      <c r="W64" s="88"/>
      <c r="X64" s="86">
        <f t="shared" si="6"/>
        <v>15</v>
      </c>
      <c r="Y64" s="87"/>
      <c r="Z64" s="87"/>
      <c r="AA64" s="87"/>
      <c r="AB64" s="88"/>
      <c r="AC64" s="86">
        <f t="shared" si="7"/>
        <v>400</v>
      </c>
      <c r="AD64" s="87"/>
      <c r="AE64" s="87"/>
      <c r="AF64" s="87"/>
      <c r="AG64" s="87"/>
      <c r="AH64" s="88"/>
      <c r="AI64" s="86">
        <f t="shared" si="8"/>
        <v>112</v>
      </c>
      <c r="AJ64" s="87"/>
      <c r="AK64" s="87"/>
      <c r="AL64" s="87"/>
      <c r="AM64" s="88"/>
      <c r="AN64" s="86">
        <f t="shared" si="9"/>
        <v>1756</v>
      </c>
      <c r="AO64" s="87"/>
      <c r="AP64" s="87"/>
      <c r="AQ64" s="87"/>
      <c r="AR64" s="87"/>
      <c r="AS64" s="88"/>
      <c r="AT64" s="59">
        <f>IF(AI64=0,0,(AI64*1)/($E$66*$AU$9*3-$B$68))</f>
        <v>8.8888888888888892E-2</v>
      </c>
      <c r="AU64" s="60"/>
      <c r="AV64" s="60"/>
      <c r="AW64" s="60"/>
      <c r="AX64" s="60"/>
      <c r="AY64" s="61"/>
      <c r="AZ64" s="48"/>
    </row>
    <row r="65" spans="1:52" ht="10.5" customHeight="1" x14ac:dyDescent="0.15">
      <c r="A65" s="5"/>
      <c r="B65" s="207"/>
      <c r="C65" s="208"/>
      <c r="D65" s="208"/>
      <c r="E65" s="208"/>
      <c r="F65" s="208"/>
      <c r="G65" s="208"/>
      <c r="H65" s="206"/>
      <c r="I65" s="107" t="s">
        <v>40</v>
      </c>
      <c r="J65" s="108"/>
      <c r="K65" s="108"/>
      <c r="L65" s="109"/>
      <c r="M65" s="86">
        <f t="shared" si="4"/>
        <v>50</v>
      </c>
      <c r="N65" s="87"/>
      <c r="O65" s="87"/>
      <c r="P65" s="87"/>
      <c r="Q65" s="88"/>
      <c r="R65" s="86">
        <f t="shared" si="5"/>
        <v>1335</v>
      </c>
      <c r="S65" s="87"/>
      <c r="T65" s="87"/>
      <c r="U65" s="87"/>
      <c r="V65" s="87"/>
      <c r="W65" s="88"/>
      <c r="X65" s="86">
        <f t="shared" si="6"/>
        <v>9</v>
      </c>
      <c r="Y65" s="87"/>
      <c r="Z65" s="87"/>
      <c r="AA65" s="87"/>
      <c r="AB65" s="88"/>
      <c r="AC65" s="86">
        <f t="shared" si="7"/>
        <v>155</v>
      </c>
      <c r="AD65" s="87"/>
      <c r="AE65" s="87"/>
      <c r="AF65" s="87"/>
      <c r="AG65" s="87"/>
      <c r="AH65" s="88"/>
      <c r="AI65" s="86">
        <f t="shared" si="8"/>
        <v>59</v>
      </c>
      <c r="AJ65" s="87"/>
      <c r="AK65" s="87"/>
      <c r="AL65" s="87"/>
      <c r="AM65" s="88"/>
      <c r="AN65" s="86">
        <f t="shared" si="9"/>
        <v>1490</v>
      </c>
      <c r="AO65" s="87"/>
      <c r="AP65" s="87"/>
      <c r="AQ65" s="87"/>
      <c r="AR65" s="87"/>
      <c r="AS65" s="88"/>
      <c r="AT65" s="59">
        <f>IF(AI65=0,0,(AI65*2)/($E$66*$AU$9*3-$B$68))</f>
        <v>9.3650793650793651E-2</v>
      </c>
      <c r="AU65" s="60"/>
      <c r="AV65" s="60"/>
      <c r="AW65" s="60"/>
      <c r="AX65" s="60"/>
      <c r="AY65" s="61"/>
      <c r="AZ65" s="48"/>
    </row>
    <row r="66" spans="1:52" ht="10.5" customHeight="1" x14ac:dyDescent="0.15">
      <c r="A66" s="5"/>
      <c r="B66" s="20"/>
      <c r="C66" s="22"/>
      <c r="D66" s="18" t="s">
        <v>24</v>
      </c>
      <c r="E66" s="18">
        <f>E17+E24+E31+E38+E45+E52+E59</f>
        <v>15</v>
      </c>
      <c r="F66" s="18" t="s">
        <v>41</v>
      </c>
      <c r="G66" s="18"/>
      <c r="H66" s="19"/>
      <c r="I66" s="107" t="s">
        <v>42</v>
      </c>
      <c r="J66" s="108"/>
      <c r="K66" s="108"/>
      <c r="L66" s="109"/>
      <c r="M66" s="86">
        <f t="shared" si="4"/>
        <v>29</v>
      </c>
      <c r="N66" s="87"/>
      <c r="O66" s="87"/>
      <c r="P66" s="87"/>
      <c r="Q66" s="88"/>
      <c r="R66" s="86">
        <f t="shared" si="5"/>
        <v>813</v>
      </c>
      <c r="S66" s="87"/>
      <c r="T66" s="87"/>
      <c r="U66" s="87"/>
      <c r="V66" s="87"/>
      <c r="W66" s="88"/>
      <c r="X66" s="86">
        <f t="shared" si="6"/>
        <v>1</v>
      </c>
      <c r="Y66" s="87"/>
      <c r="Z66" s="87"/>
      <c r="AA66" s="87"/>
      <c r="AB66" s="88"/>
      <c r="AC66" s="86">
        <f t="shared" si="7"/>
        <v>600</v>
      </c>
      <c r="AD66" s="87"/>
      <c r="AE66" s="87"/>
      <c r="AF66" s="87"/>
      <c r="AG66" s="87"/>
      <c r="AH66" s="88"/>
      <c r="AI66" s="86">
        <f t="shared" si="8"/>
        <v>30</v>
      </c>
      <c r="AJ66" s="87"/>
      <c r="AK66" s="87"/>
      <c r="AL66" s="87"/>
      <c r="AM66" s="88"/>
      <c r="AN66" s="86">
        <f t="shared" si="9"/>
        <v>1413</v>
      </c>
      <c r="AO66" s="87"/>
      <c r="AP66" s="87"/>
      <c r="AQ66" s="87"/>
      <c r="AR66" s="87"/>
      <c r="AS66" s="88"/>
      <c r="AT66" s="59">
        <f>IF(AI66=0,0,(AI66*2)/($E$66*$AU$9*3-$B$68))</f>
        <v>4.7619047619047616E-2</v>
      </c>
      <c r="AU66" s="60"/>
      <c r="AV66" s="60"/>
      <c r="AW66" s="60"/>
      <c r="AX66" s="60"/>
      <c r="AY66" s="61"/>
      <c r="AZ66" s="48"/>
    </row>
    <row r="67" spans="1:52" ht="10.5" customHeight="1" x14ac:dyDescent="0.15">
      <c r="A67" s="5"/>
      <c r="B67" s="20"/>
      <c r="C67" s="22"/>
      <c r="D67" s="22"/>
      <c r="E67" s="18"/>
      <c r="F67" s="18"/>
      <c r="G67" s="18"/>
      <c r="H67" s="19"/>
      <c r="I67" s="107" t="s">
        <v>43</v>
      </c>
      <c r="J67" s="108"/>
      <c r="K67" s="108"/>
      <c r="L67" s="109"/>
      <c r="M67" s="86">
        <f t="shared" si="4"/>
        <v>62</v>
      </c>
      <c r="N67" s="87"/>
      <c r="O67" s="87"/>
      <c r="P67" s="87"/>
      <c r="Q67" s="88"/>
      <c r="R67" s="86">
        <f t="shared" si="5"/>
        <v>4227</v>
      </c>
      <c r="S67" s="87"/>
      <c r="T67" s="87"/>
      <c r="U67" s="87"/>
      <c r="V67" s="87"/>
      <c r="W67" s="88"/>
      <c r="X67" s="86">
        <f t="shared" si="6"/>
        <v>7</v>
      </c>
      <c r="Y67" s="87"/>
      <c r="Z67" s="87"/>
      <c r="AA67" s="87"/>
      <c r="AB67" s="88"/>
      <c r="AC67" s="86">
        <f t="shared" si="7"/>
        <v>788</v>
      </c>
      <c r="AD67" s="87"/>
      <c r="AE67" s="87"/>
      <c r="AF67" s="87"/>
      <c r="AG67" s="87"/>
      <c r="AH67" s="88"/>
      <c r="AI67" s="86">
        <f t="shared" si="8"/>
        <v>69</v>
      </c>
      <c r="AJ67" s="87"/>
      <c r="AK67" s="87"/>
      <c r="AL67" s="87"/>
      <c r="AM67" s="88"/>
      <c r="AN67" s="86">
        <f t="shared" si="9"/>
        <v>5015</v>
      </c>
      <c r="AO67" s="87"/>
      <c r="AP67" s="87"/>
      <c r="AQ67" s="87"/>
      <c r="AR67" s="87"/>
      <c r="AS67" s="88"/>
      <c r="AT67" s="59">
        <f>IF(AI67=0,0,(AI67*3)/($E$66*$AU$9*3-$B$68))</f>
        <v>0.16428571428571428</v>
      </c>
      <c r="AU67" s="60"/>
      <c r="AV67" s="60"/>
      <c r="AW67" s="60"/>
      <c r="AX67" s="60"/>
      <c r="AY67" s="61"/>
      <c r="AZ67" s="48"/>
    </row>
    <row r="68" spans="1:52" ht="10.5" customHeight="1" thickBot="1" x14ac:dyDescent="0.2">
      <c r="A68" s="5"/>
      <c r="B68" s="39">
        <f>B19+B26+B33+B40+B47+B54+B61</f>
        <v>0</v>
      </c>
      <c r="C68" s="41"/>
      <c r="D68" s="41"/>
      <c r="E68" s="44">
        <v>4</v>
      </c>
      <c r="F68" s="44"/>
      <c r="G68" s="44"/>
      <c r="H68" s="45"/>
      <c r="I68" s="215" t="s">
        <v>36</v>
      </c>
      <c r="J68" s="216"/>
      <c r="K68" s="216"/>
      <c r="L68" s="217"/>
      <c r="M68" s="212">
        <f>SUM(M62:M67)</f>
        <v>413</v>
      </c>
      <c r="N68" s="213"/>
      <c r="O68" s="213"/>
      <c r="P68" s="213"/>
      <c r="Q68" s="214"/>
      <c r="R68" s="212">
        <f>SUM(R62:R67)</f>
        <v>9767</v>
      </c>
      <c r="S68" s="213"/>
      <c r="T68" s="213"/>
      <c r="U68" s="213"/>
      <c r="V68" s="213"/>
      <c r="W68" s="214"/>
      <c r="X68" s="212">
        <f>SUM(X62:X67)</f>
        <v>39</v>
      </c>
      <c r="Y68" s="213"/>
      <c r="Z68" s="213"/>
      <c r="AA68" s="213"/>
      <c r="AB68" s="214"/>
      <c r="AC68" s="212">
        <f>SUM(AC62:AC67)</f>
        <v>2068</v>
      </c>
      <c r="AD68" s="213"/>
      <c r="AE68" s="213"/>
      <c r="AF68" s="213"/>
      <c r="AG68" s="213"/>
      <c r="AH68" s="214"/>
      <c r="AI68" s="212">
        <f t="shared" ref="AI68:AI99" si="10">M68+X68</f>
        <v>452</v>
      </c>
      <c r="AJ68" s="213"/>
      <c r="AK68" s="213"/>
      <c r="AL68" s="213"/>
      <c r="AM68" s="214"/>
      <c r="AN68" s="212">
        <f t="shared" ref="AN68:AN74" si="11">R68+AC68</f>
        <v>11835</v>
      </c>
      <c r="AO68" s="213"/>
      <c r="AP68" s="213"/>
      <c r="AQ68" s="213"/>
      <c r="AR68" s="213"/>
      <c r="AS68" s="214"/>
      <c r="AT68" s="209">
        <f>IF(AI68=0,0,(AI68+AI65+AI66+(AI67*2))/(E66*$AU$9*3-B68))</f>
        <v>0.53888888888888886</v>
      </c>
      <c r="AU68" s="210"/>
      <c r="AV68" s="210"/>
      <c r="AW68" s="210"/>
      <c r="AX68" s="210"/>
      <c r="AY68" s="211"/>
      <c r="AZ68" s="48"/>
    </row>
    <row r="69" spans="1:52" ht="10.5" customHeight="1" thickTop="1" x14ac:dyDescent="0.15">
      <c r="A69" s="5"/>
      <c r="B69" s="187" t="s">
        <v>35</v>
      </c>
      <c r="C69" s="191"/>
      <c r="D69" s="189"/>
      <c r="E69" s="175" t="s">
        <v>25</v>
      </c>
      <c r="F69" s="178"/>
      <c r="G69" s="178"/>
      <c r="H69" s="177"/>
      <c r="I69" s="158" t="str">
        <f t="shared" ref="I69:I74" si="12">I62</f>
        <v>午前</v>
      </c>
      <c r="J69" s="159"/>
      <c r="K69" s="159"/>
      <c r="L69" s="160"/>
      <c r="M69" s="179">
        <v>36</v>
      </c>
      <c r="N69" s="180"/>
      <c r="O69" s="180"/>
      <c r="P69" s="180"/>
      <c r="Q69" s="181"/>
      <c r="R69" s="179">
        <v>4885</v>
      </c>
      <c r="S69" s="180"/>
      <c r="T69" s="180"/>
      <c r="U69" s="180"/>
      <c r="V69" s="180"/>
      <c r="W69" s="181"/>
      <c r="X69" s="179">
        <v>0</v>
      </c>
      <c r="Y69" s="180"/>
      <c r="Z69" s="180"/>
      <c r="AA69" s="180"/>
      <c r="AB69" s="181"/>
      <c r="AC69" s="179">
        <v>0</v>
      </c>
      <c r="AD69" s="180"/>
      <c r="AE69" s="180"/>
      <c r="AF69" s="180"/>
      <c r="AG69" s="180"/>
      <c r="AH69" s="181"/>
      <c r="AI69" s="179">
        <f t="shared" si="10"/>
        <v>36</v>
      </c>
      <c r="AJ69" s="180"/>
      <c r="AK69" s="180"/>
      <c r="AL69" s="180"/>
      <c r="AM69" s="181"/>
      <c r="AN69" s="179">
        <f t="shared" si="11"/>
        <v>4885</v>
      </c>
      <c r="AO69" s="182"/>
      <c r="AP69" s="182"/>
      <c r="AQ69" s="182"/>
      <c r="AR69" s="182"/>
      <c r="AS69" s="183"/>
      <c r="AT69" s="184">
        <f>IF(AI69=0,0,(AI69*1)/($E$73*$AU$10*3-$E$75))</f>
        <v>2.2388059701492536E-2</v>
      </c>
      <c r="AU69" s="185"/>
      <c r="AV69" s="185"/>
      <c r="AW69" s="185"/>
      <c r="AX69" s="185"/>
      <c r="AY69" s="186"/>
      <c r="AZ69" s="37"/>
    </row>
    <row r="70" spans="1:52" ht="10.5" customHeight="1" x14ac:dyDescent="0.15">
      <c r="A70" s="5"/>
      <c r="B70" s="190"/>
      <c r="C70" s="191"/>
      <c r="D70" s="189"/>
      <c r="E70" s="175"/>
      <c r="F70" s="178"/>
      <c r="G70" s="178"/>
      <c r="H70" s="177"/>
      <c r="I70" s="166" t="str">
        <f t="shared" si="12"/>
        <v>午後</v>
      </c>
      <c r="J70" s="167"/>
      <c r="K70" s="167"/>
      <c r="L70" s="168"/>
      <c r="M70" s="161">
        <v>47</v>
      </c>
      <c r="N70" s="162"/>
      <c r="O70" s="162"/>
      <c r="P70" s="162"/>
      <c r="Q70" s="163"/>
      <c r="R70" s="161">
        <v>5439</v>
      </c>
      <c r="S70" s="162"/>
      <c r="T70" s="162"/>
      <c r="U70" s="162"/>
      <c r="V70" s="162"/>
      <c r="W70" s="163"/>
      <c r="X70" s="161">
        <v>0</v>
      </c>
      <c r="Y70" s="162"/>
      <c r="Z70" s="162"/>
      <c r="AA70" s="162"/>
      <c r="AB70" s="163"/>
      <c r="AC70" s="161">
        <v>0</v>
      </c>
      <c r="AD70" s="162"/>
      <c r="AE70" s="162"/>
      <c r="AF70" s="162"/>
      <c r="AG70" s="162"/>
      <c r="AH70" s="163"/>
      <c r="AI70" s="161">
        <f t="shared" si="10"/>
        <v>47</v>
      </c>
      <c r="AJ70" s="162"/>
      <c r="AK70" s="162"/>
      <c r="AL70" s="162"/>
      <c r="AM70" s="163"/>
      <c r="AN70" s="161">
        <f t="shared" si="11"/>
        <v>5439</v>
      </c>
      <c r="AO70" s="164"/>
      <c r="AP70" s="164"/>
      <c r="AQ70" s="164"/>
      <c r="AR70" s="164"/>
      <c r="AS70" s="165"/>
      <c r="AT70" s="172">
        <f>IF(AI70=0,0,(AI70*1)/($E$73*$AU$10*3-$E$75))</f>
        <v>2.9228855721393034E-2</v>
      </c>
      <c r="AU70" s="173"/>
      <c r="AV70" s="173"/>
      <c r="AW70" s="173"/>
      <c r="AX70" s="173"/>
      <c r="AY70" s="174"/>
      <c r="AZ70" s="37"/>
    </row>
    <row r="71" spans="1:52" ht="10.5" customHeight="1" x14ac:dyDescent="0.15">
      <c r="A71" s="5"/>
      <c r="B71" s="190"/>
      <c r="C71" s="191"/>
      <c r="D71" s="189"/>
      <c r="E71" s="175"/>
      <c r="F71" s="178"/>
      <c r="G71" s="178"/>
      <c r="H71" s="177"/>
      <c r="I71" s="166" t="str">
        <f t="shared" si="12"/>
        <v>夜間</v>
      </c>
      <c r="J71" s="167"/>
      <c r="K71" s="167"/>
      <c r="L71" s="168"/>
      <c r="M71" s="161">
        <v>74</v>
      </c>
      <c r="N71" s="162"/>
      <c r="O71" s="162"/>
      <c r="P71" s="162"/>
      <c r="Q71" s="163"/>
      <c r="R71" s="161">
        <v>4700</v>
      </c>
      <c r="S71" s="162"/>
      <c r="T71" s="162"/>
      <c r="U71" s="162"/>
      <c r="V71" s="162"/>
      <c r="W71" s="163"/>
      <c r="X71" s="161">
        <v>12</v>
      </c>
      <c r="Y71" s="162"/>
      <c r="Z71" s="162"/>
      <c r="AA71" s="162"/>
      <c r="AB71" s="163"/>
      <c r="AC71" s="161">
        <v>490</v>
      </c>
      <c r="AD71" s="162"/>
      <c r="AE71" s="162"/>
      <c r="AF71" s="162"/>
      <c r="AG71" s="162"/>
      <c r="AH71" s="163"/>
      <c r="AI71" s="161">
        <f t="shared" si="10"/>
        <v>86</v>
      </c>
      <c r="AJ71" s="162"/>
      <c r="AK71" s="162"/>
      <c r="AL71" s="162"/>
      <c r="AM71" s="163"/>
      <c r="AN71" s="161">
        <f t="shared" si="11"/>
        <v>5190</v>
      </c>
      <c r="AO71" s="164"/>
      <c r="AP71" s="164"/>
      <c r="AQ71" s="164"/>
      <c r="AR71" s="164"/>
      <c r="AS71" s="165"/>
      <c r="AT71" s="172">
        <f>IF(AI71=0,0,(AI71*1)/($E$73*$AU$10*3-$E$75))</f>
        <v>5.3482587064676616E-2</v>
      </c>
      <c r="AU71" s="173"/>
      <c r="AV71" s="173"/>
      <c r="AW71" s="173"/>
      <c r="AX71" s="173"/>
      <c r="AY71" s="174"/>
      <c r="AZ71" s="37"/>
    </row>
    <row r="72" spans="1:52" ht="10.5" customHeight="1" x14ac:dyDescent="0.15">
      <c r="A72" s="5"/>
      <c r="B72" s="190"/>
      <c r="C72" s="191"/>
      <c r="D72" s="189"/>
      <c r="E72" s="175"/>
      <c r="F72" s="178"/>
      <c r="G72" s="178"/>
      <c r="H72" s="177"/>
      <c r="I72" s="166" t="str">
        <f t="shared" si="12"/>
        <v>午前午後</v>
      </c>
      <c r="J72" s="167"/>
      <c r="K72" s="167"/>
      <c r="L72" s="168"/>
      <c r="M72" s="161">
        <v>119</v>
      </c>
      <c r="N72" s="162"/>
      <c r="O72" s="162"/>
      <c r="P72" s="162"/>
      <c r="Q72" s="163"/>
      <c r="R72" s="161">
        <v>27520</v>
      </c>
      <c r="S72" s="162"/>
      <c r="T72" s="162"/>
      <c r="U72" s="162"/>
      <c r="V72" s="162"/>
      <c r="W72" s="163"/>
      <c r="X72" s="161">
        <v>12</v>
      </c>
      <c r="Y72" s="162"/>
      <c r="Z72" s="162"/>
      <c r="AA72" s="162"/>
      <c r="AB72" s="163"/>
      <c r="AC72" s="161">
        <v>3823</v>
      </c>
      <c r="AD72" s="162"/>
      <c r="AE72" s="162"/>
      <c r="AF72" s="162"/>
      <c r="AG72" s="162"/>
      <c r="AH72" s="163"/>
      <c r="AI72" s="161">
        <f t="shared" si="10"/>
        <v>131</v>
      </c>
      <c r="AJ72" s="162"/>
      <c r="AK72" s="162"/>
      <c r="AL72" s="162"/>
      <c r="AM72" s="163"/>
      <c r="AN72" s="161">
        <f t="shared" si="11"/>
        <v>31343</v>
      </c>
      <c r="AO72" s="164"/>
      <c r="AP72" s="164"/>
      <c r="AQ72" s="164"/>
      <c r="AR72" s="164"/>
      <c r="AS72" s="165"/>
      <c r="AT72" s="172">
        <f>IF(AI72=0,0,(AI72*2)/($E$73*$AU$10*3-$E$75))</f>
        <v>0.16293532338308458</v>
      </c>
      <c r="AU72" s="173"/>
      <c r="AV72" s="173"/>
      <c r="AW72" s="173"/>
      <c r="AX72" s="173"/>
      <c r="AY72" s="174"/>
      <c r="AZ72" s="37"/>
    </row>
    <row r="73" spans="1:52" ht="10.5" customHeight="1" x14ac:dyDescent="0.15">
      <c r="A73" s="5"/>
      <c r="B73" s="190"/>
      <c r="C73" s="191"/>
      <c r="D73" s="189"/>
      <c r="E73" s="38">
        <v>2</v>
      </c>
      <c r="F73" s="35"/>
      <c r="G73" s="35"/>
      <c r="H73" s="36"/>
      <c r="I73" s="166" t="str">
        <f t="shared" si="12"/>
        <v>午後夜間</v>
      </c>
      <c r="J73" s="167"/>
      <c r="K73" s="167"/>
      <c r="L73" s="168"/>
      <c r="M73" s="161">
        <v>37</v>
      </c>
      <c r="N73" s="162"/>
      <c r="O73" s="162"/>
      <c r="P73" s="162"/>
      <c r="Q73" s="163"/>
      <c r="R73" s="161">
        <v>6053</v>
      </c>
      <c r="S73" s="162"/>
      <c r="T73" s="162"/>
      <c r="U73" s="162"/>
      <c r="V73" s="162"/>
      <c r="W73" s="163"/>
      <c r="X73" s="161">
        <v>5</v>
      </c>
      <c r="Y73" s="162"/>
      <c r="Z73" s="162"/>
      <c r="AA73" s="162"/>
      <c r="AB73" s="163"/>
      <c r="AC73" s="161">
        <v>1180</v>
      </c>
      <c r="AD73" s="162"/>
      <c r="AE73" s="162"/>
      <c r="AF73" s="162"/>
      <c r="AG73" s="162"/>
      <c r="AH73" s="163"/>
      <c r="AI73" s="161">
        <f t="shared" si="10"/>
        <v>42</v>
      </c>
      <c r="AJ73" s="162"/>
      <c r="AK73" s="162"/>
      <c r="AL73" s="162"/>
      <c r="AM73" s="163"/>
      <c r="AN73" s="161">
        <f t="shared" si="11"/>
        <v>7233</v>
      </c>
      <c r="AO73" s="164"/>
      <c r="AP73" s="164"/>
      <c r="AQ73" s="164"/>
      <c r="AR73" s="164"/>
      <c r="AS73" s="165"/>
      <c r="AT73" s="172">
        <f>IF(AI73=0,0,(AI73*2)/($E$73*$AU$10*3-$E$75))</f>
        <v>5.2238805970149252E-2</v>
      </c>
      <c r="AU73" s="173"/>
      <c r="AV73" s="173"/>
      <c r="AW73" s="173"/>
      <c r="AX73" s="173"/>
      <c r="AY73" s="174"/>
      <c r="AZ73" s="37"/>
    </row>
    <row r="74" spans="1:52" ht="10.5" customHeight="1" x14ac:dyDescent="0.15">
      <c r="A74" s="5"/>
      <c r="B74" s="190"/>
      <c r="C74" s="191"/>
      <c r="D74" s="189"/>
      <c r="E74" s="34"/>
      <c r="F74" s="35"/>
      <c r="G74" s="35"/>
      <c r="H74" s="36"/>
      <c r="I74" s="166" t="str">
        <f t="shared" si="12"/>
        <v>全日</v>
      </c>
      <c r="J74" s="167"/>
      <c r="K74" s="167"/>
      <c r="L74" s="168"/>
      <c r="M74" s="161">
        <v>110</v>
      </c>
      <c r="N74" s="162"/>
      <c r="O74" s="162"/>
      <c r="P74" s="162"/>
      <c r="Q74" s="163"/>
      <c r="R74" s="161">
        <v>29831</v>
      </c>
      <c r="S74" s="162"/>
      <c r="T74" s="162"/>
      <c r="U74" s="162"/>
      <c r="V74" s="162"/>
      <c r="W74" s="163"/>
      <c r="X74" s="161">
        <v>31</v>
      </c>
      <c r="Y74" s="162"/>
      <c r="Z74" s="162"/>
      <c r="AA74" s="162"/>
      <c r="AB74" s="163"/>
      <c r="AC74" s="161">
        <v>7878</v>
      </c>
      <c r="AD74" s="162"/>
      <c r="AE74" s="162"/>
      <c r="AF74" s="162"/>
      <c r="AG74" s="162"/>
      <c r="AH74" s="163"/>
      <c r="AI74" s="161">
        <f t="shared" si="10"/>
        <v>141</v>
      </c>
      <c r="AJ74" s="162"/>
      <c r="AK74" s="162"/>
      <c r="AL74" s="162"/>
      <c r="AM74" s="163"/>
      <c r="AN74" s="161">
        <f t="shared" si="11"/>
        <v>37709</v>
      </c>
      <c r="AO74" s="164"/>
      <c r="AP74" s="164"/>
      <c r="AQ74" s="164"/>
      <c r="AR74" s="164"/>
      <c r="AS74" s="165"/>
      <c r="AT74" s="172">
        <f>IF(AI74=0,0,(AI74*3)/($E$73*$AU$10*3-$E$75))</f>
        <v>0.26305970149253732</v>
      </c>
      <c r="AU74" s="173"/>
      <c r="AV74" s="173"/>
      <c r="AW74" s="173"/>
      <c r="AX74" s="173"/>
      <c r="AY74" s="174"/>
      <c r="AZ74" s="37"/>
    </row>
    <row r="75" spans="1:52" ht="10.5" customHeight="1" x14ac:dyDescent="0.15">
      <c r="A75" s="5"/>
      <c r="B75" s="190"/>
      <c r="C75" s="191"/>
      <c r="D75" s="189"/>
      <c r="E75" s="169">
        <v>0</v>
      </c>
      <c r="F75" s="170"/>
      <c r="G75" s="170"/>
      <c r="H75" s="171"/>
      <c r="I75" s="166" t="s">
        <v>36</v>
      </c>
      <c r="J75" s="167"/>
      <c r="K75" s="167"/>
      <c r="L75" s="168"/>
      <c r="M75" s="161">
        <f>SUM(M69:Q74)</f>
        <v>423</v>
      </c>
      <c r="N75" s="162"/>
      <c r="O75" s="162"/>
      <c r="P75" s="162"/>
      <c r="Q75" s="163"/>
      <c r="R75" s="161">
        <f>SUM(R69:W74:W74)</f>
        <v>78428</v>
      </c>
      <c r="S75" s="162"/>
      <c r="T75" s="162"/>
      <c r="U75" s="162"/>
      <c r="V75" s="162"/>
      <c r="W75" s="163"/>
      <c r="X75" s="161">
        <f>SUM(X69:AB74:AB74)</f>
        <v>60</v>
      </c>
      <c r="Y75" s="162"/>
      <c r="Z75" s="162"/>
      <c r="AA75" s="162"/>
      <c r="AB75" s="163"/>
      <c r="AC75" s="161">
        <f>SUM(AC69:AH74)</f>
        <v>13371</v>
      </c>
      <c r="AD75" s="162"/>
      <c r="AE75" s="162"/>
      <c r="AF75" s="162"/>
      <c r="AG75" s="162"/>
      <c r="AH75" s="163"/>
      <c r="AI75" s="161">
        <f t="shared" si="10"/>
        <v>483</v>
      </c>
      <c r="AJ75" s="162"/>
      <c r="AK75" s="162"/>
      <c r="AL75" s="162"/>
      <c r="AM75" s="163"/>
      <c r="AN75" s="161">
        <f>SUM(AN69:AS74)</f>
        <v>91799</v>
      </c>
      <c r="AO75" s="164"/>
      <c r="AP75" s="164"/>
      <c r="AQ75" s="164"/>
      <c r="AR75" s="164"/>
      <c r="AS75" s="165"/>
      <c r="AT75" s="172">
        <f>IF(AI75=0,0,(AI75+AI72+AI73+(AI74*2))/(E73*$AU$10*3-E75))</f>
        <v>0.58333333333333337</v>
      </c>
      <c r="AU75" s="173"/>
      <c r="AV75" s="173"/>
      <c r="AW75" s="173"/>
      <c r="AX75" s="173"/>
      <c r="AY75" s="174"/>
      <c r="AZ75" s="37"/>
    </row>
    <row r="76" spans="1:52" ht="10.5" customHeight="1" x14ac:dyDescent="0.15">
      <c r="A76" s="5"/>
      <c r="B76" s="187" t="s">
        <v>35</v>
      </c>
      <c r="C76" s="191"/>
      <c r="D76" s="189"/>
      <c r="E76" s="175" t="s">
        <v>44</v>
      </c>
      <c r="F76" s="178"/>
      <c r="G76" s="178"/>
      <c r="H76" s="177"/>
      <c r="I76" s="158" t="str">
        <f t="shared" ref="I76:I81" si="13">I69</f>
        <v>午前</v>
      </c>
      <c r="J76" s="159"/>
      <c r="K76" s="159"/>
      <c r="L76" s="160"/>
      <c r="M76" s="179">
        <v>389</v>
      </c>
      <c r="N76" s="180"/>
      <c r="O76" s="180"/>
      <c r="P76" s="180"/>
      <c r="Q76" s="181"/>
      <c r="R76" s="179">
        <v>3642</v>
      </c>
      <c r="S76" s="180"/>
      <c r="T76" s="180"/>
      <c r="U76" s="180"/>
      <c r="V76" s="180"/>
      <c r="W76" s="181"/>
      <c r="X76" s="179">
        <v>3</v>
      </c>
      <c r="Y76" s="180"/>
      <c r="Z76" s="180"/>
      <c r="AA76" s="180"/>
      <c r="AB76" s="181"/>
      <c r="AC76" s="179">
        <v>28</v>
      </c>
      <c r="AD76" s="180"/>
      <c r="AE76" s="180"/>
      <c r="AF76" s="180"/>
      <c r="AG76" s="180"/>
      <c r="AH76" s="181"/>
      <c r="AI76" s="179">
        <f t="shared" si="10"/>
        <v>392</v>
      </c>
      <c r="AJ76" s="180"/>
      <c r="AK76" s="180"/>
      <c r="AL76" s="180"/>
      <c r="AM76" s="181"/>
      <c r="AN76" s="179">
        <f t="shared" ref="AN76:AN81" si="14">R76+AC76</f>
        <v>3670</v>
      </c>
      <c r="AO76" s="182"/>
      <c r="AP76" s="182"/>
      <c r="AQ76" s="182"/>
      <c r="AR76" s="182"/>
      <c r="AS76" s="183"/>
      <c r="AT76" s="184">
        <f>IF(AI76=0,0,(AI76*1)/($E$80*$AU$10*3-$E$82))</f>
        <v>0.1625207296849088</v>
      </c>
      <c r="AU76" s="185"/>
      <c r="AV76" s="185"/>
      <c r="AW76" s="185"/>
      <c r="AX76" s="185"/>
      <c r="AY76" s="186"/>
      <c r="AZ76" s="37"/>
    </row>
    <row r="77" spans="1:52" ht="10.5" customHeight="1" x14ac:dyDescent="0.15">
      <c r="A77" s="5"/>
      <c r="B77" s="190"/>
      <c r="C77" s="191"/>
      <c r="D77" s="189"/>
      <c r="E77" s="175"/>
      <c r="F77" s="178"/>
      <c r="G77" s="178"/>
      <c r="H77" s="177"/>
      <c r="I77" s="166" t="str">
        <f t="shared" si="13"/>
        <v>午後</v>
      </c>
      <c r="J77" s="167"/>
      <c r="K77" s="167"/>
      <c r="L77" s="168"/>
      <c r="M77" s="161">
        <v>388</v>
      </c>
      <c r="N77" s="162"/>
      <c r="O77" s="162"/>
      <c r="P77" s="162"/>
      <c r="Q77" s="163"/>
      <c r="R77" s="161">
        <v>4535</v>
      </c>
      <c r="S77" s="162"/>
      <c r="T77" s="162"/>
      <c r="U77" s="162"/>
      <c r="V77" s="162"/>
      <c r="W77" s="163"/>
      <c r="X77" s="161">
        <v>60</v>
      </c>
      <c r="Y77" s="162"/>
      <c r="Z77" s="162"/>
      <c r="AA77" s="162"/>
      <c r="AB77" s="163"/>
      <c r="AC77" s="161">
        <v>1305</v>
      </c>
      <c r="AD77" s="162"/>
      <c r="AE77" s="162"/>
      <c r="AF77" s="162"/>
      <c r="AG77" s="162"/>
      <c r="AH77" s="163"/>
      <c r="AI77" s="161">
        <f t="shared" si="10"/>
        <v>448</v>
      </c>
      <c r="AJ77" s="162"/>
      <c r="AK77" s="162"/>
      <c r="AL77" s="162"/>
      <c r="AM77" s="163"/>
      <c r="AN77" s="161">
        <f t="shared" si="14"/>
        <v>5840</v>
      </c>
      <c r="AO77" s="164"/>
      <c r="AP77" s="164"/>
      <c r="AQ77" s="164"/>
      <c r="AR77" s="164"/>
      <c r="AS77" s="165"/>
      <c r="AT77" s="172">
        <f>IF(AI77=0,0,(AI77*1)/($E$80*$AU$10*3-$E$82))</f>
        <v>0.18573797678275289</v>
      </c>
      <c r="AU77" s="173"/>
      <c r="AV77" s="173"/>
      <c r="AW77" s="173"/>
      <c r="AX77" s="173"/>
      <c r="AY77" s="174"/>
      <c r="AZ77" s="37"/>
    </row>
    <row r="78" spans="1:52" ht="10.5" customHeight="1" x14ac:dyDescent="0.15">
      <c r="A78" s="5"/>
      <c r="B78" s="190"/>
      <c r="C78" s="191"/>
      <c r="D78" s="189"/>
      <c r="E78" s="175"/>
      <c r="F78" s="178"/>
      <c r="G78" s="178"/>
      <c r="H78" s="177"/>
      <c r="I78" s="166" t="str">
        <f t="shared" si="13"/>
        <v>夜間</v>
      </c>
      <c r="J78" s="167"/>
      <c r="K78" s="167"/>
      <c r="L78" s="168"/>
      <c r="M78" s="161">
        <v>375</v>
      </c>
      <c r="N78" s="162"/>
      <c r="O78" s="162"/>
      <c r="P78" s="162"/>
      <c r="Q78" s="163"/>
      <c r="R78" s="161">
        <v>5566</v>
      </c>
      <c r="S78" s="162"/>
      <c r="T78" s="162"/>
      <c r="U78" s="162"/>
      <c r="V78" s="162"/>
      <c r="W78" s="163"/>
      <c r="X78" s="161">
        <v>123</v>
      </c>
      <c r="Y78" s="162"/>
      <c r="Z78" s="162"/>
      <c r="AA78" s="162"/>
      <c r="AB78" s="163"/>
      <c r="AC78" s="161">
        <v>3425</v>
      </c>
      <c r="AD78" s="162"/>
      <c r="AE78" s="162"/>
      <c r="AF78" s="162"/>
      <c r="AG78" s="162"/>
      <c r="AH78" s="163"/>
      <c r="AI78" s="161">
        <f t="shared" si="10"/>
        <v>498</v>
      </c>
      <c r="AJ78" s="162"/>
      <c r="AK78" s="162"/>
      <c r="AL78" s="162"/>
      <c r="AM78" s="163"/>
      <c r="AN78" s="161">
        <f t="shared" si="14"/>
        <v>8991</v>
      </c>
      <c r="AO78" s="164"/>
      <c r="AP78" s="164"/>
      <c r="AQ78" s="164"/>
      <c r="AR78" s="164"/>
      <c r="AS78" s="165"/>
      <c r="AT78" s="172">
        <f>IF(AI78=0,0,(AI78*1)/($E$80*$AU$10*3-$E$82))</f>
        <v>0.20646766169154229</v>
      </c>
      <c r="AU78" s="173"/>
      <c r="AV78" s="173"/>
      <c r="AW78" s="173"/>
      <c r="AX78" s="173"/>
      <c r="AY78" s="174"/>
      <c r="AZ78" s="37"/>
    </row>
    <row r="79" spans="1:52" ht="10.5" customHeight="1" x14ac:dyDescent="0.15">
      <c r="A79" s="5"/>
      <c r="B79" s="190"/>
      <c r="C79" s="191"/>
      <c r="D79" s="189"/>
      <c r="E79" s="175"/>
      <c r="F79" s="178"/>
      <c r="G79" s="178"/>
      <c r="H79" s="177"/>
      <c r="I79" s="166" t="str">
        <f t="shared" si="13"/>
        <v>午前午後</v>
      </c>
      <c r="J79" s="167"/>
      <c r="K79" s="167"/>
      <c r="L79" s="168"/>
      <c r="M79" s="161">
        <v>150</v>
      </c>
      <c r="N79" s="162"/>
      <c r="O79" s="162"/>
      <c r="P79" s="162"/>
      <c r="Q79" s="163"/>
      <c r="R79" s="161">
        <v>1912</v>
      </c>
      <c r="S79" s="162"/>
      <c r="T79" s="162"/>
      <c r="U79" s="162"/>
      <c r="V79" s="162"/>
      <c r="W79" s="163"/>
      <c r="X79" s="161">
        <v>35</v>
      </c>
      <c r="Y79" s="162"/>
      <c r="Z79" s="162"/>
      <c r="AA79" s="162"/>
      <c r="AB79" s="163"/>
      <c r="AC79" s="161">
        <v>772</v>
      </c>
      <c r="AD79" s="162"/>
      <c r="AE79" s="162"/>
      <c r="AF79" s="162"/>
      <c r="AG79" s="162"/>
      <c r="AH79" s="163"/>
      <c r="AI79" s="161">
        <f t="shared" si="10"/>
        <v>185</v>
      </c>
      <c r="AJ79" s="162"/>
      <c r="AK79" s="162"/>
      <c r="AL79" s="162"/>
      <c r="AM79" s="163"/>
      <c r="AN79" s="161">
        <f t="shared" si="14"/>
        <v>2684</v>
      </c>
      <c r="AO79" s="164"/>
      <c r="AP79" s="164"/>
      <c r="AQ79" s="164"/>
      <c r="AR79" s="164"/>
      <c r="AS79" s="165"/>
      <c r="AT79" s="172">
        <f>IF(AI79=0,0,(AI79*2)/($E$80*$AU$10*3-$E$82))</f>
        <v>0.15339966832504145</v>
      </c>
      <c r="AU79" s="173"/>
      <c r="AV79" s="173"/>
      <c r="AW79" s="173"/>
      <c r="AX79" s="173"/>
      <c r="AY79" s="174"/>
      <c r="AZ79" s="37"/>
    </row>
    <row r="80" spans="1:52" ht="10.5" customHeight="1" x14ac:dyDescent="0.15">
      <c r="A80" s="5"/>
      <c r="B80" s="190"/>
      <c r="C80" s="191"/>
      <c r="D80" s="189"/>
      <c r="E80" s="38">
        <v>3</v>
      </c>
      <c r="F80" s="35"/>
      <c r="G80" s="35"/>
      <c r="H80" s="36"/>
      <c r="I80" s="166" t="str">
        <f t="shared" si="13"/>
        <v>午後夜間</v>
      </c>
      <c r="J80" s="167"/>
      <c r="K80" s="167"/>
      <c r="L80" s="168"/>
      <c r="M80" s="161">
        <v>41</v>
      </c>
      <c r="N80" s="162"/>
      <c r="O80" s="162"/>
      <c r="P80" s="162"/>
      <c r="Q80" s="163"/>
      <c r="R80" s="161">
        <v>623</v>
      </c>
      <c r="S80" s="162"/>
      <c r="T80" s="162"/>
      <c r="U80" s="162"/>
      <c r="V80" s="162"/>
      <c r="W80" s="163"/>
      <c r="X80" s="161">
        <v>2</v>
      </c>
      <c r="Y80" s="162"/>
      <c r="Z80" s="162"/>
      <c r="AA80" s="162"/>
      <c r="AB80" s="163"/>
      <c r="AC80" s="161">
        <v>30</v>
      </c>
      <c r="AD80" s="162"/>
      <c r="AE80" s="162"/>
      <c r="AF80" s="162"/>
      <c r="AG80" s="162"/>
      <c r="AH80" s="163"/>
      <c r="AI80" s="161">
        <f t="shared" si="10"/>
        <v>43</v>
      </c>
      <c r="AJ80" s="162"/>
      <c r="AK80" s="162"/>
      <c r="AL80" s="162"/>
      <c r="AM80" s="163"/>
      <c r="AN80" s="161">
        <f t="shared" si="14"/>
        <v>653</v>
      </c>
      <c r="AO80" s="164"/>
      <c r="AP80" s="164"/>
      <c r="AQ80" s="164"/>
      <c r="AR80" s="164"/>
      <c r="AS80" s="165"/>
      <c r="AT80" s="172">
        <f>IF(AI80=0,0,(AI80*2)/($E$80*$AU$10*3-$E$82))</f>
        <v>3.5655058043117742E-2</v>
      </c>
      <c r="AU80" s="173"/>
      <c r="AV80" s="173"/>
      <c r="AW80" s="173"/>
      <c r="AX80" s="173"/>
      <c r="AY80" s="174"/>
      <c r="AZ80" s="37"/>
    </row>
    <row r="81" spans="1:52" ht="10.5" customHeight="1" x14ac:dyDescent="0.15">
      <c r="A81" s="5"/>
      <c r="B81" s="190"/>
      <c r="C81" s="191"/>
      <c r="D81" s="189"/>
      <c r="E81" s="34"/>
      <c r="F81" s="35"/>
      <c r="G81" s="35"/>
      <c r="H81" s="36"/>
      <c r="I81" s="166" t="str">
        <f t="shared" si="13"/>
        <v>全日</v>
      </c>
      <c r="J81" s="167"/>
      <c r="K81" s="167"/>
      <c r="L81" s="168"/>
      <c r="M81" s="161">
        <v>59</v>
      </c>
      <c r="N81" s="162"/>
      <c r="O81" s="162"/>
      <c r="P81" s="162"/>
      <c r="Q81" s="163"/>
      <c r="R81" s="161">
        <v>1165</v>
      </c>
      <c r="S81" s="162"/>
      <c r="T81" s="162"/>
      <c r="U81" s="162"/>
      <c r="V81" s="162"/>
      <c r="W81" s="163"/>
      <c r="X81" s="161">
        <v>30</v>
      </c>
      <c r="Y81" s="162"/>
      <c r="Z81" s="162"/>
      <c r="AA81" s="162"/>
      <c r="AB81" s="163"/>
      <c r="AC81" s="161">
        <v>730</v>
      </c>
      <c r="AD81" s="162"/>
      <c r="AE81" s="162"/>
      <c r="AF81" s="162"/>
      <c r="AG81" s="162"/>
      <c r="AH81" s="163"/>
      <c r="AI81" s="161">
        <f t="shared" si="10"/>
        <v>89</v>
      </c>
      <c r="AJ81" s="162"/>
      <c r="AK81" s="162"/>
      <c r="AL81" s="162"/>
      <c r="AM81" s="163"/>
      <c r="AN81" s="161">
        <f t="shared" si="14"/>
        <v>1895</v>
      </c>
      <c r="AO81" s="164"/>
      <c r="AP81" s="164"/>
      <c r="AQ81" s="164"/>
      <c r="AR81" s="164"/>
      <c r="AS81" s="165"/>
      <c r="AT81" s="172">
        <f>IF(AI81=0,0,(AI81*3)/($E$80*$AU$10*3-$E$82))</f>
        <v>0.11069651741293532</v>
      </c>
      <c r="AU81" s="173"/>
      <c r="AV81" s="173"/>
      <c r="AW81" s="173"/>
      <c r="AX81" s="173"/>
      <c r="AY81" s="174"/>
      <c r="AZ81" s="37"/>
    </row>
    <row r="82" spans="1:52" ht="10.5" customHeight="1" x14ac:dyDescent="0.15">
      <c r="A82" s="5"/>
      <c r="B82" s="190"/>
      <c r="C82" s="191"/>
      <c r="D82" s="189"/>
      <c r="E82" s="169">
        <v>0</v>
      </c>
      <c r="F82" s="170"/>
      <c r="G82" s="170"/>
      <c r="H82" s="171"/>
      <c r="I82" s="166" t="s">
        <v>36</v>
      </c>
      <c r="J82" s="167"/>
      <c r="K82" s="167"/>
      <c r="L82" s="168"/>
      <c r="M82" s="161">
        <f>SUM(M76:Q81)</f>
        <v>1402</v>
      </c>
      <c r="N82" s="162"/>
      <c r="O82" s="162"/>
      <c r="P82" s="162"/>
      <c r="Q82" s="163"/>
      <c r="R82" s="161">
        <f>SUM(R76:W81:W81)</f>
        <v>17443</v>
      </c>
      <c r="S82" s="162"/>
      <c r="T82" s="162"/>
      <c r="U82" s="162"/>
      <c r="V82" s="162"/>
      <c r="W82" s="163"/>
      <c r="X82" s="161">
        <f>SUM(X76:AB81:AB81)</f>
        <v>253</v>
      </c>
      <c r="Y82" s="162"/>
      <c r="Z82" s="162"/>
      <c r="AA82" s="162"/>
      <c r="AB82" s="163"/>
      <c r="AC82" s="161">
        <f>SUM(AC76:AH81)</f>
        <v>6290</v>
      </c>
      <c r="AD82" s="162"/>
      <c r="AE82" s="162"/>
      <c r="AF82" s="162"/>
      <c r="AG82" s="162"/>
      <c r="AH82" s="163"/>
      <c r="AI82" s="161">
        <f t="shared" si="10"/>
        <v>1655</v>
      </c>
      <c r="AJ82" s="162"/>
      <c r="AK82" s="162"/>
      <c r="AL82" s="162"/>
      <c r="AM82" s="163"/>
      <c r="AN82" s="161">
        <f>SUM(AN76:AS81)</f>
        <v>23733</v>
      </c>
      <c r="AO82" s="164"/>
      <c r="AP82" s="164"/>
      <c r="AQ82" s="164"/>
      <c r="AR82" s="164"/>
      <c r="AS82" s="165"/>
      <c r="AT82" s="172">
        <f>IF(AI82=0,0,(AI82+AI79+AI80+(AI81*2))/(E80*$AU$10*3-E82))</f>
        <v>0.85447761194029848</v>
      </c>
      <c r="AU82" s="173"/>
      <c r="AV82" s="173"/>
      <c r="AW82" s="173"/>
      <c r="AX82" s="173"/>
      <c r="AY82" s="174"/>
      <c r="AZ82" s="37"/>
    </row>
    <row r="83" spans="1:52" ht="10.5" customHeight="1" x14ac:dyDescent="0.15">
      <c r="A83" s="5"/>
      <c r="B83" s="187" t="s">
        <v>35</v>
      </c>
      <c r="C83" s="191"/>
      <c r="D83" s="189"/>
      <c r="E83" s="175" t="s">
        <v>45</v>
      </c>
      <c r="F83" s="178"/>
      <c r="G83" s="178"/>
      <c r="H83" s="177"/>
      <c r="I83" s="158" t="str">
        <f t="shared" ref="I83:I88" si="15">I76</f>
        <v>午前</v>
      </c>
      <c r="J83" s="159"/>
      <c r="K83" s="159"/>
      <c r="L83" s="160"/>
      <c r="M83" s="179">
        <v>76</v>
      </c>
      <c r="N83" s="180"/>
      <c r="O83" s="180"/>
      <c r="P83" s="180"/>
      <c r="Q83" s="181"/>
      <c r="R83" s="179">
        <v>660</v>
      </c>
      <c r="S83" s="180"/>
      <c r="T83" s="180"/>
      <c r="U83" s="180"/>
      <c r="V83" s="180"/>
      <c r="W83" s="181"/>
      <c r="X83" s="179">
        <v>0</v>
      </c>
      <c r="Y83" s="180"/>
      <c r="Z83" s="180"/>
      <c r="AA83" s="180"/>
      <c r="AB83" s="181"/>
      <c r="AC83" s="179">
        <v>0</v>
      </c>
      <c r="AD83" s="180"/>
      <c r="AE83" s="180"/>
      <c r="AF83" s="180"/>
      <c r="AG83" s="180"/>
      <c r="AH83" s="181"/>
      <c r="AI83" s="179">
        <f t="shared" si="10"/>
        <v>76</v>
      </c>
      <c r="AJ83" s="180"/>
      <c r="AK83" s="180"/>
      <c r="AL83" s="180"/>
      <c r="AM83" s="181"/>
      <c r="AN83" s="179">
        <f t="shared" ref="AN83:AN88" si="16">R83+AC83</f>
        <v>660</v>
      </c>
      <c r="AO83" s="182"/>
      <c r="AP83" s="182"/>
      <c r="AQ83" s="182"/>
      <c r="AR83" s="182"/>
      <c r="AS83" s="183"/>
      <c r="AT83" s="184">
        <f>IF(AI83=0,0,(AI83*1)/($E$87*$AU$10*3-$E$89))</f>
        <v>9.4527363184079602E-2</v>
      </c>
      <c r="AU83" s="185"/>
      <c r="AV83" s="185"/>
      <c r="AW83" s="185"/>
      <c r="AX83" s="185"/>
      <c r="AY83" s="186"/>
      <c r="AZ83" s="37"/>
    </row>
    <row r="84" spans="1:52" ht="10.5" customHeight="1" x14ac:dyDescent="0.15">
      <c r="A84" s="5"/>
      <c r="B84" s="190"/>
      <c r="C84" s="191"/>
      <c r="D84" s="189"/>
      <c r="E84" s="175"/>
      <c r="F84" s="178"/>
      <c r="G84" s="178"/>
      <c r="H84" s="177"/>
      <c r="I84" s="166" t="str">
        <f t="shared" si="15"/>
        <v>午後</v>
      </c>
      <c r="J84" s="167"/>
      <c r="K84" s="167"/>
      <c r="L84" s="168"/>
      <c r="M84" s="161">
        <v>57</v>
      </c>
      <c r="N84" s="162"/>
      <c r="O84" s="162"/>
      <c r="P84" s="162"/>
      <c r="Q84" s="163"/>
      <c r="R84" s="161">
        <v>459</v>
      </c>
      <c r="S84" s="162"/>
      <c r="T84" s="162"/>
      <c r="U84" s="162"/>
      <c r="V84" s="162"/>
      <c r="W84" s="163"/>
      <c r="X84" s="161">
        <v>0</v>
      </c>
      <c r="Y84" s="162"/>
      <c r="Z84" s="162"/>
      <c r="AA84" s="162"/>
      <c r="AB84" s="163"/>
      <c r="AC84" s="161">
        <v>0</v>
      </c>
      <c r="AD84" s="162"/>
      <c r="AE84" s="162"/>
      <c r="AF84" s="162"/>
      <c r="AG84" s="162"/>
      <c r="AH84" s="163"/>
      <c r="AI84" s="161">
        <f t="shared" si="10"/>
        <v>57</v>
      </c>
      <c r="AJ84" s="162"/>
      <c r="AK84" s="162"/>
      <c r="AL84" s="162"/>
      <c r="AM84" s="163"/>
      <c r="AN84" s="161">
        <f t="shared" si="16"/>
        <v>459</v>
      </c>
      <c r="AO84" s="164"/>
      <c r="AP84" s="164"/>
      <c r="AQ84" s="164"/>
      <c r="AR84" s="164"/>
      <c r="AS84" s="165"/>
      <c r="AT84" s="172">
        <f>IF(AI84=0,0,(AI84*1)/($E$87*$AU$10*3-$E$89))</f>
        <v>7.0895522388059698E-2</v>
      </c>
      <c r="AU84" s="173"/>
      <c r="AV84" s="173"/>
      <c r="AW84" s="173"/>
      <c r="AX84" s="173"/>
      <c r="AY84" s="174"/>
      <c r="AZ84" s="37"/>
    </row>
    <row r="85" spans="1:52" ht="10.5" customHeight="1" x14ac:dyDescent="0.15">
      <c r="A85" s="5"/>
      <c r="B85" s="190"/>
      <c r="C85" s="191"/>
      <c r="D85" s="189"/>
      <c r="E85" s="175"/>
      <c r="F85" s="178"/>
      <c r="G85" s="178"/>
      <c r="H85" s="177"/>
      <c r="I85" s="166" t="str">
        <f t="shared" si="15"/>
        <v>夜間</v>
      </c>
      <c r="J85" s="167"/>
      <c r="K85" s="167"/>
      <c r="L85" s="168"/>
      <c r="M85" s="161">
        <v>54</v>
      </c>
      <c r="N85" s="162"/>
      <c r="O85" s="162"/>
      <c r="P85" s="162"/>
      <c r="Q85" s="163"/>
      <c r="R85" s="161">
        <v>507</v>
      </c>
      <c r="S85" s="162"/>
      <c r="T85" s="162"/>
      <c r="U85" s="162"/>
      <c r="V85" s="162"/>
      <c r="W85" s="163"/>
      <c r="X85" s="161">
        <v>6</v>
      </c>
      <c r="Y85" s="162"/>
      <c r="Z85" s="162"/>
      <c r="AA85" s="162"/>
      <c r="AB85" s="163"/>
      <c r="AC85" s="161">
        <v>85</v>
      </c>
      <c r="AD85" s="162"/>
      <c r="AE85" s="162"/>
      <c r="AF85" s="162"/>
      <c r="AG85" s="162"/>
      <c r="AH85" s="163"/>
      <c r="AI85" s="161">
        <f t="shared" si="10"/>
        <v>60</v>
      </c>
      <c r="AJ85" s="162"/>
      <c r="AK85" s="162"/>
      <c r="AL85" s="162"/>
      <c r="AM85" s="163"/>
      <c r="AN85" s="161">
        <f t="shared" si="16"/>
        <v>592</v>
      </c>
      <c r="AO85" s="164"/>
      <c r="AP85" s="164"/>
      <c r="AQ85" s="164"/>
      <c r="AR85" s="164"/>
      <c r="AS85" s="165"/>
      <c r="AT85" s="172">
        <f>IF(AI85=0,0,(AI85*1)/($E$87*$AU$10*3-$E$89))</f>
        <v>7.4626865671641784E-2</v>
      </c>
      <c r="AU85" s="173"/>
      <c r="AV85" s="173"/>
      <c r="AW85" s="173"/>
      <c r="AX85" s="173"/>
      <c r="AY85" s="174"/>
      <c r="AZ85" s="37"/>
    </row>
    <row r="86" spans="1:52" ht="10.5" customHeight="1" x14ac:dyDescent="0.15">
      <c r="A86" s="5"/>
      <c r="B86" s="190"/>
      <c r="C86" s="191"/>
      <c r="D86" s="189"/>
      <c r="E86" s="175"/>
      <c r="F86" s="178"/>
      <c r="G86" s="178"/>
      <c r="H86" s="177"/>
      <c r="I86" s="166" t="str">
        <f t="shared" si="15"/>
        <v>午前午後</v>
      </c>
      <c r="J86" s="167"/>
      <c r="K86" s="167"/>
      <c r="L86" s="168"/>
      <c r="M86" s="161">
        <v>77</v>
      </c>
      <c r="N86" s="162"/>
      <c r="O86" s="162"/>
      <c r="P86" s="162"/>
      <c r="Q86" s="163"/>
      <c r="R86" s="161">
        <v>707</v>
      </c>
      <c r="S86" s="162"/>
      <c r="T86" s="162"/>
      <c r="U86" s="162"/>
      <c r="V86" s="162"/>
      <c r="W86" s="163"/>
      <c r="X86" s="161">
        <v>2</v>
      </c>
      <c r="Y86" s="162"/>
      <c r="Z86" s="162"/>
      <c r="AA86" s="162"/>
      <c r="AB86" s="163"/>
      <c r="AC86" s="161">
        <v>40</v>
      </c>
      <c r="AD86" s="162"/>
      <c r="AE86" s="162"/>
      <c r="AF86" s="162"/>
      <c r="AG86" s="162"/>
      <c r="AH86" s="163"/>
      <c r="AI86" s="161">
        <f t="shared" si="10"/>
        <v>79</v>
      </c>
      <c r="AJ86" s="162"/>
      <c r="AK86" s="162"/>
      <c r="AL86" s="162"/>
      <c r="AM86" s="163"/>
      <c r="AN86" s="161">
        <f t="shared" si="16"/>
        <v>747</v>
      </c>
      <c r="AO86" s="164"/>
      <c r="AP86" s="164"/>
      <c r="AQ86" s="164"/>
      <c r="AR86" s="164"/>
      <c r="AS86" s="165"/>
      <c r="AT86" s="172">
        <f>IF(AI86=0,0,(AI86*2)/($E$87*$AU$10*3-$E$89))</f>
        <v>0.19651741293532338</v>
      </c>
      <c r="AU86" s="173"/>
      <c r="AV86" s="173"/>
      <c r="AW86" s="173"/>
      <c r="AX86" s="173"/>
      <c r="AY86" s="174"/>
      <c r="AZ86" s="37"/>
    </row>
    <row r="87" spans="1:52" ht="10.5" customHeight="1" x14ac:dyDescent="0.15">
      <c r="A87" s="5"/>
      <c r="B87" s="190"/>
      <c r="C87" s="191"/>
      <c r="D87" s="189"/>
      <c r="E87" s="38">
        <v>1</v>
      </c>
      <c r="F87" s="35"/>
      <c r="G87" s="35"/>
      <c r="H87" s="36"/>
      <c r="I87" s="166" t="str">
        <f t="shared" si="15"/>
        <v>午後夜間</v>
      </c>
      <c r="J87" s="167"/>
      <c r="K87" s="167"/>
      <c r="L87" s="168"/>
      <c r="M87" s="161">
        <v>43</v>
      </c>
      <c r="N87" s="162"/>
      <c r="O87" s="162"/>
      <c r="P87" s="162"/>
      <c r="Q87" s="163"/>
      <c r="R87" s="161">
        <v>333</v>
      </c>
      <c r="S87" s="162"/>
      <c r="T87" s="162"/>
      <c r="U87" s="162"/>
      <c r="V87" s="162"/>
      <c r="W87" s="163"/>
      <c r="X87" s="161">
        <v>1</v>
      </c>
      <c r="Y87" s="162"/>
      <c r="Z87" s="162"/>
      <c r="AA87" s="162"/>
      <c r="AB87" s="163"/>
      <c r="AC87" s="161">
        <v>20</v>
      </c>
      <c r="AD87" s="162"/>
      <c r="AE87" s="162"/>
      <c r="AF87" s="162"/>
      <c r="AG87" s="162"/>
      <c r="AH87" s="163"/>
      <c r="AI87" s="161">
        <f t="shared" si="10"/>
        <v>44</v>
      </c>
      <c r="AJ87" s="162"/>
      <c r="AK87" s="162"/>
      <c r="AL87" s="162"/>
      <c r="AM87" s="163"/>
      <c r="AN87" s="161">
        <f t="shared" si="16"/>
        <v>353</v>
      </c>
      <c r="AO87" s="164"/>
      <c r="AP87" s="164"/>
      <c r="AQ87" s="164"/>
      <c r="AR87" s="164"/>
      <c r="AS87" s="165"/>
      <c r="AT87" s="172">
        <f>IF(AI87=0,0,(AI87*2)/($E$87*$AU$10*3-$E$89))</f>
        <v>0.10945273631840796</v>
      </c>
      <c r="AU87" s="173"/>
      <c r="AV87" s="173"/>
      <c r="AW87" s="173"/>
      <c r="AX87" s="173"/>
      <c r="AY87" s="174"/>
      <c r="AZ87" s="37"/>
    </row>
    <row r="88" spans="1:52" ht="10.5" customHeight="1" x14ac:dyDescent="0.15">
      <c r="A88" s="5"/>
      <c r="B88" s="190"/>
      <c r="C88" s="191"/>
      <c r="D88" s="189"/>
      <c r="E88" s="34"/>
      <c r="F88" s="35"/>
      <c r="G88" s="35"/>
      <c r="H88" s="36"/>
      <c r="I88" s="166" t="str">
        <f t="shared" si="15"/>
        <v>全日</v>
      </c>
      <c r="J88" s="167"/>
      <c r="K88" s="167"/>
      <c r="L88" s="168"/>
      <c r="M88" s="161">
        <v>29</v>
      </c>
      <c r="N88" s="162"/>
      <c r="O88" s="162"/>
      <c r="P88" s="162"/>
      <c r="Q88" s="163"/>
      <c r="R88" s="161">
        <v>500</v>
      </c>
      <c r="S88" s="162"/>
      <c r="T88" s="162"/>
      <c r="U88" s="162"/>
      <c r="V88" s="162"/>
      <c r="W88" s="163"/>
      <c r="X88" s="161">
        <v>11</v>
      </c>
      <c r="Y88" s="162"/>
      <c r="Z88" s="162"/>
      <c r="AA88" s="162"/>
      <c r="AB88" s="163"/>
      <c r="AC88" s="161">
        <v>210</v>
      </c>
      <c r="AD88" s="162"/>
      <c r="AE88" s="162"/>
      <c r="AF88" s="162"/>
      <c r="AG88" s="162"/>
      <c r="AH88" s="163"/>
      <c r="AI88" s="161">
        <f t="shared" si="10"/>
        <v>40</v>
      </c>
      <c r="AJ88" s="162"/>
      <c r="AK88" s="162"/>
      <c r="AL88" s="162"/>
      <c r="AM88" s="163"/>
      <c r="AN88" s="161">
        <f t="shared" si="16"/>
        <v>710</v>
      </c>
      <c r="AO88" s="164"/>
      <c r="AP88" s="164"/>
      <c r="AQ88" s="164"/>
      <c r="AR88" s="164"/>
      <c r="AS88" s="165"/>
      <c r="AT88" s="172">
        <f>IF(AI88=0,0,(AI88*3)/($E$87*$AU$10*3-$E$89))</f>
        <v>0.14925373134328357</v>
      </c>
      <c r="AU88" s="173"/>
      <c r="AV88" s="173"/>
      <c r="AW88" s="173"/>
      <c r="AX88" s="173"/>
      <c r="AY88" s="174"/>
      <c r="AZ88" s="37"/>
    </row>
    <row r="89" spans="1:52" ht="10.5" customHeight="1" x14ac:dyDescent="0.15">
      <c r="A89" s="5"/>
      <c r="B89" s="190"/>
      <c r="C89" s="191"/>
      <c r="D89" s="189"/>
      <c r="E89" s="169">
        <v>0</v>
      </c>
      <c r="F89" s="170"/>
      <c r="G89" s="170"/>
      <c r="H89" s="171"/>
      <c r="I89" s="166" t="s">
        <v>36</v>
      </c>
      <c r="J89" s="167"/>
      <c r="K89" s="167"/>
      <c r="L89" s="168"/>
      <c r="M89" s="161">
        <f>SUM(M83:Q88)</f>
        <v>336</v>
      </c>
      <c r="N89" s="162"/>
      <c r="O89" s="162"/>
      <c r="P89" s="162"/>
      <c r="Q89" s="163"/>
      <c r="R89" s="161">
        <f>SUM(R83:W88:W88)</f>
        <v>3166</v>
      </c>
      <c r="S89" s="162"/>
      <c r="T89" s="162"/>
      <c r="U89" s="162"/>
      <c r="V89" s="162"/>
      <c r="W89" s="163"/>
      <c r="X89" s="161">
        <f>SUM(X83:AB88:AB88)</f>
        <v>20</v>
      </c>
      <c r="Y89" s="162"/>
      <c r="Z89" s="162"/>
      <c r="AA89" s="162"/>
      <c r="AB89" s="163"/>
      <c r="AC89" s="161">
        <f>SUM(AC83:AH88)</f>
        <v>355</v>
      </c>
      <c r="AD89" s="162"/>
      <c r="AE89" s="162"/>
      <c r="AF89" s="162"/>
      <c r="AG89" s="162"/>
      <c r="AH89" s="163"/>
      <c r="AI89" s="161">
        <f t="shared" si="10"/>
        <v>356</v>
      </c>
      <c r="AJ89" s="162"/>
      <c r="AK89" s="162"/>
      <c r="AL89" s="162"/>
      <c r="AM89" s="163"/>
      <c r="AN89" s="161">
        <f>SUM(AN83:AS88)</f>
        <v>3521</v>
      </c>
      <c r="AO89" s="164"/>
      <c r="AP89" s="164"/>
      <c r="AQ89" s="164"/>
      <c r="AR89" s="164"/>
      <c r="AS89" s="165"/>
      <c r="AT89" s="172">
        <f>IF(AI89=0,0,(AI89+AI86+AI87+(AI88*2))/(E87*$AU$10*3-E89))</f>
        <v>0.69527363184079605</v>
      </c>
      <c r="AU89" s="173"/>
      <c r="AV89" s="173"/>
      <c r="AW89" s="173"/>
      <c r="AX89" s="173"/>
      <c r="AY89" s="174"/>
      <c r="AZ89" s="37"/>
    </row>
    <row r="90" spans="1:52" ht="10.5" customHeight="1" x14ac:dyDescent="0.15">
      <c r="A90" s="5"/>
      <c r="B90" s="187" t="s">
        <v>35</v>
      </c>
      <c r="C90" s="191"/>
      <c r="D90" s="189"/>
      <c r="E90" s="175" t="s">
        <v>46</v>
      </c>
      <c r="F90" s="178"/>
      <c r="G90" s="178"/>
      <c r="H90" s="177"/>
      <c r="I90" s="158" t="str">
        <f t="shared" ref="I90:I95" si="17">I83</f>
        <v>午前</v>
      </c>
      <c r="J90" s="159"/>
      <c r="K90" s="159"/>
      <c r="L90" s="160"/>
      <c r="M90" s="179">
        <v>282</v>
      </c>
      <c r="N90" s="180"/>
      <c r="O90" s="180"/>
      <c r="P90" s="180"/>
      <c r="Q90" s="181"/>
      <c r="R90" s="179">
        <v>738</v>
      </c>
      <c r="S90" s="180"/>
      <c r="T90" s="180"/>
      <c r="U90" s="180"/>
      <c r="V90" s="180"/>
      <c r="W90" s="181"/>
      <c r="X90" s="179">
        <v>0</v>
      </c>
      <c r="Y90" s="180"/>
      <c r="Z90" s="180"/>
      <c r="AA90" s="180"/>
      <c r="AB90" s="181"/>
      <c r="AC90" s="179">
        <v>0</v>
      </c>
      <c r="AD90" s="180"/>
      <c r="AE90" s="180"/>
      <c r="AF90" s="180"/>
      <c r="AG90" s="180"/>
      <c r="AH90" s="181"/>
      <c r="AI90" s="179">
        <f t="shared" si="10"/>
        <v>282</v>
      </c>
      <c r="AJ90" s="180"/>
      <c r="AK90" s="180"/>
      <c r="AL90" s="180"/>
      <c r="AM90" s="181"/>
      <c r="AN90" s="179">
        <f t="shared" ref="AN90:AN95" si="18">R90+AC90</f>
        <v>738</v>
      </c>
      <c r="AO90" s="182"/>
      <c r="AP90" s="182"/>
      <c r="AQ90" s="182"/>
      <c r="AR90" s="182"/>
      <c r="AS90" s="183"/>
      <c r="AT90" s="184">
        <f>IF(AI90=0,0,(AI90*1)/($E$94*$AU$10*3-$E$96))</f>
        <v>0.17537313432835822</v>
      </c>
      <c r="AU90" s="185"/>
      <c r="AV90" s="185"/>
      <c r="AW90" s="185"/>
      <c r="AX90" s="185"/>
      <c r="AY90" s="186"/>
      <c r="AZ90" s="37"/>
    </row>
    <row r="91" spans="1:52" ht="10.5" customHeight="1" x14ac:dyDescent="0.15">
      <c r="A91" s="5"/>
      <c r="B91" s="190"/>
      <c r="C91" s="191"/>
      <c r="D91" s="189"/>
      <c r="E91" s="175"/>
      <c r="F91" s="178"/>
      <c r="G91" s="178"/>
      <c r="H91" s="177"/>
      <c r="I91" s="166" t="str">
        <f t="shared" si="17"/>
        <v>午後</v>
      </c>
      <c r="J91" s="167"/>
      <c r="K91" s="167"/>
      <c r="L91" s="168"/>
      <c r="M91" s="161">
        <v>262</v>
      </c>
      <c r="N91" s="162"/>
      <c r="O91" s="162"/>
      <c r="P91" s="162"/>
      <c r="Q91" s="163"/>
      <c r="R91" s="161">
        <v>737</v>
      </c>
      <c r="S91" s="162"/>
      <c r="T91" s="162"/>
      <c r="U91" s="162"/>
      <c r="V91" s="162"/>
      <c r="W91" s="163"/>
      <c r="X91" s="161">
        <v>0</v>
      </c>
      <c r="Y91" s="162"/>
      <c r="Z91" s="162"/>
      <c r="AA91" s="162"/>
      <c r="AB91" s="163"/>
      <c r="AC91" s="161">
        <v>0</v>
      </c>
      <c r="AD91" s="162"/>
      <c r="AE91" s="162"/>
      <c r="AF91" s="162"/>
      <c r="AG91" s="162"/>
      <c r="AH91" s="163"/>
      <c r="AI91" s="161">
        <f t="shared" si="10"/>
        <v>262</v>
      </c>
      <c r="AJ91" s="162"/>
      <c r="AK91" s="162"/>
      <c r="AL91" s="162"/>
      <c r="AM91" s="163"/>
      <c r="AN91" s="161">
        <f t="shared" si="18"/>
        <v>737</v>
      </c>
      <c r="AO91" s="164"/>
      <c r="AP91" s="164"/>
      <c r="AQ91" s="164"/>
      <c r="AR91" s="164"/>
      <c r="AS91" s="165"/>
      <c r="AT91" s="172">
        <f>IF(AI91=0,0,(AI91*1)/($E$94*$AU$10*3-$E$96))</f>
        <v>0.16293532338308458</v>
      </c>
      <c r="AU91" s="173"/>
      <c r="AV91" s="173"/>
      <c r="AW91" s="173"/>
      <c r="AX91" s="173"/>
      <c r="AY91" s="174"/>
      <c r="AZ91" s="37"/>
    </row>
    <row r="92" spans="1:52" ht="10.5" customHeight="1" x14ac:dyDescent="0.15">
      <c r="A92" s="5"/>
      <c r="B92" s="190"/>
      <c r="C92" s="191"/>
      <c r="D92" s="189"/>
      <c r="E92" s="175"/>
      <c r="F92" s="178"/>
      <c r="G92" s="178"/>
      <c r="H92" s="177"/>
      <c r="I92" s="166" t="str">
        <f t="shared" si="17"/>
        <v>夜間</v>
      </c>
      <c r="J92" s="167"/>
      <c r="K92" s="167"/>
      <c r="L92" s="168"/>
      <c r="M92" s="161">
        <v>284</v>
      </c>
      <c r="N92" s="162"/>
      <c r="O92" s="162"/>
      <c r="P92" s="162"/>
      <c r="Q92" s="163"/>
      <c r="R92" s="161">
        <v>689</v>
      </c>
      <c r="S92" s="162"/>
      <c r="T92" s="162"/>
      <c r="U92" s="162"/>
      <c r="V92" s="162"/>
      <c r="W92" s="163"/>
      <c r="X92" s="161">
        <v>2</v>
      </c>
      <c r="Y92" s="162"/>
      <c r="Z92" s="162"/>
      <c r="AA92" s="162"/>
      <c r="AB92" s="163"/>
      <c r="AC92" s="161">
        <v>0</v>
      </c>
      <c r="AD92" s="162"/>
      <c r="AE92" s="162"/>
      <c r="AF92" s="162"/>
      <c r="AG92" s="162"/>
      <c r="AH92" s="163"/>
      <c r="AI92" s="161">
        <f t="shared" si="10"/>
        <v>286</v>
      </c>
      <c r="AJ92" s="162"/>
      <c r="AK92" s="162"/>
      <c r="AL92" s="162"/>
      <c r="AM92" s="163"/>
      <c r="AN92" s="161">
        <f t="shared" si="18"/>
        <v>689</v>
      </c>
      <c r="AO92" s="164"/>
      <c r="AP92" s="164"/>
      <c r="AQ92" s="164"/>
      <c r="AR92" s="164"/>
      <c r="AS92" s="165"/>
      <c r="AT92" s="172">
        <f>IF(AI92=0,0,(AI92*1)/($E$94*$AU$10*3-$E$96))</f>
        <v>0.17786069651741293</v>
      </c>
      <c r="AU92" s="173"/>
      <c r="AV92" s="173"/>
      <c r="AW92" s="173"/>
      <c r="AX92" s="173"/>
      <c r="AY92" s="174"/>
      <c r="AZ92" s="37"/>
    </row>
    <row r="93" spans="1:52" ht="10.5" customHeight="1" x14ac:dyDescent="0.15">
      <c r="A93" s="5"/>
      <c r="B93" s="190"/>
      <c r="C93" s="191"/>
      <c r="D93" s="189"/>
      <c r="E93" s="175"/>
      <c r="F93" s="178"/>
      <c r="G93" s="178"/>
      <c r="H93" s="177"/>
      <c r="I93" s="166" t="str">
        <f t="shared" si="17"/>
        <v>午前午後</v>
      </c>
      <c r="J93" s="167"/>
      <c r="K93" s="167"/>
      <c r="L93" s="168"/>
      <c r="M93" s="161">
        <v>57</v>
      </c>
      <c r="N93" s="162"/>
      <c r="O93" s="162"/>
      <c r="P93" s="162"/>
      <c r="Q93" s="163"/>
      <c r="R93" s="161">
        <v>169</v>
      </c>
      <c r="S93" s="162"/>
      <c r="T93" s="162"/>
      <c r="U93" s="162"/>
      <c r="V93" s="162"/>
      <c r="W93" s="163"/>
      <c r="X93" s="161">
        <v>2</v>
      </c>
      <c r="Y93" s="162"/>
      <c r="Z93" s="162"/>
      <c r="AA93" s="162"/>
      <c r="AB93" s="163"/>
      <c r="AC93" s="161">
        <v>10</v>
      </c>
      <c r="AD93" s="162"/>
      <c r="AE93" s="162"/>
      <c r="AF93" s="162"/>
      <c r="AG93" s="162"/>
      <c r="AH93" s="163"/>
      <c r="AI93" s="161">
        <f t="shared" si="10"/>
        <v>59</v>
      </c>
      <c r="AJ93" s="162"/>
      <c r="AK93" s="162"/>
      <c r="AL93" s="162"/>
      <c r="AM93" s="163"/>
      <c r="AN93" s="161">
        <f t="shared" si="18"/>
        <v>179</v>
      </c>
      <c r="AO93" s="164"/>
      <c r="AP93" s="164"/>
      <c r="AQ93" s="164"/>
      <c r="AR93" s="164"/>
      <c r="AS93" s="165"/>
      <c r="AT93" s="172">
        <f>IF(AI93=0,0,(AI93*2)/($E$94*$AU$10*3-$E$96))</f>
        <v>7.3383084577114427E-2</v>
      </c>
      <c r="AU93" s="173"/>
      <c r="AV93" s="173"/>
      <c r="AW93" s="173"/>
      <c r="AX93" s="173"/>
      <c r="AY93" s="174"/>
      <c r="AZ93" s="37"/>
    </row>
    <row r="94" spans="1:52" ht="10.5" customHeight="1" x14ac:dyDescent="0.15">
      <c r="A94" s="5"/>
      <c r="B94" s="190"/>
      <c r="C94" s="191"/>
      <c r="D94" s="189"/>
      <c r="E94" s="38">
        <v>2</v>
      </c>
      <c r="F94" s="35"/>
      <c r="G94" s="35"/>
      <c r="H94" s="36"/>
      <c r="I94" s="166" t="str">
        <f t="shared" si="17"/>
        <v>午後夜間</v>
      </c>
      <c r="J94" s="167"/>
      <c r="K94" s="167"/>
      <c r="L94" s="168"/>
      <c r="M94" s="161">
        <v>37</v>
      </c>
      <c r="N94" s="162"/>
      <c r="O94" s="162"/>
      <c r="P94" s="162"/>
      <c r="Q94" s="163"/>
      <c r="R94" s="161">
        <v>133</v>
      </c>
      <c r="S94" s="162"/>
      <c r="T94" s="162"/>
      <c r="U94" s="162"/>
      <c r="V94" s="162"/>
      <c r="W94" s="163"/>
      <c r="X94" s="161">
        <v>2</v>
      </c>
      <c r="Y94" s="162"/>
      <c r="Z94" s="162"/>
      <c r="AA94" s="162"/>
      <c r="AB94" s="163"/>
      <c r="AC94" s="161">
        <v>10</v>
      </c>
      <c r="AD94" s="162"/>
      <c r="AE94" s="162"/>
      <c r="AF94" s="162"/>
      <c r="AG94" s="162"/>
      <c r="AH94" s="163"/>
      <c r="AI94" s="161">
        <f t="shared" si="10"/>
        <v>39</v>
      </c>
      <c r="AJ94" s="162"/>
      <c r="AK94" s="162"/>
      <c r="AL94" s="162"/>
      <c r="AM94" s="163"/>
      <c r="AN94" s="161">
        <f t="shared" si="18"/>
        <v>143</v>
      </c>
      <c r="AO94" s="164"/>
      <c r="AP94" s="164"/>
      <c r="AQ94" s="164"/>
      <c r="AR94" s="164"/>
      <c r="AS94" s="165"/>
      <c r="AT94" s="172">
        <f>IF(AI94=0,0,(AI94*2)/($E$94*$AU$10*3-$E$96))</f>
        <v>4.8507462686567165E-2</v>
      </c>
      <c r="AU94" s="173"/>
      <c r="AV94" s="173"/>
      <c r="AW94" s="173"/>
      <c r="AX94" s="173"/>
      <c r="AY94" s="174"/>
      <c r="AZ94" s="37"/>
    </row>
    <row r="95" spans="1:52" ht="10.5" customHeight="1" x14ac:dyDescent="0.15">
      <c r="A95" s="5"/>
      <c r="B95" s="190"/>
      <c r="C95" s="191"/>
      <c r="D95" s="189"/>
      <c r="E95" s="34"/>
      <c r="F95" s="35"/>
      <c r="G95" s="35"/>
      <c r="H95" s="36"/>
      <c r="I95" s="166" t="str">
        <f t="shared" si="17"/>
        <v>全日</v>
      </c>
      <c r="J95" s="167"/>
      <c r="K95" s="167"/>
      <c r="L95" s="168"/>
      <c r="M95" s="161">
        <v>16</v>
      </c>
      <c r="N95" s="162"/>
      <c r="O95" s="162"/>
      <c r="P95" s="162"/>
      <c r="Q95" s="163"/>
      <c r="R95" s="161">
        <v>72</v>
      </c>
      <c r="S95" s="162"/>
      <c r="T95" s="162"/>
      <c r="U95" s="162"/>
      <c r="V95" s="162"/>
      <c r="W95" s="163"/>
      <c r="X95" s="161">
        <v>20</v>
      </c>
      <c r="Y95" s="162"/>
      <c r="Z95" s="162"/>
      <c r="AA95" s="162"/>
      <c r="AB95" s="163"/>
      <c r="AC95" s="161">
        <v>99</v>
      </c>
      <c r="AD95" s="162"/>
      <c r="AE95" s="162"/>
      <c r="AF95" s="162"/>
      <c r="AG95" s="162"/>
      <c r="AH95" s="163"/>
      <c r="AI95" s="161">
        <f t="shared" si="10"/>
        <v>36</v>
      </c>
      <c r="AJ95" s="162"/>
      <c r="AK95" s="162"/>
      <c r="AL95" s="162"/>
      <c r="AM95" s="163"/>
      <c r="AN95" s="161">
        <f t="shared" si="18"/>
        <v>171</v>
      </c>
      <c r="AO95" s="164"/>
      <c r="AP95" s="164"/>
      <c r="AQ95" s="164"/>
      <c r="AR95" s="164"/>
      <c r="AS95" s="165"/>
      <c r="AT95" s="172">
        <f>IF(AI95=0,0,(AI95*3)/($E$94*$AU$10*3-$E$96))</f>
        <v>6.7164179104477612E-2</v>
      </c>
      <c r="AU95" s="173"/>
      <c r="AV95" s="173"/>
      <c r="AW95" s="173"/>
      <c r="AX95" s="173"/>
      <c r="AY95" s="174"/>
      <c r="AZ95" s="37"/>
    </row>
    <row r="96" spans="1:52" ht="10.5" customHeight="1" x14ac:dyDescent="0.15">
      <c r="A96" s="5"/>
      <c r="B96" s="190"/>
      <c r="C96" s="191"/>
      <c r="D96" s="189"/>
      <c r="E96" s="169">
        <v>0</v>
      </c>
      <c r="F96" s="170"/>
      <c r="G96" s="170"/>
      <c r="H96" s="171"/>
      <c r="I96" s="166" t="s">
        <v>36</v>
      </c>
      <c r="J96" s="167"/>
      <c r="K96" s="167"/>
      <c r="L96" s="168"/>
      <c r="M96" s="161">
        <f>SUM(M90:Q95)</f>
        <v>938</v>
      </c>
      <c r="N96" s="162"/>
      <c r="O96" s="162"/>
      <c r="P96" s="162"/>
      <c r="Q96" s="163"/>
      <c r="R96" s="161">
        <f>SUM(R90:W95:W95)</f>
        <v>2538</v>
      </c>
      <c r="S96" s="162"/>
      <c r="T96" s="162"/>
      <c r="U96" s="162"/>
      <c r="V96" s="162"/>
      <c r="W96" s="163"/>
      <c r="X96" s="161">
        <f>SUM(X90:AB95:AB95)</f>
        <v>26</v>
      </c>
      <c r="Y96" s="162"/>
      <c r="Z96" s="162"/>
      <c r="AA96" s="162"/>
      <c r="AB96" s="163"/>
      <c r="AC96" s="161">
        <f>SUM(AC90:AH95)</f>
        <v>119</v>
      </c>
      <c r="AD96" s="162"/>
      <c r="AE96" s="162"/>
      <c r="AF96" s="162"/>
      <c r="AG96" s="162"/>
      <c r="AH96" s="163"/>
      <c r="AI96" s="161">
        <f t="shared" si="10"/>
        <v>964</v>
      </c>
      <c r="AJ96" s="162"/>
      <c r="AK96" s="162"/>
      <c r="AL96" s="162"/>
      <c r="AM96" s="163"/>
      <c r="AN96" s="161">
        <f>SUM(AN90:AS95)</f>
        <v>2657</v>
      </c>
      <c r="AO96" s="164"/>
      <c r="AP96" s="164"/>
      <c r="AQ96" s="164"/>
      <c r="AR96" s="164"/>
      <c r="AS96" s="165"/>
      <c r="AT96" s="172">
        <f>IF(AI96=0,0,(AI96+AI93+AI94+(AI95*2))/(E94*$AU$10*3-E96))</f>
        <v>0.70522388059701491</v>
      </c>
      <c r="AU96" s="173"/>
      <c r="AV96" s="173"/>
      <c r="AW96" s="173"/>
      <c r="AX96" s="173"/>
      <c r="AY96" s="174"/>
      <c r="AZ96" s="37"/>
    </row>
    <row r="97" spans="1:52" ht="10.5" customHeight="1" x14ac:dyDescent="0.15">
      <c r="A97" s="5"/>
      <c r="B97" s="187" t="s">
        <v>35</v>
      </c>
      <c r="C97" s="191"/>
      <c r="D97" s="189"/>
      <c r="E97" s="175" t="s">
        <v>47</v>
      </c>
      <c r="F97" s="178"/>
      <c r="G97" s="178"/>
      <c r="H97" s="177"/>
      <c r="I97" s="158" t="str">
        <f t="shared" ref="I97:I102" si="19">I90</f>
        <v>午前</v>
      </c>
      <c r="J97" s="159"/>
      <c r="K97" s="159"/>
      <c r="L97" s="160"/>
      <c r="M97" s="179">
        <v>53</v>
      </c>
      <c r="N97" s="180"/>
      <c r="O97" s="180"/>
      <c r="P97" s="180"/>
      <c r="Q97" s="181"/>
      <c r="R97" s="179">
        <v>669</v>
      </c>
      <c r="S97" s="180"/>
      <c r="T97" s="180"/>
      <c r="U97" s="180"/>
      <c r="V97" s="180"/>
      <c r="W97" s="181"/>
      <c r="X97" s="179">
        <v>1</v>
      </c>
      <c r="Y97" s="180"/>
      <c r="Z97" s="180"/>
      <c r="AA97" s="180"/>
      <c r="AB97" s="181"/>
      <c r="AC97" s="179">
        <v>5</v>
      </c>
      <c r="AD97" s="180"/>
      <c r="AE97" s="180"/>
      <c r="AF97" s="180"/>
      <c r="AG97" s="180"/>
      <c r="AH97" s="181"/>
      <c r="AI97" s="179">
        <f t="shared" si="10"/>
        <v>54</v>
      </c>
      <c r="AJ97" s="180"/>
      <c r="AK97" s="180"/>
      <c r="AL97" s="180"/>
      <c r="AM97" s="181"/>
      <c r="AN97" s="179">
        <f t="shared" ref="AN97:AN102" si="20">R97+AC97</f>
        <v>674</v>
      </c>
      <c r="AO97" s="182"/>
      <c r="AP97" s="182"/>
      <c r="AQ97" s="182"/>
      <c r="AR97" s="182"/>
      <c r="AS97" s="183"/>
      <c r="AT97" s="184">
        <f>IF(AI97=0,0,(AI97*1)/($E$101*$AU$10*3-$E$103))</f>
        <v>6.7164179104477612E-2</v>
      </c>
      <c r="AU97" s="185"/>
      <c r="AV97" s="185"/>
      <c r="AW97" s="185"/>
      <c r="AX97" s="185"/>
      <c r="AY97" s="186"/>
      <c r="AZ97" s="37"/>
    </row>
    <row r="98" spans="1:52" ht="10.5" customHeight="1" x14ac:dyDescent="0.15">
      <c r="A98" s="5"/>
      <c r="B98" s="190"/>
      <c r="C98" s="191"/>
      <c r="D98" s="189"/>
      <c r="E98" s="175"/>
      <c r="F98" s="178"/>
      <c r="G98" s="178"/>
      <c r="H98" s="177"/>
      <c r="I98" s="166" t="str">
        <f t="shared" si="19"/>
        <v>午後</v>
      </c>
      <c r="J98" s="167"/>
      <c r="K98" s="167"/>
      <c r="L98" s="168"/>
      <c r="M98" s="161">
        <v>27</v>
      </c>
      <c r="N98" s="162"/>
      <c r="O98" s="162"/>
      <c r="P98" s="162"/>
      <c r="Q98" s="163"/>
      <c r="R98" s="161">
        <v>276</v>
      </c>
      <c r="S98" s="162"/>
      <c r="T98" s="162"/>
      <c r="U98" s="162"/>
      <c r="V98" s="162"/>
      <c r="W98" s="163"/>
      <c r="X98" s="161">
        <v>7</v>
      </c>
      <c r="Y98" s="162"/>
      <c r="Z98" s="162"/>
      <c r="AA98" s="162"/>
      <c r="AB98" s="163"/>
      <c r="AC98" s="161">
        <v>85</v>
      </c>
      <c r="AD98" s="162"/>
      <c r="AE98" s="162"/>
      <c r="AF98" s="162"/>
      <c r="AG98" s="162"/>
      <c r="AH98" s="163"/>
      <c r="AI98" s="161">
        <f t="shared" si="10"/>
        <v>34</v>
      </c>
      <c r="AJ98" s="162"/>
      <c r="AK98" s="162"/>
      <c r="AL98" s="162"/>
      <c r="AM98" s="163"/>
      <c r="AN98" s="161">
        <f t="shared" si="20"/>
        <v>361</v>
      </c>
      <c r="AO98" s="164"/>
      <c r="AP98" s="164"/>
      <c r="AQ98" s="164"/>
      <c r="AR98" s="164"/>
      <c r="AS98" s="165"/>
      <c r="AT98" s="172">
        <f>IF(AI98=0,0,(AI98*1)/($E$101*$AU$10*3-$E$103))</f>
        <v>4.228855721393035E-2</v>
      </c>
      <c r="AU98" s="173"/>
      <c r="AV98" s="173"/>
      <c r="AW98" s="173"/>
      <c r="AX98" s="173"/>
      <c r="AY98" s="174"/>
      <c r="AZ98" s="37"/>
    </row>
    <row r="99" spans="1:52" ht="10.5" customHeight="1" x14ac:dyDescent="0.15">
      <c r="A99" s="5"/>
      <c r="B99" s="190"/>
      <c r="C99" s="191"/>
      <c r="D99" s="189"/>
      <c r="E99" s="175"/>
      <c r="F99" s="178"/>
      <c r="G99" s="178"/>
      <c r="H99" s="177"/>
      <c r="I99" s="166" t="str">
        <f t="shared" si="19"/>
        <v>夜間</v>
      </c>
      <c r="J99" s="167"/>
      <c r="K99" s="167"/>
      <c r="L99" s="168"/>
      <c r="M99" s="161">
        <v>9</v>
      </c>
      <c r="N99" s="162"/>
      <c r="O99" s="162"/>
      <c r="P99" s="162"/>
      <c r="Q99" s="163"/>
      <c r="R99" s="161">
        <v>97</v>
      </c>
      <c r="S99" s="162"/>
      <c r="T99" s="162"/>
      <c r="U99" s="162"/>
      <c r="V99" s="162"/>
      <c r="W99" s="163"/>
      <c r="X99" s="161">
        <v>7</v>
      </c>
      <c r="Y99" s="162"/>
      <c r="Z99" s="162"/>
      <c r="AA99" s="162"/>
      <c r="AB99" s="163"/>
      <c r="AC99" s="161">
        <v>52</v>
      </c>
      <c r="AD99" s="162"/>
      <c r="AE99" s="162"/>
      <c r="AF99" s="162"/>
      <c r="AG99" s="162"/>
      <c r="AH99" s="163"/>
      <c r="AI99" s="161">
        <f t="shared" si="10"/>
        <v>16</v>
      </c>
      <c r="AJ99" s="162"/>
      <c r="AK99" s="162"/>
      <c r="AL99" s="162"/>
      <c r="AM99" s="163"/>
      <c r="AN99" s="161">
        <f t="shared" si="20"/>
        <v>149</v>
      </c>
      <c r="AO99" s="164"/>
      <c r="AP99" s="164"/>
      <c r="AQ99" s="164"/>
      <c r="AR99" s="164"/>
      <c r="AS99" s="165"/>
      <c r="AT99" s="172">
        <f>IF(AI99=0,0,(AI99*1)/($E$101*$AU$10*3-$E$103))</f>
        <v>1.9900497512437811E-2</v>
      </c>
      <c r="AU99" s="173"/>
      <c r="AV99" s="173"/>
      <c r="AW99" s="173"/>
      <c r="AX99" s="173"/>
      <c r="AY99" s="174"/>
      <c r="AZ99" s="37"/>
    </row>
    <row r="100" spans="1:52" ht="10.5" customHeight="1" x14ac:dyDescent="0.15">
      <c r="A100" s="5"/>
      <c r="B100" s="190"/>
      <c r="C100" s="191"/>
      <c r="D100" s="189"/>
      <c r="E100" s="175"/>
      <c r="F100" s="178"/>
      <c r="G100" s="178"/>
      <c r="H100" s="177"/>
      <c r="I100" s="166" t="str">
        <f t="shared" si="19"/>
        <v>午前午後</v>
      </c>
      <c r="J100" s="167"/>
      <c r="K100" s="167"/>
      <c r="L100" s="168"/>
      <c r="M100" s="161">
        <v>35</v>
      </c>
      <c r="N100" s="162"/>
      <c r="O100" s="162"/>
      <c r="P100" s="162"/>
      <c r="Q100" s="163"/>
      <c r="R100" s="161">
        <v>436</v>
      </c>
      <c r="S100" s="162"/>
      <c r="T100" s="162"/>
      <c r="U100" s="162"/>
      <c r="V100" s="162"/>
      <c r="W100" s="163"/>
      <c r="X100" s="161">
        <v>10</v>
      </c>
      <c r="Y100" s="162"/>
      <c r="Z100" s="162"/>
      <c r="AA100" s="162"/>
      <c r="AB100" s="163"/>
      <c r="AC100" s="161">
        <v>150</v>
      </c>
      <c r="AD100" s="162"/>
      <c r="AE100" s="162"/>
      <c r="AF100" s="162"/>
      <c r="AG100" s="162"/>
      <c r="AH100" s="163"/>
      <c r="AI100" s="161">
        <f t="shared" ref="AI100:AI117" si="21">M100+X100</f>
        <v>45</v>
      </c>
      <c r="AJ100" s="162"/>
      <c r="AK100" s="162"/>
      <c r="AL100" s="162"/>
      <c r="AM100" s="163"/>
      <c r="AN100" s="161">
        <f t="shared" si="20"/>
        <v>586</v>
      </c>
      <c r="AO100" s="164"/>
      <c r="AP100" s="164"/>
      <c r="AQ100" s="164"/>
      <c r="AR100" s="164"/>
      <c r="AS100" s="165"/>
      <c r="AT100" s="172">
        <f>IF(AI100=0,0,(AI100*2)/($E$101*$AU$10*3-$E$103))</f>
        <v>0.11194029850746269</v>
      </c>
      <c r="AU100" s="173"/>
      <c r="AV100" s="173"/>
      <c r="AW100" s="173"/>
      <c r="AX100" s="173"/>
      <c r="AY100" s="174"/>
      <c r="AZ100" s="37"/>
    </row>
    <row r="101" spans="1:52" ht="10.5" customHeight="1" x14ac:dyDescent="0.15">
      <c r="A101" s="5"/>
      <c r="B101" s="190"/>
      <c r="C101" s="191"/>
      <c r="D101" s="189"/>
      <c r="E101" s="38">
        <v>1</v>
      </c>
      <c r="F101" s="35"/>
      <c r="G101" s="35"/>
      <c r="H101" s="36"/>
      <c r="I101" s="166" t="str">
        <f t="shared" si="19"/>
        <v>午後夜間</v>
      </c>
      <c r="J101" s="167"/>
      <c r="K101" s="167"/>
      <c r="L101" s="168"/>
      <c r="M101" s="161">
        <v>6</v>
      </c>
      <c r="N101" s="162"/>
      <c r="O101" s="162"/>
      <c r="P101" s="162"/>
      <c r="Q101" s="163"/>
      <c r="R101" s="161">
        <v>71</v>
      </c>
      <c r="S101" s="162"/>
      <c r="T101" s="162"/>
      <c r="U101" s="162"/>
      <c r="V101" s="162"/>
      <c r="W101" s="163"/>
      <c r="X101" s="161">
        <v>1</v>
      </c>
      <c r="Y101" s="162"/>
      <c r="Z101" s="162"/>
      <c r="AA101" s="162"/>
      <c r="AB101" s="163"/>
      <c r="AC101" s="161">
        <v>15</v>
      </c>
      <c r="AD101" s="162"/>
      <c r="AE101" s="162"/>
      <c r="AF101" s="162"/>
      <c r="AG101" s="162"/>
      <c r="AH101" s="163"/>
      <c r="AI101" s="161">
        <f t="shared" si="21"/>
        <v>7</v>
      </c>
      <c r="AJ101" s="162"/>
      <c r="AK101" s="162"/>
      <c r="AL101" s="162"/>
      <c r="AM101" s="163"/>
      <c r="AN101" s="161">
        <f t="shared" si="20"/>
        <v>86</v>
      </c>
      <c r="AO101" s="164"/>
      <c r="AP101" s="164"/>
      <c r="AQ101" s="164"/>
      <c r="AR101" s="164"/>
      <c r="AS101" s="165"/>
      <c r="AT101" s="172">
        <f>IF(AI101=0,0,(AI101*2)/($E$101*$AU$10*3-$E$103))</f>
        <v>1.7412935323383085E-2</v>
      </c>
      <c r="AU101" s="173"/>
      <c r="AV101" s="173"/>
      <c r="AW101" s="173"/>
      <c r="AX101" s="173"/>
      <c r="AY101" s="174"/>
      <c r="AZ101" s="37"/>
    </row>
    <row r="102" spans="1:52" ht="10.5" customHeight="1" x14ac:dyDescent="0.15">
      <c r="A102" s="5"/>
      <c r="B102" s="190"/>
      <c r="C102" s="191"/>
      <c r="D102" s="189"/>
      <c r="E102" s="34"/>
      <c r="F102" s="35"/>
      <c r="G102" s="35"/>
      <c r="H102" s="36"/>
      <c r="I102" s="166" t="str">
        <f t="shared" si="19"/>
        <v>全日</v>
      </c>
      <c r="J102" s="167"/>
      <c r="K102" s="167"/>
      <c r="L102" s="168"/>
      <c r="M102" s="161">
        <v>13</v>
      </c>
      <c r="N102" s="162"/>
      <c r="O102" s="162"/>
      <c r="P102" s="162"/>
      <c r="Q102" s="163"/>
      <c r="R102" s="161">
        <v>180</v>
      </c>
      <c r="S102" s="162"/>
      <c r="T102" s="162"/>
      <c r="U102" s="162"/>
      <c r="V102" s="162"/>
      <c r="W102" s="163"/>
      <c r="X102" s="161">
        <v>12</v>
      </c>
      <c r="Y102" s="162"/>
      <c r="Z102" s="162"/>
      <c r="AA102" s="162"/>
      <c r="AB102" s="163"/>
      <c r="AC102" s="161">
        <v>175</v>
      </c>
      <c r="AD102" s="162"/>
      <c r="AE102" s="162"/>
      <c r="AF102" s="162"/>
      <c r="AG102" s="162"/>
      <c r="AH102" s="163"/>
      <c r="AI102" s="161">
        <f t="shared" si="21"/>
        <v>25</v>
      </c>
      <c r="AJ102" s="162"/>
      <c r="AK102" s="162"/>
      <c r="AL102" s="162"/>
      <c r="AM102" s="163"/>
      <c r="AN102" s="161">
        <f t="shared" si="20"/>
        <v>355</v>
      </c>
      <c r="AO102" s="164"/>
      <c r="AP102" s="164"/>
      <c r="AQ102" s="164"/>
      <c r="AR102" s="164"/>
      <c r="AS102" s="165"/>
      <c r="AT102" s="172">
        <f>IF(AI102=0,0,(AI102*3)/($E$101*$AU$10*3-$E$103))</f>
        <v>9.3283582089552244E-2</v>
      </c>
      <c r="AU102" s="173"/>
      <c r="AV102" s="173"/>
      <c r="AW102" s="173"/>
      <c r="AX102" s="173"/>
      <c r="AY102" s="174"/>
      <c r="AZ102" s="37"/>
    </row>
    <row r="103" spans="1:52" ht="10.5" customHeight="1" x14ac:dyDescent="0.15">
      <c r="A103" s="5"/>
      <c r="B103" s="190"/>
      <c r="C103" s="191"/>
      <c r="D103" s="189"/>
      <c r="E103" s="169">
        <v>0</v>
      </c>
      <c r="F103" s="170"/>
      <c r="G103" s="170"/>
      <c r="H103" s="171"/>
      <c r="I103" s="166" t="s">
        <v>36</v>
      </c>
      <c r="J103" s="167"/>
      <c r="K103" s="167"/>
      <c r="L103" s="168"/>
      <c r="M103" s="161">
        <f>SUM(M97:Q102)</f>
        <v>143</v>
      </c>
      <c r="N103" s="162"/>
      <c r="O103" s="162"/>
      <c r="P103" s="162"/>
      <c r="Q103" s="163"/>
      <c r="R103" s="161">
        <f>SUM(R97:W102:W102)</f>
        <v>1729</v>
      </c>
      <c r="S103" s="162"/>
      <c r="T103" s="162"/>
      <c r="U103" s="162"/>
      <c r="V103" s="162"/>
      <c r="W103" s="163"/>
      <c r="X103" s="161">
        <f>SUM(X97:AB102:AB102)</f>
        <v>38</v>
      </c>
      <c r="Y103" s="162"/>
      <c r="Z103" s="162"/>
      <c r="AA103" s="162"/>
      <c r="AB103" s="163"/>
      <c r="AC103" s="161">
        <f>SUM(AC97:AH102)</f>
        <v>482</v>
      </c>
      <c r="AD103" s="162"/>
      <c r="AE103" s="162"/>
      <c r="AF103" s="162"/>
      <c r="AG103" s="162"/>
      <c r="AH103" s="163"/>
      <c r="AI103" s="161">
        <f t="shared" si="21"/>
        <v>181</v>
      </c>
      <c r="AJ103" s="162"/>
      <c r="AK103" s="162"/>
      <c r="AL103" s="162"/>
      <c r="AM103" s="163"/>
      <c r="AN103" s="161">
        <f>SUM(AN97:AS102)</f>
        <v>2211</v>
      </c>
      <c r="AO103" s="164"/>
      <c r="AP103" s="164"/>
      <c r="AQ103" s="164"/>
      <c r="AR103" s="164"/>
      <c r="AS103" s="165"/>
      <c r="AT103" s="172">
        <f>IF(AI103=0,0,(AI103+AI100+AI101+(AI102*2))/(E101*$AU$10*3-E103))</f>
        <v>0.35199004975124376</v>
      </c>
      <c r="AU103" s="173"/>
      <c r="AV103" s="173"/>
      <c r="AW103" s="173"/>
      <c r="AX103" s="173"/>
      <c r="AY103" s="174"/>
      <c r="AZ103" s="37"/>
    </row>
    <row r="104" spans="1:52" ht="10.5" customHeight="1" x14ac:dyDescent="0.15">
      <c r="A104" s="5"/>
      <c r="B104" s="187" t="s">
        <v>35</v>
      </c>
      <c r="C104" s="191"/>
      <c r="D104" s="189"/>
      <c r="E104" s="175" t="s">
        <v>48</v>
      </c>
      <c r="F104" s="178"/>
      <c r="G104" s="178"/>
      <c r="H104" s="177"/>
      <c r="I104" s="158" t="str">
        <f t="shared" ref="I104:I109" si="22">I97</f>
        <v>午前</v>
      </c>
      <c r="J104" s="159"/>
      <c r="K104" s="159"/>
      <c r="L104" s="160"/>
      <c r="M104" s="179">
        <v>32</v>
      </c>
      <c r="N104" s="180"/>
      <c r="O104" s="180"/>
      <c r="P104" s="180"/>
      <c r="Q104" s="181"/>
      <c r="R104" s="179">
        <v>366</v>
      </c>
      <c r="S104" s="180"/>
      <c r="T104" s="180"/>
      <c r="U104" s="180"/>
      <c r="V104" s="180"/>
      <c r="W104" s="181"/>
      <c r="X104" s="179">
        <v>7</v>
      </c>
      <c r="Y104" s="180"/>
      <c r="Z104" s="180"/>
      <c r="AA104" s="180"/>
      <c r="AB104" s="181"/>
      <c r="AC104" s="179">
        <v>127</v>
      </c>
      <c r="AD104" s="180"/>
      <c r="AE104" s="180"/>
      <c r="AF104" s="180"/>
      <c r="AG104" s="180"/>
      <c r="AH104" s="181"/>
      <c r="AI104" s="179">
        <f t="shared" si="21"/>
        <v>39</v>
      </c>
      <c r="AJ104" s="180"/>
      <c r="AK104" s="180"/>
      <c r="AL104" s="180"/>
      <c r="AM104" s="181"/>
      <c r="AN104" s="179">
        <f t="shared" ref="AN104:AN109" si="23">R104+AC104</f>
        <v>493</v>
      </c>
      <c r="AO104" s="182"/>
      <c r="AP104" s="182"/>
      <c r="AQ104" s="182"/>
      <c r="AR104" s="182"/>
      <c r="AS104" s="183"/>
      <c r="AT104" s="184">
        <f>IF(AI104=0,0,(AI104*1)/($E$108*$AU$10*3-$E$110))</f>
        <v>4.8507462686567165E-2</v>
      </c>
      <c r="AU104" s="185"/>
      <c r="AV104" s="185"/>
      <c r="AW104" s="185"/>
      <c r="AX104" s="185"/>
      <c r="AY104" s="186"/>
      <c r="AZ104" s="37"/>
    </row>
    <row r="105" spans="1:52" ht="10.5" customHeight="1" x14ac:dyDescent="0.15">
      <c r="A105" s="5"/>
      <c r="B105" s="190"/>
      <c r="C105" s="191"/>
      <c r="D105" s="189"/>
      <c r="E105" s="175"/>
      <c r="F105" s="178"/>
      <c r="G105" s="178"/>
      <c r="H105" s="177"/>
      <c r="I105" s="166" t="str">
        <f t="shared" si="22"/>
        <v>午後</v>
      </c>
      <c r="J105" s="167"/>
      <c r="K105" s="167"/>
      <c r="L105" s="168"/>
      <c r="M105" s="161">
        <v>94</v>
      </c>
      <c r="N105" s="162"/>
      <c r="O105" s="162"/>
      <c r="P105" s="162"/>
      <c r="Q105" s="163"/>
      <c r="R105" s="161">
        <v>919</v>
      </c>
      <c r="S105" s="162"/>
      <c r="T105" s="162"/>
      <c r="U105" s="162"/>
      <c r="V105" s="162"/>
      <c r="W105" s="163"/>
      <c r="X105" s="161">
        <v>3</v>
      </c>
      <c r="Y105" s="162"/>
      <c r="Z105" s="162"/>
      <c r="AA105" s="162"/>
      <c r="AB105" s="163"/>
      <c r="AC105" s="161">
        <v>50</v>
      </c>
      <c r="AD105" s="162"/>
      <c r="AE105" s="162"/>
      <c r="AF105" s="162"/>
      <c r="AG105" s="162"/>
      <c r="AH105" s="163"/>
      <c r="AI105" s="161">
        <f t="shared" si="21"/>
        <v>97</v>
      </c>
      <c r="AJ105" s="162"/>
      <c r="AK105" s="162"/>
      <c r="AL105" s="162"/>
      <c r="AM105" s="163"/>
      <c r="AN105" s="161">
        <f t="shared" si="23"/>
        <v>969</v>
      </c>
      <c r="AO105" s="164"/>
      <c r="AP105" s="164"/>
      <c r="AQ105" s="164"/>
      <c r="AR105" s="164"/>
      <c r="AS105" s="165"/>
      <c r="AT105" s="172">
        <f>IF(AI105=0,0,(AI105*1)/($E$108*$AU$10*3-$E$110))</f>
        <v>0.12064676616915423</v>
      </c>
      <c r="AU105" s="173"/>
      <c r="AV105" s="173"/>
      <c r="AW105" s="173"/>
      <c r="AX105" s="173"/>
      <c r="AY105" s="174"/>
      <c r="AZ105" s="37"/>
    </row>
    <row r="106" spans="1:52" ht="10.5" customHeight="1" x14ac:dyDescent="0.15">
      <c r="A106" s="5"/>
      <c r="B106" s="190"/>
      <c r="C106" s="191"/>
      <c r="D106" s="189"/>
      <c r="E106" s="175"/>
      <c r="F106" s="178"/>
      <c r="G106" s="178"/>
      <c r="H106" s="177"/>
      <c r="I106" s="166" t="str">
        <f t="shared" si="22"/>
        <v>夜間</v>
      </c>
      <c r="J106" s="167"/>
      <c r="K106" s="167"/>
      <c r="L106" s="168"/>
      <c r="M106" s="161">
        <v>24</v>
      </c>
      <c r="N106" s="162"/>
      <c r="O106" s="162"/>
      <c r="P106" s="162"/>
      <c r="Q106" s="163"/>
      <c r="R106" s="161">
        <v>370</v>
      </c>
      <c r="S106" s="162"/>
      <c r="T106" s="162"/>
      <c r="U106" s="162"/>
      <c r="V106" s="162"/>
      <c r="W106" s="163"/>
      <c r="X106" s="161">
        <v>39</v>
      </c>
      <c r="Y106" s="162"/>
      <c r="Z106" s="162"/>
      <c r="AA106" s="162"/>
      <c r="AB106" s="163"/>
      <c r="AC106" s="161">
        <v>526</v>
      </c>
      <c r="AD106" s="162"/>
      <c r="AE106" s="162"/>
      <c r="AF106" s="162"/>
      <c r="AG106" s="162"/>
      <c r="AH106" s="163"/>
      <c r="AI106" s="161">
        <f t="shared" si="21"/>
        <v>63</v>
      </c>
      <c r="AJ106" s="162"/>
      <c r="AK106" s="162"/>
      <c r="AL106" s="162"/>
      <c r="AM106" s="163"/>
      <c r="AN106" s="161">
        <f t="shared" si="23"/>
        <v>896</v>
      </c>
      <c r="AO106" s="164"/>
      <c r="AP106" s="164"/>
      <c r="AQ106" s="164"/>
      <c r="AR106" s="164"/>
      <c r="AS106" s="165"/>
      <c r="AT106" s="172">
        <f>IF(AI106=0,0,(AI106*1)/($E$108*$AU$10*3-$E$110))</f>
        <v>7.8358208955223885E-2</v>
      </c>
      <c r="AU106" s="173"/>
      <c r="AV106" s="173"/>
      <c r="AW106" s="173"/>
      <c r="AX106" s="173"/>
      <c r="AY106" s="174"/>
      <c r="AZ106" s="37"/>
    </row>
    <row r="107" spans="1:52" ht="10.5" customHeight="1" x14ac:dyDescent="0.15">
      <c r="A107" s="5"/>
      <c r="B107" s="190"/>
      <c r="C107" s="191"/>
      <c r="D107" s="189"/>
      <c r="E107" s="175"/>
      <c r="F107" s="178"/>
      <c r="G107" s="178"/>
      <c r="H107" s="177"/>
      <c r="I107" s="166" t="str">
        <f t="shared" si="22"/>
        <v>午前午後</v>
      </c>
      <c r="J107" s="167"/>
      <c r="K107" s="167"/>
      <c r="L107" s="168"/>
      <c r="M107" s="161">
        <v>46</v>
      </c>
      <c r="N107" s="162"/>
      <c r="O107" s="162"/>
      <c r="P107" s="162"/>
      <c r="Q107" s="163"/>
      <c r="R107" s="161">
        <v>650</v>
      </c>
      <c r="S107" s="162"/>
      <c r="T107" s="162"/>
      <c r="U107" s="162"/>
      <c r="V107" s="162"/>
      <c r="W107" s="163"/>
      <c r="X107" s="161">
        <v>5</v>
      </c>
      <c r="Y107" s="162"/>
      <c r="Z107" s="162"/>
      <c r="AA107" s="162"/>
      <c r="AB107" s="163"/>
      <c r="AC107" s="161">
        <v>85</v>
      </c>
      <c r="AD107" s="162"/>
      <c r="AE107" s="162"/>
      <c r="AF107" s="162"/>
      <c r="AG107" s="162"/>
      <c r="AH107" s="163"/>
      <c r="AI107" s="161">
        <f t="shared" si="21"/>
        <v>51</v>
      </c>
      <c r="AJ107" s="162"/>
      <c r="AK107" s="162"/>
      <c r="AL107" s="162"/>
      <c r="AM107" s="163"/>
      <c r="AN107" s="161">
        <f t="shared" si="23"/>
        <v>735</v>
      </c>
      <c r="AO107" s="164"/>
      <c r="AP107" s="164"/>
      <c r="AQ107" s="164"/>
      <c r="AR107" s="164"/>
      <c r="AS107" s="165"/>
      <c r="AT107" s="172">
        <f>IF(AI107=0,0,(AI107*2)/($E$108*$AU$10*3-$E$110))</f>
        <v>0.12686567164179105</v>
      </c>
      <c r="AU107" s="173"/>
      <c r="AV107" s="173"/>
      <c r="AW107" s="173"/>
      <c r="AX107" s="173"/>
      <c r="AY107" s="174"/>
      <c r="AZ107" s="37"/>
    </row>
    <row r="108" spans="1:52" ht="10.5" customHeight="1" x14ac:dyDescent="0.15">
      <c r="A108" s="5"/>
      <c r="B108" s="190"/>
      <c r="C108" s="191"/>
      <c r="D108" s="189"/>
      <c r="E108" s="38">
        <v>1</v>
      </c>
      <c r="F108" s="35"/>
      <c r="G108" s="35"/>
      <c r="H108" s="36"/>
      <c r="I108" s="166" t="str">
        <f t="shared" si="22"/>
        <v>午後夜間</v>
      </c>
      <c r="J108" s="167"/>
      <c r="K108" s="167"/>
      <c r="L108" s="168"/>
      <c r="M108" s="161">
        <v>5</v>
      </c>
      <c r="N108" s="162"/>
      <c r="O108" s="162"/>
      <c r="P108" s="162"/>
      <c r="Q108" s="163"/>
      <c r="R108" s="161">
        <v>64</v>
      </c>
      <c r="S108" s="162"/>
      <c r="T108" s="162"/>
      <c r="U108" s="162"/>
      <c r="V108" s="162"/>
      <c r="W108" s="163"/>
      <c r="X108" s="161">
        <v>5</v>
      </c>
      <c r="Y108" s="162"/>
      <c r="Z108" s="162"/>
      <c r="AA108" s="162"/>
      <c r="AB108" s="163"/>
      <c r="AC108" s="161">
        <v>100</v>
      </c>
      <c r="AD108" s="162"/>
      <c r="AE108" s="162"/>
      <c r="AF108" s="162"/>
      <c r="AG108" s="162"/>
      <c r="AH108" s="163"/>
      <c r="AI108" s="161">
        <f t="shared" si="21"/>
        <v>10</v>
      </c>
      <c r="AJ108" s="162"/>
      <c r="AK108" s="162"/>
      <c r="AL108" s="162"/>
      <c r="AM108" s="163"/>
      <c r="AN108" s="161">
        <f t="shared" si="23"/>
        <v>164</v>
      </c>
      <c r="AO108" s="164"/>
      <c r="AP108" s="164"/>
      <c r="AQ108" s="164"/>
      <c r="AR108" s="164"/>
      <c r="AS108" s="165"/>
      <c r="AT108" s="172">
        <f>IF(AI108=0,0,(AI108*2)/($E$108*$AU$10*3-$E$110))</f>
        <v>2.4875621890547265E-2</v>
      </c>
      <c r="AU108" s="173"/>
      <c r="AV108" s="173"/>
      <c r="AW108" s="173"/>
      <c r="AX108" s="173"/>
      <c r="AY108" s="174"/>
      <c r="AZ108" s="37"/>
    </row>
    <row r="109" spans="1:52" ht="10.5" customHeight="1" x14ac:dyDescent="0.15">
      <c r="A109" s="5"/>
      <c r="B109" s="190"/>
      <c r="C109" s="191"/>
      <c r="D109" s="189"/>
      <c r="E109" s="34"/>
      <c r="F109" s="35"/>
      <c r="G109" s="35"/>
      <c r="H109" s="36"/>
      <c r="I109" s="166" t="str">
        <f t="shared" si="22"/>
        <v>全日</v>
      </c>
      <c r="J109" s="167"/>
      <c r="K109" s="167"/>
      <c r="L109" s="168"/>
      <c r="M109" s="161">
        <v>22</v>
      </c>
      <c r="N109" s="162"/>
      <c r="O109" s="162"/>
      <c r="P109" s="162"/>
      <c r="Q109" s="163"/>
      <c r="R109" s="161">
        <v>352</v>
      </c>
      <c r="S109" s="162"/>
      <c r="T109" s="162"/>
      <c r="U109" s="162"/>
      <c r="V109" s="162"/>
      <c r="W109" s="163"/>
      <c r="X109" s="161">
        <v>20</v>
      </c>
      <c r="Y109" s="162"/>
      <c r="Z109" s="162"/>
      <c r="AA109" s="162"/>
      <c r="AB109" s="163"/>
      <c r="AC109" s="161">
        <v>390</v>
      </c>
      <c r="AD109" s="162"/>
      <c r="AE109" s="162"/>
      <c r="AF109" s="162"/>
      <c r="AG109" s="162"/>
      <c r="AH109" s="163"/>
      <c r="AI109" s="161">
        <f t="shared" si="21"/>
        <v>42</v>
      </c>
      <c r="AJ109" s="162"/>
      <c r="AK109" s="162"/>
      <c r="AL109" s="162"/>
      <c r="AM109" s="163"/>
      <c r="AN109" s="161">
        <f t="shared" si="23"/>
        <v>742</v>
      </c>
      <c r="AO109" s="164"/>
      <c r="AP109" s="164"/>
      <c r="AQ109" s="164"/>
      <c r="AR109" s="164"/>
      <c r="AS109" s="165"/>
      <c r="AT109" s="172">
        <f>IF(AI109=0,0,(AI109*3)/($E$108*$AU$10*3-$E$110))</f>
        <v>0.15671641791044777</v>
      </c>
      <c r="AU109" s="173"/>
      <c r="AV109" s="173"/>
      <c r="AW109" s="173"/>
      <c r="AX109" s="173"/>
      <c r="AY109" s="174"/>
      <c r="AZ109" s="37"/>
    </row>
    <row r="110" spans="1:52" ht="10.5" customHeight="1" x14ac:dyDescent="0.15">
      <c r="A110" s="5"/>
      <c r="B110" s="190"/>
      <c r="C110" s="191"/>
      <c r="D110" s="189"/>
      <c r="E110" s="169">
        <v>0</v>
      </c>
      <c r="F110" s="170"/>
      <c r="G110" s="170"/>
      <c r="H110" s="171"/>
      <c r="I110" s="166" t="s">
        <v>36</v>
      </c>
      <c r="J110" s="167"/>
      <c r="K110" s="167"/>
      <c r="L110" s="168"/>
      <c r="M110" s="161">
        <f>SUM(M104:Q109)</f>
        <v>223</v>
      </c>
      <c r="N110" s="162"/>
      <c r="O110" s="162"/>
      <c r="P110" s="162"/>
      <c r="Q110" s="163"/>
      <c r="R110" s="161">
        <f>SUM(R104:W109:W109)</f>
        <v>2721</v>
      </c>
      <c r="S110" s="162"/>
      <c r="T110" s="162"/>
      <c r="U110" s="162"/>
      <c r="V110" s="162"/>
      <c r="W110" s="163"/>
      <c r="X110" s="161">
        <f>SUM(X104:AB109:AB109)</f>
        <v>79</v>
      </c>
      <c r="Y110" s="162"/>
      <c r="Z110" s="162"/>
      <c r="AA110" s="162"/>
      <c r="AB110" s="163"/>
      <c r="AC110" s="161">
        <f>SUM(AC104:AH109)</f>
        <v>1278</v>
      </c>
      <c r="AD110" s="162"/>
      <c r="AE110" s="162"/>
      <c r="AF110" s="162"/>
      <c r="AG110" s="162"/>
      <c r="AH110" s="163"/>
      <c r="AI110" s="161">
        <f t="shared" si="21"/>
        <v>302</v>
      </c>
      <c r="AJ110" s="162"/>
      <c r="AK110" s="162"/>
      <c r="AL110" s="162"/>
      <c r="AM110" s="163"/>
      <c r="AN110" s="161">
        <f>SUM(AN104:AS109)</f>
        <v>3999</v>
      </c>
      <c r="AO110" s="164"/>
      <c r="AP110" s="164"/>
      <c r="AQ110" s="164"/>
      <c r="AR110" s="164"/>
      <c r="AS110" s="165"/>
      <c r="AT110" s="172">
        <f>IF(AI110=0,0,(AI110+AI107+AI108+(AI109*2))/(E108*$AU$10*3-E110))</f>
        <v>0.55597014925373134</v>
      </c>
      <c r="AU110" s="173"/>
      <c r="AV110" s="173"/>
      <c r="AW110" s="173"/>
      <c r="AX110" s="173"/>
      <c r="AY110" s="174"/>
      <c r="AZ110" s="37"/>
    </row>
    <row r="111" spans="1:52" ht="10.5" customHeight="1" x14ac:dyDescent="0.15">
      <c r="A111" s="5"/>
      <c r="B111" s="187" t="s">
        <v>35</v>
      </c>
      <c r="C111" s="191"/>
      <c r="D111" s="189"/>
      <c r="E111" s="175" t="s">
        <v>49</v>
      </c>
      <c r="F111" s="178"/>
      <c r="G111" s="178"/>
      <c r="H111" s="177"/>
      <c r="I111" s="158" t="str">
        <f t="shared" ref="I111:I116" si="24">I104</f>
        <v>午前</v>
      </c>
      <c r="J111" s="159"/>
      <c r="K111" s="159"/>
      <c r="L111" s="160"/>
      <c r="M111" s="179">
        <v>16</v>
      </c>
      <c r="N111" s="180"/>
      <c r="O111" s="180"/>
      <c r="P111" s="180"/>
      <c r="Q111" s="181"/>
      <c r="R111" s="179">
        <v>112</v>
      </c>
      <c r="S111" s="180"/>
      <c r="T111" s="180"/>
      <c r="U111" s="180"/>
      <c r="V111" s="180"/>
      <c r="W111" s="181"/>
      <c r="X111" s="179">
        <v>0</v>
      </c>
      <c r="Y111" s="180"/>
      <c r="Z111" s="180"/>
      <c r="AA111" s="180"/>
      <c r="AB111" s="181"/>
      <c r="AC111" s="179">
        <v>0</v>
      </c>
      <c r="AD111" s="180"/>
      <c r="AE111" s="180"/>
      <c r="AF111" s="180"/>
      <c r="AG111" s="180"/>
      <c r="AH111" s="181"/>
      <c r="AI111" s="179">
        <f t="shared" si="21"/>
        <v>16</v>
      </c>
      <c r="AJ111" s="180"/>
      <c r="AK111" s="180"/>
      <c r="AL111" s="180"/>
      <c r="AM111" s="181"/>
      <c r="AN111" s="179">
        <f t="shared" ref="AN111:AN116" si="25">R111+AC111</f>
        <v>112</v>
      </c>
      <c r="AO111" s="182"/>
      <c r="AP111" s="182"/>
      <c r="AQ111" s="182"/>
      <c r="AR111" s="182"/>
      <c r="AS111" s="183"/>
      <c r="AT111" s="184">
        <f>IF(AI111=0,0,(AI111*1)/($E$115*$AU$10*3-$E$117))</f>
        <v>3.9800995024875619E-3</v>
      </c>
      <c r="AU111" s="185"/>
      <c r="AV111" s="185"/>
      <c r="AW111" s="185"/>
      <c r="AX111" s="185"/>
      <c r="AY111" s="186"/>
      <c r="AZ111" s="37"/>
    </row>
    <row r="112" spans="1:52" ht="10.5" customHeight="1" x14ac:dyDescent="0.15">
      <c r="A112" s="5"/>
      <c r="B112" s="190"/>
      <c r="C112" s="191"/>
      <c r="D112" s="189"/>
      <c r="E112" s="175"/>
      <c r="F112" s="178"/>
      <c r="G112" s="178"/>
      <c r="H112" s="177"/>
      <c r="I112" s="166" t="str">
        <f t="shared" si="24"/>
        <v>午後</v>
      </c>
      <c r="J112" s="167"/>
      <c r="K112" s="167"/>
      <c r="L112" s="168"/>
      <c r="M112" s="161">
        <v>26</v>
      </c>
      <c r="N112" s="162"/>
      <c r="O112" s="162"/>
      <c r="P112" s="162"/>
      <c r="Q112" s="163"/>
      <c r="R112" s="161">
        <v>156</v>
      </c>
      <c r="S112" s="162"/>
      <c r="T112" s="162"/>
      <c r="U112" s="162"/>
      <c r="V112" s="162"/>
      <c r="W112" s="163"/>
      <c r="X112" s="161">
        <v>0</v>
      </c>
      <c r="Y112" s="162"/>
      <c r="Z112" s="162"/>
      <c r="AA112" s="162"/>
      <c r="AB112" s="163"/>
      <c r="AC112" s="161">
        <v>0</v>
      </c>
      <c r="AD112" s="162"/>
      <c r="AE112" s="162"/>
      <c r="AF112" s="162"/>
      <c r="AG112" s="162"/>
      <c r="AH112" s="163"/>
      <c r="AI112" s="161">
        <f t="shared" si="21"/>
        <v>26</v>
      </c>
      <c r="AJ112" s="162"/>
      <c r="AK112" s="162"/>
      <c r="AL112" s="162"/>
      <c r="AM112" s="163"/>
      <c r="AN112" s="161">
        <f t="shared" si="25"/>
        <v>156</v>
      </c>
      <c r="AO112" s="164"/>
      <c r="AP112" s="164"/>
      <c r="AQ112" s="164"/>
      <c r="AR112" s="164"/>
      <c r="AS112" s="165"/>
      <c r="AT112" s="172">
        <f>IF(AI112=0,0,(AI112*1)/($E$115*$AU$10*3-$E$117))</f>
        <v>6.4676616915422883E-3</v>
      </c>
      <c r="AU112" s="173"/>
      <c r="AV112" s="173"/>
      <c r="AW112" s="173"/>
      <c r="AX112" s="173"/>
      <c r="AY112" s="174"/>
      <c r="AZ112" s="37"/>
    </row>
    <row r="113" spans="1:52" ht="10.5" customHeight="1" x14ac:dyDescent="0.15">
      <c r="A113" s="5"/>
      <c r="B113" s="190"/>
      <c r="C113" s="191"/>
      <c r="D113" s="189"/>
      <c r="E113" s="175"/>
      <c r="F113" s="178"/>
      <c r="G113" s="178"/>
      <c r="H113" s="177"/>
      <c r="I113" s="166" t="str">
        <f t="shared" si="24"/>
        <v>夜間</v>
      </c>
      <c r="J113" s="167"/>
      <c r="K113" s="167"/>
      <c r="L113" s="168"/>
      <c r="M113" s="161">
        <v>42</v>
      </c>
      <c r="N113" s="162"/>
      <c r="O113" s="162"/>
      <c r="P113" s="162"/>
      <c r="Q113" s="163"/>
      <c r="R113" s="161">
        <v>248</v>
      </c>
      <c r="S113" s="162"/>
      <c r="T113" s="162"/>
      <c r="U113" s="162"/>
      <c r="V113" s="162"/>
      <c r="W113" s="163"/>
      <c r="X113" s="161">
        <v>5</v>
      </c>
      <c r="Y113" s="162"/>
      <c r="Z113" s="162"/>
      <c r="AA113" s="162"/>
      <c r="AB113" s="163"/>
      <c r="AC113" s="161">
        <v>25</v>
      </c>
      <c r="AD113" s="162"/>
      <c r="AE113" s="162"/>
      <c r="AF113" s="162"/>
      <c r="AG113" s="162"/>
      <c r="AH113" s="163"/>
      <c r="AI113" s="161">
        <f t="shared" si="21"/>
        <v>47</v>
      </c>
      <c r="AJ113" s="162"/>
      <c r="AK113" s="162"/>
      <c r="AL113" s="162"/>
      <c r="AM113" s="163"/>
      <c r="AN113" s="161">
        <f t="shared" si="25"/>
        <v>273</v>
      </c>
      <c r="AO113" s="164"/>
      <c r="AP113" s="164"/>
      <c r="AQ113" s="164"/>
      <c r="AR113" s="164"/>
      <c r="AS113" s="165"/>
      <c r="AT113" s="172">
        <f>IF(AI113=0,0,(AI113*1)/($E$115*$AU$10*3-$E$117))</f>
        <v>1.1691542288557214E-2</v>
      </c>
      <c r="AU113" s="173"/>
      <c r="AV113" s="173"/>
      <c r="AW113" s="173"/>
      <c r="AX113" s="173"/>
      <c r="AY113" s="174"/>
      <c r="AZ113" s="37"/>
    </row>
    <row r="114" spans="1:52" ht="10.5" customHeight="1" x14ac:dyDescent="0.15">
      <c r="A114" s="5"/>
      <c r="B114" s="190"/>
      <c r="C114" s="191"/>
      <c r="D114" s="189"/>
      <c r="E114" s="175"/>
      <c r="F114" s="178"/>
      <c r="G114" s="178"/>
      <c r="H114" s="177"/>
      <c r="I114" s="166" t="str">
        <f t="shared" si="24"/>
        <v>午前午後</v>
      </c>
      <c r="J114" s="167"/>
      <c r="K114" s="167"/>
      <c r="L114" s="168"/>
      <c r="M114" s="161">
        <v>269</v>
      </c>
      <c r="N114" s="162"/>
      <c r="O114" s="162"/>
      <c r="P114" s="162"/>
      <c r="Q114" s="163"/>
      <c r="R114" s="161">
        <v>1950</v>
      </c>
      <c r="S114" s="162"/>
      <c r="T114" s="162"/>
      <c r="U114" s="162"/>
      <c r="V114" s="162"/>
      <c r="W114" s="163"/>
      <c r="X114" s="161">
        <v>28</v>
      </c>
      <c r="Y114" s="162"/>
      <c r="Z114" s="162"/>
      <c r="AA114" s="162"/>
      <c r="AB114" s="163"/>
      <c r="AC114" s="161">
        <v>196</v>
      </c>
      <c r="AD114" s="162"/>
      <c r="AE114" s="162"/>
      <c r="AF114" s="162"/>
      <c r="AG114" s="162"/>
      <c r="AH114" s="163"/>
      <c r="AI114" s="161">
        <f t="shared" si="21"/>
        <v>297</v>
      </c>
      <c r="AJ114" s="162"/>
      <c r="AK114" s="162"/>
      <c r="AL114" s="162"/>
      <c r="AM114" s="163"/>
      <c r="AN114" s="161">
        <f t="shared" si="25"/>
        <v>2146</v>
      </c>
      <c r="AO114" s="164"/>
      <c r="AP114" s="164"/>
      <c r="AQ114" s="164"/>
      <c r="AR114" s="164"/>
      <c r="AS114" s="165"/>
      <c r="AT114" s="172">
        <f>IF(AI114=0,0,(AI114*2)/($E$115*$AU$10*3-$E$117))</f>
        <v>0.14776119402985075</v>
      </c>
      <c r="AU114" s="173"/>
      <c r="AV114" s="173"/>
      <c r="AW114" s="173"/>
      <c r="AX114" s="173"/>
      <c r="AY114" s="174"/>
      <c r="AZ114" s="37"/>
    </row>
    <row r="115" spans="1:52" ht="10.5" customHeight="1" x14ac:dyDescent="0.15">
      <c r="A115" s="5"/>
      <c r="B115" s="190"/>
      <c r="C115" s="191"/>
      <c r="D115" s="189"/>
      <c r="E115" s="38">
        <v>5</v>
      </c>
      <c r="F115" s="35"/>
      <c r="G115" s="35"/>
      <c r="H115" s="36"/>
      <c r="I115" s="166" t="str">
        <f t="shared" si="24"/>
        <v>午後夜間</v>
      </c>
      <c r="J115" s="167"/>
      <c r="K115" s="167"/>
      <c r="L115" s="168"/>
      <c r="M115" s="161">
        <v>58</v>
      </c>
      <c r="N115" s="162"/>
      <c r="O115" s="162"/>
      <c r="P115" s="162"/>
      <c r="Q115" s="163"/>
      <c r="R115" s="161">
        <v>339</v>
      </c>
      <c r="S115" s="162"/>
      <c r="T115" s="162"/>
      <c r="U115" s="162"/>
      <c r="V115" s="162"/>
      <c r="W115" s="163"/>
      <c r="X115" s="161">
        <v>8</v>
      </c>
      <c r="Y115" s="162"/>
      <c r="Z115" s="162"/>
      <c r="AA115" s="162"/>
      <c r="AB115" s="163"/>
      <c r="AC115" s="161">
        <v>56</v>
      </c>
      <c r="AD115" s="162"/>
      <c r="AE115" s="162"/>
      <c r="AF115" s="162"/>
      <c r="AG115" s="162"/>
      <c r="AH115" s="163"/>
      <c r="AI115" s="161">
        <f t="shared" si="21"/>
        <v>66</v>
      </c>
      <c r="AJ115" s="162"/>
      <c r="AK115" s="162"/>
      <c r="AL115" s="162"/>
      <c r="AM115" s="163"/>
      <c r="AN115" s="161">
        <f t="shared" si="25"/>
        <v>395</v>
      </c>
      <c r="AO115" s="164"/>
      <c r="AP115" s="164"/>
      <c r="AQ115" s="164"/>
      <c r="AR115" s="164"/>
      <c r="AS115" s="165"/>
      <c r="AT115" s="172">
        <f>IF(AI115=0,0,(AI115*2)/($E$115*$AU$10*3-$E$117))</f>
        <v>3.2835820895522387E-2</v>
      </c>
      <c r="AU115" s="173"/>
      <c r="AV115" s="173"/>
      <c r="AW115" s="173"/>
      <c r="AX115" s="173"/>
      <c r="AY115" s="174"/>
      <c r="AZ115" s="37"/>
    </row>
    <row r="116" spans="1:52" ht="10.5" customHeight="1" x14ac:dyDescent="0.15">
      <c r="A116" s="5"/>
      <c r="B116" s="190"/>
      <c r="C116" s="191"/>
      <c r="D116" s="189"/>
      <c r="E116" s="34"/>
      <c r="F116" s="35"/>
      <c r="G116" s="35"/>
      <c r="H116" s="36"/>
      <c r="I116" s="166" t="str">
        <f t="shared" si="24"/>
        <v>全日</v>
      </c>
      <c r="J116" s="167"/>
      <c r="K116" s="167"/>
      <c r="L116" s="168"/>
      <c r="M116" s="161">
        <v>205</v>
      </c>
      <c r="N116" s="162"/>
      <c r="O116" s="162"/>
      <c r="P116" s="162"/>
      <c r="Q116" s="163"/>
      <c r="R116" s="161">
        <v>1543</v>
      </c>
      <c r="S116" s="162"/>
      <c r="T116" s="162"/>
      <c r="U116" s="162"/>
      <c r="V116" s="162"/>
      <c r="W116" s="163"/>
      <c r="X116" s="161">
        <v>75</v>
      </c>
      <c r="Y116" s="162"/>
      <c r="Z116" s="162"/>
      <c r="AA116" s="162"/>
      <c r="AB116" s="163"/>
      <c r="AC116" s="161">
        <v>547</v>
      </c>
      <c r="AD116" s="162"/>
      <c r="AE116" s="162"/>
      <c r="AF116" s="162"/>
      <c r="AG116" s="162"/>
      <c r="AH116" s="163"/>
      <c r="AI116" s="161">
        <f t="shared" si="21"/>
        <v>280</v>
      </c>
      <c r="AJ116" s="162"/>
      <c r="AK116" s="162"/>
      <c r="AL116" s="162"/>
      <c r="AM116" s="163"/>
      <c r="AN116" s="161">
        <f t="shared" si="25"/>
        <v>2090</v>
      </c>
      <c r="AO116" s="164"/>
      <c r="AP116" s="164"/>
      <c r="AQ116" s="164"/>
      <c r="AR116" s="164"/>
      <c r="AS116" s="165"/>
      <c r="AT116" s="172">
        <f>IF(AI116=0,0,(AI116*3)/($E$115*$AU$10*3-$E$117))</f>
        <v>0.20895522388059701</v>
      </c>
      <c r="AU116" s="173"/>
      <c r="AV116" s="173"/>
      <c r="AW116" s="173"/>
      <c r="AX116" s="173"/>
      <c r="AY116" s="174"/>
      <c r="AZ116" s="37"/>
    </row>
    <row r="117" spans="1:52" ht="10.5" customHeight="1" x14ac:dyDescent="0.15">
      <c r="A117" s="5"/>
      <c r="B117" s="190"/>
      <c r="C117" s="191"/>
      <c r="D117" s="189"/>
      <c r="E117" s="169">
        <v>0</v>
      </c>
      <c r="F117" s="170"/>
      <c r="G117" s="170"/>
      <c r="H117" s="171"/>
      <c r="I117" s="166" t="s">
        <v>36</v>
      </c>
      <c r="J117" s="167"/>
      <c r="K117" s="167"/>
      <c r="L117" s="168"/>
      <c r="M117" s="161">
        <f>SUM(M111:Q116)</f>
        <v>616</v>
      </c>
      <c r="N117" s="162"/>
      <c r="O117" s="162"/>
      <c r="P117" s="162"/>
      <c r="Q117" s="163"/>
      <c r="R117" s="161">
        <f>SUM(R111:W116:W116)</f>
        <v>4348</v>
      </c>
      <c r="S117" s="162"/>
      <c r="T117" s="162"/>
      <c r="U117" s="162"/>
      <c r="V117" s="162"/>
      <c r="W117" s="163"/>
      <c r="X117" s="161">
        <f>SUM(X111:AB116:AB116)</f>
        <v>116</v>
      </c>
      <c r="Y117" s="162"/>
      <c r="Z117" s="162"/>
      <c r="AA117" s="162"/>
      <c r="AB117" s="163"/>
      <c r="AC117" s="161">
        <f>SUM(AC111:AH116)</f>
        <v>824</v>
      </c>
      <c r="AD117" s="162"/>
      <c r="AE117" s="162"/>
      <c r="AF117" s="162"/>
      <c r="AG117" s="162"/>
      <c r="AH117" s="163"/>
      <c r="AI117" s="161">
        <f t="shared" si="21"/>
        <v>732</v>
      </c>
      <c r="AJ117" s="162"/>
      <c r="AK117" s="162"/>
      <c r="AL117" s="162"/>
      <c r="AM117" s="163"/>
      <c r="AN117" s="161">
        <f>SUM(AN111:AS116)</f>
        <v>5172</v>
      </c>
      <c r="AO117" s="164"/>
      <c r="AP117" s="164"/>
      <c r="AQ117" s="164"/>
      <c r="AR117" s="164"/>
      <c r="AS117" s="165"/>
      <c r="AT117" s="172">
        <f>IF(AI117=0,0,(AI117+AI114+AI115+(AI116*2))/(E115*$AU$10*3-E117))</f>
        <v>0.4116915422885572</v>
      </c>
      <c r="AU117" s="173"/>
      <c r="AV117" s="173"/>
      <c r="AW117" s="173"/>
      <c r="AX117" s="173"/>
      <c r="AY117" s="174"/>
      <c r="AZ117" s="37"/>
    </row>
    <row r="118" spans="1:52" ht="10.5" customHeight="1" x14ac:dyDescent="0.15">
      <c r="A118" s="5"/>
      <c r="B118" s="192"/>
      <c r="C118" s="193"/>
      <c r="D118" s="194"/>
      <c r="E118" s="152" t="s">
        <v>34</v>
      </c>
      <c r="F118" s="153"/>
      <c r="G118" s="153"/>
      <c r="H118" s="154"/>
      <c r="I118" s="158" t="str">
        <f t="shared" ref="I118:I123" si="26">I111</f>
        <v>午前</v>
      </c>
      <c r="J118" s="159"/>
      <c r="K118" s="159"/>
      <c r="L118" s="160"/>
      <c r="M118" s="161">
        <f t="shared" ref="M118:M123" si="27">M69+M76+M83+M90+M97+M104+M111</f>
        <v>884</v>
      </c>
      <c r="N118" s="162"/>
      <c r="O118" s="162"/>
      <c r="P118" s="162"/>
      <c r="Q118" s="163"/>
      <c r="R118" s="161">
        <f t="shared" ref="R118:R123" si="28">R69+R76+R83+R90+R97+R104+R111</f>
        <v>11072</v>
      </c>
      <c r="S118" s="162"/>
      <c r="T118" s="162"/>
      <c r="U118" s="162"/>
      <c r="V118" s="162"/>
      <c r="W118" s="163"/>
      <c r="X118" s="161">
        <f t="shared" ref="X118:X123" si="29">X69+X76+X83+X90+X97+X104+X111</f>
        <v>11</v>
      </c>
      <c r="Y118" s="162"/>
      <c r="Z118" s="162"/>
      <c r="AA118" s="162"/>
      <c r="AB118" s="163"/>
      <c r="AC118" s="161">
        <f t="shared" ref="AC118:AC123" si="30">AC69+AC76+AC83+AC90+AC97+AC104+AC111</f>
        <v>160</v>
      </c>
      <c r="AD118" s="162"/>
      <c r="AE118" s="162"/>
      <c r="AF118" s="162"/>
      <c r="AG118" s="162"/>
      <c r="AH118" s="163"/>
      <c r="AI118" s="161">
        <f t="shared" ref="AI118:AI123" si="31">AI69+AI76+AI83+AI90+AI97+AI104+AI111</f>
        <v>895</v>
      </c>
      <c r="AJ118" s="162"/>
      <c r="AK118" s="162"/>
      <c r="AL118" s="162"/>
      <c r="AM118" s="163"/>
      <c r="AN118" s="161">
        <f t="shared" ref="AN118:AN123" si="32">AN69+AN76+AN83+AN90+AN97+AN104+AN111</f>
        <v>11232</v>
      </c>
      <c r="AO118" s="164"/>
      <c r="AP118" s="164"/>
      <c r="AQ118" s="164"/>
      <c r="AR118" s="164"/>
      <c r="AS118" s="165"/>
      <c r="AT118" s="172">
        <f>IF(AI118=0,0,(AI118*1)/($E$122*$AU$10*3-$E$124))</f>
        <v>7.4212271973465999E-2</v>
      </c>
      <c r="AU118" s="173"/>
      <c r="AV118" s="173"/>
      <c r="AW118" s="173"/>
      <c r="AX118" s="173"/>
      <c r="AY118" s="174"/>
      <c r="AZ118" s="37"/>
    </row>
    <row r="119" spans="1:52" ht="10.5" customHeight="1" x14ac:dyDescent="0.15">
      <c r="A119" s="5"/>
      <c r="B119" s="192"/>
      <c r="C119" s="193"/>
      <c r="D119" s="194"/>
      <c r="E119" s="155"/>
      <c r="F119" s="156"/>
      <c r="G119" s="156"/>
      <c r="H119" s="157"/>
      <c r="I119" s="166" t="str">
        <f t="shared" si="26"/>
        <v>午後</v>
      </c>
      <c r="J119" s="167"/>
      <c r="K119" s="167"/>
      <c r="L119" s="168"/>
      <c r="M119" s="161">
        <f t="shared" si="27"/>
        <v>901</v>
      </c>
      <c r="N119" s="162"/>
      <c r="O119" s="162"/>
      <c r="P119" s="162"/>
      <c r="Q119" s="163"/>
      <c r="R119" s="161">
        <f t="shared" si="28"/>
        <v>12521</v>
      </c>
      <c r="S119" s="162"/>
      <c r="T119" s="162"/>
      <c r="U119" s="162"/>
      <c r="V119" s="162"/>
      <c r="W119" s="163"/>
      <c r="X119" s="161">
        <f t="shared" si="29"/>
        <v>70</v>
      </c>
      <c r="Y119" s="162"/>
      <c r="Z119" s="162"/>
      <c r="AA119" s="162"/>
      <c r="AB119" s="163"/>
      <c r="AC119" s="161">
        <f t="shared" si="30"/>
        <v>1440</v>
      </c>
      <c r="AD119" s="162"/>
      <c r="AE119" s="162"/>
      <c r="AF119" s="162"/>
      <c r="AG119" s="162"/>
      <c r="AH119" s="163"/>
      <c r="AI119" s="161">
        <f t="shared" si="31"/>
        <v>971</v>
      </c>
      <c r="AJ119" s="162"/>
      <c r="AK119" s="162"/>
      <c r="AL119" s="162"/>
      <c r="AM119" s="163"/>
      <c r="AN119" s="161">
        <f t="shared" si="32"/>
        <v>13961</v>
      </c>
      <c r="AO119" s="164"/>
      <c r="AP119" s="164"/>
      <c r="AQ119" s="164"/>
      <c r="AR119" s="164"/>
      <c r="AS119" s="165"/>
      <c r="AT119" s="172">
        <f>IF(AI119=0,0,(AI119*1)/($E$122*$AU$10*3-$E$124))</f>
        <v>8.0514096185737974E-2</v>
      </c>
      <c r="AU119" s="173"/>
      <c r="AV119" s="173"/>
      <c r="AW119" s="173"/>
      <c r="AX119" s="173"/>
      <c r="AY119" s="174"/>
      <c r="AZ119" s="37"/>
    </row>
    <row r="120" spans="1:52" ht="10.5" customHeight="1" x14ac:dyDescent="0.15">
      <c r="A120" s="5"/>
      <c r="B120" s="192"/>
      <c r="C120" s="193"/>
      <c r="D120" s="194"/>
      <c r="E120" s="155"/>
      <c r="F120" s="156"/>
      <c r="G120" s="156"/>
      <c r="H120" s="157"/>
      <c r="I120" s="166" t="str">
        <f t="shared" si="26"/>
        <v>夜間</v>
      </c>
      <c r="J120" s="167"/>
      <c r="K120" s="167"/>
      <c r="L120" s="168"/>
      <c r="M120" s="161">
        <f t="shared" si="27"/>
        <v>862</v>
      </c>
      <c r="N120" s="162"/>
      <c r="O120" s="162"/>
      <c r="P120" s="162"/>
      <c r="Q120" s="163"/>
      <c r="R120" s="161">
        <f t="shared" si="28"/>
        <v>12177</v>
      </c>
      <c r="S120" s="162"/>
      <c r="T120" s="162"/>
      <c r="U120" s="162"/>
      <c r="V120" s="162"/>
      <c r="W120" s="163"/>
      <c r="X120" s="161">
        <f t="shared" si="29"/>
        <v>194</v>
      </c>
      <c r="Y120" s="162"/>
      <c r="Z120" s="162"/>
      <c r="AA120" s="162"/>
      <c r="AB120" s="163"/>
      <c r="AC120" s="161">
        <f t="shared" si="30"/>
        <v>4603</v>
      </c>
      <c r="AD120" s="162"/>
      <c r="AE120" s="162"/>
      <c r="AF120" s="162"/>
      <c r="AG120" s="162"/>
      <c r="AH120" s="163"/>
      <c r="AI120" s="161">
        <f t="shared" si="31"/>
        <v>1056</v>
      </c>
      <c r="AJ120" s="162"/>
      <c r="AK120" s="162"/>
      <c r="AL120" s="162"/>
      <c r="AM120" s="163"/>
      <c r="AN120" s="161">
        <f t="shared" si="32"/>
        <v>16780</v>
      </c>
      <c r="AO120" s="164"/>
      <c r="AP120" s="164"/>
      <c r="AQ120" s="164"/>
      <c r="AR120" s="164"/>
      <c r="AS120" s="165"/>
      <c r="AT120" s="172">
        <f>IF(AI120=0,0,(AI120*1)/($E$122*$AU$10*3-$E$124))</f>
        <v>8.7562189054726375E-2</v>
      </c>
      <c r="AU120" s="173"/>
      <c r="AV120" s="173"/>
      <c r="AW120" s="173"/>
      <c r="AX120" s="173"/>
      <c r="AY120" s="174"/>
      <c r="AZ120" s="37"/>
    </row>
    <row r="121" spans="1:52" ht="10.5" customHeight="1" x14ac:dyDescent="0.15">
      <c r="A121" s="5"/>
      <c r="B121" s="192"/>
      <c r="C121" s="193"/>
      <c r="D121" s="194"/>
      <c r="E121" s="155"/>
      <c r="F121" s="156"/>
      <c r="G121" s="156"/>
      <c r="H121" s="157"/>
      <c r="I121" s="166" t="str">
        <f t="shared" si="26"/>
        <v>午前午後</v>
      </c>
      <c r="J121" s="167"/>
      <c r="K121" s="167"/>
      <c r="L121" s="168"/>
      <c r="M121" s="161">
        <f t="shared" si="27"/>
        <v>753</v>
      </c>
      <c r="N121" s="162"/>
      <c r="O121" s="162"/>
      <c r="P121" s="162"/>
      <c r="Q121" s="163"/>
      <c r="R121" s="161">
        <f t="shared" si="28"/>
        <v>33344</v>
      </c>
      <c r="S121" s="162"/>
      <c r="T121" s="162"/>
      <c r="U121" s="162"/>
      <c r="V121" s="162"/>
      <c r="W121" s="163"/>
      <c r="X121" s="161">
        <f t="shared" si="29"/>
        <v>94</v>
      </c>
      <c r="Y121" s="162"/>
      <c r="Z121" s="162"/>
      <c r="AA121" s="162"/>
      <c r="AB121" s="163"/>
      <c r="AC121" s="161">
        <f t="shared" si="30"/>
        <v>5076</v>
      </c>
      <c r="AD121" s="162"/>
      <c r="AE121" s="162"/>
      <c r="AF121" s="162"/>
      <c r="AG121" s="162"/>
      <c r="AH121" s="163"/>
      <c r="AI121" s="161">
        <f t="shared" si="31"/>
        <v>847</v>
      </c>
      <c r="AJ121" s="162"/>
      <c r="AK121" s="162"/>
      <c r="AL121" s="162"/>
      <c r="AM121" s="163"/>
      <c r="AN121" s="161">
        <f t="shared" si="32"/>
        <v>38420</v>
      </c>
      <c r="AO121" s="164"/>
      <c r="AP121" s="164"/>
      <c r="AQ121" s="164"/>
      <c r="AR121" s="164"/>
      <c r="AS121" s="165"/>
      <c r="AT121" s="172">
        <f>IF(AI121=0,0,(AI121*2)/($E$122*$AU$10*3-$E$124))</f>
        <v>0.14046434494195689</v>
      </c>
      <c r="AU121" s="173"/>
      <c r="AV121" s="173"/>
      <c r="AW121" s="173"/>
      <c r="AX121" s="173"/>
      <c r="AY121" s="174"/>
      <c r="AZ121" s="37"/>
    </row>
    <row r="122" spans="1:52" ht="10.5" customHeight="1" x14ac:dyDescent="0.15">
      <c r="A122" s="5"/>
      <c r="B122" s="192"/>
      <c r="C122" s="193"/>
      <c r="D122" s="194"/>
      <c r="E122" s="38">
        <f>E73+E80+E87+E94+E101+E108+E115</f>
        <v>15</v>
      </c>
      <c r="F122" s="35"/>
      <c r="G122" s="35"/>
      <c r="H122" s="36"/>
      <c r="I122" s="166" t="str">
        <f t="shared" si="26"/>
        <v>午後夜間</v>
      </c>
      <c r="J122" s="167"/>
      <c r="K122" s="167"/>
      <c r="L122" s="168"/>
      <c r="M122" s="161">
        <f t="shared" si="27"/>
        <v>227</v>
      </c>
      <c r="N122" s="162"/>
      <c r="O122" s="162"/>
      <c r="P122" s="162"/>
      <c r="Q122" s="163"/>
      <c r="R122" s="161">
        <f t="shared" si="28"/>
        <v>7616</v>
      </c>
      <c r="S122" s="162"/>
      <c r="T122" s="162"/>
      <c r="U122" s="162"/>
      <c r="V122" s="162"/>
      <c r="W122" s="163"/>
      <c r="X122" s="161">
        <f t="shared" si="29"/>
        <v>24</v>
      </c>
      <c r="Y122" s="162"/>
      <c r="Z122" s="162"/>
      <c r="AA122" s="162"/>
      <c r="AB122" s="163"/>
      <c r="AC122" s="161">
        <f t="shared" si="30"/>
        <v>1411</v>
      </c>
      <c r="AD122" s="162"/>
      <c r="AE122" s="162"/>
      <c r="AF122" s="162"/>
      <c r="AG122" s="162"/>
      <c r="AH122" s="163"/>
      <c r="AI122" s="161">
        <f t="shared" si="31"/>
        <v>251</v>
      </c>
      <c r="AJ122" s="162"/>
      <c r="AK122" s="162"/>
      <c r="AL122" s="162"/>
      <c r="AM122" s="163"/>
      <c r="AN122" s="161">
        <f t="shared" si="32"/>
        <v>9027</v>
      </c>
      <c r="AO122" s="164"/>
      <c r="AP122" s="164"/>
      <c r="AQ122" s="164"/>
      <c r="AR122" s="164"/>
      <c r="AS122" s="165"/>
      <c r="AT122" s="172">
        <f>IF(AI122=0,0,(AI122*2)/($E$122*$AU$10*3-$E$124))</f>
        <v>4.1625207296849091E-2</v>
      </c>
      <c r="AU122" s="173"/>
      <c r="AV122" s="173"/>
      <c r="AW122" s="173"/>
      <c r="AX122" s="173"/>
      <c r="AY122" s="174"/>
      <c r="AZ122" s="37"/>
    </row>
    <row r="123" spans="1:52" ht="10.5" customHeight="1" x14ac:dyDescent="0.15">
      <c r="A123" s="5"/>
      <c r="B123" s="192"/>
      <c r="C123" s="193"/>
      <c r="D123" s="194"/>
      <c r="E123" s="34"/>
      <c r="F123" s="35"/>
      <c r="G123" s="35"/>
      <c r="H123" s="36"/>
      <c r="I123" s="166" t="str">
        <f t="shared" si="26"/>
        <v>全日</v>
      </c>
      <c r="J123" s="167"/>
      <c r="K123" s="167"/>
      <c r="L123" s="168"/>
      <c r="M123" s="161">
        <f t="shared" si="27"/>
        <v>454</v>
      </c>
      <c r="N123" s="162"/>
      <c r="O123" s="162"/>
      <c r="P123" s="162"/>
      <c r="Q123" s="163"/>
      <c r="R123" s="161">
        <f t="shared" si="28"/>
        <v>33643</v>
      </c>
      <c r="S123" s="162"/>
      <c r="T123" s="162"/>
      <c r="U123" s="162"/>
      <c r="V123" s="162"/>
      <c r="W123" s="163"/>
      <c r="X123" s="161">
        <f t="shared" si="29"/>
        <v>199</v>
      </c>
      <c r="Y123" s="162"/>
      <c r="Z123" s="162"/>
      <c r="AA123" s="162"/>
      <c r="AB123" s="163"/>
      <c r="AC123" s="161">
        <f t="shared" si="30"/>
        <v>10029</v>
      </c>
      <c r="AD123" s="162"/>
      <c r="AE123" s="162"/>
      <c r="AF123" s="162"/>
      <c r="AG123" s="162"/>
      <c r="AH123" s="163"/>
      <c r="AI123" s="161">
        <f t="shared" si="31"/>
        <v>653</v>
      </c>
      <c r="AJ123" s="162"/>
      <c r="AK123" s="162"/>
      <c r="AL123" s="162"/>
      <c r="AM123" s="163"/>
      <c r="AN123" s="161">
        <f t="shared" si="32"/>
        <v>43672</v>
      </c>
      <c r="AO123" s="164"/>
      <c r="AP123" s="164"/>
      <c r="AQ123" s="164"/>
      <c r="AR123" s="164"/>
      <c r="AS123" s="165"/>
      <c r="AT123" s="172">
        <f>IF(AI123=0,0,(AI123*3)/($E$122*$AU$10*3-$E$124))</f>
        <v>0.16243781094527363</v>
      </c>
      <c r="AU123" s="173"/>
      <c r="AV123" s="173"/>
      <c r="AW123" s="173"/>
      <c r="AX123" s="173"/>
      <c r="AY123" s="174"/>
      <c r="AZ123" s="37"/>
    </row>
    <row r="124" spans="1:52" ht="10.5" customHeight="1" x14ac:dyDescent="0.15">
      <c r="A124" s="5"/>
      <c r="B124" s="195"/>
      <c r="C124" s="196"/>
      <c r="D124" s="197"/>
      <c r="E124" s="169">
        <f>E75+E82+E89+E96+E103+E110+E117</f>
        <v>0</v>
      </c>
      <c r="F124" s="170"/>
      <c r="G124" s="170"/>
      <c r="H124" s="171"/>
      <c r="I124" s="166" t="s">
        <v>36</v>
      </c>
      <c r="J124" s="167"/>
      <c r="K124" s="167"/>
      <c r="L124" s="168"/>
      <c r="M124" s="161">
        <f>SUM(M118:M123)</f>
        <v>4081</v>
      </c>
      <c r="N124" s="162"/>
      <c r="O124" s="162"/>
      <c r="P124" s="162"/>
      <c r="Q124" s="163"/>
      <c r="R124" s="161">
        <f>SUM(R118:R123)</f>
        <v>110373</v>
      </c>
      <c r="S124" s="162"/>
      <c r="T124" s="162"/>
      <c r="U124" s="162"/>
      <c r="V124" s="162"/>
      <c r="W124" s="163"/>
      <c r="X124" s="161">
        <f>SUM(X118:X123)</f>
        <v>592</v>
      </c>
      <c r="Y124" s="162"/>
      <c r="Z124" s="162"/>
      <c r="AA124" s="162"/>
      <c r="AB124" s="163"/>
      <c r="AC124" s="161">
        <f>SUM(AC118:AC123)</f>
        <v>22719</v>
      </c>
      <c r="AD124" s="162"/>
      <c r="AE124" s="162"/>
      <c r="AF124" s="162"/>
      <c r="AG124" s="162"/>
      <c r="AH124" s="163"/>
      <c r="AI124" s="86">
        <f>M124+X124</f>
        <v>4673</v>
      </c>
      <c r="AJ124" s="87"/>
      <c r="AK124" s="87"/>
      <c r="AL124" s="87"/>
      <c r="AM124" s="88"/>
      <c r="AN124" s="86">
        <f>R124+AC124</f>
        <v>133092</v>
      </c>
      <c r="AO124" s="87"/>
      <c r="AP124" s="87"/>
      <c r="AQ124" s="87"/>
      <c r="AR124" s="87"/>
      <c r="AS124" s="88"/>
      <c r="AT124" s="172">
        <f>IF(AI124=0,0,(AI124+AI121+AI122+(AI123*2))/(E122*$AU$10*3-E124))</f>
        <v>0.58681592039801</v>
      </c>
      <c r="AU124" s="173"/>
      <c r="AV124" s="173"/>
      <c r="AW124" s="173"/>
      <c r="AX124" s="173"/>
      <c r="AY124" s="174"/>
      <c r="AZ124" s="37"/>
    </row>
    <row r="126" spans="1:52" ht="11.25" customHeight="1" x14ac:dyDescent="0.15">
      <c r="A126" s="5"/>
      <c r="B126" s="140" t="s">
        <v>27</v>
      </c>
      <c r="C126" s="141"/>
      <c r="D126" s="142"/>
      <c r="E126" s="70"/>
      <c r="F126" s="71"/>
      <c r="G126" s="71"/>
      <c r="H126" s="72"/>
      <c r="I126" s="110" t="s">
        <v>28</v>
      </c>
      <c r="J126" s="111"/>
      <c r="K126" s="111"/>
      <c r="L126" s="111"/>
      <c r="M126" s="111"/>
      <c r="N126" s="111"/>
      <c r="O126" s="111"/>
      <c r="P126" s="111"/>
      <c r="Q126" s="111"/>
      <c r="R126" s="111"/>
      <c r="S126" s="112"/>
      <c r="T126" s="110" t="s">
        <v>29</v>
      </c>
      <c r="U126" s="111"/>
      <c r="V126" s="111"/>
      <c r="W126" s="111"/>
      <c r="X126" s="111"/>
      <c r="Y126" s="111"/>
      <c r="Z126" s="111"/>
      <c r="AA126" s="111"/>
      <c r="AB126" s="111"/>
      <c r="AC126" s="111"/>
      <c r="AD126" s="112"/>
      <c r="AE126" s="135" t="s">
        <v>30</v>
      </c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 t="s">
        <v>31</v>
      </c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48"/>
    </row>
    <row r="127" spans="1:52" ht="11.25" customHeight="1" x14ac:dyDescent="0.15">
      <c r="A127" s="5"/>
      <c r="B127" s="143"/>
      <c r="C127" s="236"/>
      <c r="D127" s="145"/>
      <c r="E127" s="73"/>
      <c r="F127" s="74"/>
      <c r="G127" s="74"/>
      <c r="H127" s="75"/>
      <c r="I127" s="110" t="s">
        <v>32</v>
      </c>
      <c r="J127" s="111"/>
      <c r="K127" s="111"/>
      <c r="L127" s="112"/>
      <c r="M127" s="110" t="s">
        <v>33</v>
      </c>
      <c r="N127" s="111"/>
      <c r="O127" s="111"/>
      <c r="P127" s="111"/>
      <c r="Q127" s="111"/>
      <c r="R127" s="111"/>
      <c r="S127" s="112"/>
      <c r="T127" s="110" t="s">
        <v>32</v>
      </c>
      <c r="U127" s="111"/>
      <c r="V127" s="111"/>
      <c r="W127" s="112"/>
      <c r="X127" s="110" t="s">
        <v>33</v>
      </c>
      <c r="Y127" s="111"/>
      <c r="Z127" s="111"/>
      <c r="AA127" s="111"/>
      <c r="AB127" s="111"/>
      <c r="AC127" s="111"/>
      <c r="AD127" s="112"/>
      <c r="AE127" s="135" t="s">
        <v>32</v>
      </c>
      <c r="AF127" s="135"/>
      <c r="AG127" s="135"/>
      <c r="AH127" s="135"/>
      <c r="AI127" s="135" t="s">
        <v>33</v>
      </c>
      <c r="AJ127" s="135"/>
      <c r="AK127" s="135"/>
      <c r="AL127" s="135"/>
      <c r="AM127" s="135"/>
      <c r="AN127" s="135"/>
      <c r="AO127" s="135"/>
      <c r="AP127" s="135" t="s">
        <v>32</v>
      </c>
      <c r="AQ127" s="135"/>
      <c r="AR127" s="135"/>
      <c r="AS127" s="135"/>
      <c r="AT127" s="135" t="s">
        <v>33</v>
      </c>
      <c r="AU127" s="135"/>
      <c r="AV127" s="135"/>
      <c r="AW127" s="135"/>
      <c r="AX127" s="135"/>
      <c r="AY127" s="135"/>
      <c r="AZ127" s="48"/>
    </row>
    <row r="128" spans="1:52" ht="24" customHeight="1" x14ac:dyDescent="0.15">
      <c r="A128" s="5"/>
      <c r="B128" s="143"/>
      <c r="C128" s="236"/>
      <c r="D128" s="145"/>
      <c r="E128" s="127" t="s">
        <v>25</v>
      </c>
      <c r="F128" s="128"/>
      <c r="G128" s="128"/>
      <c r="H128" s="129"/>
      <c r="I128" s="86">
        <v>50</v>
      </c>
      <c r="J128" s="87"/>
      <c r="K128" s="87"/>
      <c r="L128" s="88"/>
      <c r="M128" s="130">
        <v>1442480</v>
      </c>
      <c r="N128" s="131"/>
      <c r="O128" s="131"/>
      <c r="P128" s="131"/>
      <c r="Q128" s="131"/>
      <c r="R128" s="131"/>
      <c r="S128" s="132"/>
      <c r="T128" s="86">
        <v>1978</v>
      </c>
      <c r="U128" s="87"/>
      <c r="V128" s="87"/>
      <c r="W128" s="88"/>
      <c r="X128" s="130">
        <v>865730</v>
      </c>
      <c r="Y128" s="131"/>
      <c r="Z128" s="131"/>
      <c r="AA128" s="131"/>
      <c r="AB128" s="131"/>
      <c r="AC128" s="131"/>
      <c r="AD128" s="132"/>
      <c r="AE128" s="133">
        <f t="shared" ref="AE128:AE135" si="33">I128+T128</f>
        <v>2028</v>
      </c>
      <c r="AF128" s="133"/>
      <c r="AG128" s="133"/>
      <c r="AH128" s="133"/>
      <c r="AI128" s="134">
        <f t="shared" ref="AI128:AI135" si="34">M128+X128</f>
        <v>2308210</v>
      </c>
      <c r="AJ128" s="134"/>
      <c r="AK128" s="134"/>
      <c r="AL128" s="134"/>
      <c r="AM128" s="134"/>
      <c r="AN128" s="134"/>
      <c r="AO128" s="134"/>
      <c r="AP128" s="133">
        <v>4</v>
      </c>
      <c r="AQ128" s="133"/>
      <c r="AR128" s="133"/>
      <c r="AS128" s="133"/>
      <c r="AT128" s="134">
        <v>134820</v>
      </c>
      <c r="AU128" s="134"/>
      <c r="AV128" s="134"/>
      <c r="AW128" s="134"/>
      <c r="AX128" s="134"/>
      <c r="AY128" s="134"/>
      <c r="AZ128" s="48"/>
    </row>
    <row r="129" spans="1:52" ht="24" customHeight="1" x14ac:dyDescent="0.15">
      <c r="A129" s="5"/>
      <c r="B129" s="143"/>
      <c r="C129" s="236"/>
      <c r="D129" s="145"/>
      <c r="E129" s="127" t="s">
        <v>44</v>
      </c>
      <c r="F129" s="128"/>
      <c r="G129" s="128"/>
      <c r="H129" s="129"/>
      <c r="I129" s="86">
        <v>203</v>
      </c>
      <c r="J129" s="87"/>
      <c r="K129" s="87"/>
      <c r="L129" s="88"/>
      <c r="M129" s="130">
        <v>406460</v>
      </c>
      <c r="N129" s="131"/>
      <c r="O129" s="131"/>
      <c r="P129" s="131"/>
      <c r="Q129" s="131"/>
      <c r="R129" s="131"/>
      <c r="S129" s="132"/>
      <c r="T129" s="86">
        <v>20</v>
      </c>
      <c r="U129" s="87"/>
      <c r="V129" s="87"/>
      <c r="W129" s="88"/>
      <c r="X129" s="130">
        <v>12650</v>
      </c>
      <c r="Y129" s="131"/>
      <c r="Z129" s="131"/>
      <c r="AA129" s="131"/>
      <c r="AB129" s="131"/>
      <c r="AC129" s="131"/>
      <c r="AD129" s="132"/>
      <c r="AE129" s="133">
        <f t="shared" si="33"/>
        <v>223</v>
      </c>
      <c r="AF129" s="133"/>
      <c r="AG129" s="133"/>
      <c r="AH129" s="133"/>
      <c r="AI129" s="134">
        <f t="shared" si="34"/>
        <v>419110</v>
      </c>
      <c r="AJ129" s="134"/>
      <c r="AK129" s="134"/>
      <c r="AL129" s="134"/>
      <c r="AM129" s="134"/>
      <c r="AN129" s="134"/>
      <c r="AO129" s="134"/>
      <c r="AP129" s="133">
        <v>7</v>
      </c>
      <c r="AQ129" s="133"/>
      <c r="AR129" s="133"/>
      <c r="AS129" s="133"/>
      <c r="AT129" s="134">
        <v>14560</v>
      </c>
      <c r="AU129" s="134"/>
      <c r="AV129" s="134"/>
      <c r="AW129" s="134"/>
      <c r="AX129" s="134"/>
      <c r="AY129" s="134"/>
      <c r="AZ129" s="48"/>
    </row>
    <row r="130" spans="1:52" ht="24" customHeight="1" x14ac:dyDescent="0.15">
      <c r="A130" s="5"/>
      <c r="B130" s="143"/>
      <c r="C130" s="236"/>
      <c r="D130" s="145"/>
      <c r="E130" s="127" t="s">
        <v>45</v>
      </c>
      <c r="F130" s="128"/>
      <c r="G130" s="128"/>
      <c r="H130" s="129"/>
      <c r="I130" s="86">
        <v>38</v>
      </c>
      <c r="J130" s="87"/>
      <c r="K130" s="87"/>
      <c r="L130" s="88"/>
      <c r="M130" s="130">
        <v>176840</v>
      </c>
      <c r="N130" s="131"/>
      <c r="O130" s="131"/>
      <c r="P130" s="131"/>
      <c r="Q130" s="131"/>
      <c r="R130" s="131"/>
      <c r="S130" s="132"/>
      <c r="T130" s="86">
        <v>0</v>
      </c>
      <c r="U130" s="87"/>
      <c r="V130" s="87"/>
      <c r="W130" s="88"/>
      <c r="X130" s="130">
        <v>0</v>
      </c>
      <c r="Y130" s="131"/>
      <c r="Z130" s="131"/>
      <c r="AA130" s="131"/>
      <c r="AB130" s="131"/>
      <c r="AC130" s="131"/>
      <c r="AD130" s="132"/>
      <c r="AE130" s="133">
        <f t="shared" si="33"/>
        <v>38</v>
      </c>
      <c r="AF130" s="133"/>
      <c r="AG130" s="133"/>
      <c r="AH130" s="133"/>
      <c r="AI130" s="134">
        <f t="shared" si="34"/>
        <v>176840</v>
      </c>
      <c r="AJ130" s="134"/>
      <c r="AK130" s="134"/>
      <c r="AL130" s="134"/>
      <c r="AM130" s="134"/>
      <c r="AN130" s="134"/>
      <c r="AO130" s="134"/>
      <c r="AP130" s="133">
        <v>0</v>
      </c>
      <c r="AQ130" s="133"/>
      <c r="AR130" s="133"/>
      <c r="AS130" s="133"/>
      <c r="AT130" s="134">
        <v>0</v>
      </c>
      <c r="AU130" s="134"/>
      <c r="AV130" s="134"/>
      <c r="AW130" s="134"/>
      <c r="AX130" s="134"/>
      <c r="AY130" s="134"/>
      <c r="AZ130" s="48"/>
    </row>
    <row r="131" spans="1:52" ht="24" customHeight="1" x14ac:dyDescent="0.15">
      <c r="A131" s="5"/>
      <c r="B131" s="143"/>
      <c r="C131" s="236"/>
      <c r="D131" s="145"/>
      <c r="E131" s="127" t="s">
        <v>46</v>
      </c>
      <c r="F131" s="128"/>
      <c r="G131" s="128"/>
      <c r="H131" s="129"/>
      <c r="I131" s="86">
        <v>117</v>
      </c>
      <c r="J131" s="87"/>
      <c r="K131" s="87"/>
      <c r="L131" s="88"/>
      <c r="M131" s="130">
        <v>266820</v>
      </c>
      <c r="N131" s="131"/>
      <c r="O131" s="131"/>
      <c r="P131" s="131"/>
      <c r="Q131" s="131"/>
      <c r="R131" s="131"/>
      <c r="S131" s="132"/>
      <c r="T131" s="86">
        <v>11</v>
      </c>
      <c r="U131" s="87"/>
      <c r="V131" s="87"/>
      <c r="W131" s="88"/>
      <c r="X131" s="130">
        <v>1100</v>
      </c>
      <c r="Y131" s="131"/>
      <c r="Z131" s="131"/>
      <c r="AA131" s="131"/>
      <c r="AB131" s="131"/>
      <c r="AC131" s="131"/>
      <c r="AD131" s="132"/>
      <c r="AE131" s="133">
        <f t="shared" si="33"/>
        <v>128</v>
      </c>
      <c r="AF131" s="133"/>
      <c r="AG131" s="133"/>
      <c r="AH131" s="133"/>
      <c r="AI131" s="134">
        <f t="shared" si="34"/>
        <v>267920</v>
      </c>
      <c r="AJ131" s="134"/>
      <c r="AK131" s="134"/>
      <c r="AL131" s="134"/>
      <c r="AM131" s="134"/>
      <c r="AN131" s="134"/>
      <c r="AO131" s="134"/>
      <c r="AP131" s="133">
        <v>2</v>
      </c>
      <c r="AQ131" s="133"/>
      <c r="AR131" s="133"/>
      <c r="AS131" s="133"/>
      <c r="AT131" s="134">
        <v>2720</v>
      </c>
      <c r="AU131" s="134"/>
      <c r="AV131" s="134"/>
      <c r="AW131" s="134"/>
      <c r="AX131" s="134"/>
      <c r="AY131" s="134"/>
      <c r="AZ131" s="48"/>
    </row>
    <row r="132" spans="1:52" ht="24" customHeight="1" x14ac:dyDescent="0.15">
      <c r="A132" s="5"/>
      <c r="B132" s="143"/>
      <c r="C132" s="236"/>
      <c r="D132" s="145"/>
      <c r="E132" s="127" t="s">
        <v>47</v>
      </c>
      <c r="F132" s="128"/>
      <c r="G132" s="128"/>
      <c r="H132" s="129"/>
      <c r="I132" s="86">
        <v>17</v>
      </c>
      <c r="J132" s="87"/>
      <c r="K132" s="87"/>
      <c r="L132" s="88"/>
      <c r="M132" s="130">
        <v>76700</v>
      </c>
      <c r="N132" s="131"/>
      <c r="O132" s="131"/>
      <c r="P132" s="131"/>
      <c r="Q132" s="131"/>
      <c r="R132" s="131"/>
      <c r="S132" s="132"/>
      <c r="T132" s="86">
        <v>0</v>
      </c>
      <c r="U132" s="87"/>
      <c r="V132" s="87"/>
      <c r="W132" s="88"/>
      <c r="X132" s="130">
        <v>0</v>
      </c>
      <c r="Y132" s="131"/>
      <c r="Z132" s="131"/>
      <c r="AA132" s="131"/>
      <c r="AB132" s="131"/>
      <c r="AC132" s="131"/>
      <c r="AD132" s="132"/>
      <c r="AE132" s="133">
        <f t="shared" si="33"/>
        <v>17</v>
      </c>
      <c r="AF132" s="133"/>
      <c r="AG132" s="133"/>
      <c r="AH132" s="133"/>
      <c r="AI132" s="134">
        <f t="shared" si="34"/>
        <v>76700</v>
      </c>
      <c r="AJ132" s="134"/>
      <c r="AK132" s="134"/>
      <c r="AL132" s="134"/>
      <c r="AM132" s="134"/>
      <c r="AN132" s="134"/>
      <c r="AO132" s="134"/>
      <c r="AP132" s="133">
        <v>0</v>
      </c>
      <c r="AQ132" s="133"/>
      <c r="AR132" s="133"/>
      <c r="AS132" s="133"/>
      <c r="AT132" s="134">
        <v>0</v>
      </c>
      <c r="AU132" s="134"/>
      <c r="AV132" s="134"/>
      <c r="AW132" s="134"/>
      <c r="AX132" s="134"/>
      <c r="AY132" s="134"/>
      <c r="AZ132" s="48"/>
    </row>
    <row r="133" spans="1:52" ht="24" customHeight="1" x14ac:dyDescent="0.15">
      <c r="A133" s="5"/>
      <c r="B133" s="143"/>
      <c r="C133" s="236"/>
      <c r="D133" s="145"/>
      <c r="E133" s="127" t="s">
        <v>48</v>
      </c>
      <c r="F133" s="128"/>
      <c r="G133" s="128"/>
      <c r="H133" s="129"/>
      <c r="I133" s="86">
        <v>27</v>
      </c>
      <c r="J133" s="87"/>
      <c r="K133" s="87"/>
      <c r="L133" s="88"/>
      <c r="M133" s="130">
        <v>112680</v>
      </c>
      <c r="N133" s="131"/>
      <c r="O133" s="131"/>
      <c r="P133" s="131"/>
      <c r="Q133" s="131"/>
      <c r="R133" s="131"/>
      <c r="S133" s="132"/>
      <c r="T133" s="86">
        <v>8</v>
      </c>
      <c r="U133" s="87"/>
      <c r="V133" s="87"/>
      <c r="W133" s="88"/>
      <c r="X133" s="130">
        <v>2200</v>
      </c>
      <c r="Y133" s="131"/>
      <c r="Z133" s="131"/>
      <c r="AA133" s="131"/>
      <c r="AB133" s="131"/>
      <c r="AC133" s="131"/>
      <c r="AD133" s="132"/>
      <c r="AE133" s="133">
        <f t="shared" si="33"/>
        <v>35</v>
      </c>
      <c r="AF133" s="133"/>
      <c r="AG133" s="133"/>
      <c r="AH133" s="133"/>
      <c r="AI133" s="134">
        <f t="shared" si="34"/>
        <v>114880</v>
      </c>
      <c r="AJ133" s="134"/>
      <c r="AK133" s="134"/>
      <c r="AL133" s="134"/>
      <c r="AM133" s="134"/>
      <c r="AN133" s="134"/>
      <c r="AO133" s="134"/>
      <c r="AP133" s="133">
        <v>2</v>
      </c>
      <c r="AQ133" s="133"/>
      <c r="AR133" s="133"/>
      <c r="AS133" s="133"/>
      <c r="AT133" s="134">
        <v>9780</v>
      </c>
      <c r="AU133" s="134"/>
      <c r="AV133" s="134"/>
      <c r="AW133" s="134"/>
      <c r="AX133" s="134"/>
      <c r="AY133" s="134"/>
      <c r="AZ133" s="48"/>
    </row>
    <row r="134" spans="1:52" ht="24" customHeight="1" x14ac:dyDescent="0.15">
      <c r="A134" s="5"/>
      <c r="B134" s="143"/>
      <c r="C134" s="236"/>
      <c r="D134" s="145"/>
      <c r="E134" s="127" t="s">
        <v>49</v>
      </c>
      <c r="F134" s="128"/>
      <c r="G134" s="128"/>
      <c r="H134" s="129"/>
      <c r="I134" s="86">
        <v>59</v>
      </c>
      <c r="J134" s="87"/>
      <c r="K134" s="87"/>
      <c r="L134" s="88"/>
      <c r="M134" s="130">
        <v>112780</v>
      </c>
      <c r="N134" s="131"/>
      <c r="O134" s="131"/>
      <c r="P134" s="131"/>
      <c r="Q134" s="131"/>
      <c r="R134" s="131"/>
      <c r="S134" s="132"/>
      <c r="T134" s="86">
        <v>0</v>
      </c>
      <c r="U134" s="87"/>
      <c r="V134" s="87"/>
      <c r="W134" s="88"/>
      <c r="X134" s="130">
        <v>0</v>
      </c>
      <c r="Y134" s="131"/>
      <c r="Z134" s="131"/>
      <c r="AA134" s="131"/>
      <c r="AB134" s="131"/>
      <c r="AC134" s="131"/>
      <c r="AD134" s="132"/>
      <c r="AE134" s="133">
        <f t="shared" si="33"/>
        <v>59</v>
      </c>
      <c r="AF134" s="133"/>
      <c r="AG134" s="133"/>
      <c r="AH134" s="133"/>
      <c r="AI134" s="134">
        <f t="shared" si="34"/>
        <v>112780</v>
      </c>
      <c r="AJ134" s="134"/>
      <c r="AK134" s="134"/>
      <c r="AL134" s="134"/>
      <c r="AM134" s="134"/>
      <c r="AN134" s="134"/>
      <c r="AO134" s="134"/>
      <c r="AP134" s="133">
        <v>5</v>
      </c>
      <c r="AQ134" s="133"/>
      <c r="AR134" s="133"/>
      <c r="AS134" s="133"/>
      <c r="AT134" s="134">
        <v>9120</v>
      </c>
      <c r="AU134" s="134"/>
      <c r="AV134" s="134"/>
      <c r="AW134" s="134"/>
      <c r="AX134" s="134"/>
      <c r="AY134" s="134"/>
      <c r="AZ134" s="48"/>
    </row>
    <row r="135" spans="1:52" ht="24" customHeight="1" x14ac:dyDescent="0.15">
      <c r="A135" s="5"/>
      <c r="B135" s="143"/>
      <c r="C135" s="236"/>
      <c r="D135" s="145"/>
      <c r="E135" s="110" t="s">
        <v>34</v>
      </c>
      <c r="F135" s="111"/>
      <c r="G135" s="111"/>
      <c r="H135" s="112"/>
      <c r="I135" s="86">
        <f>SUM(I128:I134)</f>
        <v>511</v>
      </c>
      <c r="J135" s="87"/>
      <c r="K135" s="87"/>
      <c r="L135" s="88"/>
      <c r="M135" s="130">
        <f>SUM(M128:M134)</f>
        <v>2594760</v>
      </c>
      <c r="N135" s="131"/>
      <c r="O135" s="131"/>
      <c r="P135" s="131"/>
      <c r="Q135" s="131"/>
      <c r="R135" s="131"/>
      <c r="S135" s="132"/>
      <c r="T135" s="86">
        <f>SUM(T128:T134)</f>
        <v>2017</v>
      </c>
      <c r="U135" s="87"/>
      <c r="V135" s="87"/>
      <c r="W135" s="88"/>
      <c r="X135" s="130">
        <f>SUM(X128:X134)</f>
        <v>881680</v>
      </c>
      <c r="Y135" s="131"/>
      <c r="Z135" s="131"/>
      <c r="AA135" s="131"/>
      <c r="AB135" s="131"/>
      <c r="AC135" s="131"/>
      <c r="AD135" s="132"/>
      <c r="AE135" s="133">
        <f t="shared" si="33"/>
        <v>2528</v>
      </c>
      <c r="AF135" s="133"/>
      <c r="AG135" s="133"/>
      <c r="AH135" s="133"/>
      <c r="AI135" s="134">
        <f t="shared" si="34"/>
        <v>3476440</v>
      </c>
      <c r="AJ135" s="134"/>
      <c r="AK135" s="134"/>
      <c r="AL135" s="134"/>
      <c r="AM135" s="134"/>
      <c r="AN135" s="134"/>
      <c r="AO135" s="134"/>
      <c r="AP135" s="86">
        <f>SUM(AP128:AP134)</f>
        <v>20</v>
      </c>
      <c r="AQ135" s="87"/>
      <c r="AR135" s="87"/>
      <c r="AS135" s="88"/>
      <c r="AT135" s="130">
        <f>SUM(AT128:AT134)</f>
        <v>171000</v>
      </c>
      <c r="AU135" s="131"/>
      <c r="AV135" s="131"/>
      <c r="AW135" s="131"/>
      <c r="AX135" s="131"/>
      <c r="AY135" s="132"/>
      <c r="AZ135" s="48"/>
    </row>
    <row r="136" spans="1:52" ht="3" customHeight="1" x14ac:dyDescent="0.15">
      <c r="A136" s="5"/>
      <c r="B136" s="146"/>
      <c r="C136" s="237"/>
      <c r="D136" s="148"/>
      <c r="E136" s="110"/>
      <c r="F136" s="111"/>
      <c r="G136" s="111"/>
      <c r="H136" s="112"/>
      <c r="I136" s="136"/>
      <c r="J136" s="137"/>
      <c r="K136" s="137"/>
      <c r="L136" s="138"/>
      <c r="M136" s="130"/>
      <c r="N136" s="131"/>
      <c r="O136" s="131"/>
      <c r="P136" s="131"/>
      <c r="Q136" s="131"/>
      <c r="R136" s="131"/>
      <c r="S136" s="132"/>
      <c r="T136" s="136"/>
      <c r="U136" s="137"/>
      <c r="V136" s="137"/>
      <c r="W136" s="138"/>
      <c r="X136" s="130"/>
      <c r="Y136" s="131"/>
      <c r="Z136" s="131"/>
      <c r="AA136" s="131"/>
      <c r="AB136" s="131"/>
      <c r="AC136" s="131"/>
      <c r="AD136" s="132"/>
      <c r="AE136" s="139"/>
      <c r="AF136" s="139"/>
      <c r="AG136" s="139"/>
      <c r="AH136" s="139"/>
      <c r="AI136" s="134"/>
      <c r="AJ136" s="134"/>
      <c r="AK136" s="134"/>
      <c r="AL136" s="134"/>
      <c r="AM136" s="134"/>
      <c r="AN136" s="134"/>
      <c r="AO136" s="134"/>
      <c r="AP136" s="136"/>
      <c r="AQ136" s="137"/>
      <c r="AR136" s="137"/>
      <c r="AS136" s="138"/>
      <c r="AT136" s="130"/>
      <c r="AU136" s="131"/>
      <c r="AV136" s="131"/>
      <c r="AW136" s="131"/>
      <c r="AX136" s="131"/>
      <c r="AY136" s="132"/>
      <c r="AZ136" s="48"/>
    </row>
    <row r="137" spans="1:52" ht="24" customHeight="1" x14ac:dyDescent="0.15">
      <c r="A137" s="5"/>
      <c r="B137" s="149"/>
      <c r="C137" s="150"/>
      <c r="D137" s="151"/>
      <c r="E137" s="110" t="s">
        <v>35</v>
      </c>
      <c r="F137" s="111"/>
      <c r="G137" s="111"/>
      <c r="H137" s="112"/>
      <c r="I137" s="86">
        <v>4479</v>
      </c>
      <c r="J137" s="87"/>
      <c r="K137" s="87"/>
      <c r="L137" s="88"/>
      <c r="M137" s="130">
        <v>23694540</v>
      </c>
      <c r="N137" s="131"/>
      <c r="O137" s="131"/>
      <c r="P137" s="131"/>
      <c r="Q137" s="131"/>
      <c r="R137" s="131"/>
      <c r="S137" s="132"/>
      <c r="T137" s="86">
        <v>15768</v>
      </c>
      <c r="U137" s="87"/>
      <c r="V137" s="87"/>
      <c r="W137" s="88"/>
      <c r="X137" s="130">
        <v>6934840</v>
      </c>
      <c r="Y137" s="131"/>
      <c r="Z137" s="131"/>
      <c r="AA137" s="131"/>
      <c r="AB137" s="131"/>
      <c r="AC137" s="131"/>
      <c r="AD137" s="132"/>
      <c r="AE137" s="133">
        <f>I137+T137</f>
        <v>20247</v>
      </c>
      <c r="AF137" s="133"/>
      <c r="AG137" s="133"/>
      <c r="AH137" s="133"/>
      <c r="AI137" s="134">
        <f>M137+X137</f>
        <v>30629380</v>
      </c>
      <c r="AJ137" s="134"/>
      <c r="AK137" s="134"/>
      <c r="AL137" s="134"/>
      <c r="AM137" s="134"/>
      <c r="AN137" s="134"/>
      <c r="AO137" s="134"/>
      <c r="AP137" s="86">
        <v>214</v>
      </c>
      <c r="AQ137" s="87"/>
      <c r="AR137" s="87"/>
      <c r="AS137" s="88"/>
      <c r="AT137" s="130">
        <v>1276230</v>
      </c>
      <c r="AU137" s="131"/>
      <c r="AV137" s="131"/>
      <c r="AW137" s="131"/>
      <c r="AX137" s="131"/>
      <c r="AY137" s="132"/>
      <c r="AZ137" s="48"/>
    </row>
  </sheetData>
  <mergeCells count="1073">
    <mergeCell ref="B55:H58"/>
    <mergeCell ref="I57:L57"/>
    <mergeCell ref="M57:Q57"/>
    <mergeCell ref="R57:W57"/>
    <mergeCell ref="X57:AB57"/>
    <mergeCell ref="AC57:AH57"/>
    <mergeCell ref="I58:L58"/>
    <mergeCell ref="AN59:AS59"/>
    <mergeCell ref="I60:L60"/>
    <mergeCell ref="M60:Q60"/>
    <mergeCell ref="I55:L55"/>
    <mergeCell ref="M55:Q55"/>
    <mergeCell ref="R55:W55"/>
    <mergeCell ref="X55:AB55"/>
    <mergeCell ref="AC55:AH55"/>
    <mergeCell ref="AI55:AM55"/>
    <mergeCell ref="AI57:AM57"/>
    <mergeCell ref="M58:Q58"/>
    <mergeCell ref="R58:W58"/>
    <mergeCell ref="X58:AB58"/>
    <mergeCell ref="AC58:AH58"/>
    <mergeCell ref="AI58:AM58"/>
    <mergeCell ref="AN58:AS58"/>
    <mergeCell ref="X59:AB59"/>
    <mergeCell ref="AC59:AH59"/>
    <mergeCell ref="AI59:AM59"/>
    <mergeCell ref="AT61:AY61"/>
    <mergeCell ref="AT55:AY55"/>
    <mergeCell ref="AN55:AS55"/>
    <mergeCell ref="R60:W60"/>
    <mergeCell ref="X60:AB60"/>
    <mergeCell ref="AC60:AH60"/>
    <mergeCell ref="AI56:AM56"/>
    <mergeCell ref="AN56:AS56"/>
    <mergeCell ref="AN57:AS57"/>
    <mergeCell ref="AT56:AY56"/>
    <mergeCell ref="AT59:AY59"/>
    <mergeCell ref="AT60:AY60"/>
    <mergeCell ref="AT57:AY57"/>
    <mergeCell ref="AT58:AY58"/>
    <mergeCell ref="I59:L59"/>
    <mergeCell ref="M59:Q59"/>
    <mergeCell ref="R59:W59"/>
    <mergeCell ref="AI60:AM60"/>
    <mergeCell ref="AN60:AS60"/>
    <mergeCell ref="I56:L56"/>
    <mergeCell ref="M56:Q56"/>
    <mergeCell ref="R56:W56"/>
    <mergeCell ref="X56:AB56"/>
    <mergeCell ref="AC56:AH56"/>
    <mergeCell ref="AN61:AS61"/>
    <mergeCell ref="I61:L61"/>
    <mergeCell ref="M61:Q61"/>
    <mergeCell ref="R61:W61"/>
    <mergeCell ref="X61:AB61"/>
    <mergeCell ref="AC61:AH61"/>
    <mergeCell ref="AI61:AM61"/>
    <mergeCell ref="B48:H51"/>
    <mergeCell ref="I50:L50"/>
    <mergeCell ref="M50:Q50"/>
    <mergeCell ref="R50:W50"/>
    <mergeCell ref="X50:AB50"/>
    <mergeCell ref="AC50:AH50"/>
    <mergeCell ref="I51:L51"/>
    <mergeCell ref="AN52:AS52"/>
    <mergeCell ref="I53:L53"/>
    <mergeCell ref="M53:Q53"/>
    <mergeCell ref="I48:L48"/>
    <mergeCell ref="M48:Q48"/>
    <mergeCell ref="R48:W48"/>
    <mergeCell ref="X48:AB48"/>
    <mergeCell ref="AC48:AH48"/>
    <mergeCell ref="AI48:AM48"/>
    <mergeCell ref="AI50:AM50"/>
    <mergeCell ref="M51:Q51"/>
    <mergeCell ref="R51:W51"/>
    <mergeCell ref="X51:AB51"/>
    <mergeCell ref="AC51:AH51"/>
    <mergeCell ref="AI51:AM51"/>
    <mergeCell ref="AN51:AS51"/>
    <mergeCell ref="X52:AB52"/>
    <mergeCell ref="AC52:AH52"/>
    <mergeCell ref="AI52:AM52"/>
    <mergeCell ref="AT54:AY54"/>
    <mergeCell ref="AT48:AY48"/>
    <mergeCell ref="AN48:AS48"/>
    <mergeCell ref="R53:W53"/>
    <mergeCell ref="X53:AB53"/>
    <mergeCell ref="AC53:AH53"/>
    <mergeCell ref="AI49:AM49"/>
    <mergeCell ref="AN49:AS49"/>
    <mergeCell ref="AN50:AS50"/>
    <mergeCell ref="AT49:AY49"/>
    <mergeCell ref="AT52:AY52"/>
    <mergeCell ref="AT53:AY53"/>
    <mergeCell ref="AT50:AY50"/>
    <mergeCell ref="AT51:AY51"/>
    <mergeCell ref="I52:L52"/>
    <mergeCell ref="M52:Q52"/>
    <mergeCell ref="R52:W52"/>
    <mergeCell ref="AI53:AM53"/>
    <mergeCell ref="AN53:AS53"/>
    <mergeCell ref="I49:L49"/>
    <mergeCell ref="M49:Q49"/>
    <mergeCell ref="R49:W49"/>
    <mergeCell ref="X49:AB49"/>
    <mergeCell ref="AC49:AH49"/>
    <mergeCell ref="AN54:AS54"/>
    <mergeCell ref="I54:L54"/>
    <mergeCell ref="M54:Q54"/>
    <mergeCell ref="R54:W54"/>
    <mergeCell ref="X54:AB54"/>
    <mergeCell ref="AC54:AH54"/>
    <mergeCell ref="AI54:AM54"/>
    <mergeCell ref="B41:H44"/>
    <mergeCell ref="I43:L43"/>
    <mergeCell ref="M43:Q43"/>
    <mergeCell ref="R43:W43"/>
    <mergeCell ref="X43:AB43"/>
    <mergeCell ref="AC43:AH43"/>
    <mergeCell ref="I44:L44"/>
    <mergeCell ref="AN45:AS45"/>
    <mergeCell ref="I46:L46"/>
    <mergeCell ref="M46:Q46"/>
    <mergeCell ref="I41:L41"/>
    <mergeCell ref="M41:Q41"/>
    <mergeCell ref="R41:W41"/>
    <mergeCell ref="X41:AB41"/>
    <mergeCell ref="AC41:AH41"/>
    <mergeCell ref="AI41:AM41"/>
    <mergeCell ref="AI43:AM43"/>
    <mergeCell ref="M44:Q44"/>
    <mergeCell ref="R44:W44"/>
    <mergeCell ref="X44:AB44"/>
    <mergeCell ref="AC44:AH44"/>
    <mergeCell ref="AI44:AM44"/>
    <mergeCell ref="AN44:AS44"/>
    <mergeCell ref="X45:AB45"/>
    <mergeCell ref="AC45:AH45"/>
    <mergeCell ref="AI45:AM45"/>
    <mergeCell ref="AT47:AY47"/>
    <mergeCell ref="AT41:AY41"/>
    <mergeCell ref="AN41:AS41"/>
    <mergeCell ref="R46:W46"/>
    <mergeCell ref="X46:AB46"/>
    <mergeCell ref="AC46:AH46"/>
    <mergeCell ref="AI42:AM42"/>
    <mergeCell ref="AN42:AS42"/>
    <mergeCell ref="AN43:AS43"/>
    <mergeCell ref="AT42:AY42"/>
    <mergeCell ref="AT45:AY45"/>
    <mergeCell ref="AT46:AY46"/>
    <mergeCell ref="AT43:AY43"/>
    <mergeCell ref="AT44:AY44"/>
    <mergeCell ref="I45:L45"/>
    <mergeCell ref="M45:Q45"/>
    <mergeCell ref="R45:W45"/>
    <mergeCell ref="AI46:AM46"/>
    <mergeCell ref="AN46:AS46"/>
    <mergeCell ref="I42:L42"/>
    <mergeCell ref="M42:Q42"/>
    <mergeCell ref="R42:W42"/>
    <mergeCell ref="X42:AB42"/>
    <mergeCell ref="AC42:AH42"/>
    <mergeCell ref="AN47:AS47"/>
    <mergeCell ref="I47:L47"/>
    <mergeCell ref="M47:Q47"/>
    <mergeCell ref="R47:W47"/>
    <mergeCell ref="X47:AB47"/>
    <mergeCell ref="AC47:AH47"/>
    <mergeCell ref="AI47:AM47"/>
    <mergeCell ref="B34:H37"/>
    <mergeCell ref="I36:L36"/>
    <mergeCell ref="M36:Q36"/>
    <mergeCell ref="R36:W36"/>
    <mergeCell ref="X36:AB36"/>
    <mergeCell ref="AC36:AH36"/>
    <mergeCell ref="I37:L37"/>
    <mergeCell ref="AN38:AS38"/>
    <mergeCell ref="I39:L39"/>
    <mergeCell ref="M39:Q39"/>
    <mergeCell ref="I34:L34"/>
    <mergeCell ref="M34:Q34"/>
    <mergeCell ref="R34:W34"/>
    <mergeCell ref="X34:AB34"/>
    <mergeCell ref="AC34:AH34"/>
    <mergeCell ref="AI34:AM34"/>
    <mergeCell ref="AI36:AM36"/>
    <mergeCell ref="M37:Q37"/>
    <mergeCell ref="R37:W37"/>
    <mergeCell ref="X37:AB37"/>
    <mergeCell ref="AC37:AH37"/>
    <mergeCell ref="AI37:AM37"/>
    <mergeCell ref="AN37:AS37"/>
    <mergeCell ref="X38:AB38"/>
    <mergeCell ref="AC38:AH38"/>
    <mergeCell ref="AI38:AM38"/>
    <mergeCell ref="AT40:AY40"/>
    <mergeCell ref="AT34:AY34"/>
    <mergeCell ref="AN34:AS34"/>
    <mergeCell ref="R39:W39"/>
    <mergeCell ref="X39:AB39"/>
    <mergeCell ref="AC39:AH39"/>
    <mergeCell ref="AI35:AM35"/>
    <mergeCell ref="AN35:AS35"/>
    <mergeCell ref="AN36:AS36"/>
    <mergeCell ref="AT35:AY35"/>
    <mergeCell ref="AT38:AY38"/>
    <mergeCell ref="AT39:AY39"/>
    <mergeCell ref="AT36:AY36"/>
    <mergeCell ref="AT37:AY37"/>
    <mergeCell ref="I38:L38"/>
    <mergeCell ref="M38:Q38"/>
    <mergeCell ref="R38:W38"/>
    <mergeCell ref="AI39:AM39"/>
    <mergeCell ref="AN39:AS39"/>
    <mergeCell ref="I35:L35"/>
    <mergeCell ref="M35:Q35"/>
    <mergeCell ref="R35:W35"/>
    <mergeCell ref="X35:AB35"/>
    <mergeCell ref="AC35:AH35"/>
    <mergeCell ref="AN40:AS40"/>
    <mergeCell ref="I40:L40"/>
    <mergeCell ref="M40:Q40"/>
    <mergeCell ref="R40:W40"/>
    <mergeCell ref="X40:AB40"/>
    <mergeCell ref="AC40:AH40"/>
    <mergeCell ref="AI40:AM40"/>
    <mergeCell ref="B27:H30"/>
    <mergeCell ref="I29:L29"/>
    <mergeCell ref="M29:Q29"/>
    <mergeCell ref="R29:W29"/>
    <mergeCell ref="X29:AB29"/>
    <mergeCell ref="AC29:AH29"/>
    <mergeCell ref="I30:L30"/>
    <mergeCell ref="AN31:AS31"/>
    <mergeCell ref="I32:L32"/>
    <mergeCell ref="M32:Q32"/>
    <mergeCell ref="I27:L27"/>
    <mergeCell ref="M27:Q27"/>
    <mergeCell ref="R27:W27"/>
    <mergeCell ref="X27:AB27"/>
    <mergeCell ref="AC27:AH27"/>
    <mergeCell ref="AI27:AM27"/>
    <mergeCell ref="AI29:AM29"/>
    <mergeCell ref="M30:Q30"/>
    <mergeCell ref="R30:W30"/>
    <mergeCell ref="X30:AB30"/>
    <mergeCell ref="AC30:AH30"/>
    <mergeCell ref="AI30:AM30"/>
    <mergeCell ref="AN30:AS30"/>
    <mergeCell ref="X31:AB31"/>
    <mergeCell ref="AC31:AH31"/>
    <mergeCell ref="AI31:AM31"/>
    <mergeCell ref="AT33:AY33"/>
    <mergeCell ref="AT27:AY27"/>
    <mergeCell ref="AN27:AS27"/>
    <mergeCell ref="R32:W32"/>
    <mergeCell ref="X32:AB32"/>
    <mergeCell ref="AC32:AH32"/>
    <mergeCell ref="AI28:AM28"/>
    <mergeCell ref="AN28:AS28"/>
    <mergeCell ref="AN29:AS29"/>
    <mergeCell ref="AT28:AY28"/>
    <mergeCell ref="AT31:AY31"/>
    <mergeCell ref="AT32:AY32"/>
    <mergeCell ref="AT29:AY29"/>
    <mergeCell ref="AT30:AY30"/>
    <mergeCell ref="I31:L31"/>
    <mergeCell ref="M31:Q31"/>
    <mergeCell ref="R31:W31"/>
    <mergeCell ref="AI32:AM32"/>
    <mergeCell ref="AN32:AS32"/>
    <mergeCell ref="I28:L28"/>
    <mergeCell ref="M28:Q28"/>
    <mergeCell ref="R28:W28"/>
    <mergeCell ref="X28:AB28"/>
    <mergeCell ref="AC28:AH28"/>
    <mergeCell ref="AN33:AS33"/>
    <mergeCell ref="I33:L33"/>
    <mergeCell ref="M33:Q33"/>
    <mergeCell ref="R33:W33"/>
    <mergeCell ref="X33:AB33"/>
    <mergeCell ref="AC33:AH33"/>
    <mergeCell ref="AI33:AM33"/>
    <mergeCell ref="B20:H23"/>
    <mergeCell ref="I22:L22"/>
    <mergeCell ref="M22:Q22"/>
    <mergeCell ref="R22:W22"/>
    <mergeCell ref="X22:AB22"/>
    <mergeCell ref="AC22:AH22"/>
    <mergeCell ref="I23:L23"/>
    <mergeCell ref="AN24:AS24"/>
    <mergeCell ref="I25:L25"/>
    <mergeCell ref="M25:Q25"/>
    <mergeCell ref="I20:L20"/>
    <mergeCell ref="M20:Q20"/>
    <mergeCell ref="R20:W20"/>
    <mergeCell ref="X20:AB20"/>
    <mergeCell ref="AC20:AH20"/>
    <mergeCell ref="AI20:AM20"/>
    <mergeCell ref="AI22:AM22"/>
    <mergeCell ref="M23:Q23"/>
    <mergeCell ref="R23:W23"/>
    <mergeCell ref="X23:AB23"/>
    <mergeCell ref="AC23:AH23"/>
    <mergeCell ref="AI23:AM23"/>
    <mergeCell ref="AN23:AS23"/>
    <mergeCell ref="X24:AB24"/>
    <mergeCell ref="AC24:AH24"/>
    <mergeCell ref="AI24:AM24"/>
    <mergeCell ref="AT26:AY26"/>
    <mergeCell ref="AT20:AY20"/>
    <mergeCell ref="AN20:AS20"/>
    <mergeCell ref="R25:W25"/>
    <mergeCell ref="X25:AB25"/>
    <mergeCell ref="AC25:AH25"/>
    <mergeCell ref="AI21:AM21"/>
    <mergeCell ref="AN21:AS21"/>
    <mergeCell ref="AN22:AS22"/>
    <mergeCell ref="AT21:AY21"/>
    <mergeCell ref="AT24:AY24"/>
    <mergeCell ref="AT25:AY25"/>
    <mergeCell ref="AT22:AY22"/>
    <mergeCell ref="AT23:AY23"/>
    <mergeCell ref="I24:L24"/>
    <mergeCell ref="M24:Q24"/>
    <mergeCell ref="R24:W24"/>
    <mergeCell ref="AI25:AM25"/>
    <mergeCell ref="AN25:AS25"/>
    <mergeCell ref="I21:L21"/>
    <mergeCell ref="M21:Q21"/>
    <mergeCell ref="R21:W21"/>
    <mergeCell ref="X21:AB21"/>
    <mergeCell ref="AC21:AH21"/>
    <mergeCell ref="AN26:AS26"/>
    <mergeCell ref="I26:L26"/>
    <mergeCell ref="M26:Q26"/>
    <mergeCell ref="R26:W26"/>
    <mergeCell ref="X26:AB26"/>
    <mergeCell ref="AC26:AH26"/>
    <mergeCell ref="AI26:AM26"/>
    <mergeCell ref="B69:D124"/>
    <mergeCell ref="AT62:AY62"/>
    <mergeCell ref="I63:L63"/>
    <mergeCell ref="M63:Q63"/>
    <mergeCell ref="R63:W63"/>
    <mergeCell ref="X63:AB63"/>
    <mergeCell ref="AC63:AH63"/>
    <mergeCell ref="AI63:AM63"/>
    <mergeCell ref="AN63:AS63"/>
    <mergeCell ref="AT63:AY63"/>
    <mergeCell ref="AI65:AM65"/>
    <mergeCell ref="AN65:AS65"/>
    <mergeCell ref="I64:L64"/>
    <mergeCell ref="M64:Q64"/>
    <mergeCell ref="R64:W64"/>
    <mergeCell ref="X64:AB64"/>
    <mergeCell ref="AC64:AH64"/>
    <mergeCell ref="AI64:AM64"/>
    <mergeCell ref="AI67:AM67"/>
    <mergeCell ref="AN67:AS67"/>
    <mergeCell ref="I66:L66"/>
    <mergeCell ref="M66:Q66"/>
    <mergeCell ref="R66:W66"/>
    <mergeCell ref="X66:AB66"/>
    <mergeCell ref="AC66:AH66"/>
    <mergeCell ref="AI66:AM66"/>
    <mergeCell ref="AN66:AS66"/>
    <mergeCell ref="B62:H65"/>
    <mergeCell ref="AT65:AY65"/>
    <mergeCell ref="AT66:AY66"/>
    <mergeCell ref="AT67:AY67"/>
    <mergeCell ref="AT68:AY68"/>
    <mergeCell ref="E117:H117"/>
    <mergeCell ref="I117:L117"/>
    <mergeCell ref="M117:Q117"/>
    <mergeCell ref="R117:W117"/>
    <mergeCell ref="X117:AB117"/>
    <mergeCell ref="AC117:AH117"/>
    <mergeCell ref="AN62:AS62"/>
    <mergeCell ref="AN64:AS64"/>
    <mergeCell ref="AT64:AY64"/>
    <mergeCell ref="I65:L65"/>
    <mergeCell ref="M65:Q65"/>
    <mergeCell ref="R65:W65"/>
    <mergeCell ref="X65:AB65"/>
    <mergeCell ref="AC65:AH65"/>
    <mergeCell ref="I62:L62"/>
    <mergeCell ref="M62:Q62"/>
    <mergeCell ref="R62:W62"/>
    <mergeCell ref="X62:AB62"/>
    <mergeCell ref="AC62:AH62"/>
    <mergeCell ref="AI62:AM62"/>
    <mergeCell ref="I67:L67"/>
    <mergeCell ref="M67:Q67"/>
    <mergeCell ref="R67:W67"/>
    <mergeCell ref="X67:AB67"/>
    <mergeCell ref="AC67:AH67"/>
    <mergeCell ref="AN68:AS68"/>
    <mergeCell ref="I68:L68"/>
    <mergeCell ref="M68:Q68"/>
    <mergeCell ref="R68:W68"/>
    <mergeCell ref="X68:AB68"/>
    <mergeCell ref="AC68:AH68"/>
    <mergeCell ref="AI68:AM68"/>
    <mergeCell ref="M114:Q114"/>
    <mergeCell ref="R114:W114"/>
    <mergeCell ref="X114:AB114"/>
    <mergeCell ref="AC114:AH114"/>
    <mergeCell ref="AI114:AM114"/>
    <mergeCell ref="AN114:AS114"/>
    <mergeCell ref="AT114:AY114"/>
    <mergeCell ref="AT115:AY115"/>
    <mergeCell ref="I116:L116"/>
    <mergeCell ref="M116:Q116"/>
    <mergeCell ref="R116:W116"/>
    <mergeCell ref="X116:AB116"/>
    <mergeCell ref="AC116:AH116"/>
    <mergeCell ref="AI116:AM116"/>
    <mergeCell ref="AN116:AS116"/>
    <mergeCell ref="AT116:AY116"/>
    <mergeCell ref="AI117:AM117"/>
    <mergeCell ref="AN117:AS117"/>
    <mergeCell ref="AT117:AY117"/>
    <mergeCell ref="I115:L115"/>
    <mergeCell ref="M115:Q115"/>
    <mergeCell ref="R115:W115"/>
    <mergeCell ref="X115:AB115"/>
    <mergeCell ref="AC115:AH115"/>
    <mergeCell ref="AI115:AM115"/>
    <mergeCell ref="AN115:AS115"/>
    <mergeCell ref="E110:H110"/>
    <mergeCell ref="I110:L110"/>
    <mergeCell ref="M110:Q110"/>
    <mergeCell ref="R110:W110"/>
    <mergeCell ref="X110:AB110"/>
    <mergeCell ref="AC110:AH110"/>
    <mergeCell ref="AT112:AY112"/>
    <mergeCell ref="I113:L113"/>
    <mergeCell ref="M113:Q113"/>
    <mergeCell ref="R113:W113"/>
    <mergeCell ref="X113:AB113"/>
    <mergeCell ref="AC113:AH113"/>
    <mergeCell ref="AI113:AM113"/>
    <mergeCell ref="AN113:AS113"/>
    <mergeCell ref="AI111:AM111"/>
    <mergeCell ref="AN111:AS111"/>
    <mergeCell ref="AT111:AY111"/>
    <mergeCell ref="I112:L112"/>
    <mergeCell ref="M112:Q112"/>
    <mergeCell ref="R112:W112"/>
    <mergeCell ref="X112:AB112"/>
    <mergeCell ref="AC112:AH112"/>
    <mergeCell ref="AI112:AM112"/>
    <mergeCell ref="AN112:AS112"/>
    <mergeCell ref="E111:H114"/>
    <mergeCell ref="I111:L111"/>
    <mergeCell ref="M111:Q111"/>
    <mergeCell ref="R111:W111"/>
    <mergeCell ref="X111:AB111"/>
    <mergeCell ref="AC111:AH111"/>
    <mergeCell ref="AT113:AY113"/>
    <mergeCell ref="I114:L114"/>
    <mergeCell ref="M107:Q107"/>
    <mergeCell ref="R107:W107"/>
    <mergeCell ref="X107:AB107"/>
    <mergeCell ref="AC107:AH107"/>
    <mergeCell ref="AI107:AM107"/>
    <mergeCell ref="AN107:AS107"/>
    <mergeCell ref="AT107:AY107"/>
    <mergeCell ref="AT108:AY108"/>
    <mergeCell ref="I109:L109"/>
    <mergeCell ref="M109:Q109"/>
    <mergeCell ref="R109:W109"/>
    <mergeCell ref="X109:AB109"/>
    <mergeCell ref="AC109:AH109"/>
    <mergeCell ref="AI109:AM109"/>
    <mergeCell ref="AN109:AS109"/>
    <mergeCell ref="AT109:AY109"/>
    <mergeCell ref="AI110:AM110"/>
    <mergeCell ref="AN110:AS110"/>
    <mergeCell ref="AT110:AY110"/>
    <mergeCell ref="I108:L108"/>
    <mergeCell ref="M108:Q108"/>
    <mergeCell ref="R108:W108"/>
    <mergeCell ref="X108:AB108"/>
    <mergeCell ref="AC108:AH108"/>
    <mergeCell ref="AI108:AM108"/>
    <mergeCell ref="AN108:AS108"/>
    <mergeCell ref="E103:H103"/>
    <mergeCell ref="I103:L103"/>
    <mergeCell ref="M103:Q103"/>
    <mergeCell ref="R103:W103"/>
    <mergeCell ref="X103:AB103"/>
    <mergeCell ref="AC103:AH103"/>
    <mergeCell ref="AT105:AY105"/>
    <mergeCell ref="I106:L106"/>
    <mergeCell ref="M106:Q106"/>
    <mergeCell ref="R106:W106"/>
    <mergeCell ref="X106:AB106"/>
    <mergeCell ref="AC106:AH106"/>
    <mergeCell ref="AI106:AM106"/>
    <mergeCell ref="AN106:AS106"/>
    <mergeCell ref="AI104:AM104"/>
    <mergeCell ref="AN104:AS104"/>
    <mergeCell ref="AT104:AY104"/>
    <mergeCell ref="I105:L105"/>
    <mergeCell ref="M105:Q105"/>
    <mergeCell ref="R105:W105"/>
    <mergeCell ref="X105:AB105"/>
    <mergeCell ref="AC105:AH105"/>
    <mergeCell ref="AI105:AM105"/>
    <mergeCell ref="AN105:AS105"/>
    <mergeCell ref="E104:H107"/>
    <mergeCell ref="I104:L104"/>
    <mergeCell ref="M104:Q104"/>
    <mergeCell ref="R104:W104"/>
    <mergeCell ref="X104:AB104"/>
    <mergeCell ref="AC104:AH104"/>
    <mergeCell ref="AT106:AY106"/>
    <mergeCell ref="I107:L107"/>
    <mergeCell ref="M100:Q100"/>
    <mergeCell ref="R100:W100"/>
    <mergeCell ref="X100:AB100"/>
    <mergeCell ref="AC100:AH100"/>
    <mergeCell ref="AI100:AM100"/>
    <mergeCell ref="AN100:AS100"/>
    <mergeCell ref="AT100:AY100"/>
    <mergeCell ref="AT101:AY101"/>
    <mergeCell ref="I102:L102"/>
    <mergeCell ref="M102:Q102"/>
    <mergeCell ref="R102:W102"/>
    <mergeCell ref="X102:AB102"/>
    <mergeCell ref="AC102:AH102"/>
    <mergeCell ref="AI102:AM102"/>
    <mergeCell ref="AN102:AS102"/>
    <mergeCell ref="AT102:AY102"/>
    <mergeCell ref="AI103:AM103"/>
    <mergeCell ref="AN103:AS103"/>
    <mergeCell ref="AT103:AY103"/>
    <mergeCell ref="I101:L101"/>
    <mergeCell ref="M101:Q101"/>
    <mergeCell ref="R101:W101"/>
    <mergeCell ref="X101:AB101"/>
    <mergeCell ref="AC101:AH101"/>
    <mergeCell ref="AI101:AM101"/>
    <mergeCell ref="AN101:AS101"/>
    <mergeCell ref="E96:H96"/>
    <mergeCell ref="I96:L96"/>
    <mergeCell ref="M96:Q96"/>
    <mergeCell ref="R96:W96"/>
    <mergeCell ref="X96:AB96"/>
    <mergeCell ref="AC96:AH96"/>
    <mergeCell ref="AT98:AY98"/>
    <mergeCell ref="I99:L99"/>
    <mergeCell ref="M99:Q99"/>
    <mergeCell ref="R99:W99"/>
    <mergeCell ref="X99:AB99"/>
    <mergeCell ref="AC99:AH99"/>
    <mergeCell ref="AI99:AM99"/>
    <mergeCell ref="AN99:AS99"/>
    <mergeCell ref="AI97:AM97"/>
    <mergeCell ref="AN97:AS97"/>
    <mergeCell ref="AT97:AY97"/>
    <mergeCell ref="I98:L98"/>
    <mergeCell ref="M98:Q98"/>
    <mergeCell ref="R98:W98"/>
    <mergeCell ref="X98:AB98"/>
    <mergeCell ref="AC98:AH98"/>
    <mergeCell ref="AI98:AM98"/>
    <mergeCell ref="AN98:AS98"/>
    <mergeCell ref="E97:H100"/>
    <mergeCell ref="I97:L97"/>
    <mergeCell ref="M97:Q97"/>
    <mergeCell ref="R97:W97"/>
    <mergeCell ref="X97:AB97"/>
    <mergeCell ref="AC97:AH97"/>
    <mergeCell ref="AT99:AY99"/>
    <mergeCell ref="I100:L100"/>
    <mergeCell ref="M93:Q93"/>
    <mergeCell ref="R93:W93"/>
    <mergeCell ref="X93:AB93"/>
    <mergeCell ref="AC93:AH93"/>
    <mergeCell ref="AI93:AM93"/>
    <mergeCell ref="AN93:AS93"/>
    <mergeCell ref="AT93:AY93"/>
    <mergeCell ref="AT94:AY94"/>
    <mergeCell ref="I95:L95"/>
    <mergeCell ref="M95:Q95"/>
    <mergeCell ref="R95:W95"/>
    <mergeCell ref="X95:AB95"/>
    <mergeCell ref="AC95:AH95"/>
    <mergeCell ref="AI95:AM95"/>
    <mergeCell ref="AN95:AS95"/>
    <mergeCell ref="AT95:AY95"/>
    <mergeCell ref="AI96:AM96"/>
    <mergeCell ref="AN96:AS96"/>
    <mergeCell ref="AT96:AY96"/>
    <mergeCell ref="I94:L94"/>
    <mergeCell ref="M94:Q94"/>
    <mergeCell ref="R94:W94"/>
    <mergeCell ref="X94:AB94"/>
    <mergeCell ref="AC94:AH94"/>
    <mergeCell ref="AI94:AM94"/>
    <mergeCell ref="AN94:AS94"/>
    <mergeCell ref="E89:H89"/>
    <mergeCell ref="I89:L89"/>
    <mergeCell ref="M89:Q89"/>
    <mergeCell ref="R89:W89"/>
    <mergeCell ref="X89:AB89"/>
    <mergeCell ref="AC89:AH89"/>
    <mergeCell ref="AT91:AY91"/>
    <mergeCell ref="I92:L92"/>
    <mergeCell ref="M92:Q92"/>
    <mergeCell ref="R92:W92"/>
    <mergeCell ref="X92:AB92"/>
    <mergeCell ref="AC92:AH92"/>
    <mergeCell ref="AI92:AM92"/>
    <mergeCell ref="AN92:AS92"/>
    <mergeCell ref="AI90:AM90"/>
    <mergeCell ref="AN90:AS90"/>
    <mergeCell ref="AT90:AY90"/>
    <mergeCell ref="I91:L91"/>
    <mergeCell ref="M91:Q91"/>
    <mergeCell ref="R91:W91"/>
    <mergeCell ref="X91:AB91"/>
    <mergeCell ref="AC91:AH91"/>
    <mergeCell ref="AI91:AM91"/>
    <mergeCell ref="AN91:AS91"/>
    <mergeCell ref="E90:H93"/>
    <mergeCell ref="I90:L90"/>
    <mergeCell ref="M90:Q90"/>
    <mergeCell ref="R90:W90"/>
    <mergeCell ref="X90:AB90"/>
    <mergeCell ref="AC90:AH90"/>
    <mergeCell ref="AT92:AY92"/>
    <mergeCell ref="I93:L93"/>
    <mergeCell ref="X86:AB86"/>
    <mergeCell ref="AC86:AH86"/>
    <mergeCell ref="AI86:AM86"/>
    <mergeCell ref="AN86:AS86"/>
    <mergeCell ref="AT86:AY86"/>
    <mergeCell ref="AT87:AY87"/>
    <mergeCell ref="I88:L88"/>
    <mergeCell ref="M88:Q88"/>
    <mergeCell ref="R88:W88"/>
    <mergeCell ref="X88:AB88"/>
    <mergeCell ref="AC88:AH88"/>
    <mergeCell ref="AI88:AM88"/>
    <mergeCell ref="AN88:AS88"/>
    <mergeCell ref="AT88:AY88"/>
    <mergeCell ref="AI89:AM89"/>
    <mergeCell ref="AN89:AS89"/>
    <mergeCell ref="AT89:AY89"/>
    <mergeCell ref="I87:L87"/>
    <mergeCell ref="M87:Q87"/>
    <mergeCell ref="R87:W87"/>
    <mergeCell ref="X87:AB87"/>
    <mergeCell ref="AC87:AH87"/>
    <mergeCell ref="AI87:AM87"/>
    <mergeCell ref="AN87:AS87"/>
    <mergeCell ref="E82:H82"/>
    <mergeCell ref="I82:L82"/>
    <mergeCell ref="M82:Q82"/>
    <mergeCell ref="R82:W82"/>
    <mergeCell ref="X82:AB82"/>
    <mergeCell ref="AC82:AH82"/>
    <mergeCell ref="AT84:AY84"/>
    <mergeCell ref="I85:L85"/>
    <mergeCell ref="M85:Q85"/>
    <mergeCell ref="R85:W85"/>
    <mergeCell ref="X85:AB85"/>
    <mergeCell ref="AC85:AH85"/>
    <mergeCell ref="AI85:AM85"/>
    <mergeCell ref="AN85:AS85"/>
    <mergeCell ref="AI83:AM83"/>
    <mergeCell ref="AN83:AS83"/>
    <mergeCell ref="AT83:AY83"/>
    <mergeCell ref="I84:L84"/>
    <mergeCell ref="M84:Q84"/>
    <mergeCell ref="R84:W84"/>
    <mergeCell ref="X84:AB84"/>
    <mergeCell ref="AC84:AH84"/>
    <mergeCell ref="AI84:AM84"/>
    <mergeCell ref="AN84:AS84"/>
    <mergeCell ref="E83:H86"/>
    <mergeCell ref="I83:L83"/>
    <mergeCell ref="M83:Q83"/>
    <mergeCell ref="R83:W83"/>
    <mergeCell ref="X83:AB83"/>
    <mergeCell ref="AC83:AH83"/>
    <mergeCell ref="AT85:AY85"/>
    <mergeCell ref="I86:L86"/>
    <mergeCell ref="E76:H79"/>
    <mergeCell ref="I76:L76"/>
    <mergeCell ref="M76:Q76"/>
    <mergeCell ref="R76:W76"/>
    <mergeCell ref="X76:AB76"/>
    <mergeCell ref="AC76:AH76"/>
    <mergeCell ref="AT78:AY78"/>
    <mergeCell ref="I79:L79"/>
    <mergeCell ref="M79:Q79"/>
    <mergeCell ref="R79:W79"/>
    <mergeCell ref="X79:AB79"/>
    <mergeCell ref="AC79:AH79"/>
    <mergeCell ref="AI79:AM79"/>
    <mergeCell ref="AN79:AS79"/>
    <mergeCell ref="AT79:AY79"/>
    <mergeCell ref="AT80:AY80"/>
    <mergeCell ref="I81:L81"/>
    <mergeCell ref="M81:Q81"/>
    <mergeCell ref="R81:W81"/>
    <mergeCell ref="X81:AB81"/>
    <mergeCell ref="AC81:AH81"/>
    <mergeCell ref="AI81:AM81"/>
    <mergeCell ref="AN81:AS81"/>
    <mergeCell ref="AT81:AY81"/>
    <mergeCell ref="I80:L80"/>
    <mergeCell ref="M80:Q80"/>
    <mergeCell ref="R80:W80"/>
    <mergeCell ref="X80:AB80"/>
    <mergeCell ref="AC80:AH80"/>
    <mergeCell ref="AI80:AM80"/>
    <mergeCell ref="AN80:AS80"/>
    <mergeCell ref="E75:H75"/>
    <mergeCell ref="I75:L75"/>
    <mergeCell ref="M75:Q75"/>
    <mergeCell ref="R75:W75"/>
    <mergeCell ref="X75:AB75"/>
    <mergeCell ref="AC75:AH75"/>
    <mergeCell ref="AI75:AM75"/>
    <mergeCell ref="AN75:AS75"/>
    <mergeCell ref="I74:L74"/>
    <mergeCell ref="M74:Q74"/>
    <mergeCell ref="R74:W74"/>
    <mergeCell ref="X74:AB74"/>
    <mergeCell ref="AC74:AH74"/>
    <mergeCell ref="AI74:AM74"/>
    <mergeCell ref="AT77:AY77"/>
    <mergeCell ref="I78:L78"/>
    <mergeCell ref="M78:Q78"/>
    <mergeCell ref="R78:W78"/>
    <mergeCell ref="X78:AB78"/>
    <mergeCell ref="AC78:AH78"/>
    <mergeCell ref="AI78:AM78"/>
    <mergeCell ref="AN78:AS78"/>
    <mergeCell ref="AI76:AM76"/>
    <mergeCell ref="AN76:AS76"/>
    <mergeCell ref="AT76:AY76"/>
    <mergeCell ref="I77:L77"/>
    <mergeCell ref="M77:Q77"/>
    <mergeCell ref="R77:W77"/>
    <mergeCell ref="X77:AB77"/>
    <mergeCell ref="AC77:AH77"/>
    <mergeCell ref="AI77:AM77"/>
    <mergeCell ref="AN77:AS77"/>
    <mergeCell ref="E69:H72"/>
    <mergeCell ref="I69:L69"/>
    <mergeCell ref="M69:Q69"/>
    <mergeCell ref="R69:W69"/>
    <mergeCell ref="X69:AB69"/>
    <mergeCell ref="AC69:AH69"/>
    <mergeCell ref="AI69:AM69"/>
    <mergeCell ref="AN69:AS69"/>
    <mergeCell ref="I124:L124"/>
    <mergeCell ref="M124:Q124"/>
    <mergeCell ref="R124:W124"/>
    <mergeCell ref="X124:AB124"/>
    <mergeCell ref="AC124:AH124"/>
    <mergeCell ref="AI124:AM124"/>
    <mergeCell ref="AT73:AY73"/>
    <mergeCell ref="AT70:AY70"/>
    <mergeCell ref="I71:L71"/>
    <mergeCell ref="M71:Q71"/>
    <mergeCell ref="R71:W71"/>
    <mergeCell ref="X71:AB71"/>
    <mergeCell ref="AC71:AH71"/>
    <mergeCell ref="AI71:AM71"/>
    <mergeCell ref="AN71:AS71"/>
    <mergeCell ref="AT71:AY71"/>
    <mergeCell ref="M73:Q73"/>
    <mergeCell ref="R73:W73"/>
    <mergeCell ref="X73:AB73"/>
    <mergeCell ref="AC73:AH73"/>
    <mergeCell ref="AI73:AM73"/>
    <mergeCell ref="AN73:AS73"/>
    <mergeCell ref="AT75:AY75"/>
    <mergeCell ref="I72:L72"/>
    <mergeCell ref="R123:W123"/>
    <mergeCell ref="X123:AB123"/>
    <mergeCell ref="AC123:AH123"/>
    <mergeCell ref="AI123:AM123"/>
    <mergeCell ref="AN123:AS123"/>
    <mergeCell ref="AT123:AY123"/>
    <mergeCell ref="AC122:AH122"/>
    <mergeCell ref="AT69:AY69"/>
    <mergeCell ref="I70:L70"/>
    <mergeCell ref="M70:Q70"/>
    <mergeCell ref="R70:W70"/>
    <mergeCell ref="X70:AB70"/>
    <mergeCell ref="AC70:AH70"/>
    <mergeCell ref="AI70:AM70"/>
    <mergeCell ref="AN70:AS70"/>
    <mergeCell ref="AN124:AS124"/>
    <mergeCell ref="AT124:AY124"/>
    <mergeCell ref="M72:Q72"/>
    <mergeCell ref="R72:W72"/>
    <mergeCell ref="X72:AB72"/>
    <mergeCell ref="AC72:AH72"/>
    <mergeCell ref="AI72:AM72"/>
    <mergeCell ref="AN72:AS72"/>
    <mergeCell ref="AT72:AY72"/>
    <mergeCell ref="I73:L73"/>
    <mergeCell ref="AN74:AS74"/>
    <mergeCell ref="AT74:AY74"/>
    <mergeCell ref="AI82:AM82"/>
    <mergeCell ref="AN82:AS82"/>
    <mergeCell ref="AT82:AY82"/>
    <mergeCell ref="M86:Q86"/>
    <mergeCell ref="R86:W86"/>
    <mergeCell ref="B126:D137"/>
    <mergeCell ref="E118:H121"/>
    <mergeCell ref="I118:L118"/>
    <mergeCell ref="M118:Q118"/>
    <mergeCell ref="R118:W118"/>
    <mergeCell ref="X118:AB118"/>
    <mergeCell ref="I122:L122"/>
    <mergeCell ref="M122:Q122"/>
    <mergeCell ref="R122:W122"/>
    <mergeCell ref="X122:AB122"/>
    <mergeCell ref="AT118:AY118"/>
    <mergeCell ref="I119:L119"/>
    <mergeCell ref="M119:Q119"/>
    <mergeCell ref="R119:W119"/>
    <mergeCell ref="X119:AB119"/>
    <mergeCell ref="AC119:AH119"/>
    <mergeCell ref="AI119:AM119"/>
    <mergeCell ref="AN119:AS119"/>
    <mergeCell ref="AT119:AY119"/>
    <mergeCell ref="AC118:AH118"/>
    <mergeCell ref="AT120:AY120"/>
    <mergeCell ref="I121:L121"/>
    <mergeCell ref="M121:Q121"/>
    <mergeCell ref="R121:W121"/>
    <mergeCell ref="X121:AB121"/>
    <mergeCell ref="AC121:AH121"/>
    <mergeCell ref="AI121:AM121"/>
    <mergeCell ref="AN121:AS121"/>
    <mergeCell ref="AT121:AY121"/>
    <mergeCell ref="AT122:AY122"/>
    <mergeCell ref="I123:L123"/>
    <mergeCell ref="M123:Q123"/>
    <mergeCell ref="I132:L132"/>
    <mergeCell ref="M132:S132"/>
    <mergeCell ref="T132:W132"/>
    <mergeCell ref="X132:AD132"/>
    <mergeCell ref="AE132:AH132"/>
    <mergeCell ref="AI132:AO132"/>
    <mergeCell ref="AP132:AS132"/>
    <mergeCell ref="AT132:AY132"/>
    <mergeCell ref="AP134:AS134"/>
    <mergeCell ref="AT134:AY134"/>
    <mergeCell ref="E133:H133"/>
    <mergeCell ref="I133:L133"/>
    <mergeCell ref="M133:S133"/>
    <mergeCell ref="T133:W133"/>
    <mergeCell ref="X133:AD133"/>
    <mergeCell ref="AE133:AH133"/>
    <mergeCell ref="AI133:AO133"/>
    <mergeCell ref="AP133:AS133"/>
    <mergeCell ref="E134:H134"/>
    <mergeCell ref="I134:L134"/>
    <mergeCell ref="M134:S134"/>
    <mergeCell ref="T134:W134"/>
    <mergeCell ref="X134:AD134"/>
    <mergeCell ref="AE134:AH134"/>
    <mergeCell ref="AI134:AO134"/>
    <mergeCell ref="AE135:AH135"/>
    <mergeCell ref="AI135:AO135"/>
    <mergeCell ref="AP135:AS135"/>
    <mergeCell ref="AT135:AY135"/>
    <mergeCell ref="AP130:AS130"/>
    <mergeCell ref="AT130:AY130"/>
    <mergeCell ref="E129:H129"/>
    <mergeCell ref="I129:L129"/>
    <mergeCell ref="M129:S129"/>
    <mergeCell ref="T129:W129"/>
    <mergeCell ref="X129:AD129"/>
    <mergeCell ref="AE129:AH129"/>
    <mergeCell ref="AI129:AO129"/>
    <mergeCell ref="AP129:AS129"/>
    <mergeCell ref="AI131:AO131"/>
    <mergeCell ref="AP131:AS131"/>
    <mergeCell ref="AT131:AY131"/>
    <mergeCell ref="E130:H130"/>
    <mergeCell ref="I130:L130"/>
    <mergeCell ref="M130:S130"/>
    <mergeCell ref="T130:W130"/>
    <mergeCell ref="X130:AD130"/>
    <mergeCell ref="AE130:AH130"/>
    <mergeCell ref="AI130:AO130"/>
    <mergeCell ref="E131:H131"/>
    <mergeCell ref="I131:L131"/>
    <mergeCell ref="M131:S131"/>
    <mergeCell ref="T131:W131"/>
    <mergeCell ref="X131:AD131"/>
    <mergeCell ref="AE131:AH131"/>
    <mergeCell ref="AT133:AY133"/>
    <mergeCell ref="E132:H132"/>
    <mergeCell ref="AP137:AS137"/>
    <mergeCell ref="AT137:AY137"/>
    <mergeCell ref="E128:H128"/>
    <mergeCell ref="I128:L128"/>
    <mergeCell ref="M128:S128"/>
    <mergeCell ref="T128:W128"/>
    <mergeCell ref="X128:AD128"/>
    <mergeCell ref="AE128:AH128"/>
    <mergeCell ref="AI128:AO128"/>
    <mergeCell ref="AP128:AS128"/>
    <mergeCell ref="AI136:AO136"/>
    <mergeCell ref="AP136:AS136"/>
    <mergeCell ref="AT136:AY136"/>
    <mergeCell ref="E137:H137"/>
    <mergeCell ref="I137:L137"/>
    <mergeCell ref="M137:S137"/>
    <mergeCell ref="T137:W137"/>
    <mergeCell ref="X137:AD137"/>
    <mergeCell ref="AE137:AH137"/>
    <mergeCell ref="AI137:AO137"/>
    <mergeCell ref="E136:H136"/>
    <mergeCell ref="I136:L136"/>
    <mergeCell ref="M136:S136"/>
    <mergeCell ref="T136:W136"/>
    <mergeCell ref="X136:AD136"/>
    <mergeCell ref="AE136:AH136"/>
    <mergeCell ref="AT129:AY129"/>
    <mergeCell ref="T135:W135"/>
    <mergeCell ref="X135:AD135"/>
    <mergeCell ref="E135:H135"/>
    <mergeCell ref="I135:L135"/>
    <mergeCell ref="M135:S135"/>
    <mergeCell ref="AE127:AH127"/>
    <mergeCell ref="AI127:AO127"/>
    <mergeCell ref="AP127:AS127"/>
    <mergeCell ref="AT127:AY127"/>
    <mergeCell ref="I19:L19"/>
    <mergeCell ref="M19:Q19"/>
    <mergeCell ref="R19:W19"/>
    <mergeCell ref="X19:AB19"/>
    <mergeCell ref="AC19:AH19"/>
    <mergeCell ref="AI19:AM19"/>
    <mergeCell ref="AT128:AY128"/>
    <mergeCell ref="E126:H127"/>
    <mergeCell ref="I126:S126"/>
    <mergeCell ref="T126:AD126"/>
    <mergeCell ref="AE126:AO126"/>
    <mergeCell ref="AP126:AY126"/>
    <mergeCell ref="I127:L127"/>
    <mergeCell ref="M127:S127"/>
    <mergeCell ref="T127:W127"/>
    <mergeCell ref="X127:AD127"/>
    <mergeCell ref="AI122:AM122"/>
    <mergeCell ref="AN122:AS122"/>
    <mergeCell ref="E124:H124"/>
    <mergeCell ref="AI118:AM118"/>
    <mergeCell ref="AN118:AS118"/>
    <mergeCell ref="I120:L120"/>
    <mergeCell ref="M120:Q120"/>
    <mergeCell ref="R120:W120"/>
    <mergeCell ref="X120:AB120"/>
    <mergeCell ref="AC120:AH120"/>
    <mergeCell ref="AI120:AM120"/>
    <mergeCell ref="AN120:AS120"/>
    <mergeCell ref="M18:Q18"/>
    <mergeCell ref="R13:W13"/>
    <mergeCell ref="X13:AB13"/>
    <mergeCell ref="AC13:AH13"/>
    <mergeCell ref="AI13:AM13"/>
    <mergeCell ref="AI15:AM15"/>
    <mergeCell ref="AN15:AS15"/>
    <mergeCell ref="I16:L16"/>
    <mergeCell ref="AN19:AS19"/>
    <mergeCell ref="M16:Q16"/>
    <mergeCell ref="R16:W16"/>
    <mergeCell ref="X16:AB16"/>
    <mergeCell ref="AC16:AH16"/>
    <mergeCell ref="AI16:AM16"/>
    <mergeCell ref="AN16:AS16"/>
    <mergeCell ref="X17:AB17"/>
    <mergeCell ref="AC17:AH17"/>
    <mergeCell ref="AI17:AM17"/>
    <mergeCell ref="AI18:AM18"/>
    <mergeCell ref="AN18:AS18"/>
    <mergeCell ref="M12:Q12"/>
    <mergeCell ref="R12:W12"/>
    <mergeCell ref="X12:AB12"/>
    <mergeCell ref="AC12:AH12"/>
    <mergeCell ref="M14:Q14"/>
    <mergeCell ref="R14:W14"/>
    <mergeCell ref="X14:AB14"/>
    <mergeCell ref="AC14:AH14"/>
    <mergeCell ref="B2:F3"/>
    <mergeCell ref="R18:W18"/>
    <mergeCell ref="X18:AB18"/>
    <mergeCell ref="AC18:AH18"/>
    <mergeCell ref="I17:L17"/>
    <mergeCell ref="M17:Q17"/>
    <mergeCell ref="R17:W17"/>
    <mergeCell ref="I14:L14"/>
    <mergeCell ref="AF4:AJ6"/>
    <mergeCell ref="AF2:AJ3"/>
    <mergeCell ref="B11:L12"/>
    <mergeCell ref="M11:W11"/>
    <mergeCell ref="X11:AH11"/>
    <mergeCell ref="AI11:AS11"/>
    <mergeCell ref="B13:H16"/>
    <mergeCell ref="I15:L15"/>
    <mergeCell ref="M15:Q15"/>
    <mergeCell ref="R15:W15"/>
    <mergeCell ref="X15:AB15"/>
    <mergeCell ref="AC15:AH15"/>
    <mergeCell ref="AN17:AS17"/>
    <mergeCell ref="I18:L18"/>
    <mergeCell ref="AA2:AE3"/>
    <mergeCell ref="AN5:AP5"/>
    <mergeCell ref="AN2:AP4"/>
    <mergeCell ref="AK5:AM5"/>
    <mergeCell ref="AR5:AT5"/>
    <mergeCell ref="AK6:AM6"/>
    <mergeCell ref="AN6:AP6"/>
    <mergeCell ref="AR6:AT6"/>
    <mergeCell ref="AR2:AT4"/>
    <mergeCell ref="AK2:AM4"/>
    <mergeCell ref="AQ2:AQ4"/>
    <mergeCell ref="AI14:AM14"/>
    <mergeCell ref="AN14:AS14"/>
    <mergeCell ref="AI12:AM12"/>
    <mergeCell ref="AN12:AS12"/>
    <mergeCell ref="I13:L13"/>
    <mergeCell ref="M13:Q13"/>
    <mergeCell ref="AV5:AX5"/>
    <mergeCell ref="AV6:AX6"/>
    <mergeCell ref="AV2:AX4"/>
    <mergeCell ref="AY2:AY4"/>
    <mergeCell ref="AU2:AU4"/>
    <mergeCell ref="AT11:AY12"/>
    <mergeCell ref="AT14:AY14"/>
    <mergeCell ref="AT17:AY17"/>
    <mergeCell ref="AT18:AY18"/>
    <mergeCell ref="AT15:AY15"/>
    <mergeCell ref="AT16:AY16"/>
    <mergeCell ref="AT19:AY19"/>
    <mergeCell ref="B4:F6"/>
    <mergeCell ref="G4:K6"/>
    <mergeCell ref="L4:P6"/>
    <mergeCell ref="Q4:U6"/>
    <mergeCell ref="V4:Z6"/>
    <mergeCell ref="AA4:AE6"/>
    <mergeCell ref="AT13:AY13"/>
    <mergeCell ref="AN13:AS13"/>
    <mergeCell ref="B8:AG9"/>
    <mergeCell ref="AH8:AK8"/>
    <mergeCell ref="AL8:AY8"/>
    <mergeCell ref="AI9:AJ9"/>
    <mergeCell ref="AK9:AT9"/>
    <mergeCell ref="AU9:AW9"/>
    <mergeCell ref="AX9:AY9"/>
    <mergeCell ref="AU10:AW10"/>
    <mergeCell ref="G2:K3"/>
    <mergeCell ref="L2:P3"/>
    <mergeCell ref="Q2:U3"/>
    <mergeCell ref="V2:Z3"/>
  </mergeCells>
  <phoneticPr fontId="2"/>
  <pageMargins left="0.6692913385826772" right="0.6692913385826772" top="0.59055118110236227" bottom="0.59055118110236227" header="0.51181102362204722" footer="0.51181102362204722"/>
  <pageSetup paperSize="9" scale="93" fitToHeight="2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12</vt:i4>
      </vt:variant>
    </vt:vector>
  </HeadingPairs>
  <TitlesOfParts>
    <vt:vector size="24" baseType="lpstr">
      <vt:lpstr>R6.4</vt:lpstr>
      <vt:lpstr>R6.5</vt:lpstr>
      <vt:lpstr>R6.6</vt:lpstr>
      <vt:lpstr>R6.7</vt:lpstr>
      <vt:lpstr>R6.8</vt:lpstr>
      <vt:lpstr>R6.9</vt:lpstr>
      <vt:lpstr>R6.10</vt:lpstr>
      <vt:lpstr>R6.11</vt:lpstr>
      <vt:lpstr>R6.12</vt:lpstr>
      <vt:lpstr>R7.1</vt:lpstr>
      <vt:lpstr>R7.2</vt:lpstr>
      <vt:lpstr>R7.3</vt:lpstr>
      <vt:lpstr>R6.10!Print_Area</vt:lpstr>
      <vt:lpstr>R6.11!Print_Area</vt:lpstr>
      <vt:lpstr>R6.12!Print_Area</vt:lpstr>
      <vt:lpstr>R6.4!Print_Area</vt:lpstr>
      <vt:lpstr>R6.5!Print_Area</vt:lpstr>
      <vt:lpstr>R6.6!Print_Area</vt:lpstr>
      <vt:lpstr>R6.7!Print_Area</vt:lpstr>
      <vt:lpstr>R6.8!Print_Area</vt:lpstr>
      <vt:lpstr>R6.9!Print_Area</vt:lpstr>
      <vt:lpstr>R7.1!Print_Area</vt:lpstr>
      <vt:lpstr>R7.2!Print_Area</vt:lpstr>
      <vt:lpstr>R7.3!Print_Area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2025-08-25T00:30:27Z</dcterms:created>
  <dcterms:modified xsi:type="dcterms:W3CDTF">2025-08-25T00:30:27Z</dcterms:modified>
</cp:coreProperties>
</file>