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 tabRatio="812"/>
  </bookViews>
  <sheets>
    <sheet name="一般会計" sheetId="77" r:id="rId1"/>
  </sheets>
  <definedNames>
    <definedName name="_xlnm.Print_Area" localSheetId="0">一般会計!$A$5:$I$31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 calcMode="manual"/>
</workbook>
</file>

<file path=xl/calcChain.xml><?xml version="1.0" encoding="utf-8"?>
<calcChain xmlns="http://schemas.openxmlformats.org/spreadsheetml/2006/main">
  <c r="F17" i="77" l="1"/>
  <c r="F16" i="77"/>
  <c r="E17" i="77"/>
  <c r="E16" i="77"/>
  <c r="F29" i="77" l="1"/>
  <c r="E29" i="77"/>
  <c r="F28" i="77"/>
  <c r="E28" i="77"/>
  <c r="G27" i="77"/>
  <c r="G26" i="77"/>
  <c r="F25" i="77"/>
  <c r="E25" i="77"/>
  <c r="F24" i="77"/>
  <c r="E24" i="77"/>
  <c r="G23" i="77"/>
  <c r="G22" i="77"/>
  <c r="F21" i="77"/>
  <c r="F20" i="77"/>
  <c r="E21" i="77"/>
  <c r="G21" i="77" s="1"/>
  <c r="E20" i="77"/>
  <c r="G20" i="77" s="1"/>
  <c r="G19" i="77"/>
  <c r="G18" i="77"/>
  <c r="G28" i="77" l="1"/>
  <c r="G29" i="77"/>
  <c r="G25" i="77"/>
  <c r="G24" i="77"/>
  <c r="I30" i="77" l="1"/>
  <c r="H30" i="77" s="1"/>
  <c r="E30" i="77"/>
  <c r="I31" i="77" l="1"/>
  <c r="F31" i="77"/>
  <c r="F30" i="77"/>
  <c r="E31" i="77"/>
  <c r="G17" i="77"/>
  <c r="G16" i="77"/>
  <c r="G15" i="77"/>
  <c r="G14" i="77"/>
  <c r="G13" i="77"/>
  <c r="G12" i="77"/>
  <c r="G30" i="77" l="1"/>
  <c r="G31" i="77" l="1"/>
</calcChain>
</file>

<file path=xl/sharedStrings.xml><?xml version="1.0" encoding="utf-8"?>
<sst xmlns="http://schemas.openxmlformats.org/spreadsheetml/2006/main" count="39" uniqueCount="37">
  <si>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</si>
  <si>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</si>
  <si>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</si>
  <si>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</si>
  <si>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</si>
  <si>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</si>
  <si>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</si>
  <si>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</si>
  <si>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</si>
  <si>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</si>
  <si>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</si>
  <si>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</si>
  <si>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</si>
  <si>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</si>
  <si>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</si>
  <si>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</si>
  <si>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7-2-1</t>
    <phoneticPr fontId="3"/>
  </si>
  <si>
    <t>万博推進局職員の人件費</t>
    <rPh sb="0" eb="2">
      <t>バンパク</t>
    </rPh>
    <rPh sb="2" eb="4">
      <t>スイシン</t>
    </rPh>
    <rPh sb="4" eb="5">
      <t>キョク</t>
    </rPh>
    <rPh sb="5" eb="7">
      <t>ショクイン</t>
    </rPh>
    <rPh sb="8" eb="11">
      <t>ジンケンヒ</t>
    </rPh>
    <phoneticPr fontId="4"/>
  </si>
  <si>
    <t>総務課</t>
    <rPh sb="0" eb="3">
      <t>ソウムカ</t>
    </rPh>
    <phoneticPr fontId="4"/>
  </si>
  <si>
    <t>国際博覧会推進事業</t>
    <phoneticPr fontId="3"/>
  </si>
  <si>
    <t>総務課　他</t>
    <rPh sb="0" eb="3">
      <t>ソウムカ</t>
    </rPh>
    <rPh sb="2" eb="3">
      <t>カ</t>
    </rPh>
    <rPh sb="4" eb="5">
      <t>ホカ</t>
    </rPh>
    <phoneticPr fontId="3"/>
  </si>
  <si>
    <t>7-2-1</t>
    <phoneticPr fontId="4"/>
  </si>
  <si>
    <t>7-2-2</t>
    <phoneticPr fontId="4"/>
  </si>
  <si>
    <t>事務費計</t>
    <rPh sb="0" eb="3">
      <t>ジムヒ</t>
    </rPh>
    <rPh sb="2" eb="3">
      <t>ヒ</t>
    </rPh>
    <rPh sb="3" eb="4">
      <t>ケイ</t>
    </rPh>
    <phoneticPr fontId="3"/>
  </si>
  <si>
    <t>推進費計</t>
    <rPh sb="0" eb="3">
      <t>スイシンヒ</t>
    </rPh>
    <rPh sb="3" eb="4">
      <t>ソウケイ</t>
    </rPh>
    <phoneticPr fontId="3"/>
  </si>
  <si>
    <t>所属名　万博推進局　</t>
    <rPh sb="0" eb="2">
      <t>ショゾク</t>
    </rPh>
    <rPh sb="2" eb="3">
      <t>メイ</t>
    </rPh>
    <rPh sb="4" eb="8">
      <t>バンパクスイシン</t>
    </rPh>
    <rPh sb="8" eb="9">
      <t>キョク</t>
    </rPh>
    <phoneticPr fontId="3"/>
  </si>
  <si>
    <t>2025年日本国際博覧会大阪パビリオン基金積立金</t>
    <phoneticPr fontId="3"/>
  </si>
  <si>
    <t>16-2-21</t>
    <phoneticPr fontId="4"/>
  </si>
  <si>
    <t>出展課　他</t>
    <phoneticPr fontId="3"/>
  </si>
  <si>
    <t>2025年日本国際博覧会大阪パビリオン基金蓄積計</t>
    <rPh sb="4" eb="5">
      <t>ネン</t>
    </rPh>
    <rPh sb="5" eb="7">
      <t>ニホン</t>
    </rPh>
    <rPh sb="7" eb="9">
      <t>コクサイ</t>
    </rPh>
    <rPh sb="9" eb="12">
      <t>ハクランカイ</t>
    </rPh>
    <rPh sb="12" eb="14">
      <t>オオサカ</t>
    </rPh>
    <rPh sb="19" eb="21">
      <t>キキン</t>
    </rPh>
    <rPh sb="21" eb="23">
      <t>チクセキ</t>
    </rPh>
    <rPh sb="23" eb="24">
      <t>ケイ</t>
    </rPh>
    <phoneticPr fontId="3"/>
  </si>
  <si>
    <t>16-2-12</t>
    <phoneticPr fontId="4"/>
  </si>
  <si>
    <t>整備調整課
整備企画課</t>
    <rPh sb="0" eb="2">
      <t>セイビ</t>
    </rPh>
    <rPh sb="2" eb="4">
      <t>チョウセイ</t>
    </rPh>
    <rPh sb="4" eb="5">
      <t>カ</t>
    </rPh>
    <rPh sb="6" eb="8">
      <t>セイビ</t>
    </rPh>
    <rPh sb="8" eb="11">
      <t>キカクカ</t>
    </rPh>
    <phoneticPr fontId="3"/>
  </si>
  <si>
    <t>出展課　他</t>
    <rPh sb="4" eb="5">
      <t>ホカ</t>
    </rPh>
    <phoneticPr fontId="3"/>
  </si>
  <si>
    <t>3 年 度</t>
    <phoneticPr fontId="3"/>
  </si>
  <si>
    <t>4 年 度</t>
    <rPh sb="2" eb="3">
      <t>ネン</t>
    </rPh>
    <rPh sb="4" eb="5">
      <t>ド</t>
    </rPh>
    <phoneticPr fontId="4"/>
  </si>
  <si>
    <t>基金利子蓄積計</t>
    <rPh sb="0" eb="2">
      <t>キキン</t>
    </rPh>
    <rPh sb="2" eb="4">
      <t>リシ</t>
    </rPh>
    <rPh sb="4" eb="6">
      <t>チクセキ</t>
    </rPh>
    <rPh sb="6" eb="7">
      <t>ケイ</t>
    </rPh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</si>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</sst>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77" fontId="6" fillId="0" borderId="12" xfId="3" applyNumberFormat="1" applyFont="1" applyFill="1" applyBorder="1" applyAlignment="1">
      <alignment vertical="center" shrinkToFit="1"/>
    </xf>
    <xf numFmtId="177" fontId="6" fillId="0" borderId="27" xfId="3" applyNumberFormat="1" applyFont="1" applyFill="1" applyBorder="1" applyAlignment="1">
      <alignment vertical="center" shrinkToFi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horizontal="right" vertical="center" shrinkToFit="1"/>
    </xf>
    <xf numFmtId="0" fontId="12" fillId="0" borderId="0" xfId="8" applyFill="1" applyAlignment="1">
      <alignment vertical="center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177" fontId="7" fillId="0" borderId="25" xfId="3" applyNumberFormat="1" applyFont="1" applyFill="1" applyBorder="1" applyAlignment="1">
      <alignment horizontal="center" vertical="center" wrapText="1"/>
    </xf>
    <xf numFmtId="177" fontId="7" fillId="0" borderId="8" xfId="3" applyNumberFormat="1" applyFont="1" applyFill="1" applyBorder="1" applyAlignment="1">
      <alignment horizontal="center" vertical="center" wrapText="1"/>
    </xf>
    <xf numFmtId="176" fontId="7" fillId="0" borderId="11" xfId="3" quotePrefix="1" applyNumberFormat="1" applyFont="1" applyFill="1" applyBorder="1" applyAlignment="1">
      <alignment horizontal="center" vertical="center"/>
    </xf>
    <xf numFmtId="176" fontId="7" fillId="0" borderId="9" xfId="3" applyNumberFormat="1" applyFont="1" applyFill="1" applyBorder="1" applyAlignment="1">
      <alignment horizontal="center" vertical="center"/>
    </xf>
    <xf numFmtId="0" fontId="12" fillId="0" borderId="11" xfId="8" applyNumberFormat="1" applyFill="1" applyBorder="1" applyAlignment="1">
      <alignment horizontal="left" vertical="center" wrapText="1"/>
    </xf>
    <xf numFmtId="0" fontId="12" fillId="0" borderId="9" xfId="8" applyNumberFormat="1" applyFill="1" applyBorder="1" applyAlignment="1">
      <alignment horizontal="left" vertical="center" wrapText="1"/>
    </xf>
    <xf numFmtId="177" fontId="7" fillId="2" borderId="11" xfId="3" applyNumberFormat="1" applyFont="1" applyFill="1" applyBorder="1" applyAlignment="1">
      <alignment horizontal="center" vertical="center" wrapText="1"/>
    </xf>
    <xf numFmtId="177" fontId="7" fillId="2" borderId="9" xfId="3" applyNumberFormat="1" applyFont="1" applyFill="1" applyBorder="1" applyAlignment="1">
      <alignment horizontal="center" vertical="center" wrapText="1"/>
    </xf>
    <xf numFmtId="0" fontId="10" fillId="0" borderId="18" xfId="3" applyNumberFormat="1" applyFont="1" applyFill="1" applyBorder="1" applyAlignment="1">
      <alignment horizontal="right" vertical="center" wrapTex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23" xfId="3" applyNumberFormat="1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177" fontId="7" fillId="0" borderId="11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0" fontId="7" fillId="0" borderId="11" xfId="3" applyNumberFormat="1" applyFont="1" applyFill="1" applyBorder="1" applyAlignment="1">
      <alignment horizontal="left" vertical="center" wrapText="1"/>
    </xf>
    <xf numFmtId="49" fontId="7" fillId="0" borderId="11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left" vertical="center" wrapText="1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.osaka.lg.jp/banpakusuishin/cmsfiles/contents/0000558/558095/fix_01-1-04_banpaku-chikusekikikin.xlsx" TargetMode="External"/><Relationship Id="rId2" Type="http://schemas.openxmlformats.org/officeDocument/2006/relationships/hyperlink" Target="https://www.city.osaka.lg.jp/banpakusuishin/cmsfiles/contents/0000558/558095/fix_01-1-02_banpaku.xlsx" TargetMode="External"/><Relationship Id="rId1" Type="http://schemas.openxmlformats.org/officeDocument/2006/relationships/hyperlink" Target="https://www.city.osaka.lg.jp/banpakusuishin/cmsfiles/contents/0000558/558095/fix_01-1-02_banpaku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ity.osaka.lg.jp/banpakusuishin/cmsfiles/contents/0000558/558095/fix_01-1-05_banpaku-tusmitateki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tabSelected="1" view="pageBreakPreview" zoomScaleNormal="100" zoomScaleSheetLayoutView="100" workbookViewId="0">
      <selection activeCell="J1" sqref="J1:K1048576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2" ht="17.25" customHeight="1">
      <c r="G1" s="31"/>
    </row>
    <row r="2" spans="1:12" ht="17.25" customHeight="1">
      <c r="A2" s="1"/>
      <c r="B2" s="1"/>
      <c r="G2" s="30"/>
      <c r="I2" s="27"/>
    </row>
    <row r="3" spans="1:12" ht="17.25" customHeight="1">
      <c r="A3" s="1"/>
      <c r="B3" s="1"/>
      <c r="G3" s="29"/>
      <c r="I3" s="27"/>
    </row>
    <row r="4" spans="1:12" ht="17.25" customHeight="1">
      <c r="G4" s="30"/>
    </row>
    <row r="5" spans="1:12" ht="18" customHeight="1">
      <c r="A5" s="1" t="s">
        <v>14</v>
      </c>
      <c r="B5" s="1"/>
      <c r="G5" s="2"/>
      <c r="H5" s="33"/>
      <c r="I5" s="33"/>
    </row>
    <row r="6" spans="1:12" ht="15" customHeight="1">
      <c r="G6" s="2"/>
    </row>
    <row r="7" spans="1:12" ht="18" customHeight="1">
      <c r="A7" s="5" t="s">
        <v>15</v>
      </c>
      <c r="B7" s="5"/>
      <c r="D7" s="4"/>
      <c r="E7" s="4"/>
      <c r="F7" s="5"/>
      <c r="G7" s="5"/>
      <c r="I7" s="28" t="s">
        <v>25</v>
      </c>
    </row>
    <row r="8" spans="1:12" ht="10.5" customHeight="1">
      <c r="A8" s="4"/>
      <c r="B8" s="4"/>
      <c r="D8" s="4"/>
      <c r="E8" s="4"/>
      <c r="F8" s="5"/>
      <c r="G8" s="5"/>
    </row>
    <row r="9" spans="1:12" ht="27" customHeight="1" thickBot="1">
      <c r="A9" s="4"/>
      <c r="B9" s="4"/>
      <c r="E9" s="56" t="s">
        <v>0</v>
      </c>
      <c r="F9" s="56"/>
      <c r="G9" s="6"/>
      <c r="I9" s="8" t="s">
        <v>1</v>
      </c>
      <c r="L9" s="39"/>
    </row>
    <row r="10" spans="1:12" ht="15" customHeight="1">
      <c r="A10" s="9" t="s">
        <v>2</v>
      </c>
      <c r="B10" s="10" t="s">
        <v>11</v>
      </c>
      <c r="C10" s="57" t="s">
        <v>9</v>
      </c>
      <c r="D10" s="59" t="s">
        <v>12</v>
      </c>
      <c r="E10" s="36" t="s">
        <v>33</v>
      </c>
      <c r="F10" s="10" t="s">
        <v>34</v>
      </c>
      <c r="G10" s="36" t="s">
        <v>7</v>
      </c>
      <c r="H10" s="60" t="s">
        <v>10</v>
      </c>
      <c r="I10" s="61"/>
    </row>
    <row r="11" spans="1:12" ht="15" customHeight="1">
      <c r="A11" s="11" t="s">
        <v>3</v>
      </c>
      <c r="B11" s="12" t="s">
        <v>6</v>
      </c>
      <c r="C11" s="58"/>
      <c r="D11" s="58"/>
      <c r="E11" s="37" t="s">
        <v>13</v>
      </c>
      <c r="F11" s="37" t="s">
        <v>36</v>
      </c>
      <c r="G11" s="37" t="s">
        <v>8</v>
      </c>
      <c r="H11" s="62"/>
      <c r="I11" s="63"/>
      <c r="L11" s="39"/>
    </row>
    <row r="12" spans="1:12" ht="15" customHeight="1">
      <c r="A12" s="48">
        <v>1</v>
      </c>
      <c r="B12" s="74" t="s">
        <v>16</v>
      </c>
      <c r="C12" s="73" t="s">
        <v>17</v>
      </c>
      <c r="D12" s="71" t="s">
        <v>18</v>
      </c>
      <c r="E12" s="13">
        <v>647537</v>
      </c>
      <c r="F12" s="13">
        <v>1726433</v>
      </c>
      <c r="G12" s="13">
        <f t="shared" ref="G12:G17" si="0">+F12-E12</f>
        <v>1078896</v>
      </c>
      <c r="H12" s="46" t="s">
        <v>4</v>
      </c>
      <c r="I12" s="34"/>
    </row>
    <row r="13" spans="1:12" ht="15" customHeight="1">
      <c r="A13" s="49"/>
      <c r="B13" s="75"/>
      <c r="C13" s="76"/>
      <c r="D13" s="72"/>
      <c r="E13" s="14">
        <v>647537</v>
      </c>
      <c r="F13" s="14">
        <v>865740</v>
      </c>
      <c r="G13" s="15">
        <f t="shared" si="0"/>
        <v>218203</v>
      </c>
      <c r="H13" s="47"/>
      <c r="I13" s="19"/>
    </row>
    <row r="14" spans="1:12" ht="15" customHeight="1">
      <c r="A14" s="48">
        <v>2</v>
      </c>
      <c r="B14" s="50" t="s">
        <v>21</v>
      </c>
      <c r="C14" s="52" t="s">
        <v>19</v>
      </c>
      <c r="D14" s="71" t="s">
        <v>20</v>
      </c>
      <c r="E14" s="38">
        <v>141093</v>
      </c>
      <c r="F14" s="38">
        <v>960186</v>
      </c>
      <c r="G14" s="13">
        <f t="shared" si="0"/>
        <v>819093</v>
      </c>
      <c r="H14" s="46"/>
      <c r="I14" s="35"/>
      <c r="L14" s="39"/>
    </row>
    <row r="15" spans="1:12" ht="15" customHeight="1">
      <c r="A15" s="49"/>
      <c r="B15" s="51"/>
      <c r="C15" s="53"/>
      <c r="D15" s="72"/>
      <c r="E15" s="17">
        <v>140013</v>
      </c>
      <c r="F15" s="17">
        <v>359714</v>
      </c>
      <c r="G15" s="15">
        <f t="shared" si="0"/>
        <v>219701</v>
      </c>
      <c r="H15" s="47"/>
      <c r="I15" s="19"/>
    </row>
    <row r="16" spans="1:12" ht="15" customHeight="1">
      <c r="A16" s="40" t="s">
        <v>23</v>
      </c>
      <c r="B16" s="41"/>
      <c r="C16" s="41"/>
      <c r="D16" s="42"/>
      <c r="E16" s="16">
        <f>E12+E14</f>
        <v>788630</v>
      </c>
      <c r="F16" s="16">
        <f>F12+F14</f>
        <v>2686619</v>
      </c>
      <c r="G16" s="13">
        <f t="shared" si="0"/>
        <v>1897989</v>
      </c>
      <c r="H16" s="46"/>
      <c r="I16" s="35"/>
    </row>
    <row r="17" spans="1:12" ht="15" customHeight="1">
      <c r="A17" s="43"/>
      <c r="B17" s="44"/>
      <c r="C17" s="44"/>
      <c r="D17" s="45"/>
      <c r="E17" s="17">
        <f>E13+E15</f>
        <v>787550</v>
      </c>
      <c r="F17" s="17">
        <f>F13+F15</f>
        <v>1225454</v>
      </c>
      <c r="G17" s="15">
        <f t="shared" si="0"/>
        <v>437904</v>
      </c>
      <c r="H17" s="47"/>
      <c r="I17" s="19"/>
    </row>
    <row r="18" spans="1:12" ht="15" customHeight="1">
      <c r="A18" s="48">
        <v>3</v>
      </c>
      <c r="B18" s="50" t="s">
        <v>22</v>
      </c>
      <c r="C18" s="52" t="s">
        <v>19</v>
      </c>
      <c r="D18" s="71" t="s">
        <v>31</v>
      </c>
      <c r="E18" s="38">
        <v>4104163</v>
      </c>
      <c r="F18" s="38">
        <v>4434588</v>
      </c>
      <c r="G18" s="13">
        <f t="shared" ref="G18:G21" si="1">+F18-E18</f>
        <v>330425</v>
      </c>
      <c r="H18" s="46"/>
      <c r="I18" s="35"/>
      <c r="L18" s="39"/>
    </row>
    <row r="19" spans="1:12" ht="15" customHeight="1">
      <c r="A19" s="49"/>
      <c r="B19" s="51"/>
      <c r="C19" s="53"/>
      <c r="D19" s="72"/>
      <c r="E19" s="17">
        <v>2670663</v>
      </c>
      <c r="F19" s="17">
        <v>2217294</v>
      </c>
      <c r="G19" s="15">
        <f t="shared" si="1"/>
        <v>-453369</v>
      </c>
      <c r="H19" s="47"/>
      <c r="I19" s="19"/>
    </row>
    <row r="20" spans="1:12" ht="15" customHeight="1">
      <c r="A20" s="40" t="s">
        <v>24</v>
      </c>
      <c r="B20" s="41"/>
      <c r="C20" s="41"/>
      <c r="D20" s="42"/>
      <c r="E20" s="16">
        <f>+E18</f>
        <v>4104163</v>
      </c>
      <c r="F20" s="16">
        <f>+F18</f>
        <v>4434588</v>
      </c>
      <c r="G20" s="13">
        <f t="shared" si="1"/>
        <v>330425</v>
      </c>
      <c r="H20" s="46"/>
      <c r="I20" s="35"/>
    </row>
    <row r="21" spans="1:12" ht="15" customHeight="1">
      <c r="A21" s="43"/>
      <c r="B21" s="44"/>
      <c r="C21" s="44"/>
      <c r="D21" s="45"/>
      <c r="E21" s="17">
        <f>+E19</f>
        <v>2670663</v>
      </c>
      <c r="F21" s="17">
        <f>+F19</f>
        <v>2217294</v>
      </c>
      <c r="G21" s="15">
        <f t="shared" si="1"/>
        <v>-453369</v>
      </c>
      <c r="H21" s="47"/>
      <c r="I21" s="19"/>
    </row>
    <row r="22" spans="1:12" ht="15" customHeight="1">
      <c r="A22" s="48">
        <v>4</v>
      </c>
      <c r="B22" s="50" t="s">
        <v>30</v>
      </c>
      <c r="C22" s="52" t="s">
        <v>26</v>
      </c>
      <c r="D22" s="54" t="s">
        <v>32</v>
      </c>
      <c r="E22" s="38">
        <v>0</v>
      </c>
      <c r="F22" s="38">
        <v>100000</v>
      </c>
      <c r="G22" s="13">
        <f t="shared" ref="G22:G25" si="2">+F22-E22</f>
        <v>100000</v>
      </c>
      <c r="H22" s="46"/>
      <c r="I22" s="35"/>
      <c r="L22" s="39"/>
    </row>
    <row r="23" spans="1:12" ht="15" customHeight="1">
      <c r="A23" s="49"/>
      <c r="B23" s="51"/>
      <c r="C23" s="53"/>
      <c r="D23" s="55"/>
      <c r="E23" s="17">
        <v>0</v>
      </c>
      <c r="F23" s="17">
        <v>0</v>
      </c>
      <c r="G23" s="15">
        <f t="shared" si="2"/>
        <v>0</v>
      </c>
      <c r="H23" s="47"/>
      <c r="I23" s="19"/>
    </row>
    <row r="24" spans="1:12" ht="15" customHeight="1">
      <c r="A24" s="40" t="s">
        <v>29</v>
      </c>
      <c r="B24" s="41"/>
      <c r="C24" s="41"/>
      <c r="D24" s="42"/>
      <c r="E24" s="16">
        <f>+E22</f>
        <v>0</v>
      </c>
      <c r="F24" s="16">
        <f>+F22</f>
        <v>100000</v>
      </c>
      <c r="G24" s="13">
        <f t="shared" si="2"/>
        <v>100000</v>
      </c>
      <c r="H24" s="46"/>
      <c r="I24" s="35"/>
    </row>
    <row r="25" spans="1:12" ht="15" customHeight="1">
      <c r="A25" s="43"/>
      <c r="B25" s="44"/>
      <c r="C25" s="44"/>
      <c r="D25" s="45"/>
      <c r="E25" s="17">
        <f>+E23</f>
        <v>0</v>
      </c>
      <c r="F25" s="17">
        <f>+F23</f>
        <v>0</v>
      </c>
      <c r="G25" s="15">
        <f t="shared" si="2"/>
        <v>0</v>
      </c>
      <c r="H25" s="47"/>
      <c r="I25" s="19"/>
    </row>
    <row r="26" spans="1:12" ht="15" customHeight="1">
      <c r="A26" s="48">
        <v>5</v>
      </c>
      <c r="B26" s="50" t="s">
        <v>27</v>
      </c>
      <c r="C26" s="52" t="s">
        <v>26</v>
      </c>
      <c r="D26" s="54" t="s">
        <v>28</v>
      </c>
      <c r="E26" s="38">
        <v>0</v>
      </c>
      <c r="F26" s="38">
        <v>201</v>
      </c>
      <c r="G26" s="13">
        <f t="shared" ref="G26:G29" si="3">+F26-E26</f>
        <v>201</v>
      </c>
      <c r="H26" s="46"/>
      <c r="I26" s="35"/>
      <c r="L26" s="39"/>
    </row>
    <row r="27" spans="1:12" ht="15" customHeight="1">
      <c r="A27" s="49"/>
      <c r="B27" s="51"/>
      <c r="C27" s="53"/>
      <c r="D27" s="55"/>
      <c r="E27" s="17">
        <v>0</v>
      </c>
      <c r="F27" s="17">
        <v>0</v>
      </c>
      <c r="G27" s="15">
        <f t="shared" si="3"/>
        <v>0</v>
      </c>
      <c r="H27" s="47"/>
      <c r="I27" s="19"/>
    </row>
    <row r="28" spans="1:12" ht="15" customHeight="1">
      <c r="A28" s="40" t="s">
        <v>35</v>
      </c>
      <c r="B28" s="41"/>
      <c r="C28" s="41"/>
      <c r="D28" s="42"/>
      <c r="E28" s="16">
        <f>+E26</f>
        <v>0</v>
      </c>
      <c r="F28" s="16">
        <f>+F26</f>
        <v>201</v>
      </c>
      <c r="G28" s="13">
        <f t="shared" si="3"/>
        <v>201</v>
      </c>
      <c r="H28" s="46"/>
      <c r="I28" s="35"/>
    </row>
    <row r="29" spans="1:12" ht="15" customHeight="1">
      <c r="A29" s="43"/>
      <c r="B29" s="44"/>
      <c r="C29" s="44"/>
      <c r="D29" s="45"/>
      <c r="E29" s="17">
        <f>+E27</f>
        <v>0</v>
      </c>
      <c r="F29" s="17">
        <f>+F27</f>
        <v>0</v>
      </c>
      <c r="G29" s="15">
        <f t="shared" si="3"/>
        <v>0</v>
      </c>
      <c r="H29" s="47"/>
      <c r="I29" s="19"/>
    </row>
    <row r="30" spans="1:12" ht="15" customHeight="1">
      <c r="A30" s="64" t="s">
        <v>5</v>
      </c>
      <c r="B30" s="65"/>
      <c r="C30" s="65"/>
      <c r="D30" s="66"/>
      <c r="E30" s="16">
        <f>+SUMIF($J12:$J29,$J30,E12:E29)</f>
        <v>0</v>
      </c>
      <c r="F30" s="16">
        <f>+SUMIF($J12:$J29,$J30,F12:F29)</f>
        <v>0</v>
      </c>
      <c r="G30" s="38">
        <f t="shared" ref="G30:G31" si="4">+F30-E30</f>
        <v>0</v>
      </c>
      <c r="H30" s="46" t="str">
        <f>IF(I30="　","　","区ＣＭ")</f>
        <v>　</v>
      </c>
      <c r="I30" s="18" t="str">
        <f>IF(SUMIF(K12:K29,K30,I12:I29)=0,"　",SUMIF(K12:K29,K30,I12:I29))</f>
        <v>　</v>
      </c>
    </row>
    <row r="31" spans="1:12" ht="15" customHeight="1" thickBot="1">
      <c r="A31" s="67"/>
      <c r="B31" s="68"/>
      <c r="C31" s="68"/>
      <c r="D31" s="69"/>
      <c r="E31" s="20">
        <f>+SUMIF($J12:$J29,$J31,E12:E29)</f>
        <v>0</v>
      </c>
      <c r="F31" s="20">
        <f>+SUMIF($J12:$J29,$J31,F12:F29)</f>
        <v>0</v>
      </c>
      <c r="G31" s="21">
        <f t="shared" si="4"/>
        <v>0</v>
      </c>
      <c r="H31" s="70"/>
      <c r="I31" s="22" t="str">
        <f>IF(SUMIF(K12:K29,K31,I12:I29)=0,"　",SUMIF(K12:K29,K31,I12:I29))</f>
        <v>　</v>
      </c>
    </row>
    <row r="32" spans="1:12" ht="12.75">
      <c r="A32" s="32"/>
      <c r="B32" s="32"/>
      <c r="C32" s="32"/>
      <c r="D32" s="32"/>
      <c r="E32" s="23"/>
      <c r="F32" s="24"/>
      <c r="G32" s="24"/>
    </row>
    <row r="33" spans="1:8" ht="18" customHeight="1">
      <c r="A33" s="25"/>
      <c r="D33" s="26"/>
      <c r="F33" s="7"/>
      <c r="G33" s="7"/>
      <c r="H33" s="25"/>
    </row>
    <row r="34" spans="1:8" ht="18" customHeight="1">
      <c r="F34" s="7"/>
      <c r="G34" s="7"/>
      <c r="H34" s="25"/>
    </row>
    <row r="35" spans="1:8" ht="18" customHeight="1">
      <c r="F35" s="7"/>
      <c r="G35" s="7"/>
      <c r="H35" s="25"/>
    </row>
  </sheetData>
  <mergeCells count="39">
    <mergeCell ref="A22:A23"/>
    <mergeCell ref="B22:B23"/>
    <mergeCell ref="C22:C23"/>
    <mergeCell ref="D22:D23"/>
    <mergeCell ref="H22:H23"/>
    <mergeCell ref="A20:D21"/>
    <mergeCell ref="C10:C11"/>
    <mergeCell ref="D10:D11"/>
    <mergeCell ref="H10:I11"/>
    <mergeCell ref="A12:A13"/>
    <mergeCell ref="B12:B13"/>
    <mergeCell ref="C12:C13"/>
    <mergeCell ref="D12:D13"/>
    <mergeCell ref="H12:H13"/>
    <mergeCell ref="A18:A19"/>
    <mergeCell ref="B18:B19"/>
    <mergeCell ref="C18:C19"/>
    <mergeCell ref="D18:D19"/>
    <mergeCell ref="H18:H19"/>
    <mergeCell ref="A28:D29"/>
    <mergeCell ref="H28:H29"/>
    <mergeCell ref="E9:F9"/>
    <mergeCell ref="A30:D31"/>
    <mergeCell ref="H30:H31"/>
    <mergeCell ref="A14:A15"/>
    <mergeCell ref="B14:B15"/>
    <mergeCell ref="C14:C15"/>
    <mergeCell ref="D14:D15"/>
    <mergeCell ref="H14:H15"/>
    <mergeCell ref="H20:H21"/>
    <mergeCell ref="A16:D17"/>
    <mergeCell ref="H16:H17"/>
    <mergeCell ref="A24:D25"/>
    <mergeCell ref="H24:H25"/>
    <mergeCell ref="A26:A27"/>
    <mergeCell ref="B26:B27"/>
    <mergeCell ref="C26:C27"/>
    <mergeCell ref="D26:D27"/>
    <mergeCell ref="H26:H27"/>
  </mergeCells>
  <phoneticPr fontId="4"/>
  <dataValidations count="2">
    <dataValidation type="list" allowBlank="1" showInputMessage="1" showErrorMessage="1" sqref="H12:H13 H14:H15 H18:H19 H22:H23 H26:H27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4:C15" r:id="rId1" display="国際博覧会推進事業"/>
    <hyperlink ref="C18:C19" r:id="rId2" display="国際博覧会推進事業"/>
    <hyperlink ref="C22:C23" r:id="rId3" display="2025年日本国際博覧会大阪パビリオン基金積立金"/>
    <hyperlink ref="C26:C27" r:id="rId4" display="2025年日本国際博覧会大阪パビリオン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5"/>
  <ignoredErrors>
    <ignoredError sqref="B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2022-03-30T12:38:39Z</dcterms:modified>
</cp:coreProperties>
</file>