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1E4B67CC-9594-408F-8A92-A12A2A1A8A5C}"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２" sheetId="407" r:id="rId2"/>
    <sheet name="備考（1－3）" sheetId="302" r:id="rId3"/>
    <sheet name="別紙5－2" sheetId="516" r:id="rId4"/>
    <sheet name="別紙６" sheetId="517" r:id="rId5"/>
    <sheet name="別紙７" sheetId="518" r:id="rId6"/>
    <sheet name="別紙７－２" sheetId="519" r:id="rId7"/>
    <sheet name="別紙12－2" sheetId="528" r:id="rId8"/>
    <sheet name="別紙13" sheetId="529" state="hidden" r:id="rId9"/>
    <sheet name="別紙14－3" sheetId="532" state="hidden" r:id="rId10"/>
    <sheet name="別紙14－6" sheetId="535" r:id="rId11"/>
    <sheet name="別紙28" sheetId="553" r:id="rId12"/>
    <sheet name="別紙35" sheetId="566" r:id="rId13"/>
    <sheet name="別紙40" sheetId="573" r:id="rId14"/>
    <sheet name="別紙46" sheetId="579" r:id="rId15"/>
    <sheet name="別紙47" sheetId="580" r:id="rId16"/>
    <sheet name="別紙48" sheetId="581" r:id="rId17"/>
    <sheet name="別紙48－2" sheetId="582" r:id="rId18"/>
    <sheet name="別紙●24" sheetId="66" state="hidden" r:id="rId19"/>
  </sheets>
  <externalReferences>
    <externalReference r:id="rId20"/>
    <externalReference r:id="rId21"/>
    <externalReference r:id="rId22"/>
  </externalReferences>
  <definedNames>
    <definedName name="ｋ">#N/A</definedName>
    <definedName name="_xlnm.Print_Area" localSheetId="2">'備考（1－3）'!$A$1:$G$44</definedName>
    <definedName name="_xlnm.Print_Area" localSheetId="18">#N/A</definedName>
    <definedName name="_xlnm.Print_Area" localSheetId="7">'別紙12－2'!$A$1:$AF$70</definedName>
    <definedName name="_xlnm.Print_Area" localSheetId="8">別紙13!$A$1:$Y$38</definedName>
    <definedName name="_xlnm.Print_Area" localSheetId="1">'別紙１－３－２'!$A$1:$AF$92</definedName>
    <definedName name="_xlnm.Print_Area" localSheetId="9">'別紙14－3'!$A$1:$AD$49</definedName>
    <definedName name="_xlnm.Print_Area" localSheetId="10">'別紙14－6'!$A$1:$AD$58</definedName>
    <definedName name="_xlnm.Print_Area" localSheetId="11">別紙28!$A$1:$AB$74</definedName>
    <definedName name="_xlnm.Print_Area" localSheetId="0">'別紙3－2'!$A$1:$AK$78</definedName>
    <definedName name="_xlnm.Print_Area" localSheetId="12">別紙35!$A$1:$AI$52</definedName>
    <definedName name="_xlnm.Print_Area" localSheetId="14">別紙46!$A$1:$AA$54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Titles" localSheetId="1">'別紙１－３－２'!$1:$9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8" i="407" l="1"/>
  <c r="AI87" i="407"/>
  <c r="AI86" i="407"/>
  <c r="AI85" i="407"/>
  <c r="AI84" i="407"/>
  <c r="AI83" i="407"/>
  <c r="AI82" i="407"/>
  <c r="AI80" i="407"/>
  <c r="AI79" i="407"/>
  <c r="AI78" i="407"/>
  <c r="AI77" i="407"/>
  <c r="AG77" i="407"/>
  <c r="AK76" i="407"/>
  <c r="AJ76" i="407"/>
  <c r="AI76" i="407"/>
  <c r="AG76" i="407"/>
  <c r="AI71" i="407"/>
  <c r="AI70" i="407"/>
  <c r="AI69" i="407"/>
  <c r="AI68" i="407"/>
  <c r="AI67" i="407"/>
  <c r="AI66" i="407"/>
  <c r="AI65" i="407"/>
  <c r="AI64" i="407"/>
  <c r="AI63" i="407"/>
  <c r="AI62" i="407"/>
  <c r="AI61" i="407"/>
  <c r="AI59" i="407"/>
  <c r="AI58" i="407"/>
  <c r="AI57" i="407"/>
  <c r="AI56" i="407"/>
  <c r="AI55" i="407"/>
  <c r="AG55" i="407"/>
  <c r="AK54" i="407"/>
  <c r="AJ54" i="407"/>
  <c r="AI54" i="407"/>
  <c r="AG54" i="407"/>
  <c r="AI49" i="407"/>
  <c r="AI48" i="407"/>
  <c r="AI47" i="407"/>
  <c r="AI46" i="407"/>
  <c r="AI45" i="407"/>
  <c r="AI44" i="407"/>
  <c r="AI43" i="407"/>
  <c r="AI42" i="407"/>
  <c r="AI41" i="407"/>
  <c r="AI39" i="407"/>
  <c r="AI38" i="407"/>
  <c r="AI37" i="407"/>
  <c r="AI36" i="407"/>
  <c r="AG36" i="407"/>
  <c r="AK35" i="407"/>
  <c r="AJ35" i="407"/>
  <c r="AI35" i="407"/>
  <c r="AG35" i="407"/>
  <c r="AI30" i="407"/>
  <c r="AI29" i="407"/>
  <c r="AI28" i="407"/>
  <c r="AI27" i="407"/>
  <c r="AI26" i="407"/>
  <c r="AI25" i="407"/>
  <c r="AI24" i="407"/>
  <c r="AI23" i="407"/>
  <c r="AI22" i="407"/>
  <c r="AI21" i="407"/>
  <c r="AI20" i="407"/>
  <c r="AI19" i="407"/>
  <c r="AI18" i="407"/>
  <c r="AI17" i="407"/>
  <c r="AI15" i="407"/>
  <c r="AI14" i="407"/>
  <c r="AI13" i="407"/>
  <c r="AI12" i="407"/>
  <c r="AI11" i="407"/>
  <c r="AG11" i="407"/>
  <c r="AK10" i="407"/>
  <c r="AJ10" i="407"/>
  <c r="AI10" i="407"/>
  <c r="AG10" i="407"/>
  <c r="AG8" i="407" l="1"/>
  <c r="AG5" i="407"/>
  <c r="U21" i="573"/>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<sst xmlns="http://schemas.openxmlformats.org/spreadsheetml/2006/main" count="2306" uniqueCount="796">
  <si>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</si>
  <si>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</si>
  <si>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</si>
  <si>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</si>
  <si>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</si>
  <si>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</si>
  <si>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</si>
  <si>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</si>
  <si>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</si>
  <si>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</si>
  <si>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</si>
  <si>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</si>
  <si>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</si>
  <si>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</si>
  <si>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</si>
  <si>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</si>
  <si>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</si>
  <si>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</si>
  <si>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</si>
  <si>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</si>
  <si>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</si>
  <si>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</si>
  <si>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</si>
  <si>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</si>
  <si>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</si>
  <si>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</si>
  <si>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</si>
  <si>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</si>
  <si>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</si>
  <si>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</si>
  <si>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</si>
  <si>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</si>
  <si>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</si>
  <si>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</si>
  <si>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</si>
  <si>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</si>
  <si>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</si>
  <si>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</si>
  <si>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</si>
  <si>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</si>
  <si>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</si>
  <si>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</si>
  <si>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</si>
  <si>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</si>
  <si>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</si>
  <si>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</si>
  <si>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</si>
  <si>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</si>
  <si>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</si>
  <si>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</si>
  <si>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</si>
  <si>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</si>
  <si>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</si>
  <si>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</si>
  <si>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</si>
  <si>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</si>
  <si>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</si>
  <si>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</si>
  <si>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</si>
  <si>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</si>
  <si>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</si>
  <si>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</si>
  <si>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</si>
  <si>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</si>
  <si>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</si>
  <si>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</si>
  <si>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</si>
  <si>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</si>
  <si>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</si>
  <si>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</si>
  <si>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</si>
  <si>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</si>
  <si>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</si>
  <si>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</si>
  <si>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</si>
  <si>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</si>
  <si>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</si>
  <si>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</si>
  <si>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</si>
  <si>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</si>
  <si>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</si>
  <si>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</si>
  <si>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</si>
  <si>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</si>
  <si>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</si>
  <si>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</si>
  <si>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</si>
  <si>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</si>
  <si>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</si>
  <si>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</si>
  <si>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</si>
  <si>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</si>
  <si>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</si>
  <si>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</si>
  <si>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</si>
  <si>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</si>
  <si>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</si>
  <si>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</si>
  <si>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</si>
  <si>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</si>
  <si>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</si>
  <si>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</si>
  <si>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</si>
  <si>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</si>
  <si>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</si>
  <si>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</si>
  <si>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</si>
  <si>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</si>
  <si>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</si>
  <si>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</si>
  <si>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</si>
  <si>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</si>
  <si>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</si>
  <si>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</si>
  <si>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</si>
  <si>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</si>
  <si>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</si>
  <si>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</si>
  <si>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</si>
  <si>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</si>
  <si>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</si>
  <si>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</si>
  <si>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</si>
  <si>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</si>
  <si>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</si>
  <si>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</si>
  <si>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</si>
  <si>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</si>
  <si>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</si>
  <si>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</si>
  <si>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</si>
  <si>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</si>
  <si>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</si>
  <si>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</si>
  <si>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</si>
  <si>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</si>
  <si>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</si>
  <si>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</si>
  <si>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</si>
  <si>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</si>
  <si>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</si>
  <si>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</si>
  <si>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</si>
  <si>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</si>
  <si>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</si>
  <si>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</si>
  <si>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</si>
  <si>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</si>
  <si>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</si>
  <si>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</si>
  <si>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</si>
  <si>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</si>
  <si>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</si>
  <si>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</si>
  <si>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</si>
  <si>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</si>
  <si>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</si>
  <si>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</si>
  <si>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</si>
  <si>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</si>
  <si>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</si>
  <si>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</si>
  <si>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</si>
  <si>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</si>
  <si>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</si>
  <si>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</si>
  <si>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</si>
  <si>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</si>
  <si>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</si>
  <si>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</si>
  <si>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</si>
  <si>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</si>
  <si>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</si>
  <si>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</si>
  <si>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</si>
  <si>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</si>
  <si>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</si>
  <si>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</si>
  <si>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</si>
  <si>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</si>
  <si>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</si>
  <si>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</si>
  <si>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</si>
  <si>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</si>
  <si>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</si>
  <si>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</si>
  <si>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</si>
  <si>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</si>
  <si>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</si>
  <si>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</si>
  <si>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</si>
  <si>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</si>
  <si>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</si>
  <si>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</si>
  <si>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</si>
  <si>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</si>
  <si>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</si>
  <si>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</si>
  <si>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</si>
  <si>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</si>
  <si>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</si>
  <si>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</si>
  <si>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</si>
  <si>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</si>
  <si>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</si>
  <si>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</si>
  <si>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</si>
  <si>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</si>
  <si>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</si>
  <si>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</si>
  <si>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</si>
  <si>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</si>
  <si>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</si>
  <si>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</si>
  <si>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</si>
  <si>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</si>
  <si>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</si>
  <si>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</si>
  <si>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</si>
  <si>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</si>
  <si>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</si>
  <si>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</si>
  <si>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</si>
  <si>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</si>
  <si>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</si>
  <si>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</si>
  <si>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</si>
  <si>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</si>
  <si>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</si>
  <si>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</si>
  <si>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</si>
  <si>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</si>
  <si>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</si>
  <si>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</si>
  <si>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</si>
  <si>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</si>
  <si>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</si>
  <si>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</si>
  <si>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</si>
  <si>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</si>
  <si>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</si>
  <si>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</si>
  <si>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</si>
  <si>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</si>
  <si>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</si>
  <si>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</si>
  <si>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</si>
  <si>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</si>
  <si>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</si>
  <si>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</si>
  <si>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</si>
  <si>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</si>
  <si>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</si>
  <si>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</si>
  <si>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</si>
  <si>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</si>
  <si>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</si>
  <si>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</si>
  <si>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</si>
  <si>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</si>
  <si>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</si>
  <si>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</si>
  <si>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</si>
  <si>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</si>
  <si>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</si>
  <si>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</si>
  <si>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</si>
  <si>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</si>
  <si>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</si>
  <si>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</si>
  <si>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</si>
  <si>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</si>
  <si>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</si>
  <si>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</si>
  <si>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</si>
  <si>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</si>
  <si>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</si>
  <si>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</si>
  <si>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</si>
  <si>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</si>
  <si>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</si>
  <si>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</si>
  <si>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</si>
  <si>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</si>
  <si>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</si>
  <si>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</si>
  <si>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</si>
  <si>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</si>
  <si>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</si>
  <si>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</si>
  <si>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</si>
  <si>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</si>
  <si>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</si>
  <si>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</si>
  <si>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</si>
  <si>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</si>
  <si>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</si>
  <si>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</si>
  <si>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</si>
  <si>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</si>
  <si>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</si>
  <si>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</si>
  <si>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</si>
  <si>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</si>
  <si>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</si>
  <si>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</si>
  <si>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</si>
  <si>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</si>
  <si>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</si>
  <si>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</si>
  <si>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</si>
  <si>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</si>
  <si>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</si>
  <si>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</si>
  <si>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</si>
  <si>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</si>
  <si>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</si>
  <si>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</si>
  <si>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</si>
  <si>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</si>
  <si>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</si>
  <si>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</si>
  <si>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</si>
  <si>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</si>
  <si>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</si>
  <si>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</si>
  <si>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</si>
  <si>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</si>
  <si>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</si>
  <si>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</si>
  <si>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</si>
  <si>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</si>
  <si>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</si>
  <si>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</si>
  <si>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</si>
  <si>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</si>
  <si>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</si>
  <si>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</si>
  <si>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</si>
  <si>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</si>
  <si>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</si>
  <si>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</si>
  <si>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</si>
  <si>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</si>
  <si>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</si>
  <si>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</si>
  <si>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</si>
  <si>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</si>
  <si>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</si>
  <si>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</si>
  <si>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</si>
  <si>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</si>
  <si>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</si>
  <si>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</si>
  <si>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</si>
  <si>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</si>
  <si>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</si>
  <si>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</si>
  <si>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</si>
  <si>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</si>
  <si>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</si>
  <si>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</si>
  <si>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</si>
  <si>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</si>
  <si>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</si>
  <si>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</si>
  <si>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</si>
  <si>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</si>
  <si>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</si>
  <si>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</si>
  <si>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</si>
  <si>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</si>
  <si>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</si>
  <si>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</si>
  <si>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</si>
  <si>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</si>
  <si>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</si>
  <si>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</si>
  <si>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</si>
  <si>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</si>
  <si>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</si>
  <si>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</si>
  <si>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</si>
  <si>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</si>
  <si>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</si>
  <si>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</si>
  <si>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</si>
  <si>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</si>
  <si>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</si>
  <si>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</si>
  <si>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</si>
  <si>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</si>
  <si>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</si>
  <si>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</si>
  <si>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</si>
  <si>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</si>
  <si>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</si>
  <si>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</si>
  <si>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</si>
  <si>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</si>
  <si>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</si>
  <si>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</si>
  <si>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</si>
  <si>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</si>
  <si>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</si>
  <si>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</si>
  <si>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</si>
  <si>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</si>
  <si>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</si>
  <si>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</si>
  <si>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</si>
  <si>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</si>
  <si>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</si>
  <si>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</si>
  <si>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</si>
  <si>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</si>
  <si>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</si>
  <si>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</si>
  <si>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</si>
  <si>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</si>
  <si>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</si>
  <si>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</si>
  <si>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</si>
  <si>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</si>
  <si>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</si>
  <si>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</si>
  <si>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</si>
  <si>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</si>
  <si>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</si>
  <si>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</si>
  <si>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</si>
  <si>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</si>
  <si>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</si>
  <si>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</si>
  <si>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</si>
  <si>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</si>
  <si>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</si>
  <si>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</si>
  <si>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</si>
  <si>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</si>
  <si>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</si>
  <si>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</si>
  <si>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</si>
  <si>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</si>
  <si>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</si>
  <si>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</si>
  <si>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</si>
  <si>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</si>
  <si>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</si>
  <si>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</si>
  <si>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</si>
  <si>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</si>
  <si>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</si>
  <si>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</si>
  <si>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</si>
  <si>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</si>
  <si>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</si>
  <si>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</si>
  <si>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</si>
  <si>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</si>
  <si>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</si>
  <si>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</si>
  <si>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</si>
  <si>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</si>
  <si>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</si>
  <si>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</si>
  <si>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</si>
  <si>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</si>
  <si>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</si>
  <si>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</si>
  <si>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</si>
  <si>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</si>
  <si>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</si>
  <si>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</si>
  <si>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</si>
  <si>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</si>
  <si>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</si>
  <si>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</si>
  <si>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</si>
  <si>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</si>
  <si>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</si>
  <si>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</si>
  <si>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</si>
  <si>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</si>
  <si>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</si>
  <si>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</si>
  <si>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</si>
  <si>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</si>
  <si>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</si>
  <si>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</si>
  <si>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</si>
  <si>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</si>
  <si>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</si>
  <si>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</si>
  <si>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</si>
  <si>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</si>
  <si>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</si>
  <si>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</si>
  <si>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</si>
  <si>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</si>
  <si>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</si>
  <si>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</si>
  <si>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</si>
  <si>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</si>
  <si>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</si>
  <si>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</si>
  <si>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</si>
  <si>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</si>
  <si>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</si>
  <si>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</si>
  <si>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</si>
  <si>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</si>
  <si>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</si>
  <si>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</si>
  <si>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</si>
  <si>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</si>
  <si>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</si>
  <si>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</si>
  <si>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</si>
  <si>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</si>
  <si>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</si>
  <si>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</si>
  <si>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</si>
  <si>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</si>
  <si>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</si>
  <si>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</si>
  <si>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</si>
  <si>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</si>
  <si>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</si>
  <si>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</si>
  <si>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</si>
  <si>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</si>
  <si>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</si>
  <si>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</si>
  <si>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</si>
  <si>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</si>
  <si>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</si>
  <si>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</si>
  <si>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</si>
  <si>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</si>
  <si>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</si>
  <si>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</si>
  <si>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</si>
  <si>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</si>
  <si>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</si>
  <si>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</si>
  <si>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</si>
  <si>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</si>
  <si>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</si>
  <si>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</si>
  <si>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</si>
  <si>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</si>
  <si>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</si>
  <si>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</si>
  <si>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</si>
  <si>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</si>
  <si>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</si>
  <si>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</si>
  <si>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</si>
  <si>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</si>
  <si>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</si>
  <si>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</si>
  <si>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</si>
  <si>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</si>
  <si>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</si>
  <si>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</si>
  <si>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</si>
  <si>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</si>
  <si>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</si>
  <si>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</si>
  <si>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</si>
  <si>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</si>
  <si>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</si>
  <si>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</si>
  <si>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</si>
  <si>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</si>
  <si>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</si>
  <si>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</si>
  <si>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</si>
  <si>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</si>
  <si>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</si>
  <si>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</si>
  <si>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</si>
  <si>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</si>
  <si>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</si>
  <si>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</si>
  <si>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</si>
  <si>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</si>
  <si>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</si>
  <si>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</si>
  <si>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</si>
  <si>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</si>
  <si>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</si>
  <si>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</si>
  <si>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</si>
  <si>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</si>
  <si>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</si>
  <si>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</si>
  <si>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</si>
  <si>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</si>
  <si>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</si>
  <si>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</si>
  <si>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</si>
  <si>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</si>
  <si>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</si>
  <si>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</si>
  <si>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</si>
  <si>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</si>
  <si>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</si>
  <si>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</si>
  <si>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</si>
  <si>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</si>
  <si>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</si>
  <si>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</si>
  <si>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</si>
  <si>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</si>
  <si>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</si>
  <si>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</si>
  <si>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</si>
  <si>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</si>
  <si>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</si>
  <si>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</si>
  <si>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</si>
  <si>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</si>
  <si>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</si>
  <si>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</si>
  <si>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</si>
  <si>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</si>
  <si>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</si>
  <si>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</si>
  <si>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</si>
  <si>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</si>
  <si>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</si>
  <si>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</si>
  <si>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</si>
  <si>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</si>
  <si>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</si>
  <si>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</si>
  <si>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</si>
  <si>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</si>
  <si>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</si>
  <si>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</si>
  <si>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</si>
  <si>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</si>
  <si>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</si>
  <si>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</si>
  <si>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</si>
  <si>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</si>
  <si>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</si>
  <si>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</si>
  <si>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</si>
  <si>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</si>
  <si>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</si>
  <si>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</si>
  <si>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</si>
  <si>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</si>
  <si>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</si>
  <si>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</si>
  <si>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</si>
  <si>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</si>
  <si>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</si>
  <si>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</si>
  <si>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</si>
  <si>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</si>
  <si>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</si>
  <si>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</si>
  <si>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</si>
  <si>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</si>
  <si>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</si>
  <si>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</si>
  <si>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</si>
  <si>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</si>
  <si>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</si>
  <si>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</si>
  <si>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</si>
  <si>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</si>
  <si>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</si>
  <si>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</si>
  <si>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</si>
  <si>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</si>
  <si>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</si>
  <si>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</si>
  <si>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</si>
  <si>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</si>
  <si>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</si>
  <si>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</si>
  <si>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</si>
  <si>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</si>
  <si>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</si>
  <si>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</si>
  <si>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</si>
  <si>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</si>
  <si>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</si>
  <si>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</si>
  <si>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</si>
  <si>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</si>
  <si>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</si>
  <si>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</si>
  <si>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</si>
  <si>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</si>
  <si>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</si>
  <si>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</si>
  <si>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</si>
  <si>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</si>
  <si>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</si>
  <si>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</si>
  <si>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</si>
  <si>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</si>
  <si>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</si>
  <si>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</si>
  <si>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</si>
  <si>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</si>
  <si>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</si>
  <si>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</si>
  <si>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</si>
  <si>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</si>
  <si>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</si>
  <si>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</si>
  <si>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</si>
  <si>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</si>
  <si>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</si>
  <si>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</si>
  <si>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</si>
  <si>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</si>
  <si>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</si>
  <si>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</si>
  <si>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</si>
  <si>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</si>
  <si>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</si>
  <si>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</si>
  <si>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</si>
  <si>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</si>
  <si>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</si>
  <si>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</si>
  <si>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</si>
  <si>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</si>
  <si>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</si>
  <si>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</si>
  <si>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</si>
  <si>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</si>
  <si>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</si>
  <si>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</si>
  <si>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</si>
  <si>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</si>
  <si>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</si>
  <si>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</si>
  <si>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</si>
  <si>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</si>
  <si>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</si>
  <si>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</si>
  <si>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</si>
  <si>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</si>
  <si>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</si>
  <si>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</si>
  <si>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</si>
  <si>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</si>
  <si>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</si>
  <si>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</si>
  <si>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</si>
  <si>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</si>
  <si>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</si>
  <si>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</si>
  <si>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</si>
  <si>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</si>
  <si>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</si>
  <si>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</si>
  <si>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</si>
  <si>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</si>
  <si>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</si>
  <si>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</si>
  <si>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</si>
  <si>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</si>
  <si>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t>
    <phoneticPr fontId="2"/>
  </si>
  <si>
    <t>市長</t>
    <rPh sb="0" eb="2">
      <t>シチョウ</t>
    </rPh>
    <phoneticPr fontId="2"/>
  </si>
  <si>
    <t>大阪</t>
    <rPh sb="0" eb="2">
      <t>オオサカ</t>
    </rPh>
    <phoneticPr fontId="2"/>
  </si>
  <si>
    <t>（別紙１－３－２）</t>
    <phoneticPr fontId="2"/>
  </si>
  <si>
    <r>
      <t>３ 加算</t>
    </r>
    <r>
      <rPr>
        <sz val="11"/>
        <rFont val="HGSｺﾞｼｯｸM"/>
        <family val="3"/>
        <charset val="128"/>
      </rPr>
      <t>Ⅰロ</t>
    </r>
    <phoneticPr fontId="2"/>
  </si>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</sst>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z val="11"/>
      <name val="ＭＳ ゴシック"/>
      <family val="3"/>
      <charset val="128"/>
    </font>
    <font>
      <sz val="11"/>
      <color indexed="1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80"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81" applyNumberFormat="0" applyFont="0" applyAlignment="0" applyProtection="0">
      <alignment vertical="center"/>
    </xf>
    <xf numFmtId="0" fontId="31" fillId="0" borderId="82" applyNumberFormat="0" applyFill="0" applyAlignment="0" applyProtection="0">
      <alignment vertical="center"/>
    </xf>
    <xf numFmtId="0" fontId="32" fillId="31" borderId="0" applyNumberFormat="0" applyBorder="0" applyAlignment="0" applyProtection="0">
      <alignment vertical="center"/>
    </xf>
    <xf numFmtId="0" fontId="33" fillId="32" borderId="83" applyNumberFormat="0" applyAlignment="0" applyProtection="0">
      <alignment vertical="center"/>
    </xf>
    <xf numFmtId="0" fontId="3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0" fontId="35" fillId="0" borderId="84" applyNumberFormat="0" applyFill="0" applyAlignment="0" applyProtection="0">
      <alignment vertical="center"/>
    </xf>
    <xf numFmtId="0" fontId="36" fillId="0" borderId="85" applyNumberFormat="0" applyFill="0" applyAlignment="0" applyProtection="0">
      <alignment vertical="center"/>
    </xf>
    <xf numFmtId="0" fontId="37" fillId="0" borderId="86" applyNumberFormat="0" applyFill="0" applyAlignment="0" applyProtection="0">
      <alignment vertical="center"/>
    </xf>
    <xf numFmtId="0" fontId="37" fillId="0" borderId="0" applyNumberFormat="0" applyFill="0" applyBorder="0" applyAlignment="0" applyProtection="0">
      <alignment vertical="center"/>
    </xf>
    <xf numFmtId="0" fontId="38" fillId="0" borderId="87" applyNumberFormat="0" applyFill="0" applyAlignment="0" applyProtection="0">
      <alignment vertical="center"/>
    </xf>
    <xf numFmtId="0" fontId="39" fillId="32" borderId="88" applyNumberFormat="0" applyAlignment="0" applyProtection="0">
      <alignment vertical="center"/>
    </xf>
    <xf numFmtId="0" fontId="40" fillId="0" borderId="0" applyNumberFormat="0" applyFill="0" applyBorder="0" applyAlignment="0" applyProtection="0">
      <alignment vertical="center"/>
    </xf>
    <xf numFmtId="0" fontId="41" fillId="2" borderId="83"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92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6" fillId="0" borderId="28" xfId="46" applyFont="1" applyBorder="1" applyAlignment="1">
      <alignment horizontal="center" vertical="center"/>
    </xf>
    <xf numFmtId="0" fontId="6" fillId="0" borderId="31" xfId="46"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30" fillId="0" borderId="2" xfId="48" applyBorder="1">
      <alignment vertical="center"/>
    </xf>
    <xf numFmtId="0" fontId="30" fillId="0" borderId="2" xfId="48" applyBorder="1" applyAlignment="1">
      <alignment horizontal="center" vertical="center"/>
    </xf>
    <xf numFmtId="0" fontId="30" fillId="34" borderId="0" xfId="48" applyFill="1">
      <alignment vertical="center"/>
    </xf>
    <xf numFmtId="0" fontId="30" fillId="34" borderId="0" xfId="48" applyFill="1" applyAlignment="1">
      <alignment horizontal="right" vertical="center"/>
    </xf>
    <xf numFmtId="0" fontId="30" fillId="34" borderId="0" xfId="48" applyFill="1" applyAlignment="1">
      <alignment horizontal="center" vertical="center"/>
    </xf>
    <xf numFmtId="0" fontId="30" fillId="34" borderId="0" xfId="48" applyFill="1" applyAlignment="1">
      <alignment horizontal="center" vertical="center" shrinkToFit="1"/>
    </xf>
    <xf numFmtId="0" fontId="30" fillId="34" borderId="27" xfId="48" applyFill="1" applyBorder="1" applyAlignment="1">
      <alignment horizontal="center" vertical="center"/>
    </xf>
    <xf numFmtId="0" fontId="43" fillId="34" borderId="0" xfId="48" applyFont="1" applyFill="1">
      <alignment vertical="center"/>
    </xf>
    <xf numFmtId="0" fontId="30" fillId="34" borderId="2" xfId="48" applyFill="1" applyBorder="1">
      <alignment vertical="center"/>
    </xf>
    <xf numFmtId="177" fontId="30" fillId="34" borderId="34" xfId="48" applyNumberFormat="1" applyFill="1" applyBorder="1" applyAlignment="1">
      <alignment horizontal="center" vertical="center"/>
    </xf>
    <xf numFmtId="0" fontId="44" fillId="34" borderId="35" xfId="48" applyFont="1" applyFill="1" applyBorder="1" applyAlignment="1">
      <alignment vertical="center" wrapText="1"/>
    </xf>
    <xf numFmtId="38" fontId="45" fillId="35" borderId="35" xfId="37" applyFont="1" applyFill="1" applyBorder="1">
      <alignment vertical="center"/>
    </xf>
    <xf numFmtId="0" fontId="30" fillId="34" borderId="35" xfId="48" applyFill="1" applyBorder="1">
      <alignment vertical="center"/>
    </xf>
    <xf numFmtId="0" fontId="44" fillId="34" borderId="36" xfId="48" applyFont="1" applyFill="1" applyBorder="1" applyAlignment="1">
      <alignment vertical="center" wrapText="1"/>
    </xf>
    <xf numFmtId="38" fontId="45" fillId="35" borderId="36" xfId="37" applyFont="1" applyFill="1" applyBorder="1">
      <alignment vertical="center"/>
    </xf>
    <xf numFmtId="0" fontId="30" fillId="34" borderId="36" xfId="48" applyFill="1" applyBorder="1">
      <alignment vertical="center"/>
    </xf>
    <xf numFmtId="0" fontId="44" fillId="34" borderId="37" xfId="48" applyFont="1" applyFill="1" applyBorder="1" applyAlignment="1">
      <alignment vertical="center" wrapText="1"/>
    </xf>
    <xf numFmtId="38" fontId="45" fillId="35" borderId="37" xfId="37" applyFont="1" applyFill="1" applyBorder="1">
      <alignment vertical="center"/>
    </xf>
    <xf numFmtId="0" fontId="30" fillId="34" borderId="37" xfId="48" applyFill="1" applyBorder="1">
      <alignment vertical="center"/>
    </xf>
    <xf numFmtId="179" fontId="30" fillId="34" borderId="7" xfId="48"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35" xfId="48" applyFont="1" applyFill="1" applyBorder="1" applyAlignment="1">
      <alignment vertical="center" wrapText="1"/>
    </xf>
    <xf numFmtId="0" fontId="46" fillId="34" borderId="36" xfId="48" applyFont="1" applyFill="1" applyBorder="1" applyAlignment="1">
      <alignment vertical="center" wrapText="1"/>
    </xf>
    <xf numFmtId="0" fontId="46" fillId="34" borderId="37" xfId="48" applyFont="1" applyFill="1" applyBorder="1" applyAlignment="1">
      <alignment vertical="center" wrapText="1"/>
    </xf>
    <xf numFmtId="177" fontId="30" fillId="35" borderId="34" xfId="48" applyNumberFormat="1" applyFill="1" applyBorder="1" applyAlignment="1">
      <alignment horizontal="center" vertical="center"/>
    </xf>
    <xf numFmtId="0" fontId="30" fillId="35" borderId="38" xfId="48" applyFill="1" applyBorder="1" applyAlignment="1">
      <alignment horizontal="center" vertical="center"/>
    </xf>
    <xf numFmtId="0" fontId="19"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20"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9"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80" fontId="4" fillId="0" borderId="4" xfId="0" applyNumberFormat="1" applyFont="1" applyBorder="1" applyAlignment="1">
      <alignment vertical="center"/>
    </xf>
    <xf numFmtId="0" fontId="2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7" fillId="0" borderId="0" xfId="0" applyFont="1" applyAlignment="1">
      <alignment wrapText="1"/>
    </xf>
    <xf numFmtId="0" fontId="8" fillId="0" borderId="25" xfId="0" applyFont="1" applyBorder="1" applyAlignment="1">
      <alignment vertical="center"/>
    </xf>
    <xf numFmtId="0" fontId="47"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4" fillId="0" borderId="0" xfId="0" applyFont="1" applyAlignment="1">
      <alignmen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9" fillId="0" borderId="17" xfId="0" applyFont="1" applyBorder="1" applyAlignment="1">
      <alignment vertical="center"/>
    </xf>
    <xf numFmtId="0" fontId="49"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7" fillId="0" borderId="0" xfId="0" applyFont="1" applyAlignment="1">
      <alignment horizontal="left" vertical="center"/>
    </xf>
    <xf numFmtId="0" fontId="4" fillId="0" borderId="15" xfId="0" applyFont="1" applyBorder="1" applyAlignment="1">
      <alignment horizontal="left" vertical="center"/>
    </xf>
    <xf numFmtId="0" fontId="49" fillId="0" borderId="0" xfId="0" applyFont="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30" fillId="0" borderId="34" xfId="48" applyNumberFormat="1" applyBorder="1" applyAlignment="1">
      <alignment horizontal="center" vertical="center"/>
    </xf>
    <xf numFmtId="0" fontId="52" fillId="0" borderId="0" xfId="0" applyFont="1" applyAlignment="1">
      <alignment vertical="center"/>
    </xf>
    <xf numFmtId="0" fontId="0" fillId="0" borderId="0" xfId="0" applyAlignment="1">
      <alignment horizontal="center"/>
    </xf>
    <xf numFmtId="0" fontId="53"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0" fillId="34" borderId="0" xfId="0" applyFont="1" applyFill="1"/>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30" fillId="34" borderId="0" xfId="48" applyFill="1" applyAlignment="1">
      <alignment horizontal="left" vertical="center"/>
    </xf>
    <xf numFmtId="0" fontId="30" fillId="34" borderId="38" xfId="48" applyFill="1"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4" fillId="0" borderId="27" xfId="0" applyFont="1" applyBorder="1" applyAlignment="1">
      <alignment vertical="center" wrapText="1"/>
    </xf>
    <xf numFmtId="0" fontId="2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20"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6" fillId="0" borderId="16" xfId="46" applyFont="1" applyBorder="1" applyAlignment="1">
      <alignment horizontal="center" vertical="center"/>
    </xf>
    <xf numFmtId="0" fontId="6" fillId="0" borderId="5" xfId="46" applyFont="1" applyBorder="1" applyAlignment="1">
      <alignment horizontal="center" vertical="center"/>
    </xf>
    <xf numFmtId="0" fontId="4" fillId="0" borderId="89" xfId="0" applyFont="1" applyBorder="1" applyAlignment="1">
      <alignment horizontal="left" vertical="center"/>
    </xf>
    <xf numFmtId="0" fontId="4" fillId="0" borderId="68" xfId="0" applyFont="1" applyBorder="1" applyAlignment="1">
      <alignment horizontal="left" vertical="center"/>
    </xf>
    <xf numFmtId="0" fontId="4" fillId="0" borderId="0" xfId="0" applyFont="1" applyAlignment="1">
      <alignment horizontal="justify"/>
    </xf>
    <xf numFmtId="0" fontId="4" fillId="0" borderId="89" xfId="0" applyFont="1" applyBorder="1" applyAlignment="1">
      <alignment horizontal="justify" wrapText="1"/>
    </xf>
    <xf numFmtId="0" fontId="4" fillId="0" borderId="90" xfId="0" applyFont="1" applyBorder="1" applyAlignment="1">
      <alignment horizontal="center" vertical="center" textRotation="255"/>
    </xf>
    <xf numFmtId="0" fontId="4" fillId="0" borderId="91" xfId="0" applyFont="1" applyBorder="1" applyAlignment="1">
      <alignment horizontal="left"/>
    </xf>
    <xf numFmtId="0" fontId="4" fillId="0" borderId="92" xfId="0" applyFont="1" applyBorder="1" applyAlignment="1">
      <alignment horizontal="justify" wrapText="1"/>
    </xf>
    <xf numFmtId="0" fontId="4" fillId="0" borderId="92" xfId="0" applyFont="1" applyBorder="1"/>
    <xf numFmtId="0" fontId="30"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0" fillId="34" borderId="4" xfId="48" applyFill="1" applyBorder="1" applyAlignment="1">
      <alignment vertical="center" wrapText="1"/>
    </xf>
    <xf numFmtId="38" fontId="10" fillId="34" borderId="4" xfId="37" applyFont="1" applyFill="1" applyBorder="1">
      <alignment vertical="center"/>
    </xf>
    <xf numFmtId="0" fontId="30" fillId="34" borderId="4" xfId="48" applyFill="1" applyBorder="1">
      <alignment vertical="center"/>
    </xf>
    <xf numFmtId="38" fontId="10" fillId="34" borderId="5" xfId="37" applyFont="1" applyFill="1" applyBorder="1">
      <alignment vertical="center"/>
    </xf>
    <xf numFmtId="0" fontId="30" fillId="34" borderId="5" xfId="48" applyFill="1" applyBorder="1">
      <alignment vertical="center"/>
    </xf>
    <xf numFmtId="0" fontId="30" fillId="34" borderId="17" xfId="48" applyFill="1" applyBorder="1">
      <alignment vertical="center"/>
    </xf>
    <xf numFmtId="0" fontId="30"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34" borderId="0" xfId="0" applyFont="1" applyFill="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11" fillId="0" borderId="0" xfId="0" applyFont="1" applyAlignment="1">
      <alignment horizontal="left" vertical="center"/>
    </xf>
    <xf numFmtId="0" fontId="4" fillId="0" borderId="4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4" fillId="34" borderId="0" xfId="0" applyFont="1" applyFill="1" applyAlignment="1">
      <alignment horizontal="left" vertical="center"/>
    </xf>
    <xf numFmtId="0" fontId="0" fillId="0" borderId="1" xfId="0" applyBorder="1" applyAlignment="1">
      <alignment horizontal="left" vertical="center"/>
    </xf>
    <xf numFmtId="0" fontId="0" fillId="0" borderId="0" xfId="0" applyAlignment="1" applyProtection="1">
      <alignment horizontal="center" vertical="center"/>
      <protection locked="0"/>
    </xf>
    <xf numFmtId="0" fontId="4" fillId="0" borderId="1" xfId="0" applyFont="1" applyBorder="1" applyAlignment="1">
      <alignment vertical="center" wrapText="1"/>
    </xf>
    <xf numFmtId="0" fontId="54" fillId="0" borderId="0" xfId="0" applyFont="1" applyAlignment="1">
      <alignment horizontal="left" vertical="center"/>
    </xf>
    <xf numFmtId="0" fontId="0" fillId="0" borderId="15" xfId="0" applyBorder="1" applyAlignment="1">
      <alignment horizontal="left" vertical="center"/>
    </xf>
    <xf numFmtId="0" fontId="0" fillId="0" borderId="16" xfId="0" applyBorder="1" applyAlignment="1" applyProtection="1">
      <alignment horizontal="center" vertical="center"/>
      <protection locked="0"/>
    </xf>
    <xf numFmtId="0" fontId="4" fillId="0" borderId="5" xfId="0" applyFont="1" applyBorder="1" applyAlignment="1">
      <alignment vertical="center" wrapText="1"/>
    </xf>
    <xf numFmtId="0" fontId="0" fillId="0" borderId="5" xfId="0" applyBorder="1" applyAlignment="1" applyProtection="1">
      <alignment horizontal="center" vertical="center"/>
      <protection locked="0"/>
    </xf>
    <xf numFmtId="0" fontId="4" fillId="0" borderId="15" xfId="0" applyFont="1" applyBorder="1" applyAlignment="1">
      <alignment vertical="center" wrapText="1"/>
    </xf>
    <xf numFmtId="0" fontId="4" fillId="0" borderId="25" xfId="0" applyFont="1" applyBorder="1" applyAlignment="1">
      <alignment vertical="center" wrapText="1"/>
    </xf>
    <xf numFmtId="0" fontId="4" fillId="0" borderId="3" xfId="0" applyFont="1" applyBorder="1" applyAlignment="1">
      <alignment vertical="center" wrapText="1"/>
    </xf>
    <xf numFmtId="0" fontId="0" fillId="0" borderId="1" xfId="0" applyBorder="1" applyAlignment="1">
      <alignment vertical="center"/>
    </xf>
    <xf numFmtId="0" fontId="4" fillId="0" borderId="54" xfId="0" applyFont="1" applyBorder="1" applyAlignment="1">
      <alignment horizontal="left" vertical="center" shrinkToFit="1"/>
    </xf>
    <xf numFmtId="0" fontId="0" fillId="0" borderId="51" xfId="0" applyBorder="1" applyAlignment="1" applyProtection="1">
      <alignment horizontal="center" vertical="center"/>
      <protection locked="0"/>
    </xf>
    <xf numFmtId="0" fontId="4" fillId="0" borderId="52" xfId="0" applyFont="1" applyBorder="1" applyAlignment="1">
      <alignment vertical="center"/>
    </xf>
    <xf numFmtId="0" fontId="0" fillId="0" borderId="52" xfId="0" applyBorder="1" applyAlignment="1">
      <alignment vertical="center"/>
    </xf>
    <xf numFmtId="0" fontId="4" fillId="0" borderId="52" xfId="0" applyFont="1" applyBorder="1" applyAlignment="1">
      <alignment horizontal="left" vertical="center" wrapText="1"/>
    </xf>
    <xf numFmtId="0" fontId="0" fillId="0" borderId="52" xfId="0" applyBorder="1" applyAlignment="1" applyProtection="1">
      <alignment horizontal="center" vertical="center"/>
      <protection locked="0"/>
    </xf>
    <xf numFmtId="0" fontId="0" fillId="0" borderId="52" xfId="0" applyBorder="1" applyAlignment="1">
      <alignment horizontal="left" vertical="center"/>
    </xf>
    <xf numFmtId="0" fontId="0" fillId="0" borderId="53" xfId="0" applyBorder="1" applyAlignment="1">
      <alignment horizontal="left" vertical="center"/>
    </xf>
    <xf numFmtId="0" fontId="0" fillId="0" borderId="3" xfId="0" applyBorder="1" applyAlignment="1" applyProtection="1">
      <alignment horizontal="center" vertical="center"/>
      <protection locked="0"/>
    </xf>
    <xf numFmtId="0" fontId="4" fillId="0" borderId="1" xfId="0" applyFont="1" applyBorder="1" applyAlignment="1">
      <alignment vertical="top"/>
    </xf>
    <xf numFmtId="0" fontId="0" fillId="0" borderId="27" xfId="0" applyBorder="1" applyAlignment="1">
      <alignment vertical="center"/>
    </xf>
    <xf numFmtId="0" fontId="4" fillId="0" borderId="47" xfId="0" applyFont="1" applyBorder="1" applyAlignment="1">
      <alignment horizontal="left" vertical="center" shrinkToFit="1"/>
    </xf>
    <xf numFmtId="0" fontId="0" fillId="0" borderId="44" xfId="0" applyBorder="1" applyAlignment="1" applyProtection="1">
      <alignment horizontal="center" vertical="center"/>
      <protection locked="0"/>
    </xf>
    <xf numFmtId="0" fontId="4" fillId="0" borderId="45" xfId="0" applyFont="1" applyBorder="1" applyAlignment="1">
      <alignment vertical="center"/>
    </xf>
    <xf numFmtId="0" fontId="4" fillId="0" borderId="45" xfId="0" applyFont="1" applyBorder="1" applyAlignment="1">
      <alignment horizontal="left" vertical="center" wrapText="1"/>
    </xf>
    <xf numFmtId="0" fontId="0" fillId="0" borderId="45" xfId="0" applyBorder="1" applyAlignment="1" applyProtection="1">
      <alignment horizontal="center" vertical="center"/>
      <protection locked="0"/>
    </xf>
    <xf numFmtId="0" fontId="0" fillId="0" borderId="45" xfId="0" applyBorder="1" applyAlignment="1">
      <alignment vertical="center"/>
    </xf>
    <xf numFmtId="0" fontId="0" fillId="0" borderId="46" xfId="0" applyBorder="1" applyAlignment="1">
      <alignment vertical="center"/>
    </xf>
    <xf numFmtId="0" fontId="0" fillId="0" borderId="17" xfId="0" applyBorder="1" applyAlignment="1" applyProtection="1">
      <alignment horizontal="center" vertical="center"/>
      <protection locked="0"/>
    </xf>
    <xf numFmtId="0" fontId="4" fillId="0" borderId="27" xfId="0" applyFont="1" applyBorder="1" applyAlignment="1">
      <alignment vertical="top"/>
    </xf>
    <xf numFmtId="0" fontId="4" fillId="0" borderId="47" xfId="0" applyFont="1" applyBorder="1" applyAlignment="1">
      <alignment vertical="center"/>
    </xf>
    <xf numFmtId="0" fontId="0" fillId="0" borderId="45" xfId="0" applyBorder="1" applyAlignment="1">
      <alignment horizontal="left" vertical="center"/>
    </xf>
    <xf numFmtId="0" fontId="4" fillId="0" borderId="17" xfId="0" applyFont="1" applyBorder="1" applyAlignment="1">
      <alignment vertical="top"/>
    </xf>
    <xf numFmtId="0" fontId="4" fillId="0" borderId="44" xfId="0" applyFont="1" applyBorder="1" applyAlignment="1">
      <alignment vertical="center"/>
    </xf>
    <xf numFmtId="0" fontId="0" fillId="0" borderId="45" xfId="0" applyBorder="1" applyAlignment="1">
      <alignment horizontal="center" vertical="center"/>
    </xf>
    <xf numFmtId="0" fontId="0" fillId="0" borderId="46" xfId="0" applyBorder="1" applyAlignment="1">
      <alignment horizontal="lef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39" xfId="0" applyFont="1" applyBorder="1" applyAlignment="1">
      <alignment vertical="center"/>
    </xf>
    <xf numFmtId="0" fontId="4" fillId="0" borderId="43" xfId="0" applyFont="1" applyBorder="1" applyAlignment="1">
      <alignment vertical="center"/>
    </xf>
    <xf numFmtId="0" fontId="0" fillId="0" borderId="50"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0" borderId="48" xfId="0" applyBorder="1" applyAlignment="1">
      <alignment horizontal="center" vertical="center"/>
    </xf>
    <xf numFmtId="0" fontId="0" fillId="0" borderId="17" xfId="0" applyBorder="1" applyAlignment="1">
      <alignment horizontal="center" vertical="center"/>
    </xf>
    <xf numFmtId="0" fontId="4" fillId="0" borderId="47" xfId="0" applyFont="1" applyBorder="1" applyAlignment="1">
      <alignment horizontal="left" vertical="center"/>
    </xf>
    <xf numFmtId="0" fontId="4" fillId="0" borderId="47" xfId="0" applyFont="1" applyBorder="1" applyAlignment="1">
      <alignment horizontal="left" vertical="center" wrapText="1"/>
    </xf>
    <xf numFmtId="0" fontId="4" fillId="0" borderId="34" xfId="0" applyFont="1" applyBorder="1" applyAlignment="1">
      <alignment vertical="center" shrinkToFit="1"/>
    </xf>
    <xf numFmtId="0" fontId="4" fillId="0" borderId="55" xfId="0" applyFont="1" applyBorder="1" applyAlignment="1">
      <alignmen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38" borderId="50" xfId="0" applyFill="1" applyBorder="1" applyAlignment="1" applyProtection="1">
      <alignment horizontal="center" vertical="center"/>
      <protection locked="0"/>
    </xf>
    <xf numFmtId="0" fontId="4" fillId="38" borderId="48" xfId="0" applyFont="1" applyFill="1" applyBorder="1" applyAlignment="1">
      <alignment vertical="center"/>
    </xf>
    <xf numFmtId="0" fontId="56" fillId="38" borderId="48" xfId="0" applyFont="1" applyFill="1" applyBorder="1" applyAlignment="1" applyProtection="1">
      <alignment horizontal="center" vertical="center"/>
      <protection locked="0"/>
    </xf>
    <xf numFmtId="0" fontId="47" fillId="38" borderId="48" xfId="0" applyFont="1" applyFill="1" applyBorder="1" applyAlignment="1">
      <alignment vertical="center"/>
    </xf>
    <xf numFmtId="0" fontId="57" fillId="38" borderId="48" xfId="0" applyFont="1" applyFill="1" applyBorder="1" applyAlignment="1">
      <alignment vertical="center"/>
    </xf>
    <xf numFmtId="0" fontId="47" fillId="38" borderId="0" xfId="0" applyFont="1" applyFill="1" applyAlignment="1">
      <alignment vertical="center"/>
    </xf>
    <xf numFmtId="0" fontId="58" fillId="38" borderId="48" xfId="0" applyFont="1" applyFill="1" applyBorder="1" applyAlignment="1">
      <alignment vertical="center"/>
    </xf>
    <xf numFmtId="0" fontId="0" fillId="38" borderId="48" xfId="0" applyFill="1" applyBorder="1" applyAlignment="1">
      <alignment horizontal="left" vertical="center"/>
    </xf>
    <xf numFmtId="0" fontId="0" fillId="38" borderId="49" xfId="0" applyFill="1" applyBorder="1" applyAlignment="1">
      <alignment horizontal="left" vertical="center"/>
    </xf>
    <xf numFmtId="0" fontId="56"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56" fillId="38" borderId="0" xfId="0" applyFont="1" applyFill="1" applyAlignment="1">
      <alignment horizontal="center" vertical="center"/>
    </xf>
    <xf numFmtId="0" fontId="56"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47" fillId="38" borderId="0" xfId="0" applyFont="1" applyFill="1" applyAlignment="1">
      <alignment horizontal="left" vertical="center"/>
    </xf>
    <xf numFmtId="0" fontId="56" fillId="38" borderId="16" xfId="0" applyFont="1" applyFill="1" applyBorder="1" applyAlignment="1" applyProtection="1">
      <alignment horizontal="center" vertical="center"/>
      <protection locked="0"/>
    </xf>
    <xf numFmtId="0" fontId="47"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56" fillId="38" borderId="5" xfId="0" applyFont="1" applyFill="1" applyBorder="1" applyAlignment="1" applyProtection="1">
      <alignment horizontal="center" vertical="center"/>
      <protection locked="0"/>
    </xf>
    <xf numFmtId="0" fontId="56" fillId="38" borderId="5" xfId="0" applyFont="1" applyFill="1" applyBorder="1" applyAlignment="1">
      <alignment horizontal="center" vertical="center"/>
    </xf>
    <xf numFmtId="0" fontId="47"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0" fillId="0" borderId="1" xfId="0" applyBorder="1" applyAlignment="1">
      <alignment vertical="center" wrapText="1"/>
    </xf>
    <xf numFmtId="0" fontId="0" fillId="0" borderId="3" xfId="0" applyBorder="1" applyAlignment="1">
      <alignment horizontal="center" vertical="center"/>
    </xf>
    <xf numFmtId="0" fontId="0" fillId="0" borderId="27" xfId="0" applyBorder="1" applyAlignment="1">
      <alignment vertical="center" wrapText="1"/>
    </xf>
    <xf numFmtId="0" fontId="4" fillId="0" borderId="17" xfId="0" applyFont="1" applyBorder="1" applyAlignment="1">
      <alignment horizontal="lef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center" wrapText="1"/>
    </xf>
    <xf numFmtId="0" fontId="4" fillId="0" borderId="63" xfId="0" applyFont="1" applyBorder="1" applyAlignment="1">
      <alignment horizontal="center" wrapTex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2" xfId="0" applyFont="1" applyBorder="1" applyAlignment="1">
      <alignment horizontal="left" vertical="top" shrinkToFit="1"/>
    </xf>
    <xf numFmtId="0" fontId="0" fillId="0" borderId="72" xfId="0" applyBorder="1" applyAlignment="1">
      <alignment shrinkToFit="1"/>
    </xf>
    <xf numFmtId="0" fontId="4" fillId="0" borderId="66" xfId="0" applyFont="1" applyBorder="1" applyAlignment="1">
      <alignment horizontal="center" wrapText="1"/>
    </xf>
    <xf numFmtId="0" fontId="4" fillId="0" borderId="65"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8"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38" borderId="55" xfId="0" applyFont="1" applyFill="1" applyBorder="1" applyAlignment="1">
      <alignment horizontal="left" vertical="center" wrapText="1"/>
    </xf>
    <xf numFmtId="0" fontId="4" fillId="38" borderId="34" xfId="0" applyFont="1" applyFill="1" applyBorder="1" applyAlignment="1">
      <alignment horizontal="left" vertical="center" wrapText="1"/>
    </xf>
    <xf numFmtId="0" fontId="4" fillId="38" borderId="38" xfId="0" applyFont="1" applyFill="1" applyBorder="1" applyAlignment="1">
      <alignment horizontal="left" vertical="center" wrapText="1"/>
    </xf>
    <xf numFmtId="0" fontId="4" fillId="0" borderId="55" xfId="0" applyFont="1" applyBorder="1" applyAlignment="1">
      <alignment horizontal="left" vertical="center" wrapText="1" shrinkToFit="1"/>
    </xf>
    <xf numFmtId="0" fontId="4" fillId="0" borderId="41" xfId="0" applyFont="1" applyBorder="1" applyAlignment="1">
      <alignment horizontal="left" vertical="center" wrapText="1" shrinkToFit="1"/>
    </xf>
    <xf numFmtId="0" fontId="4" fillId="0" borderId="4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8" xfId="0" applyFont="1" applyBorder="1" applyAlignment="1">
      <alignment horizontal="left" vertical="center"/>
    </xf>
    <xf numFmtId="0" fontId="4" fillId="0" borderId="39" xfId="0" applyFont="1" applyBorder="1" applyAlignment="1">
      <alignment horizontal="left" vertical="center"/>
    </xf>
    <xf numFmtId="0" fontId="11"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left" vertical="center"/>
    </xf>
    <xf numFmtId="0" fontId="4" fillId="0" borderId="38" xfId="0" applyFont="1" applyBorder="1" applyAlignment="1">
      <alignment horizontal="lef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30" fillId="34" borderId="0" xfId="48" applyFill="1" applyAlignment="1">
      <alignment horizontal="left" vertical="center"/>
    </xf>
    <xf numFmtId="0" fontId="30" fillId="34" borderId="0" xfId="48" applyFill="1" applyAlignment="1">
      <alignment horizontal="left" vertical="center" wrapText="1"/>
    </xf>
    <xf numFmtId="0" fontId="30" fillId="34" borderId="2" xfId="48" applyFill="1" applyBorder="1" applyAlignment="1">
      <alignment horizontal="center" vertical="center"/>
    </xf>
    <xf numFmtId="179" fontId="45" fillId="34" borderId="6" xfId="48" applyNumberFormat="1" applyFont="1" applyFill="1" applyBorder="1" applyAlignment="1">
      <alignment horizontal="center" vertical="center"/>
    </xf>
    <xf numFmtId="179" fontId="45" fillId="34" borderId="7" xfId="48" applyNumberFormat="1" applyFont="1" applyFill="1" applyBorder="1" applyAlignment="1">
      <alignment horizontal="center" vertical="center"/>
    </xf>
    <xf numFmtId="179" fontId="45" fillId="34" borderId="8" xfId="48" applyNumberFormat="1" applyFont="1" applyFill="1" applyBorder="1" applyAlignment="1">
      <alignment horizontal="center" vertical="center"/>
    </xf>
    <xf numFmtId="0" fontId="30" fillId="34" borderId="3" xfId="48" applyFill="1" applyBorder="1" applyAlignment="1">
      <alignment horizontal="center" vertical="center" wrapText="1"/>
    </xf>
    <xf numFmtId="0" fontId="30" fillId="34" borderId="4" xfId="48" applyFill="1" applyBorder="1" applyAlignment="1">
      <alignment horizontal="center" vertical="center" wrapText="1"/>
    </xf>
    <xf numFmtId="0" fontId="30" fillId="34" borderId="1" xfId="48" applyFill="1" applyBorder="1" applyAlignment="1">
      <alignment horizontal="center" vertical="center" wrapText="1"/>
    </xf>
    <xf numFmtId="180" fontId="45" fillId="37" borderId="3" xfId="28" applyNumberFormat="1" applyFont="1" applyFill="1" applyBorder="1" applyAlignment="1">
      <alignment horizontal="center" vertical="center"/>
    </xf>
    <xf numFmtId="180" fontId="45" fillId="37" borderId="4" xfId="28" applyNumberFormat="1" applyFont="1" applyFill="1" applyBorder="1" applyAlignment="1">
      <alignment horizontal="center" vertical="center"/>
    </xf>
    <xf numFmtId="180" fontId="45" fillId="37" borderId="1" xfId="28" applyNumberFormat="1" applyFont="1" applyFill="1" applyBorder="1" applyAlignment="1">
      <alignment horizontal="center" vertical="center"/>
    </xf>
    <xf numFmtId="180" fontId="45" fillId="37" borderId="16" xfId="28" applyNumberFormat="1" applyFont="1" applyFill="1" applyBorder="1" applyAlignment="1">
      <alignment horizontal="center" vertical="center"/>
    </xf>
    <xf numFmtId="180" fontId="45" fillId="37" borderId="5" xfId="28" applyNumberFormat="1" applyFont="1" applyFill="1" applyBorder="1" applyAlignment="1">
      <alignment horizontal="center" vertical="center"/>
    </xf>
    <xf numFmtId="180" fontId="45" fillId="37" borderId="15" xfId="28" applyNumberFormat="1" applyFont="1" applyFill="1" applyBorder="1" applyAlignment="1">
      <alignment horizontal="center" vertical="center"/>
    </xf>
    <xf numFmtId="0" fontId="30" fillId="34" borderId="16" xfId="48" applyFill="1" applyBorder="1" applyAlignment="1">
      <alignment horizontal="center" vertical="center"/>
    </xf>
    <xf numFmtId="0" fontId="30" fillId="34" borderId="5" xfId="48" applyFill="1" applyBorder="1" applyAlignment="1">
      <alignment horizontal="center" vertical="center"/>
    </xf>
    <xf numFmtId="0" fontId="30" fillId="34" borderId="15" xfId="48" applyFill="1" applyBorder="1" applyAlignment="1">
      <alignment horizontal="center" vertical="center"/>
    </xf>
    <xf numFmtId="178" fontId="45" fillId="35" borderId="2" xfId="37" applyNumberFormat="1" applyFont="1" applyFill="1" applyBorder="1" applyAlignment="1">
      <alignment horizontal="center" vertical="center"/>
    </xf>
    <xf numFmtId="0" fontId="30" fillId="34" borderId="25" xfId="48" applyFill="1" applyBorder="1" applyAlignment="1">
      <alignment horizontal="center" vertical="center"/>
    </xf>
    <xf numFmtId="0" fontId="30" fillId="34" borderId="38" xfId="48" applyFill="1" applyBorder="1" applyAlignment="1">
      <alignment horizontal="center" vertical="center"/>
    </xf>
    <xf numFmtId="179" fontId="45" fillId="34" borderId="3" xfId="48" applyNumberFormat="1" applyFont="1" applyFill="1" applyBorder="1" applyAlignment="1">
      <alignment horizontal="center" vertical="center"/>
    </xf>
    <xf numFmtId="179" fontId="45" fillId="34" borderId="4" xfId="48" applyNumberFormat="1" applyFont="1" applyFill="1" applyBorder="1" applyAlignment="1">
      <alignment horizontal="center" vertical="center"/>
    </xf>
    <xf numFmtId="179" fontId="45" fillId="34" borderId="1" xfId="48" applyNumberFormat="1" applyFont="1" applyFill="1" applyBorder="1" applyAlignment="1">
      <alignment horizontal="center" vertical="center"/>
    </xf>
    <xf numFmtId="179" fontId="45" fillId="34" borderId="16" xfId="48" applyNumberFormat="1" applyFont="1" applyFill="1" applyBorder="1" applyAlignment="1">
      <alignment horizontal="center" vertical="center"/>
    </xf>
    <xf numFmtId="179" fontId="45" fillId="34" borderId="5" xfId="48" applyNumberFormat="1" applyFont="1" applyFill="1" applyBorder="1" applyAlignment="1">
      <alignment horizontal="center" vertical="center"/>
    </xf>
    <xf numFmtId="179" fontId="45" fillId="34" borderId="15" xfId="48" applyNumberFormat="1" applyFont="1" applyFill="1" applyBorder="1" applyAlignment="1">
      <alignment horizontal="center" vertical="center"/>
    </xf>
    <xf numFmtId="0" fontId="30" fillId="34" borderId="5" xfId="48" applyFill="1" applyBorder="1" applyAlignment="1">
      <alignment horizontal="left" vertical="center"/>
    </xf>
    <xf numFmtId="0" fontId="30" fillId="34" borderId="6" xfId="48" applyFill="1" applyBorder="1" applyAlignment="1">
      <alignment horizontal="center" vertical="center"/>
    </xf>
    <xf numFmtId="0" fontId="30" fillId="34" borderId="7" xfId="48" applyFill="1" applyBorder="1" applyAlignment="1">
      <alignment horizontal="center" vertical="center"/>
    </xf>
    <xf numFmtId="0" fontId="30" fillId="34" borderId="8" xfId="48" applyFill="1" applyBorder="1" applyAlignment="1">
      <alignment horizontal="center" vertical="center"/>
    </xf>
    <xf numFmtId="0" fontId="30"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30" fillId="34" borderId="2" xfId="48" applyFill="1" applyBorder="1" applyAlignment="1">
      <alignment horizontal="center" vertical="top" wrapText="1"/>
    </xf>
    <xf numFmtId="0" fontId="30" fillId="34" borderId="6" xfId="48" applyFill="1" applyBorder="1" applyAlignment="1">
      <alignment horizontal="center" vertical="center" wrapText="1"/>
    </xf>
    <xf numFmtId="0" fontId="30" fillId="34" borderId="7" xfId="48" applyFill="1" applyBorder="1" applyAlignment="1">
      <alignment horizontal="center" vertical="center" wrapText="1"/>
    </xf>
    <xf numFmtId="0" fontId="30" fillId="34" borderId="8" xfId="48" applyFill="1" applyBorder="1" applyAlignment="1">
      <alignment horizontal="center" vertical="center" wrapText="1"/>
    </xf>
    <xf numFmtId="0" fontId="30" fillId="0" borderId="25" xfId="48" applyBorder="1" applyAlignment="1">
      <alignment horizontal="center" vertical="center"/>
    </xf>
    <xf numFmtId="0" fontId="30" fillId="0" borderId="34" xfId="48" applyBorder="1" applyAlignment="1">
      <alignment horizontal="center" vertical="center"/>
    </xf>
    <xf numFmtId="0" fontId="30" fillId="0" borderId="38" xfId="48"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5" xfId="48" applyFill="1" applyBorder="1" applyAlignment="1">
      <alignment horizontal="center" vertical="center" shrinkToFit="1"/>
    </xf>
    <xf numFmtId="0" fontId="30" fillId="35" borderId="7" xfId="48" applyFill="1" applyBorder="1" applyAlignment="1">
      <alignment horizontal="center" vertical="center" shrinkToFit="1"/>
    </xf>
    <xf numFmtId="0" fontId="43" fillId="34" borderId="0" xfId="48" applyFont="1" applyFill="1" applyAlignment="1">
      <alignment horizontal="left" vertical="center"/>
    </xf>
    <xf numFmtId="0" fontId="30" fillId="35" borderId="2" xfId="48" applyFill="1" applyBorder="1" applyAlignment="1">
      <alignment horizontal="center" vertical="center"/>
    </xf>
    <xf numFmtId="0" fontId="30" fillId="35" borderId="2" xfId="48" applyFill="1" applyBorder="1" applyAlignment="1">
      <alignment horizontal="center" vertical="center" shrinkToFit="1"/>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1" fillId="0" borderId="0" xfId="0" applyFont="1" applyAlignment="1">
      <alignment horizontal="center" vertical="top" wrapText="1"/>
    </xf>
    <xf numFmtId="0" fontId="51" fillId="0" borderId="0" xfId="0" applyFont="1" applyAlignment="1">
      <alignment horizontal="center" vertical="top"/>
    </xf>
    <xf numFmtId="0" fontId="51" fillId="0" borderId="0" xfId="0" applyFont="1" applyAlignment="1">
      <alignment vertical="top"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codeName="Sheet1"/>
  <dimension ref="A1:AL962"/>
  <sheetViews>
    <sheetView tabSelected="1" topLeftCell="A36" zoomScaleNormal="100" zoomScaleSheetLayoutView="115" workbookViewId="0">
      <selection activeCell="AM48" sqref="AM4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23" t="s">
        <v>170</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row>
    <row r="3" spans="2:38" s="2" customFormat="1" ht="14.25" customHeight="1" x14ac:dyDescent="0.15">
      <c r="AB3" s="521" t="s">
        <v>82</v>
      </c>
      <c r="AC3" s="522"/>
      <c r="AD3" s="522"/>
      <c r="AE3" s="522"/>
      <c r="AF3" s="523"/>
      <c r="AG3" s="598"/>
      <c r="AH3" s="599"/>
      <c r="AI3" s="599"/>
      <c r="AJ3" s="599"/>
      <c r="AK3" s="600"/>
      <c r="AL3" s="129"/>
    </row>
    <row r="4" spans="2:38" s="2" customFormat="1" x14ac:dyDescent="0.15"/>
    <row r="5" spans="2:38" s="2" customFormat="1" x14ac:dyDescent="0.15">
      <c r="B5" s="648" t="s">
        <v>171</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row>
    <row r="6" spans="2:38" s="2" customFormat="1" x14ac:dyDescent="0.15">
      <c r="B6" s="648" t="s">
        <v>172</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row>
    <row r="7" spans="2:38" s="2" customFormat="1" ht="13.5" customHeight="1" x14ac:dyDescent="0.15">
      <c r="AE7" s="287" t="s">
        <v>83</v>
      </c>
      <c r="AF7" s="648"/>
      <c r="AG7" s="648"/>
      <c r="AH7" s="2" t="s">
        <v>84</v>
      </c>
      <c r="AI7" s="648"/>
      <c r="AJ7" s="648"/>
      <c r="AK7" s="2" t="s">
        <v>85</v>
      </c>
    </row>
    <row r="8" spans="2:38" s="2" customFormat="1" x14ac:dyDescent="0.15">
      <c r="B8" s="649" t="s">
        <v>774</v>
      </c>
      <c r="C8" s="649"/>
      <c r="D8" s="649"/>
      <c r="E8" s="649"/>
      <c r="F8" s="649"/>
      <c r="G8" s="649"/>
      <c r="H8" s="650" t="s">
        <v>773</v>
      </c>
      <c r="I8" s="650"/>
      <c r="J8" s="650"/>
      <c r="K8" s="2" t="s">
        <v>87</v>
      </c>
      <c r="L8" s="282"/>
      <c r="M8" s="282"/>
      <c r="N8" s="282"/>
      <c r="O8" s="282"/>
      <c r="P8" s="282"/>
      <c r="Q8" s="282"/>
      <c r="R8" s="282"/>
      <c r="S8" s="282"/>
      <c r="T8" s="282"/>
    </row>
    <row r="9" spans="2:38" s="2" customFormat="1" x14ac:dyDescent="0.15">
      <c r="AA9" s="287" t="s">
        <v>136</v>
      </c>
      <c r="AB9" s="649"/>
      <c r="AC9" s="649"/>
      <c r="AD9" s="649"/>
      <c r="AE9" s="649"/>
      <c r="AF9" s="649"/>
      <c r="AG9" s="649"/>
      <c r="AH9" s="649"/>
      <c r="AI9" s="649"/>
      <c r="AJ9" s="649"/>
      <c r="AK9" s="649"/>
    </row>
    <row r="10" spans="2:38" s="2" customFormat="1" x14ac:dyDescent="0.15">
      <c r="AA10" s="287"/>
      <c r="AB10" s="323"/>
      <c r="AC10" s="323"/>
      <c r="AD10" s="323"/>
      <c r="AE10" s="323"/>
      <c r="AF10" s="323"/>
      <c r="AG10" s="323"/>
      <c r="AH10" s="323"/>
      <c r="AI10" s="323"/>
      <c r="AJ10" s="323"/>
      <c r="AK10" s="323"/>
    </row>
    <row r="11" spans="2:38" s="2" customFormat="1" x14ac:dyDescent="0.15">
      <c r="C11" s="323" t="s">
        <v>137</v>
      </c>
      <c r="D11" s="323"/>
    </row>
    <row r="12" spans="2:38" s="2" customFormat="1" ht="6.75" customHeight="1" x14ac:dyDescent="0.15">
      <c r="C12" s="323"/>
      <c r="D12" s="323"/>
    </row>
    <row r="13" spans="2:38" s="2" customFormat="1" ht="14.25" customHeight="1" x14ac:dyDescent="0.15">
      <c r="B13" s="529" t="s">
        <v>88</v>
      </c>
      <c r="C13" s="609" t="s">
        <v>89</v>
      </c>
      <c r="D13" s="610"/>
      <c r="E13" s="610"/>
      <c r="F13" s="610"/>
      <c r="G13" s="610"/>
      <c r="H13" s="610"/>
      <c r="I13" s="610"/>
      <c r="J13" s="610"/>
      <c r="K13" s="610"/>
      <c r="L13" s="645"/>
      <c r="M13" s="636"/>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7"/>
      <c r="AK13" s="638"/>
    </row>
    <row r="14" spans="2:38" s="2" customFormat="1" ht="14.25" customHeight="1" x14ac:dyDescent="0.15">
      <c r="B14" s="530"/>
      <c r="C14" s="613" t="s">
        <v>90</v>
      </c>
      <c r="D14" s="614"/>
      <c r="E14" s="614"/>
      <c r="F14" s="614"/>
      <c r="G14" s="614"/>
      <c r="H14" s="614"/>
      <c r="I14" s="614"/>
      <c r="J14" s="614"/>
      <c r="K14" s="614"/>
      <c r="L14" s="614"/>
      <c r="M14" s="639"/>
      <c r="N14" s="640"/>
      <c r="O14" s="640"/>
      <c r="P14" s="640"/>
      <c r="Q14" s="640"/>
      <c r="R14" s="640"/>
      <c r="S14" s="640"/>
      <c r="T14" s="640"/>
      <c r="U14" s="640"/>
      <c r="V14" s="640"/>
      <c r="W14" s="640"/>
      <c r="X14" s="640"/>
      <c r="Y14" s="640"/>
      <c r="Z14" s="640"/>
      <c r="AA14" s="640"/>
      <c r="AB14" s="640"/>
      <c r="AC14" s="640"/>
      <c r="AD14" s="640"/>
      <c r="AE14" s="640"/>
      <c r="AF14" s="640"/>
      <c r="AG14" s="640"/>
      <c r="AH14" s="640"/>
      <c r="AI14" s="640"/>
      <c r="AJ14" s="640"/>
      <c r="AK14" s="641"/>
    </row>
    <row r="15" spans="2:38" s="2" customFormat="1" ht="13.5" customHeight="1" x14ac:dyDescent="0.15">
      <c r="B15" s="530"/>
      <c r="C15" s="609" t="s">
        <v>91</v>
      </c>
      <c r="D15" s="610"/>
      <c r="E15" s="610"/>
      <c r="F15" s="610"/>
      <c r="G15" s="610"/>
      <c r="H15" s="610"/>
      <c r="I15" s="610"/>
      <c r="J15" s="610"/>
      <c r="K15" s="610"/>
      <c r="L15" s="610"/>
      <c r="M15" s="615" t="s">
        <v>92</v>
      </c>
      <c r="N15" s="616"/>
      <c r="O15" s="616"/>
      <c r="P15" s="616"/>
      <c r="Q15" s="617"/>
      <c r="R15" s="617"/>
      <c r="S15" s="617"/>
      <c r="T15" s="395" t="s">
        <v>772</v>
      </c>
      <c r="U15" s="617"/>
      <c r="V15" s="617"/>
      <c r="W15" s="617"/>
      <c r="X15" s="128" t="s">
        <v>94</v>
      </c>
      <c r="Y15" s="616"/>
      <c r="Z15" s="616"/>
      <c r="AA15" s="616"/>
      <c r="AB15" s="616"/>
      <c r="AC15" s="616"/>
      <c r="AD15" s="616"/>
      <c r="AE15" s="616"/>
      <c r="AF15" s="616"/>
      <c r="AG15" s="616"/>
      <c r="AH15" s="616"/>
      <c r="AI15" s="616"/>
      <c r="AJ15" s="616"/>
      <c r="AK15" s="618"/>
    </row>
    <row r="16" spans="2:38" s="2" customFormat="1" ht="13.5" customHeight="1" x14ac:dyDescent="0.15">
      <c r="B16" s="530"/>
      <c r="C16" s="611"/>
      <c r="D16" s="612"/>
      <c r="E16" s="612"/>
      <c r="F16" s="612"/>
      <c r="G16" s="612"/>
      <c r="H16" s="612"/>
      <c r="I16" s="612"/>
      <c r="J16" s="612"/>
      <c r="K16" s="612"/>
      <c r="L16" s="612"/>
      <c r="M16" s="619" t="s">
        <v>95</v>
      </c>
      <c r="N16" s="620"/>
      <c r="O16" s="620"/>
      <c r="P16" s="620"/>
      <c r="Q16" s="396" t="s">
        <v>96</v>
      </c>
      <c r="R16" s="620"/>
      <c r="S16" s="620"/>
      <c r="T16" s="620"/>
      <c r="U16" s="620"/>
      <c r="V16" s="620" t="s">
        <v>97</v>
      </c>
      <c r="W16" s="620"/>
      <c r="X16" s="620"/>
      <c r="Y16" s="620"/>
      <c r="Z16" s="620"/>
      <c r="AA16" s="620"/>
      <c r="AB16" s="620"/>
      <c r="AC16" s="620"/>
      <c r="AD16" s="620"/>
      <c r="AE16" s="620"/>
      <c r="AF16" s="620"/>
      <c r="AG16" s="620"/>
      <c r="AH16" s="620"/>
      <c r="AI16" s="620"/>
      <c r="AJ16" s="620"/>
      <c r="AK16" s="621"/>
    </row>
    <row r="17" spans="2:37" s="2" customFormat="1" ht="13.5" customHeight="1" x14ac:dyDescent="0.15">
      <c r="B17" s="530"/>
      <c r="C17" s="613"/>
      <c r="D17" s="614"/>
      <c r="E17" s="614"/>
      <c r="F17" s="614"/>
      <c r="G17" s="614"/>
      <c r="H17" s="614"/>
      <c r="I17" s="614"/>
      <c r="J17" s="614"/>
      <c r="K17" s="614"/>
      <c r="L17" s="614"/>
      <c r="M17" s="622" t="s">
        <v>138</v>
      </c>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624"/>
    </row>
    <row r="18" spans="2:37" s="2" customFormat="1" ht="14.25" customHeight="1" x14ac:dyDescent="0.15">
      <c r="B18" s="530"/>
      <c r="C18" s="555" t="s">
        <v>99</v>
      </c>
      <c r="D18" s="556"/>
      <c r="E18" s="556"/>
      <c r="F18" s="556"/>
      <c r="G18" s="556"/>
      <c r="H18" s="556"/>
      <c r="I18" s="556"/>
      <c r="J18" s="556"/>
      <c r="K18" s="556"/>
      <c r="L18" s="556"/>
      <c r="M18" s="521" t="s">
        <v>100</v>
      </c>
      <c r="N18" s="522"/>
      <c r="O18" s="522"/>
      <c r="P18" s="522"/>
      <c r="Q18" s="523"/>
      <c r="R18" s="625"/>
      <c r="S18" s="626"/>
      <c r="T18" s="626"/>
      <c r="U18" s="626"/>
      <c r="V18" s="626"/>
      <c r="W18" s="626"/>
      <c r="X18" s="626"/>
      <c r="Y18" s="626"/>
      <c r="Z18" s="626"/>
      <c r="AA18" s="627"/>
      <c r="AB18" s="615" t="s">
        <v>101</v>
      </c>
      <c r="AC18" s="616"/>
      <c r="AD18" s="616"/>
      <c r="AE18" s="616"/>
      <c r="AF18" s="618"/>
      <c r="AG18" s="625"/>
      <c r="AH18" s="626"/>
      <c r="AI18" s="626"/>
      <c r="AJ18" s="626"/>
      <c r="AK18" s="627"/>
    </row>
    <row r="19" spans="2:37" ht="14.25" customHeight="1" x14ac:dyDescent="0.15">
      <c r="B19" s="530"/>
      <c r="C19" s="646" t="s">
        <v>139</v>
      </c>
      <c r="D19" s="647"/>
      <c r="E19" s="647"/>
      <c r="F19" s="647"/>
      <c r="G19" s="647"/>
      <c r="H19" s="647"/>
      <c r="I19" s="647"/>
      <c r="J19" s="647"/>
      <c r="K19" s="647"/>
      <c r="L19" s="647"/>
      <c r="M19" s="532"/>
      <c r="N19" s="533"/>
      <c r="O19" s="533"/>
      <c r="P19" s="533"/>
      <c r="Q19" s="533"/>
      <c r="R19" s="533"/>
      <c r="S19" s="533"/>
      <c r="T19" s="533"/>
      <c r="U19" s="534"/>
      <c r="V19" s="521" t="s">
        <v>102</v>
      </c>
      <c r="W19" s="522"/>
      <c r="X19" s="522"/>
      <c r="Y19" s="522"/>
      <c r="Z19" s="522"/>
      <c r="AA19" s="523"/>
      <c r="AB19" s="532"/>
      <c r="AC19" s="533"/>
      <c r="AD19" s="533"/>
      <c r="AE19" s="533"/>
      <c r="AF19" s="533"/>
      <c r="AG19" s="533"/>
      <c r="AH19" s="533"/>
      <c r="AI19" s="533"/>
      <c r="AJ19" s="533"/>
      <c r="AK19" s="534"/>
    </row>
    <row r="20" spans="2:37" ht="14.25" customHeight="1" x14ac:dyDescent="0.15">
      <c r="B20" s="530"/>
      <c r="C20" s="509" t="s">
        <v>140</v>
      </c>
      <c r="D20" s="510"/>
      <c r="E20" s="510"/>
      <c r="F20" s="510"/>
      <c r="G20" s="510"/>
      <c r="H20" s="510"/>
      <c r="I20" s="510"/>
      <c r="J20" s="510"/>
      <c r="K20" s="510"/>
      <c r="L20" s="510"/>
      <c r="M20" s="521" t="s">
        <v>103</v>
      </c>
      <c r="N20" s="522"/>
      <c r="O20" s="522"/>
      <c r="P20" s="522"/>
      <c r="Q20" s="523"/>
      <c r="R20" s="642"/>
      <c r="S20" s="643"/>
      <c r="T20" s="643"/>
      <c r="U20" s="643"/>
      <c r="V20" s="643"/>
      <c r="W20" s="643"/>
      <c r="X20" s="643"/>
      <c r="Y20" s="643"/>
      <c r="Z20" s="643"/>
      <c r="AA20" s="644"/>
      <c r="AB20" s="533" t="s">
        <v>104</v>
      </c>
      <c r="AC20" s="533"/>
      <c r="AD20" s="533"/>
      <c r="AE20" s="533"/>
      <c r="AF20" s="534"/>
      <c r="AG20" s="642"/>
      <c r="AH20" s="643"/>
      <c r="AI20" s="643"/>
      <c r="AJ20" s="643"/>
      <c r="AK20" s="644"/>
    </row>
    <row r="21" spans="2:37" ht="13.5" customHeight="1" x14ac:dyDescent="0.15">
      <c r="B21" s="530"/>
      <c r="C21" s="609" t="s">
        <v>105</v>
      </c>
      <c r="D21" s="610"/>
      <c r="E21" s="610"/>
      <c r="F21" s="610"/>
      <c r="G21" s="610"/>
      <c r="H21" s="610"/>
      <c r="I21" s="610"/>
      <c r="J21" s="610"/>
      <c r="K21" s="610"/>
      <c r="L21" s="610"/>
      <c r="M21" s="615" t="s">
        <v>92</v>
      </c>
      <c r="N21" s="616"/>
      <c r="O21" s="616"/>
      <c r="P21" s="616"/>
      <c r="Q21" s="617"/>
      <c r="R21" s="617"/>
      <c r="S21" s="617"/>
      <c r="T21" s="395" t="s">
        <v>772</v>
      </c>
      <c r="U21" s="617"/>
      <c r="V21" s="617"/>
      <c r="W21" s="617"/>
      <c r="X21" s="128" t="s">
        <v>94</v>
      </c>
      <c r="Y21" s="616"/>
      <c r="Z21" s="616"/>
      <c r="AA21" s="616"/>
      <c r="AB21" s="616"/>
      <c r="AC21" s="616"/>
      <c r="AD21" s="616"/>
      <c r="AE21" s="616"/>
      <c r="AF21" s="616"/>
      <c r="AG21" s="616"/>
      <c r="AH21" s="616"/>
      <c r="AI21" s="616"/>
      <c r="AJ21" s="616"/>
      <c r="AK21" s="618"/>
    </row>
    <row r="22" spans="2:37" ht="14.25" customHeight="1" x14ac:dyDescent="0.15">
      <c r="B22" s="530"/>
      <c r="C22" s="611"/>
      <c r="D22" s="612"/>
      <c r="E22" s="612"/>
      <c r="F22" s="612"/>
      <c r="G22" s="612"/>
      <c r="H22" s="612"/>
      <c r="I22" s="612"/>
      <c r="J22" s="612"/>
      <c r="K22" s="612"/>
      <c r="L22" s="612"/>
      <c r="M22" s="619" t="s">
        <v>95</v>
      </c>
      <c r="N22" s="620"/>
      <c r="O22" s="620"/>
      <c r="P22" s="620"/>
      <c r="Q22" s="396" t="s">
        <v>96</v>
      </c>
      <c r="R22" s="620"/>
      <c r="S22" s="620"/>
      <c r="T22" s="620"/>
      <c r="U22" s="620"/>
      <c r="V22" s="620" t="s">
        <v>97</v>
      </c>
      <c r="W22" s="620"/>
      <c r="X22" s="620"/>
      <c r="Y22" s="620"/>
      <c r="Z22" s="620"/>
      <c r="AA22" s="620"/>
      <c r="AB22" s="620"/>
      <c r="AC22" s="620"/>
      <c r="AD22" s="620"/>
      <c r="AE22" s="620"/>
      <c r="AF22" s="620"/>
      <c r="AG22" s="620"/>
      <c r="AH22" s="620"/>
      <c r="AI22" s="620"/>
      <c r="AJ22" s="620"/>
      <c r="AK22" s="621"/>
    </row>
    <row r="23" spans="2:37" x14ac:dyDescent="0.15">
      <c r="B23" s="531"/>
      <c r="C23" s="613"/>
      <c r="D23" s="614"/>
      <c r="E23" s="614"/>
      <c r="F23" s="614"/>
      <c r="G23" s="614"/>
      <c r="H23" s="614"/>
      <c r="I23" s="614"/>
      <c r="J23" s="614"/>
      <c r="K23" s="614"/>
      <c r="L23" s="614"/>
      <c r="M23" s="622"/>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4"/>
    </row>
    <row r="24" spans="2:37" ht="13.5" customHeight="1" x14ac:dyDescent="0.15">
      <c r="B24" s="634" t="s">
        <v>141</v>
      </c>
      <c r="C24" s="609" t="s">
        <v>106</v>
      </c>
      <c r="D24" s="610"/>
      <c r="E24" s="610"/>
      <c r="F24" s="610"/>
      <c r="G24" s="610"/>
      <c r="H24" s="610"/>
      <c r="I24" s="610"/>
      <c r="J24" s="610"/>
      <c r="K24" s="610"/>
      <c r="L24" s="610"/>
      <c r="M24" s="636"/>
      <c r="N24" s="637"/>
      <c r="O24" s="637"/>
      <c r="P24" s="637"/>
      <c r="Q24" s="637"/>
      <c r="R24" s="637"/>
      <c r="S24" s="637"/>
      <c r="T24" s="637"/>
      <c r="U24" s="637"/>
      <c r="V24" s="637"/>
      <c r="W24" s="637"/>
      <c r="X24" s="637"/>
      <c r="Y24" s="637"/>
      <c r="Z24" s="637"/>
      <c r="AA24" s="637"/>
      <c r="AB24" s="637"/>
      <c r="AC24" s="637"/>
      <c r="AD24" s="637"/>
      <c r="AE24" s="637"/>
      <c r="AF24" s="637"/>
      <c r="AG24" s="637"/>
      <c r="AH24" s="637"/>
      <c r="AI24" s="637"/>
      <c r="AJ24" s="637"/>
      <c r="AK24" s="638"/>
    </row>
    <row r="25" spans="2:37" ht="13.5" customHeight="1" x14ac:dyDescent="0.15">
      <c r="B25" s="593"/>
      <c r="C25" s="613" t="s">
        <v>107</v>
      </c>
      <c r="D25" s="614"/>
      <c r="E25" s="614"/>
      <c r="F25" s="614"/>
      <c r="G25" s="614"/>
      <c r="H25" s="614"/>
      <c r="I25" s="614"/>
      <c r="J25" s="614"/>
      <c r="K25" s="614"/>
      <c r="L25" s="614"/>
      <c r="M25" s="639"/>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1"/>
    </row>
    <row r="26" spans="2:37" ht="13.5" customHeight="1" x14ac:dyDescent="0.15">
      <c r="B26" s="593"/>
      <c r="C26" s="609" t="s">
        <v>142</v>
      </c>
      <c r="D26" s="610"/>
      <c r="E26" s="610"/>
      <c r="F26" s="610"/>
      <c r="G26" s="610"/>
      <c r="H26" s="610"/>
      <c r="I26" s="610"/>
      <c r="J26" s="610"/>
      <c r="K26" s="610"/>
      <c r="L26" s="610"/>
      <c r="M26" s="615" t="s">
        <v>92</v>
      </c>
      <c r="N26" s="616"/>
      <c r="O26" s="616"/>
      <c r="P26" s="616"/>
      <c r="Q26" s="616"/>
      <c r="R26" s="616"/>
      <c r="S26" s="616"/>
      <c r="T26" s="128" t="s">
        <v>93</v>
      </c>
      <c r="U26" s="616"/>
      <c r="V26" s="616"/>
      <c r="W26" s="616"/>
      <c r="X26" s="128" t="s">
        <v>94</v>
      </c>
      <c r="Y26" s="616"/>
      <c r="Z26" s="616"/>
      <c r="AA26" s="616"/>
      <c r="AB26" s="616"/>
      <c r="AC26" s="616"/>
      <c r="AD26" s="616"/>
      <c r="AE26" s="616"/>
      <c r="AF26" s="616"/>
      <c r="AG26" s="616"/>
      <c r="AH26" s="616"/>
      <c r="AI26" s="616"/>
      <c r="AJ26" s="616"/>
      <c r="AK26" s="618"/>
    </row>
    <row r="27" spans="2:37" ht="14.25" customHeight="1" x14ac:dyDescent="0.15">
      <c r="B27" s="593"/>
      <c r="C27" s="611"/>
      <c r="D27" s="612"/>
      <c r="E27" s="612"/>
      <c r="F27" s="612"/>
      <c r="G27" s="612"/>
      <c r="H27" s="612"/>
      <c r="I27" s="612"/>
      <c r="J27" s="612"/>
      <c r="K27" s="612"/>
      <c r="L27" s="612"/>
      <c r="M27" s="619" t="s">
        <v>95</v>
      </c>
      <c r="N27" s="620"/>
      <c r="O27" s="620"/>
      <c r="P27" s="620"/>
      <c r="Q27" s="396" t="s">
        <v>96</v>
      </c>
      <c r="R27" s="620"/>
      <c r="S27" s="620"/>
      <c r="T27" s="620"/>
      <c r="U27" s="620"/>
      <c r="V27" s="620" t="s">
        <v>97</v>
      </c>
      <c r="W27" s="620"/>
      <c r="X27" s="620"/>
      <c r="Y27" s="620"/>
      <c r="Z27" s="620"/>
      <c r="AA27" s="620"/>
      <c r="AB27" s="620"/>
      <c r="AC27" s="620"/>
      <c r="AD27" s="620"/>
      <c r="AE27" s="620"/>
      <c r="AF27" s="620"/>
      <c r="AG27" s="620"/>
      <c r="AH27" s="620"/>
      <c r="AI27" s="620"/>
      <c r="AJ27" s="620"/>
      <c r="AK27" s="621"/>
    </row>
    <row r="28" spans="2:37" x14ac:dyDescent="0.15">
      <c r="B28" s="593"/>
      <c r="C28" s="613"/>
      <c r="D28" s="614"/>
      <c r="E28" s="614"/>
      <c r="F28" s="614"/>
      <c r="G28" s="614"/>
      <c r="H28" s="614"/>
      <c r="I28" s="614"/>
      <c r="J28" s="614"/>
      <c r="K28" s="614"/>
      <c r="L28" s="614"/>
      <c r="M28" s="622"/>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4"/>
    </row>
    <row r="29" spans="2:37" ht="14.25" customHeight="1" x14ac:dyDescent="0.15">
      <c r="B29" s="593"/>
      <c r="C29" s="555" t="s">
        <v>99</v>
      </c>
      <c r="D29" s="556"/>
      <c r="E29" s="556"/>
      <c r="F29" s="556"/>
      <c r="G29" s="556"/>
      <c r="H29" s="556"/>
      <c r="I29" s="556"/>
      <c r="J29" s="556"/>
      <c r="K29" s="556"/>
      <c r="L29" s="556"/>
      <c r="M29" s="521" t="s">
        <v>100</v>
      </c>
      <c r="N29" s="522"/>
      <c r="O29" s="522"/>
      <c r="P29" s="522"/>
      <c r="Q29" s="523"/>
      <c r="R29" s="625"/>
      <c r="S29" s="626"/>
      <c r="T29" s="626"/>
      <c r="U29" s="626"/>
      <c r="V29" s="626"/>
      <c r="W29" s="626"/>
      <c r="X29" s="626"/>
      <c r="Y29" s="626"/>
      <c r="Z29" s="626"/>
      <c r="AA29" s="627"/>
      <c r="AB29" s="615" t="s">
        <v>101</v>
      </c>
      <c r="AC29" s="616"/>
      <c r="AD29" s="616"/>
      <c r="AE29" s="616"/>
      <c r="AF29" s="618"/>
      <c r="AG29" s="625"/>
      <c r="AH29" s="626"/>
      <c r="AI29" s="626"/>
      <c r="AJ29" s="626"/>
      <c r="AK29" s="627"/>
    </row>
    <row r="30" spans="2:37" ht="13.5" customHeight="1" x14ac:dyDescent="0.15">
      <c r="B30" s="593"/>
      <c r="C30" s="629" t="s">
        <v>143</v>
      </c>
      <c r="D30" s="630"/>
      <c r="E30" s="630"/>
      <c r="F30" s="630"/>
      <c r="G30" s="630"/>
      <c r="H30" s="630"/>
      <c r="I30" s="630"/>
      <c r="J30" s="630"/>
      <c r="K30" s="630"/>
      <c r="L30" s="630"/>
      <c r="M30" s="615" t="s">
        <v>92</v>
      </c>
      <c r="N30" s="616"/>
      <c r="O30" s="616"/>
      <c r="P30" s="616"/>
      <c r="Q30" s="617"/>
      <c r="R30" s="617"/>
      <c r="S30" s="617"/>
      <c r="T30" s="395" t="s">
        <v>772</v>
      </c>
      <c r="U30" s="617"/>
      <c r="V30" s="617"/>
      <c r="W30" s="617"/>
      <c r="X30" s="128" t="s">
        <v>94</v>
      </c>
      <c r="Y30" s="616"/>
      <c r="Z30" s="616"/>
      <c r="AA30" s="616"/>
      <c r="AB30" s="616"/>
      <c r="AC30" s="616"/>
      <c r="AD30" s="616"/>
      <c r="AE30" s="616"/>
      <c r="AF30" s="616"/>
      <c r="AG30" s="616"/>
      <c r="AH30" s="616"/>
      <c r="AI30" s="616"/>
      <c r="AJ30" s="616"/>
      <c r="AK30" s="618"/>
    </row>
    <row r="31" spans="2:37" ht="14.25" customHeight="1" x14ac:dyDescent="0.15">
      <c r="B31" s="593"/>
      <c r="C31" s="631"/>
      <c r="D31" s="632"/>
      <c r="E31" s="632"/>
      <c r="F31" s="632"/>
      <c r="G31" s="632"/>
      <c r="H31" s="632"/>
      <c r="I31" s="632"/>
      <c r="J31" s="632"/>
      <c r="K31" s="632"/>
      <c r="L31" s="632"/>
      <c r="M31" s="619" t="s">
        <v>95</v>
      </c>
      <c r="N31" s="620"/>
      <c r="O31" s="620"/>
      <c r="P31" s="620"/>
      <c r="Q31" s="396" t="s">
        <v>96</v>
      </c>
      <c r="R31" s="620"/>
      <c r="S31" s="620"/>
      <c r="T31" s="620"/>
      <c r="U31" s="620"/>
      <c r="V31" s="620" t="s">
        <v>97</v>
      </c>
      <c r="W31" s="620"/>
      <c r="X31" s="620"/>
      <c r="Y31" s="620"/>
      <c r="Z31" s="620"/>
      <c r="AA31" s="620"/>
      <c r="AB31" s="620"/>
      <c r="AC31" s="620"/>
      <c r="AD31" s="620"/>
      <c r="AE31" s="620"/>
      <c r="AF31" s="620"/>
      <c r="AG31" s="620"/>
      <c r="AH31" s="620"/>
      <c r="AI31" s="620"/>
      <c r="AJ31" s="620"/>
      <c r="AK31" s="621"/>
    </row>
    <row r="32" spans="2:37" x14ac:dyDescent="0.15">
      <c r="B32" s="593"/>
      <c r="C32" s="633"/>
      <c r="D32" s="566"/>
      <c r="E32" s="566"/>
      <c r="F32" s="566"/>
      <c r="G32" s="566"/>
      <c r="H32" s="566"/>
      <c r="I32" s="566"/>
      <c r="J32" s="566"/>
      <c r="K32" s="566"/>
      <c r="L32" s="566"/>
      <c r="M32" s="622"/>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4"/>
    </row>
    <row r="33" spans="1:37" ht="14.25" customHeight="1" x14ac:dyDescent="0.15">
      <c r="B33" s="593"/>
      <c r="C33" s="555" t="s">
        <v>99</v>
      </c>
      <c r="D33" s="556"/>
      <c r="E33" s="556"/>
      <c r="F33" s="556"/>
      <c r="G33" s="556"/>
      <c r="H33" s="556"/>
      <c r="I33" s="556"/>
      <c r="J33" s="556"/>
      <c r="K33" s="556"/>
      <c r="L33" s="556"/>
      <c r="M33" s="521" t="s">
        <v>100</v>
      </c>
      <c r="N33" s="522"/>
      <c r="O33" s="522"/>
      <c r="P33" s="522"/>
      <c r="Q33" s="523"/>
      <c r="R33" s="625"/>
      <c r="S33" s="626"/>
      <c r="T33" s="626"/>
      <c r="U33" s="626"/>
      <c r="V33" s="626"/>
      <c r="W33" s="626"/>
      <c r="X33" s="626"/>
      <c r="Y33" s="626"/>
      <c r="Z33" s="626"/>
      <c r="AA33" s="627"/>
      <c r="AB33" s="615" t="s">
        <v>101</v>
      </c>
      <c r="AC33" s="616"/>
      <c r="AD33" s="616"/>
      <c r="AE33" s="616"/>
      <c r="AF33" s="618"/>
      <c r="AG33" s="625"/>
      <c r="AH33" s="626"/>
      <c r="AI33" s="626"/>
      <c r="AJ33" s="626"/>
      <c r="AK33" s="627"/>
    </row>
    <row r="34" spans="1:37" ht="14.25" customHeight="1" x14ac:dyDescent="0.15">
      <c r="B34" s="593"/>
      <c r="C34" s="555" t="s">
        <v>108</v>
      </c>
      <c r="D34" s="556"/>
      <c r="E34" s="556"/>
      <c r="F34" s="556"/>
      <c r="G34" s="556"/>
      <c r="H34" s="556"/>
      <c r="I34" s="556"/>
      <c r="J34" s="556"/>
      <c r="K34" s="556"/>
      <c r="L34" s="556"/>
      <c r="M34" s="509"/>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628"/>
    </row>
    <row r="35" spans="1:37" ht="13.5" customHeight="1" x14ac:dyDescent="0.15">
      <c r="B35" s="593"/>
      <c r="C35" s="609" t="s">
        <v>109</v>
      </c>
      <c r="D35" s="610"/>
      <c r="E35" s="610"/>
      <c r="F35" s="610"/>
      <c r="G35" s="610"/>
      <c r="H35" s="610"/>
      <c r="I35" s="610"/>
      <c r="J35" s="610"/>
      <c r="K35" s="610"/>
      <c r="L35" s="610"/>
      <c r="M35" s="615" t="s">
        <v>92</v>
      </c>
      <c r="N35" s="616"/>
      <c r="O35" s="616"/>
      <c r="P35" s="616"/>
      <c r="Q35" s="617"/>
      <c r="R35" s="617"/>
      <c r="S35" s="617"/>
      <c r="T35" s="395" t="s">
        <v>772</v>
      </c>
      <c r="U35" s="617"/>
      <c r="V35" s="617"/>
      <c r="W35" s="617"/>
      <c r="X35" s="128" t="s">
        <v>94</v>
      </c>
      <c r="Y35" s="616"/>
      <c r="Z35" s="616"/>
      <c r="AA35" s="616"/>
      <c r="AB35" s="616"/>
      <c r="AC35" s="616"/>
      <c r="AD35" s="616"/>
      <c r="AE35" s="616"/>
      <c r="AF35" s="616"/>
      <c r="AG35" s="616"/>
      <c r="AH35" s="616"/>
      <c r="AI35" s="616"/>
      <c r="AJ35" s="616"/>
      <c r="AK35" s="618"/>
    </row>
    <row r="36" spans="1:37" ht="14.25" customHeight="1" x14ac:dyDescent="0.15">
      <c r="B36" s="593"/>
      <c r="C36" s="611"/>
      <c r="D36" s="612"/>
      <c r="E36" s="612"/>
      <c r="F36" s="612"/>
      <c r="G36" s="612"/>
      <c r="H36" s="612"/>
      <c r="I36" s="612"/>
      <c r="J36" s="612"/>
      <c r="K36" s="612"/>
      <c r="L36" s="612"/>
      <c r="M36" s="619" t="s">
        <v>95</v>
      </c>
      <c r="N36" s="620"/>
      <c r="O36" s="620"/>
      <c r="P36" s="620"/>
      <c r="Q36" s="396" t="s">
        <v>96</v>
      </c>
      <c r="R36" s="620"/>
      <c r="S36" s="620"/>
      <c r="T36" s="620"/>
      <c r="U36" s="620"/>
      <c r="V36" s="620" t="s">
        <v>97</v>
      </c>
      <c r="W36" s="620"/>
      <c r="X36" s="620"/>
      <c r="Y36" s="620"/>
      <c r="Z36" s="620"/>
      <c r="AA36" s="620"/>
      <c r="AB36" s="620"/>
      <c r="AC36" s="620"/>
      <c r="AD36" s="620"/>
      <c r="AE36" s="620"/>
      <c r="AF36" s="620"/>
      <c r="AG36" s="620"/>
      <c r="AH36" s="620"/>
      <c r="AI36" s="620"/>
      <c r="AJ36" s="620"/>
      <c r="AK36" s="621"/>
    </row>
    <row r="37" spans="1:37" x14ac:dyDescent="0.15">
      <c r="B37" s="635"/>
      <c r="C37" s="613"/>
      <c r="D37" s="614"/>
      <c r="E37" s="614"/>
      <c r="F37" s="614"/>
      <c r="G37" s="614"/>
      <c r="H37" s="614"/>
      <c r="I37" s="614"/>
      <c r="J37" s="614"/>
      <c r="K37" s="614"/>
      <c r="L37" s="614"/>
      <c r="M37" s="622"/>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4"/>
    </row>
    <row r="38" spans="1:37" ht="13.5" customHeight="1" x14ac:dyDescent="0.15">
      <c r="B38" s="592" t="s">
        <v>144</v>
      </c>
      <c r="C38" s="594" t="s">
        <v>110</v>
      </c>
      <c r="D38" s="595"/>
      <c r="E38" s="595"/>
      <c r="F38" s="595"/>
      <c r="G38" s="595"/>
      <c r="H38" s="595"/>
      <c r="I38" s="595"/>
      <c r="J38" s="595"/>
      <c r="K38" s="595"/>
      <c r="L38" s="595"/>
      <c r="M38" s="511" t="s">
        <v>111</v>
      </c>
      <c r="N38" s="534"/>
      <c r="O38" s="392" t="s">
        <v>173</v>
      </c>
      <c r="P38" s="393"/>
      <c r="Q38" s="394"/>
      <c r="R38" s="598" t="s">
        <v>112</v>
      </c>
      <c r="S38" s="599"/>
      <c r="T38" s="599"/>
      <c r="U38" s="599"/>
      <c r="V38" s="599"/>
      <c r="W38" s="599"/>
      <c r="X38" s="599"/>
      <c r="Y38" s="599"/>
      <c r="Z38" s="600"/>
      <c r="AA38" s="604" t="s">
        <v>113</v>
      </c>
      <c r="AB38" s="605"/>
      <c r="AC38" s="605"/>
      <c r="AD38" s="606"/>
      <c r="AE38" s="607" t="s">
        <v>114</v>
      </c>
      <c r="AF38" s="608"/>
      <c r="AG38" s="608"/>
      <c r="AH38" s="608"/>
      <c r="AI38" s="587" t="s">
        <v>174</v>
      </c>
      <c r="AJ38" s="588"/>
      <c r="AK38" s="589"/>
    </row>
    <row r="39" spans="1:37" ht="14.25" customHeight="1" x14ac:dyDescent="0.15">
      <c r="A39" s="89"/>
      <c r="B39" s="593"/>
      <c r="C39" s="535"/>
      <c r="D39" s="538"/>
      <c r="E39" s="538"/>
      <c r="F39" s="538"/>
      <c r="G39" s="538"/>
      <c r="H39" s="538"/>
      <c r="I39" s="538"/>
      <c r="J39" s="538"/>
      <c r="K39" s="538"/>
      <c r="L39" s="538"/>
      <c r="M39" s="596"/>
      <c r="N39" s="597"/>
      <c r="O39" s="54" t="s">
        <v>147</v>
      </c>
      <c r="P39" s="51"/>
      <c r="Q39" s="52"/>
      <c r="R39" s="601"/>
      <c r="S39" s="602"/>
      <c r="T39" s="602"/>
      <c r="U39" s="602"/>
      <c r="V39" s="602"/>
      <c r="W39" s="602"/>
      <c r="X39" s="602"/>
      <c r="Y39" s="602"/>
      <c r="Z39" s="603"/>
      <c r="AA39" s="55" t="s">
        <v>115</v>
      </c>
      <c r="AB39" s="14"/>
      <c r="AC39" s="14"/>
      <c r="AD39" s="14"/>
      <c r="AE39" s="563" t="s">
        <v>116</v>
      </c>
      <c r="AF39" s="564"/>
      <c r="AG39" s="564"/>
      <c r="AH39" s="564"/>
      <c r="AI39" s="563" t="s">
        <v>148</v>
      </c>
      <c r="AJ39" s="564"/>
      <c r="AK39" s="565"/>
    </row>
    <row r="40" spans="1:37" ht="14.25" customHeight="1" x14ac:dyDescent="0.15">
      <c r="B40" s="593"/>
      <c r="C40" s="530" t="s">
        <v>175</v>
      </c>
      <c r="D40" s="68"/>
      <c r="E40" s="590" t="s">
        <v>176</v>
      </c>
      <c r="F40" s="590"/>
      <c r="G40" s="590"/>
      <c r="H40" s="590"/>
      <c r="I40" s="590"/>
      <c r="J40" s="590"/>
      <c r="K40" s="590"/>
      <c r="L40" s="590"/>
      <c r="M40" s="511"/>
      <c r="N40" s="512"/>
      <c r="O40" s="513"/>
      <c r="P40" s="514"/>
      <c r="Q40" s="515"/>
      <c r="R40" s="130" t="s">
        <v>6</v>
      </c>
      <c r="S40" s="516" t="s">
        <v>117</v>
      </c>
      <c r="T40" s="516"/>
      <c r="U40" s="131" t="s">
        <v>6</v>
      </c>
      <c r="V40" s="516" t="s">
        <v>118</v>
      </c>
      <c r="W40" s="516"/>
      <c r="X40" s="131" t="s">
        <v>6</v>
      </c>
      <c r="Y40" s="516" t="s">
        <v>119</v>
      </c>
      <c r="Z40" s="517"/>
      <c r="AA40" s="518"/>
      <c r="AB40" s="519"/>
      <c r="AC40" s="519"/>
      <c r="AD40" s="520"/>
      <c r="AE40" s="518"/>
      <c r="AF40" s="519"/>
      <c r="AG40" s="519"/>
      <c r="AH40" s="520"/>
      <c r="AI40" s="130" t="s">
        <v>6</v>
      </c>
      <c r="AJ40" s="516" t="s">
        <v>177</v>
      </c>
      <c r="AK40" s="517"/>
    </row>
    <row r="41" spans="1:37" ht="14.25" customHeight="1" x14ac:dyDescent="0.15">
      <c r="B41" s="593"/>
      <c r="C41" s="530"/>
      <c r="D41" s="68"/>
      <c r="E41" s="590" t="s">
        <v>178</v>
      </c>
      <c r="F41" s="591"/>
      <c r="G41" s="591"/>
      <c r="H41" s="591"/>
      <c r="I41" s="591"/>
      <c r="J41" s="591"/>
      <c r="K41" s="591"/>
      <c r="L41" s="591"/>
      <c r="M41" s="511"/>
      <c r="N41" s="512"/>
      <c r="O41" s="513"/>
      <c r="P41" s="514"/>
      <c r="Q41" s="515"/>
      <c r="R41" s="130" t="s">
        <v>6</v>
      </c>
      <c r="S41" s="516" t="s">
        <v>117</v>
      </c>
      <c r="T41" s="516"/>
      <c r="U41" s="131" t="s">
        <v>6</v>
      </c>
      <c r="V41" s="516" t="s">
        <v>118</v>
      </c>
      <c r="W41" s="516"/>
      <c r="X41" s="131" t="s">
        <v>6</v>
      </c>
      <c r="Y41" s="516" t="s">
        <v>119</v>
      </c>
      <c r="Z41" s="517"/>
      <c r="AA41" s="518"/>
      <c r="AB41" s="519"/>
      <c r="AC41" s="519"/>
      <c r="AD41" s="520"/>
      <c r="AE41" s="518"/>
      <c r="AF41" s="519"/>
      <c r="AG41" s="519"/>
      <c r="AH41" s="520"/>
      <c r="AI41" s="130" t="s">
        <v>6</v>
      </c>
      <c r="AJ41" s="516" t="s">
        <v>177</v>
      </c>
      <c r="AK41" s="517"/>
    </row>
    <row r="42" spans="1:37" ht="14.25" customHeight="1" x14ac:dyDescent="0.15">
      <c r="B42" s="593"/>
      <c r="C42" s="530"/>
      <c r="D42" s="68"/>
      <c r="E42" s="590" t="s">
        <v>179</v>
      </c>
      <c r="F42" s="591"/>
      <c r="G42" s="591"/>
      <c r="H42" s="591"/>
      <c r="I42" s="591"/>
      <c r="J42" s="591"/>
      <c r="K42" s="591"/>
      <c r="L42" s="591"/>
      <c r="M42" s="511"/>
      <c r="N42" s="512"/>
      <c r="O42" s="513"/>
      <c r="P42" s="514"/>
      <c r="Q42" s="515"/>
      <c r="R42" s="130" t="s">
        <v>6</v>
      </c>
      <c r="S42" s="516" t="s">
        <v>117</v>
      </c>
      <c r="T42" s="516"/>
      <c r="U42" s="131" t="s">
        <v>6</v>
      </c>
      <c r="V42" s="516" t="s">
        <v>118</v>
      </c>
      <c r="W42" s="516"/>
      <c r="X42" s="131" t="s">
        <v>6</v>
      </c>
      <c r="Y42" s="516" t="s">
        <v>119</v>
      </c>
      <c r="Z42" s="517"/>
      <c r="AA42" s="518"/>
      <c r="AB42" s="519"/>
      <c r="AC42" s="519"/>
      <c r="AD42" s="520"/>
      <c r="AE42" s="518"/>
      <c r="AF42" s="519"/>
      <c r="AG42" s="519"/>
      <c r="AH42" s="520"/>
      <c r="AI42" s="130" t="s">
        <v>6</v>
      </c>
      <c r="AJ42" s="516" t="s">
        <v>177</v>
      </c>
      <c r="AK42" s="517"/>
    </row>
    <row r="43" spans="1:37" ht="14.25" customHeight="1" x14ac:dyDescent="0.15">
      <c r="B43" s="593"/>
      <c r="C43" s="530"/>
      <c r="D43" s="68"/>
      <c r="E43" s="590" t="s">
        <v>180</v>
      </c>
      <c r="F43" s="591"/>
      <c r="G43" s="591"/>
      <c r="H43" s="591"/>
      <c r="I43" s="591"/>
      <c r="J43" s="591"/>
      <c r="K43" s="591"/>
      <c r="L43" s="591"/>
      <c r="M43" s="511"/>
      <c r="N43" s="512"/>
      <c r="O43" s="513"/>
      <c r="P43" s="514"/>
      <c r="Q43" s="515"/>
      <c r="R43" s="130" t="s">
        <v>6</v>
      </c>
      <c r="S43" s="516" t="s">
        <v>117</v>
      </c>
      <c r="T43" s="516"/>
      <c r="U43" s="131" t="s">
        <v>6</v>
      </c>
      <c r="V43" s="516" t="s">
        <v>118</v>
      </c>
      <c r="W43" s="516"/>
      <c r="X43" s="131" t="s">
        <v>6</v>
      </c>
      <c r="Y43" s="516" t="s">
        <v>119</v>
      </c>
      <c r="Z43" s="517"/>
      <c r="AA43" s="518"/>
      <c r="AB43" s="519"/>
      <c r="AC43" s="519"/>
      <c r="AD43" s="520"/>
      <c r="AE43" s="518"/>
      <c r="AF43" s="519"/>
      <c r="AG43" s="519"/>
      <c r="AH43" s="520"/>
      <c r="AI43" s="130" t="s">
        <v>6</v>
      </c>
      <c r="AJ43" s="516" t="s">
        <v>177</v>
      </c>
      <c r="AK43" s="517"/>
    </row>
    <row r="44" spans="1:37" ht="14.25" customHeight="1" x14ac:dyDescent="0.15">
      <c r="B44" s="593"/>
      <c r="C44" s="530"/>
      <c r="D44" s="68"/>
      <c r="E44" s="590" t="s">
        <v>57</v>
      </c>
      <c r="F44" s="591"/>
      <c r="G44" s="591"/>
      <c r="H44" s="591"/>
      <c r="I44" s="591"/>
      <c r="J44" s="591"/>
      <c r="K44" s="591"/>
      <c r="L44" s="591"/>
      <c r="M44" s="511"/>
      <c r="N44" s="512"/>
      <c r="O44" s="513"/>
      <c r="P44" s="514"/>
      <c r="Q44" s="515"/>
      <c r="R44" s="130" t="s">
        <v>6</v>
      </c>
      <c r="S44" s="516" t="s">
        <v>117</v>
      </c>
      <c r="T44" s="516"/>
      <c r="U44" s="131" t="s">
        <v>6</v>
      </c>
      <c r="V44" s="516" t="s">
        <v>118</v>
      </c>
      <c r="W44" s="516"/>
      <c r="X44" s="131" t="s">
        <v>6</v>
      </c>
      <c r="Y44" s="516" t="s">
        <v>119</v>
      </c>
      <c r="Z44" s="517"/>
      <c r="AA44" s="518"/>
      <c r="AB44" s="519"/>
      <c r="AC44" s="519"/>
      <c r="AD44" s="520"/>
      <c r="AE44" s="518"/>
      <c r="AF44" s="519"/>
      <c r="AG44" s="519"/>
      <c r="AH44" s="520"/>
      <c r="AI44" s="130" t="s">
        <v>6</v>
      </c>
      <c r="AJ44" s="516" t="s">
        <v>177</v>
      </c>
      <c r="AK44" s="517"/>
    </row>
    <row r="45" spans="1:37" ht="14.25" customHeight="1" x14ac:dyDescent="0.15">
      <c r="B45" s="593"/>
      <c r="C45" s="530"/>
      <c r="D45" s="68"/>
      <c r="E45" s="558" t="s">
        <v>181</v>
      </c>
      <c r="F45" s="559"/>
      <c r="G45" s="559"/>
      <c r="H45" s="559"/>
      <c r="I45" s="559"/>
      <c r="J45" s="559"/>
      <c r="K45" s="559"/>
      <c r="L45" s="559"/>
      <c r="M45" s="511"/>
      <c r="N45" s="512"/>
      <c r="O45" s="513"/>
      <c r="P45" s="514"/>
      <c r="Q45" s="515"/>
      <c r="R45" s="130" t="s">
        <v>6</v>
      </c>
      <c r="S45" s="516" t="s">
        <v>117</v>
      </c>
      <c r="T45" s="516"/>
      <c r="U45" s="131" t="s">
        <v>6</v>
      </c>
      <c r="V45" s="516" t="s">
        <v>118</v>
      </c>
      <c r="W45" s="516"/>
      <c r="X45" s="131" t="s">
        <v>6</v>
      </c>
      <c r="Y45" s="516" t="s">
        <v>119</v>
      </c>
      <c r="Z45" s="517"/>
      <c r="AA45" s="518"/>
      <c r="AB45" s="519"/>
      <c r="AC45" s="519"/>
      <c r="AD45" s="520"/>
      <c r="AE45" s="518"/>
      <c r="AF45" s="519"/>
      <c r="AG45" s="519"/>
      <c r="AH45" s="520"/>
      <c r="AI45" s="130" t="s">
        <v>6</v>
      </c>
      <c r="AJ45" s="516" t="s">
        <v>177</v>
      </c>
      <c r="AK45" s="517"/>
    </row>
    <row r="46" spans="1:37" ht="14.25" customHeight="1" x14ac:dyDescent="0.15">
      <c r="B46" s="593"/>
      <c r="C46" s="530"/>
      <c r="D46" s="68"/>
      <c r="E46" s="548" t="s">
        <v>182</v>
      </c>
      <c r="F46" s="586"/>
      <c r="G46" s="586"/>
      <c r="H46" s="586"/>
      <c r="I46" s="586"/>
      <c r="J46" s="586"/>
      <c r="K46" s="586"/>
      <c r="L46" s="586"/>
      <c r="M46" s="511"/>
      <c r="N46" s="512"/>
      <c r="O46" s="513"/>
      <c r="P46" s="514"/>
      <c r="Q46" s="515"/>
      <c r="R46" s="130" t="s">
        <v>6</v>
      </c>
      <c r="S46" s="516" t="s">
        <v>117</v>
      </c>
      <c r="T46" s="516"/>
      <c r="U46" s="131" t="s">
        <v>6</v>
      </c>
      <c r="V46" s="516" t="s">
        <v>118</v>
      </c>
      <c r="W46" s="516"/>
      <c r="X46" s="131" t="s">
        <v>6</v>
      </c>
      <c r="Y46" s="516" t="s">
        <v>119</v>
      </c>
      <c r="Z46" s="517"/>
      <c r="AA46" s="518"/>
      <c r="AB46" s="519"/>
      <c r="AC46" s="519"/>
      <c r="AD46" s="520"/>
      <c r="AE46" s="518"/>
      <c r="AF46" s="519"/>
      <c r="AG46" s="519"/>
      <c r="AH46" s="520"/>
      <c r="AI46" s="130" t="s">
        <v>6</v>
      </c>
      <c r="AJ46" s="516" t="s">
        <v>177</v>
      </c>
      <c r="AK46" s="517"/>
    </row>
    <row r="47" spans="1:37" ht="14.25" customHeight="1" x14ac:dyDescent="0.15">
      <c r="B47" s="593"/>
      <c r="C47" s="530"/>
      <c r="D47" s="69"/>
      <c r="E47" s="548" t="s">
        <v>183</v>
      </c>
      <c r="F47" s="585"/>
      <c r="G47" s="585"/>
      <c r="H47" s="585"/>
      <c r="I47" s="585"/>
      <c r="J47" s="585"/>
      <c r="K47" s="585"/>
      <c r="L47" s="585"/>
      <c r="M47" s="511"/>
      <c r="N47" s="512"/>
      <c r="O47" s="513"/>
      <c r="P47" s="514"/>
      <c r="Q47" s="515"/>
      <c r="R47" s="130" t="s">
        <v>6</v>
      </c>
      <c r="S47" s="516" t="s">
        <v>117</v>
      </c>
      <c r="T47" s="516"/>
      <c r="U47" s="131" t="s">
        <v>6</v>
      </c>
      <c r="V47" s="516" t="s">
        <v>118</v>
      </c>
      <c r="W47" s="516"/>
      <c r="X47" s="131" t="s">
        <v>6</v>
      </c>
      <c r="Y47" s="516" t="s">
        <v>119</v>
      </c>
      <c r="Z47" s="517"/>
      <c r="AA47" s="518"/>
      <c r="AB47" s="519"/>
      <c r="AC47" s="519"/>
      <c r="AD47" s="520"/>
      <c r="AE47" s="518"/>
      <c r="AF47" s="519"/>
      <c r="AG47" s="519"/>
      <c r="AH47" s="520"/>
      <c r="AI47" s="130" t="s">
        <v>6</v>
      </c>
      <c r="AJ47" s="516" t="s">
        <v>177</v>
      </c>
      <c r="AK47" s="517"/>
    </row>
    <row r="48" spans="1:37" ht="14.25" customHeight="1" x14ac:dyDescent="0.15">
      <c r="B48" s="593"/>
      <c r="C48" s="530"/>
      <c r="D48" s="69"/>
      <c r="E48" s="583" t="s">
        <v>184</v>
      </c>
      <c r="F48" s="584"/>
      <c r="G48" s="584"/>
      <c r="H48" s="584"/>
      <c r="I48" s="584"/>
      <c r="J48" s="584"/>
      <c r="K48" s="584"/>
      <c r="L48" s="584"/>
      <c r="M48" s="511"/>
      <c r="N48" s="512"/>
      <c r="O48" s="513"/>
      <c r="P48" s="514"/>
      <c r="Q48" s="515"/>
      <c r="R48" s="130" t="s">
        <v>6</v>
      </c>
      <c r="S48" s="516" t="s">
        <v>117</v>
      </c>
      <c r="T48" s="516"/>
      <c r="U48" s="131" t="s">
        <v>6</v>
      </c>
      <c r="V48" s="516" t="s">
        <v>118</v>
      </c>
      <c r="W48" s="516"/>
      <c r="X48" s="131" t="s">
        <v>6</v>
      </c>
      <c r="Y48" s="516" t="s">
        <v>119</v>
      </c>
      <c r="Z48" s="517"/>
      <c r="AA48" s="518"/>
      <c r="AB48" s="519"/>
      <c r="AC48" s="519"/>
      <c r="AD48" s="520"/>
      <c r="AE48" s="518"/>
      <c r="AF48" s="519"/>
      <c r="AG48" s="519"/>
      <c r="AH48" s="520"/>
      <c r="AI48" s="130" t="s">
        <v>6</v>
      </c>
      <c r="AJ48" s="516" t="s">
        <v>177</v>
      </c>
      <c r="AK48" s="517"/>
    </row>
    <row r="49" spans="2:37" ht="14.25" customHeight="1" thickBot="1" x14ac:dyDescent="0.2">
      <c r="B49" s="593"/>
      <c r="C49" s="530"/>
      <c r="D49" s="69"/>
      <c r="E49" s="571" t="s">
        <v>185</v>
      </c>
      <c r="F49" s="572"/>
      <c r="G49" s="572"/>
      <c r="H49" s="572"/>
      <c r="I49" s="572"/>
      <c r="J49" s="572"/>
      <c r="K49" s="572"/>
      <c r="L49" s="572"/>
      <c r="M49" s="573"/>
      <c r="N49" s="574"/>
      <c r="O49" s="575"/>
      <c r="P49" s="576"/>
      <c r="Q49" s="577"/>
      <c r="R49" s="132" t="s">
        <v>6</v>
      </c>
      <c r="S49" s="578" t="s">
        <v>117</v>
      </c>
      <c r="T49" s="578"/>
      <c r="U49" s="133" t="s">
        <v>6</v>
      </c>
      <c r="V49" s="578" t="s">
        <v>118</v>
      </c>
      <c r="W49" s="578"/>
      <c r="X49" s="133" t="s">
        <v>6</v>
      </c>
      <c r="Y49" s="578" t="s">
        <v>119</v>
      </c>
      <c r="Z49" s="579"/>
      <c r="AA49" s="580"/>
      <c r="AB49" s="581"/>
      <c r="AC49" s="581"/>
      <c r="AD49" s="582"/>
      <c r="AE49" s="580"/>
      <c r="AF49" s="581"/>
      <c r="AG49" s="581"/>
      <c r="AH49" s="582"/>
      <c r="AI49" s="132" t="s">
        <v>6</v>
      </c>
      <c r="AJ49" s="578" t="s">
        <v>177</v>
      </c>
      <c r="AK49" s="579"/>
    </row>
    <row r="50" spans="2:37" ht="14.25" customHeight="1" thickTop="1" x14ac:dyDescent="0.15">
      <c r="B50" s="593"/>
      <c r="C50" s="530"/>
      <c r="D50" s="71"/>
      <c r="E50" s="560" t="s">
        <v>186</v>
      </c>
      <c r="F50" s="560"/>
      <c r="G50" s="560"/>
      <c r="H50" s="560"/>
      <c r="I50" s="560"/>
      <c r="J50" s="560"/>
      <c r="K50" s="560"/>
      <c r="L50" s="560"/>
      <c r="M50" s="561"/>
      <c r="N50" s="562"/>
      <c r="O50" s="563"/>
      <c r="P50" s="564"/>
      <c r="Q50" s="565"/>
      <c r="R50" s="364" t="s">
        <v>6</v>
      </c>
      <c r="S50" s="566" t="s">
        <v>117</v>
      </c>
      <c r="T50" s="566"/>
      <c r="U50" s="365" t="s">
        <v>6</v>
      </c>
      <c r="V50" s="566" t="s">
        <v>118</v>
      </c>
      <c r="W50" s="566"/>
      <c r="X50" s="365" t="s">
        <v>6</v>
      </c>
      <c r="Y50" s="566" t="s">
        <v>119</v>
      </c>
      <c r="Z50" s="567"/>
      <c r="AA50" s="568"/>
      <c r="AB50" s="569"/>
      <c r="AC50" s="569"/>
      <c r="AD50" s="570"/>
      <c r="AE50" s="568"/>
      <c r="AF50" s="569"/>
      <c r="AG50" s="569"/>
      <c r="AH50" s="570"/>
      <c r="AI50" s="364" t="s">
        <v>6</v>
      </c>
      <c r="AJ50" s="566" t="s">
        <v>177</v>
      </c>
      <c r="AK50" s="567"/>
    </row>
    <row r="51" spans="2:37" ht="14.25" customHeight="1" x14ac:dyDescent="0.15">
      <c r="B51" s="593"/>
      <c r="C51" s="530"/>
      <c r="D51" s="68"/>
      <c r="E51" s="558" t="s">
        <v>187</v>
      </c>
      <c r="F51" s="559"/>
      <c r="G51" s="559"/>
      <c r="H51" s="559"/>
      <c r="I51" s="559"/>
      <c r="J51" s="559"/>
      <c r="K51" s="559"/>
      <c r="L51" s="559"/>
      <c r="M51" s="511"/>
      <c r="N51" s="512"/>
      <c r="O51" s="513"/>
      <c r="P51" s="514"/>
      <c r="Q51" s="515"/>
      <c r="R51" s="130" t="s">
        <v>6</v>
      </c>
      <c r="S51" s="516" t="s">
        <v>117</v>
      </c>
      <c r="T51" s="516"/>
      <c r="U51" s="131" t="s">
        <v>6</v>
      </c>
      <c r="V51" s="516" t="s">
        <v>118</v>
      </c>
      <c r="W51" s="516"/>
      <c r="X51" s="131" t="s">
        <v>6</v>
      </c>
      <c r="Y51" s="516" t="s">
        <v>119</v>
      </c>
      <c r="Z51" s="517"/>
      <c r="AA51" s="518"/>
      <c r="AB51" s="519"/>
      <c r="AC51" s="519"/>
      <c r="AD51" s="520"/>
      <c r="AE51" s="518"/>
      <c r="AF51" s="519"/>
      <c r="AG51" s="519"/>
      <c r="AH51" s="520"/>
      <c r="AI51" s="130" t="s">
        <v>6</v>
      </c>
      <c r="AJ51" s="516" t="s">
        <v>177</v>
      </c>
      <c r="AK51" s="517"/>
    </row>
    <row r="52" spans="2:37" ht="14.25" customHeight="1" x14ac:dyDescent="0.15">
      <c r="B52" s="593"/>
      <c r="C52" s="531"/>
      <c r="D52" s="68"/>
      <c r="E52" s="558" t="s">
        <v>188</v>
      </c>
      <c r="F52" s="559"/>
      <c r="G52" s="559"/>
      <c r="H52" s="559"/>
      <c r="I52" s="559"/>
      <c r="J52" s="559"/>
      <c r="K52" s="559"/>
      <c r="L52" s="559"/>
      <c r="M52" s="511"/>
      <c r="N52" s="512"/>
      <c r="O52" s="513"/>
      <c r="P52" s="514"/>
      <c r="Q52" s="515"/>
      <c r="R52" s="130" t="s">
        <v>6</v>
      </c>
      <c r="S52" s="516" t="s">
        <v>117</v>
      </c>
      <c r="T52" s="516"/>
      <c r="U52" s="131" t="s">
        <v>6</v>
      </c>
      <c r="V52" s="516" t="s">
        <v>118</v>
      </c>
      <c r="W52" s="516"/>
      <c r="X52" s="131" t="s">
        <v>6</v>
      </c>
      <c r="Y52" s="516" t="s">
        <v>119</v>
      </c>
      <c r="Z52" s="517"/>
      <c r="AA52" s="518"/>
      <c r="AB52" s="519"/>
      <c r="AC52" s="519"/>
      <c r="AD52" s="520"/>
      <c r="AE52" s="518"/>
      <c r="AF52" s="519"/>
      <c r="AG52" s="519"/>
      <c r="AH52" s="520"/>
      <c r="AI52" s="130" t="s">
        <v>6</v>
      </c>
      <c r="AJ52" s="516" t="s">
        <v>177</v>
      </c>
      <c r="AK52" s="517"/>
    </row>
    <row r="53" spans="2:37" ht="14.25" customHeight="1" x14ac:dyDescent="0.15">
      <c r="B53" s="106"/>
      <c r="C53" s="509" t="s">
        <v>189</v>
      </c>
      <c r="D53" s="510"/>
      <c r="E53" s="510"/>
      <c r="F53" s="510"/>
      <c r="G53" s="510"/>
      <c r="H53" s="510"/>
      <c r="I53" s="510"/>
      <c r="J53" s="510"/>
      <c r="K53" s="510"/>
      <c r="L53" s="510"/>
      <c r="M53" s="511"/>
      <c r="N53" s="512"/>
      <c r="O53" s="513"/>
      <c r="P53" s="514"/>
      <c r="Q53" s="515"/>
      <c r="R53" s="130" t="s">
        <v>6</v>
      </c>
      <c r="S53" s="516" t="s">
        <v>117</v>
      </c>
      <c r="T53" s="516"/>
      <c r="U53" s="131" t="s">
        <v>6</v>
      </c>
      <c r="V53" s="516" t="s">
        <v>118</v>
      </c>
      <c r="W53" s="516"/>
      <c r="X53" s="131" t="s">
        <v>6</v>
      </c>
      <c r="Y53" s="516" t="s">
        <v>119</v>
      </c>
      <c r="Z53" s="517"/>
      <c r="AA53" s="518"/>
      <c r="AB53" s="519"/>
      <c r="AC53" s="519"/>
      <c r="AD53" s="520"/>
      <c r="AE53" s="518"/>
      <c r="AF53" s="519"/>
      <c r="AG53" s="519"/>
      <c r="AH53" s="520"/>
      <c r="AI53" s="544"/>
      <c r="AJ53" s="545"/>
      <c r="AK53" s="546"/>
    </row>
    <row r="54" spans="2:37" ht="14.25" customHeight="1" x14ac:dyDescent="0.15">
      <c r="B54" s="106"/>
      <c r="C54" s="509" t="s">
        <v>190</v>
      </c>
      <c r="D54" s="510"/>
      <c r="E54" s="510"/>
      <c r="F54" s="510"/>
      <c r="G54" s="510"/>
      <c r="H54" s="510"/>
      <c r="I54" s="510"/>
      <c r="J54" s="510"/>
      <c r="K54" s="510"/>
      <c r="L54" s="510"/>
      <c r="M54" s="511"/>
      <c r="N54" s="512"/>
      <c r="O54" s="513"/>
      <c r="P54" s="514"/>
      <c r="Q54" s="515"/>
      <c r="R54" s="130" t="s">
        <v>6</v>
      </c>
      <c r="S54" s="516" t="s">
        <v>117</v>
      </c>
      <c r="T54" s="516"/>
      <c r="U54" s="131" t="s">
        <v>6</v>
      </c>
      <c r="V54" s="516" t="s">
        <v>118</v>
      </c>
      <c r="W54" s="516"/>
      <c r="X54" s="131" t="s">
        <v>6</v>
      </c>
      <c r="Y54" s="516" t="s">
        <v>119</v>
      </c>
      <c r="Z54" s="517"/>
      <c r="AA54" s="518"/>
      <c r="AB54" s="519"/>
      <c r="AC54" s="519"/>
      <c r="AD54" s="520"/>
      <c r="AE54" s="518"/>
      <c r="AF54" s="519"/>
      <c r="AG54" s="519"/>
      <c r="AH54" s="520"/>
      <c r="AI54" s="544"/>
      <c r="AJ54" s="545"/>
      <c r="AK54" s="546"/>
    </row>
    <row r="55" spans="2:37" ht="14.25" customHeight="1" x14ac:dyDescent="0.15">
      <c r="B55" s="547" t="s">
        <v>191</v>
      </c>
      <c r="C55" s="548"/>
      <c r="D55" s="548"/>
      <c r="E55" s="548"/>
      <c r="F55" s="548"/>
      <c r="G55" s="548"/>
      <c r="H55" s="548"/>
      <c r="I55" s="548"/>
      <c r="J55" s="548"/>
      <c r="K55" s="549"/>
      <c r="L55" s="61"/>
      <c r="M55" s="369"/>
      <c r="N55" s="369"/>
      <c r="O55" s="369"/>
      <c r="P55" s="369"/>
      <c r="Q55" s="369"/>
      <c r="R55" s="366"/>
      <c r="S55" s="366"/>
      <c r="T55" s="366"/>
      <c r="U55" s="367"/>
      <c r="V55" s="328"/>
      <c r="W55" s="323"/>
      <c r="X55" s="323"/>
      <c r="Y55" s="323"/>
      <c r="Z55" s="323"/>
      <c r="AA55" s="323"/>
      <c r="AB55" s="368"/>
      <c r="AC55" s="368"/>
      <c r="AD55" s="368"/>
      <c r="AJ55" s="14"/>
      <c r="AK55" s="17"/>
    </row>
    <row r="56" spans="2:37" ht="14.25" customHeight="1" x14ac:dyDescent="0.15">
      <c r="B56" s="550" t="s">
        <v>192</v>
      </c>
      <c r="C56" s="550"/>
      <c r="D56" s="550"/>
      <c r="E56" s="550"/>
      <c r="F56" s="550"/>
      <c r="G56" s="550"/>
      <c r="H56" s="550"/>
      <c r="I56" s="550"/>
      <c r="J56" s="550"/>
      <c r="K56" s="551"/>
      <c r="L56" s="552"/>
      <c r="M56" s="553"/>
      <c r="N56" s="553"/>
      <c r="O56" s="553"/>
      <c r="P56" s="553"/>
      <c r="Q56" s="553"/>
      <c r="R56" s="553"/>
      <c r="S56" s="553"/>
      <c r="T56" s="553"/>
      <c r="U56" s="553"/>
      <c r="V56" s="553"/>
      <c r="W56" s="553"/>
      <c r="X56" s="553"/>
      <c r="Y56" s="553"/>
      <c r="Z56" s="553"/>
      <c r="AA56" s="553"/>
      <c r="AB56" s="553"/>
      <c r="AC56" s="553"/>
      <c r="AD56" s="553"/>
      <c r="AE56" s="553"/>
      <c r="AF56" s="553"/>
      <c r="AG56" s="553"/>
      <c r="AH56" s="553"/>
      <c r="AI56" s="553"/>
      <c r="AJ56" s="553"/>
      <c r="AK56" s="554"/>
    </row>
    <row r="57" spans="2:37" ht="14.25" customHeight="1" x14ac:dyDescent="0.15">
      <c r="B57" s="524" t="s">
        <v>123</v>
      </c>
      <c r="C57" s="524"/>
      <c r="D57" s="524"/>
      <c r="E57" s="524"/>
      <c r="F57" s="524"/>
      <c r="G57" s="524"/>
      <c r="H57" s="524"/>
      <c r="I57" s="524"/>
      <c r="J57" s="524"/>
      <c r="K57" s="524"/>
      <c r="L57" s="370"/>
      <c r="M57" s="369"/>
      <c r="N57" s="369"/>
      <c r="O57" s="369"/>
      <c r="P57" s="369"/>
      <c r="Q57" s="369"/>
      <c r="R57" s="366"/>
      <c r="S57" s="366"/>
      <c r="T57" s="366"/>
      <c r="U57" s="367"/>
      <c r="V57" s="328" t="s">
        <v>153</v>
      </c>
      <c r="W57" s="323"/>
      <c r="X57" s="323"/>
      <c r="Y57" s="323"/>
      <c r="Z57" s="323"/>
      <c r="AA57" s="323"/>
      <c r="AB57" s="368"/>
      <c r="AC57" s="368"/>
      <c r="AD57" s="368"/>
      <c r="AJ57" s="14"/>
      <c r="AK57" s="17"/>
    </row>
    <row r="58" spans="2:37" ht="14.25" customHeight="1" x14ac:dyDescent="0.15">
      <c r="B58" s="547" t="s">
        <v>154</v>
      </c>
      <c r="C58" s="548"/>
      <c r="D58" s="548"/>
      <c r="E58" s="548"/>
      <c r="F58" s="548"/>
      <c r="G58" s="548"/>
      <c r="H58" s="548"/>
      <c r="I58" s="548"/>
      <c r="J58" s="548"/>
      <c r="K58" s="548"/>
      <c r="L58" s="555"/>
      <c r="M58" s="556"/>
      <c r="N58" s="556"/>
      <c r="O58" s="556"/>
      <c r="P58" s="556"/>
      <c r="Q58" s="556"/>
      <c r="R58" s="556"/>
      <c r="S58" s="556"/>
      <c r="T58" s="556"/>
      <c r="U58" s="556"/>
      <c r="V58" s="556"/>
      <c r="W58" s="556"/>
      <c r="X58" s="556"/>
      <c r="Y58" s="556"/>
      <c r="Z58" s="556"/>
      <c r="AA58" s="556"/>
      <c r="AB58" s="556"/>
      <c r="AC58" s="556"/>
      <c r="AD58" s="556"/>
      <c r="AE58" s="556"/>
      <c r="AF58" s="556"/>
      <c r="AG58" s="556"/>
      <c r="AH58" s="556"/>
      <c r="AI58" s="556"/>
      <c r="AJ58" s="556"/>
      <c r="AK58" s="557"/>
    </row>
    <row r="59" spans="2:37" ht="14.25" customHeight="1" x14ac:dyDescent="0.15">
      <c r="B59" s="526" t="s">
        <v>124</v>
      </c>
      <c r="C59" s="527"/>
      <c r="D59" s="527"/>
      <c r="E59" s="527"/>
      <c r="F59" s="527"/>
      <c r="G59" s="527"/>
      <c r="H59" s="527"/>
      <c r="I59" s="527"/>
      <c r="J59" s="527"/>
      <c r="K59" s="527"/>
      <c r="L59" s="528"/>
      <c r="M59" s="528"/>
      <c r="N59" s="528"/>
      <c r="O59" s="371"/>
      <c r="P59" s="372"/>
      <c r="Q59" s="373"/>
      <c r="R59" s="373"/>
      <c r="S59" s="373"/>
      <c r="T59" s="373"/>
      <c r="U59" s="366"/>
      <c r="V59" s="328"/>
      <c r="W59" s="323"/>
      <c r="X59" s="323"/>
      <c r="Y59" s="323"/>
      <c r="Z59" s="323"/>
      <c r="AA59" s="323"/>
      <c r="AB59" s="368"/>
      <c r="AC59" s="368"/>
      <c r="AD59" s="368"/>
      <c r="AJ59" s="14"/>
      <c r="AK59" s="17"/>
    </row>
    <row r="60" spans="2:37" ht="14.25" customHeight="1" x14ac:dyDescent="0.15">
      <c r="B60" s="529" t="s">
        <v>125</v>
      </c>
      <c r="C60" s="532" t="s">
        <v>126</v>
      </c>
      <c r="D60" s="533"/>
      <c r="E60" s="533"/>
      <c r="F60" s="533"/>
      <c r="G60" s="533"/>
      <c r="H60" s="533"/>
      <c r="I60" s="533"/>
      <c r="J60" s="533"/>
      <c r="K60" s="533"/>
      <c r="L60" s="533"/>
      <c r="M60" s="533"/>
      <c r="N60" s="533"/>
      <c r="O60" s="533"/>
      <c r="P60" s="533"/>
      <c r="Q60" s="533"/>
      <c r="R60" s="533"/>
      <c r="S60" s="533"/>
      <c r="T60" s="533"/>
      <c r="U60" s="532" t="s">
        <v>127</v>
      </c>
      <c r="V60" s="533"/>
      <c r="W60" s="533"/>
      <c r="X60" s="533"/>
      <c r="Y60" s="533"/>
      <c r="Z60" s="533"/>
      <c r="AA60" s="533"/>
      <c r="AB60" s="533"/>
      <c r="AC60" s="533"/>
      <c r="AD60" s="533"/>
      <c r="AE60" s="533"/>
      <c r="AF60" s="533"/>
      <c r="AG60" s="533"/>
      <c r="AH60" s="533"/>
      <c r="AI60" s="533"/>
      <c r="AJ60" s="533"/>
      <c r="AK60" s="534"/>
    </row>
    <row r="61" spans="2:37" x14ac:dyDescent="0.15">
      <c r="B61" s="530"/>
      <c r="C61" s="535"/>
      <c r="D61" s="536"/>
      <c r="E61" s="536"/>
      <c r="F61" s="536"/>
      <c r="G61" s="536"/>
      <c r="H61" s="536"/>
      <c r="I61" s="536"/>
      <c r="J61" s="536"/>
      <c r="K61" s="536"/>
      <c r="L61" s="536"/>
      <c r="M61" s="536"/>
      <c r="N61" s="536"/>
      <c r="O61" s="536"/>
      <c r="P61" s="536"/>
      <c r="Q61" s="536"/>
      <c r="R61" s="536"/>
      <c r="S61" s="536"/>
      <c r="T61" s="536"/>
      <c r="U61" s="535"/>
      <c r="V61" s="536"/>
      <c r="W61" s="536"/>
      <c r="X61" s="536"/>
      <c r="Y61" s="536"/>
      <c r="Z61" s="536"/>
      <c r="AA61" s="536"/>
      <c r="AB61" s="536"/>
      <c r="AC61" s="536"/>
      <c r="AD61" s="536"/>
      <c r="AE61" s="536"/>
      <c r="AF61" s="536"/>
      <c r="AG61" s="536"/>
      <c r="AH61" s="536"/>
      <c r="AI61" s="536"/>
      <c r="AJ61" s="536"/>
      <c r="AK61" s="541"/>
    </row>
    <row r="62" spans="2:37" x14ac:dyDescent="0.15">
      <c r="B62" s="530"/>
      <c r="C62" s="537"/>
      <c r="D62" s="538"/>
      <c r="E62" s="538"/>
      <c r="F62" s="538"/>
      <c r="G62" s="538"/>
      <c r="H62" s="538"/>
      <c r="I62" s="538"/>
      <c r="J62" s="538"/>
      <c r="K62" s="538"/>
      <c r="L62" s="538"/>
      <c r="M62" s="538"/>
      <c r="N62" s="538"/>
      <c r="O62" s="538"/>
      <c r="P62" s="538"/>
      <c r="Q62" s="538"/>
      <c r="R62" s="538"/>
      <c r="S62" s="538"/>
      <c r="T62" s="538"/>
      <c r="U62" s="537"/>
      <c r="V62" s="538"/>
      <c r="W62" s="538"/>
      <c r="X62" s="538"/>
      <c r="Y62" s="538"/>
      <c r="Z62" s="538"/>
      <c r="AA62" s="538"/>
      <c r="AB62" s="538"/>
      <c r="AC62" s="538"/>
      <c r="AD62" s="538"/>
      <c r="AE62" s="538"/>
      <c r="AF62" s="538"/>
      <c r="AG62" s="538"/>
      <c r="AH62" s="538"/>
      <c r="AI62" s="538"/>
      <c r="AJ62" s="538"/>
      <c r="AK62" s="542"/>
    </row>
    <row r="63" spans="2:37" x14ac:dyDescent="0.15">
      <c r="B63" s="530"/>
      <c r="C63" s="537"/>
      <c r="D63" s="538"/>
      <c r="E63" s="538"/>
      <c r="F63" s="538"/>
      <c r="G63" s="538"/>
      <c r="H63" s="538"/>
      <c r="I63" s="538"/>
      <c r="J63" s="538"/>
      <c r="K63" s="538"/>
      <c r="L63" s="538"/>
      <c r="M63" s="538"/>
      <c r="N63" s="538"/>
      <c r="O63" s="538"/>
      <c r="P63" s="538"/>
      <c r="Q63" s="538"/>
      <c r="R63" s="538"/>
      <c r="S63" s="538"/>
      <c r="T63" s="538"/>
      <c r="U63" s="537"/>
      <c r="V63" s="538"/>
      <c r="W63" s="538"/>
      <c r="X63" s="538"/>
      <c r="Y63" s="538"/>
      <c r="Z63" s="538"/>
      <c r="AA63" s="538"/>
      <c r="AB63" s="538"/>
      <c r="AC63" s="538"/>
      <c r="AD63" s="538"/>
      <c r="AE63" s="538"/>
      <c r="AF63" s="538"/>
      <c r="AG63" s="538"/>
      <c r="AH63" s="538"/>
      <c r="AI63" s="538"/>
      <c r="AJ63" s="538"/>
      <c r="AK63" s="542"/>
    </row>
    <row r="64" spans="2:37" x14ac:dyDescent="0.15">
      <c r="B64" s="531"/>
      <c r="C64" s="539"/>
      <c r="D64" s="540"/>
      <c r="E64" s="540"/>
      <c r="F64" s="540"/>
      <c r="G64" s="540"/>
      <c r="H64" s="540"/>
      <c r="I64" s="540"/>
      <c r="J64" s="540"/>
      <c r="K64" s="540"/>
      <c r="L64" s="540"/>
      <c r="M64" s="540"/>
      <c r="N64" s="540"/>
      <c r="O64" s="540"/>
      <c r="P64" s="540"/>
      <c r="Q64" s="540"/>
      <c r="R64" s="540"/>
      <c r="S64" s="540"/>
      <c r="T64" s="540"/>
      <c r="U64" s="539"/>
      <c r="V64" s="540"/>
      <c r="W64" s="540"/>
      <c r="X64" s="540"/>
      <c r="Y64" s="540"/>
      <c r="Z64" s="540"/>
      <c r="AA64" s="540"/>
      <c r="AB64" s="540"/>
      <c r="AC64" s="540"/>
      <c r="AD64" s="540"/>
      <c r="AE64" s="540"/>
      <c r="AF64" s="540"/>
      <c r="AG64" s="540"/>
      <c r="AH64" s="540"/>
      <c r="AI64" s="540"/>
      <c r="AJ64" s="540"/>
      <c r="AK64" s="543"/>
    </row>
    <row r="65" spans="2:37" ht="14.25" customHeight="1" x14ac:dyDescent="0.15">
      <c r="B65" s="521" t="s">
        <v>128</v>
      </c>
      <c r="C65" s="522"/>
      <c r="D65" s="522"/>
      <c r="E65" s="522"/>
      <c r="F65" s="523"/>
      <c r="G65" s="524" t="s">
        <v>129</v>
      </c>
      <c r="H65" s="524"/>
      <c r="I65" s="524"/>
      <c r="J65" s="524"/>
      <c r="K65" s="524"/>
      <c r="L65" s="524"/>
      <c r="M65" s="524"/>
      <c r="N65" s="524"/>
      <c r="O65" s="524"/>
      <c r="P65" s="524"/>
      <c r="Q65" s="524"/>
      <c r="R65" s="524"/>
      <c r="S65" s="524"/>
      <c r="T65" s="524"/>
      <c r="U65" s="525"/>
      <c r="V65" s="525"/>
      <c r="W65" s="525"/>
      <c r="X65" s="525"/>
      <c r="Y65" s="525"/>
      <c r="Z65" s="525"/>
      <c r="AA65" s="525"/>
      <c r="AB65" s="525"/>
      <c r="AC65" s="525"/>
      <c r="AD65" s="525"/>
      <c r="AE65" s="525"/>
      <c r="AF65" s="525"/>
      <c r="AG65" s="525"/>
      <c r="AH65" s="525"/>
      <c r="AI65" s="525"/>
      <c r="AJ65" s="525"/>
      <c r="AK65" s="525"/>
    </row>
    <row r="67" spans="2:37" x14ac:dyDescent="0.15">
      <c r="B67" s="14" t="s">
        <v>155</v>
      </c>
    </row>
    <row r="68" spans="2:37" x14ac:dyDescent="0.15">
      <c r="B68" s="14" t="s">
        <v>156</v>
      </c>
    </row>
    <row r="69" spans="2:37" x14ac:dyDescent="0.15">
      <c r="B69" s="14" t="s">
        <v>157</v>
      </c>
    </row>
    <row r="70" spans="2:37" x14ac:dyDescent="0.15">
      <c r="B70" s="14" t="s">
        <v>193</v>
      </c>
    </row>
    <row r="71" spans="2:37" x14ac:dyDescent="0.15">
      <c r="B71" s="14" t="s">
        <v>131</v>
      </c>
    </row>
    <row r="72" spans="2:37" x14ac:dyDescent="0.15">
      <c r="B72" s="14" t="s">
        <v>158</v>
      </c>
    </row>
    <row r="73" spans="2:37" x14ac:dyDescent="0.15">
      <c r="B73" s="14" t="s">
        <v>194</v>
      </c>
    </row>
    <row r="74" spans="2:37" x14ac:dyDescent="0.15">
      <c r="B74" s="14"/>
      <c r="E74" s="3" t="s">
        <v>132</v>
      </c>
    </row>
    <row r="75" spans="2:37" x14ac:dyDescent="0.15">
      <c r="B75" s="14" t="s">
        <v>133</v>
      </c>
    </row>
    <row r="76" spans="2:37" x14ac:dyDescent="0.15">
      <c r="B76" s="14" t="s">
        <v>195</v>
      </c>
    </row>
    <row r="77" spans="2:37" x14ac:dyDescent="0.15">
      <c r="E77" s="14" t="s">
        <v>763</v>
      </c>
    </row>
    <row r="88" spans="2:2" ht="12.75" customHeight="1" x14ac:dyDescent="0.15">
      <c r="B88" s="46"/>
    </row>
    <row r="89" spans="2:2" ht="12.75" customHeight="1" x14ac:dyDescent="0.15">
      <c r="B89" s="46" t="s">
        <v>162</v>
      </c>
    </row>
    <row r="90" spans="2:2" ht="12.75" customHeight="1" x14ac:dyDescent="0.15">
      <c r="B90" s="46" t="s">
        <v>163</v>
      </c>
    </row>
    <row r="91" spans="2:2" ht="12.75" customHeight="1" x14ac:dyDescent="0.15">
      <c r="B91" s="46" t="s">
        <v>164</v>
      </c>
    </row>
    <row r="92" spans="2:2" ht="12.75" customHeight="1" x14ac:dyDescent="0.15">
      <c r="B92" s="46" t="s">
        <v>165</v>
      </c>
    </row>
    <row r="93" spans="2:2" ht="12.75" customHeight="1" x14ac:dyDescent="0.15">
      <c r="B93" s="46" t="s">
        <v>166</v>
      </c>
    </row>
    <row r="94" spans="2:2" ht="12.75" customHeight="1" x14ac:dyDescent="0.15">
      <c r="B94" s="46" t="s">
        <v>167</v>
      </c>
    </row>
    <row r="95" spans="2:2" ht="12.75" customHeight="1" x14ac:dyDescent="0.15">
      <c r="B95" s="46" t="s">
        <v>168</v>
      </c>
    </row>
    <row r="96" spans="2:2" ht="12.75" customHeight="1" x14ac:dyDescent="0.15">
      <c r="B96" s="46" t="s">
        <v>169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81"/>
    </row>
    <row r="231" spans="1:1" x14ac:dyDescent="0.15">
      <c r="A231" s="181"/>
    </row>
    <row r="280" spans="1:1" x14ac:dyDescent="0.15">
      <c r="A280" s="181"/>
    </row>
    <row r="307" spans="1:1" x14ac:dyDescent="0.15">
      <c r="A307" s="59"/>
    </row>
    <row r="357" spans="1:1" x14ac:dyDescent="0.15">
      <c r="A357" s="18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81"/>
    </row>
    <row r="599" spans="1:1" x14ac:dyDescent="0.15">
      <c r="A599" s="181"/>
    </row>
    <row r="643" spans="1:1" x14ac:dyDescent="0.15">
      <c r="A643" s="181"/>
    </row>
    <row r="679" spans="1:1" x14ac:dyDescent="0.15">
      <c r="A679" s="59"/>
    </row>
    <row r="718" spans="1:1" x14ac:dyDescent="0.15">
      <c r="A718" s="181"/>
    </row>
    <row r="747" spans="1:1" x14ac:dyDescent="0.15">
      <c r="A747" s="181"/>
    </row>
    <row r="786" spans="1:1" x14ac:dyDescent="0.15">
      <c r="A786" s="181"/>
    </row>
    <row r="825" spans="1:1" x14ac:dyDescent="0.15">
      <c r="A825" s="181"/>
    </row>
    <row r="853" spans="1:1" x14ac:dyDescent="0.15">
      <c r="A853" s="181"/>
    </row>
    <row r="893" spans="1:1" x14ac:dyDescent="0.15">
      <c r="A893" s="181"/>
    </row>
    <row r="933" spans="1:1" x14ac:dyDescent="0.15">
      <c r="A933" s="181"/>
    </row>
    <row r="962" spans="1:1" x14ac:dyDescent="0.15">
      <c r="A962" s="181"/>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sheetPr codeName="Sheet16"/>
  <dimension ref="B1:AD123"/>
  <sheetViews>
    <sheetView topLeftCell="A6" zoomScaleNormal="100" zoomScaleSheetLayoutView="115" workbookViewId="0"/>
  </sheetViews>
  <sheetFormatPr defaultColWidth="3.5" defaultRowHeight="13.5" x14ac:dyDescent="0.15"/>
  <cols>
    <col min="1" max="1" width="1.25" style="3" customWidth="1"/>
    <col min="2" max="2" width="3.125" style="334" customWidth="1"/>
    <col min="3" max="30" width="3.125" style="3" customWidth="1"/>
    <col min="31" max="31" width="1.25" style="3" customWidth="1"/>
    <col min="32" max="16384" width="3.5" style="3"/>
  </cols>
  <sheetData>
    <row r="1" spans="2:30" s="323" customFormat="1" x14ac:dyDescent="0.15"/>
    <row r="2" spans="2:30" s="323" customFormat="1" x14ac:dyDescent="0.15">
      <c r="B2" s="323" t="s">
        <v>753</v>
      </c>
    </row>
    <row r="3" spans="2:30" s="323" customFormat="1" x14ac:dyDescent="0.15">
      <c r="U3" s="287" t="s">
        <v>83</v>
      </c>
      <c r="V3" s="648"/>
      <c r="W3" s="648"/>
      <c r="X3" s="287" t="s">
        <v>84</v>
      </c>
      <c r="Y3" s="648"/>
      <c r="Z3" s="648"/>
      <c r="AA3" s="287" t="s">
        <v>85</v>
      </c>
      <c r="AB3" s="648"/>
      <c r="AC3" s="648"/>
      <c r="AD3" s="287" t="s">
        <v>198</v>
      </c>
    </row>
    <row r="4" spans="2:30" s="323" customFormat="1" x14ac:dyDescent="0.15">
      <c r="AD4" s="287"/>
    </row>
    <row r="5" spans="2:30" s="323" customFormat="1" x14ac:dyDescent="0.15">
      <c r="B5" s="648" t="s">
        <v>364</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row>
    <row r="6" spans="2:30" s="323" customFormat="1" ht="28.5" customHeight="1" x14ac:dyDescent="0.15">
      <c r="B6" s="798" t="s">
        <v>748</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row>
    <row r="7" spans="2:30" s="323" customFormat="1" x14ac:dyDescent="0.15"/>
    <row r="8" spans="2:30" s="323" customFormat="1" ht="23.25" customHeight="1" x14ac:dyDescent="0.15">
      <c r="B8" s="550" t="s">
        <v>365</v>
      </c>
      <c r="C8" s="550"/>
      <c r="D8" s="550"/>
      <c r="E8" s="550"/>
      <c r="F8" s="551"/>
      <c r="G8" s="837"/>
      <c r="H8" s="838"/>
      <c r="I8" s="838"/>
      <c r="J8" s="838"/>
      <c r="K8" s="838"/>
      <c r="L8" s="838"/>
      <c r="M8" s="838"/>
      <c r="N8" s="838"/>
      <c r="O8" s="838"/>
      <c r="P8" s="838"/>
      <c r="Q8" s="838"/>
      <c r="R8" s="838"/>
      <c r="S8" s="838"/>
      <c r="T8" s="838"/>
      <c r="U8" s="838"/>
      <c r="V8" s="838"/>
      <c r="W8" s="838"/>
      <c r="X8" s="838"/>
      <c r="Y8" s="838"/>
      <c r="Z8" s="838"/>
      <c r="AA8" s="838"/>
      <c r="AB8" s="838"/>
      <c r="AC8" s="838"/>
      <c r="AD8" s="839"/>
    </row>
    <row r="9" spans="2:30" ht="23.25" customHeight="1" x14ac:dyDescent="0.15">
      <c r="B9" s="551" t="s">
        <v>366</v>
      </c>
      <c r="C9" s="810"/>
      <c r="D9" s="810"/>
      <c r="E9" s="810"/>
      <c r="F9" s="810"/>
      <c r="G9" s="173" t="s">
        <v>6</v>
      </c>
      <c r="H9" s="344" t="s">
        <v>304</v>
      </c>
      <c r="I9" s="344"/>
      <c r="J9" s="344"/>
      <c r="K9" s="344"/>
      <c r="L9" s="175" t="s">
        <v>6</v>
      </c>
      <c r="M9" s="344" t="s">
        <v>305</v>
      </c>
      <c r="N9" s="344"/>
      <c r="O9" s="344"/>
      <c r="P9" s="344"/>
      <c r="Q9" s="175" t="s">
        <v>6</v>
      </c>
      <c r="R9" s="344" t="s">
        <v>306</v>
      </c>
      <c r="S9" s="342"/>
      <c r="T9" s="342"/>
      <c r="U9" s="342"/>
      <c r="V9" s="342"/>
      <c r="W9" s="342"/>
      <c r="X9" s="342"/>
      <c r="Y9" s="342"/>
      <c r="Z9" s="342"/>
      <c r="AA9" s="342"/>
      <c r="AB9" s="342"/>
      <c r="AC9" s="342"/>
      <c r="AD9" s="182"/>
    </row>
    <row r="10" spans="2:30" ht="23.25" customHeight="1" x14ac:dyDescent="0.15">
      <c r="B10" s="828" t="s">
        <v>367</v>
      </c>
      <c r="C10" s="829"/>
      <c r="D10" s="829"/>
      <c r="E10" s="829"/>
      <c r="F10" s="830"/>
      <c r="G10" s="175" t="s">
        <v>6</v>
      </c>
      <c r="H10" s="330" t="s">
        <v>749</v>
      </c>
      <c r="I10" s="349"/>
      <c r="J10" s="349"/>
      <c r="K10" s="349"/>
      <c r="L10" s="349"/>
      <c r="M10" s="349"/>
      <c r="N10" s="330"/>
      <c r="O10" s="349"/>
      <c r="P10" s="175" t="s">
        <v>6</v>
      </c>
      <c r="Q10" s="330" t="s">
        <v>750</v>
      </c>
      <c r="R10" s="349"/>
      <c r="S10" s="330"/>
      <c r="T10" s="184"/>
      <c r="U10" s="184"/>
      <c r="V10" s="184"/>
      <c r="W10" s="184"/>
      <c r="X10" s="184"/>
      <c r="Y10" s="184"/>
      <c r="Z10" s="184"/>
      <c r="AA10" s="184"/>
      <c r="AB10" s="184"/>
      <c r="AC10" s="184"/>
      <c r="AD10" s="185"/>
    </row>
    <row r="11" spans="2:30" ht="23.25" customHeight="1" x14ac:dyDescent="0.15">
      <c r="B11" s="831"/>
      <c r="C11" s="832"/>
      <c r="D11" s="832"/>
      <c r="E11" s="832"/>
      <c r="F11" s="833"/>
      <c r="G11" s="176" t="s">
        <v>6</v>
      </c>
      <c r="H11" s="273" t="s">
        <v>751</v>
      </c>
      <c r="I11" s="346"/>
      <c r="J11" s="346"/>
      <c r="K11" s="346"/>
      <c r="L11" s="346"/>
      <c r="M11" s="346"/>
      <c r="N11" s="346"/>
      <c r="O11" s="346"/>
      <c r="P11" s="175" t="s">
        <v>6</v>
      </c>
      <c r="Q11" s="273" t="s">
        <v>752</v>
      </c>
      <c r="R11" s="346"/>
      <c r="S11" s="186"/>
      <c r="T11" s="186"/>
      <c r="U11" s="186"/>
      <c r="V11" s="186"/>
      <c r="W11" s="186"/>
      <c r="X11" s="186"/>
      <c r="Y11" s="186"/>
      <c r="Z11" s="186"/>
      <c r="AA11" s="186"/>
      <c r="AB11" s="186"/>
      <c r="AC11" s="186"/>
      <c r="AD11" s="187"/>
    </row>
    <row r="12" spans="2:30" ht="23.25" customHeight="1" x14ac:dyDescent="0.15">
      <c r="B12" s="828" t="s">
        <v>368</v>
      </c>
      <c r="C12" s="829"/>
      <c r="D12" s="829"/>
      <c r="E12" s="829"/>
      <c r="F12" s="830"/>
      <c r="G12" s="175" t="s">
        <v>6</v>
      </c>
      <c r="H12" s="330" t="s">
        <v>369</v>
      </c>
      <c r="I12" s="349"/>
      <c r="J12" s="349"/>
      <c r="K12" s="349"/>
      <c r="L12" s="349"/>
      <c r="M12" s="349"/>
      <c r="N12" s="349"/>
      <c r="O12" s="349"/>
      <c r="P12" s="349"/>
      <c r="Q12" s="349"/>
      <c r="R12" s="349"/>
      <c r="S12" s="175" t="s">
        <v>6</v>
      </c>
      <c r="T12" s="330" t="s">
        <v>370</v>
      </c>
      <c r="U12" s="184"/>
      <c r="V12" s="184"/>
      <c r="W12" s="184"/>
      <c r="X12" s="184"/>
      <c r="Y12" s="184"/>
      <c r="Z12" s="184"/>
      <c r="AA12" s="184"/>
      <c r="AB12" s="184"/>
      <c r="AC12" s="184"/>
      <c r="AD12" s="185"/>
    </row>
    <row r="13" spans="2:30" ht="23.25" customHeight="1" x14ac:dyDescent="0.15">
      <c r="B13" s="831"/>
      <c r="C13" s="832"/>
      <c r="D13" s="832"/>
      <c r="E13" s="832"/>
      <c r="F13" s="833"/>
      <c r="G13" s="176" t="s">
        <v>6</v>
      </c>
      <c r="H13" s="273" t="s">
        <v>371</v>
      </c>
      <c r="I13" s="346"/>
      <c r="J13" s="346"/>
      <c r="K13" s="346"/>
      <c r="L13" s="346"/>
      <c r="M13" s="346"/>
      <c r="N13" s="346"/>
      <c r="O13" s="346"/>
      <c r="P13" s="346"/>
      <c r="Q13" s="346"/>
      <c r="R13" s="346"/>
      <c r="S13" s="186"/>
      <c r="T13" s="186"/>
      <c r="U13" s="186"/>
      <c r="V13" s="186"/>
      <c r="W13" s="186"/>
      <c r="X13" s="186"/>
      <c r="Y13" s="186"/>
      <c r="Z13" s="186"/>
      <c r="AA13" s="186"/>
      <c r="AB13" s="186"/>
      <c r="AC13" s="186"/>
      <c r="AD13" s="187"/>
    </row>
    <row r="14" spans="2:30" s="323" customFormat="1" x14ac:dyDescent="0.15"/>
    <row r="15" spans="2:30" s="323" customFormat="1" x14ac:dyDescent="0.15">
      <c r="B15" s="323" t="s">
        <v>390</v>
      </c>
    </row>
    <row r="16" spans="2:30" s="323" customFormat="1" x14ac:dyDescent="0.15">
      <c r="B16" s="323" t="s">
        <v>372</v>
      </c>
      <c r="AC16" s="2"/>
      <c r="AD16" s="2"/>
    </row>
    <row r="17" spans="2:30" s="323" customFormat="1" ht="6" customHeight="1" x14ac:dyDescent="0.15"/>
    <row r="18" spans="2:30" s="323" customFormat="1" ht="4.5" customHeight="1" x14ac:dyDescent="0.15">
      <c r="B18" s="615" t="s">
        <v>373</v>
      </c>
      <c r="C18" s="616"/>
      <c r="D18" s="616"/>
      <c r="E18" s="616"/>
      <c r="F18" s="618"/>
      <c r="G18" s="329"/>
      <c r="H18" s="330"/>
      <c r="I18" s="330"/>
      <c r="J18" s="330"/>
      <c r="K18" s="330"/>
      <c r="L18" s="330"/>
      <c r="M18" s="330"/>
      <c r="N18" s="330"/>
      <c r="O18" s="330"/>
      <c r="P18" s="330"/>
      <c r="Q18" s="330"/>
      <c r="R18" s="330"/>
      <c r="S18" s="330"/>
      <c r="T18" s="330"/>
      <c r="U18" s="330"/>
      <c r="V18" s="330"/>
      <c r="W18" s="330"/>
      <c r="X18" s="330"/>
      <c r="Y18" s="330"/>
      <c r="Z18" s="329"/>
      <c r="AA18" s="330"/>
      <c r="AB18" s="330"/>
      <c r="AC18" s="834"/>
      <c r="AD18" s="835"/>
    </row>
    <row r="19" spans="2:30" s="323" customFormat="1" ht="15.75" customHeight="1" x14ac:dyDescent="0.15">
      <c r="B19" s="804"/>
      <c r="C19" s="798"/>
      <c r="D19" s="798"/>
      <c r="E19" s="798"/>
      <c r="F19" s="805"/>
      <c r="G19" s="328"/>
      <c r="H19" s="323" t="s">
        <v>391</v>
      </c>
      <c r="Z19" s="189"/>
      <c r="AA19" s="169" t="s">
        <v>308</v>
      </c>
      <c r="AB19" s="169" t="s">
        <v>309</v>
      </c>
      <c r="AC19" s="169" t="s">
        <v>310</v>
      </c>
      <c r="AD19" s="127"/>
    </row>
    <row r="20" spans="2:30" s="323" customFormat="1" ht="18.75" customHeight="1" x14ac:dyDescent="0.15">
      <c r="B20" s="804"/>
      <c r="C20" s="798"/>
      <c r="D20" s="798"/>
      <c r="E20" s="798"/>
      <c r="F20" s="805"/>
      <c r="G20" s="328"/>
      <c r="I20" s="318" t="s">
        <v>319</v>
      </c>
      <c r="J20" s="820" t="s">
        <v>375</v>
      </c>
      <c r="K20" s="821"/>
      <c r="L20" s="821"/>
      <c r="M20" s="821"/>
      <c r="N20" s="821"/>
      <c r="O20" s="821"/>
      <c r="P20" s="821"/>
      <c r="Q20" s="821"/>
      <c r="R20" s="821"/>
      <c r="S20" s="821"/>
      <c r="T20" s="821"/>
      <c r="U20" s="319"/>
      <c r="V20" s="819"/>
      <c r="W20" s="822"/>
      <c r="X20" s="320" t="s">
        <v>320</v>
      </c>
      <c r="Z20" s="129"/>
      <c r="AA20" s="355"/>
      <c r="AB20" s="282"/>
      <c r="AC20" s="355"/>
      <c r="AD20" s="127"/>
    </row>
    <row r="21" spans="2:30" s="323" customFormat="1" ht="18.75" customHeight="1" x14ac:dyDescent="0.15">
      <c r="B21" s="804"/>
      <c r="C21" s="798"/>
      <c r="D21" s="798"/>
      <c r="E21" s="798"/>
      <c r="F21" s="805"/>
      <c r="G21" s="328"/>
      <c r="I21" s="318" t="s">
        <v>321</v>
      </c>
      <c r="J21" s="340" t="s">
        <v>376</v>
      </c>
      <c r="K21" s="319"/>
      <c r="L21" s="319"/>
      <c r="M21" s="319"/>
      <c r="N21" s="319"/>
      <c r="O21" s="319"/>
      <c r="P21" s="319"/>
      <c r="Q21" s="319"/>
      <c r="R21" s="319"/>
      <c r="S21" s="319"/>
      <c r="T21" s="319"/>
      <c r="U21" s="320"/>
      <c r="V21" s="823"/>
      <c r="W21" s="824"/>
      <c r="X21" s="333" t="s">
        <v>320</v>
      </c>
      <c r="Y21" s="191"/>
      <c r="Z21" s="129"/>
      <c r="AA21" s="175" t="s">
        <v>6</v>
      </c>
      <c r="AB21" s="175" t="s">
        <v>309</v>
      </c>
      <c r="AC21" s="175" t="s">
        <v>6</v>
      </c>
      <c r="AD21" s="127"/>
    </row>
    <row r="22" spans="2:30" s="323" customFormat="1" x14ac:dyDescent="0.15">
      <c r="B22" s="804"/>
      <c r="C22" s="798"/>
      <c r="D22" s="798"/>
      <c r="E22" s="798"/>
      <c r="F22" s="805"/>
      <c r="G22" s="328"/>
      <c r="H22" s="323" t="s">
        <v>377</v>
      </c>
      <c r="Z22" s="328"/>
      <c r="AC22" s="2"/>
      <c r="AD22" s="127"/>
    </row>
    <row r="23" spans="2:30" s="323" customFormat="1" ht="15.75" customHeight="1" x14ac:dyDescent="0.15">
      <c r="B23" s="804"/>
      <c r="C23" s="798"/>
      <c r="D23" s="798"/>
      <c r="E23" s="798"/>
      <c r="F23" s="805"/>
      <c r="G23" s="328"/>
      <c r="H23" s="323" t="s">
        <v>378</v>
      </c>
      <c r="T23" s="191"/>
      <c r="V23" s="191"/>
      <c r="Z23" s="129"/>
      <c r="AA23" s="2"/>
      <c r="AB23" s="2"/>
      <c r="AC23" s="2"/>
      <c r="AD23" s="127"/>
    </row>
    <row r="24" spans="2:30" s="323" customFormat="1" ht="30" customHeight="1" x14ac:dyDescent="0.15">
      <c r="B24" s="804"/>
      <c r="C24" s="798"/>
      <c r="D24" s="798"/>
      <c r="E24" s="798"/>
      <c r="F24" s="805"/>
      <c r="G24" s="328"/>
      <c r="I24" s="318" t="s">
        <v>333</v>
      </c>
      <c r="J24" s="820" t="s">
        <v>379</v>
      </c>
      <c r="K24" s="821"/>
      <c r="L24" s="821"/>
      <c r="M24" s="821"/>
      <c r="N24" s="821"/>
      <c r="O24" s="821"/>
      <c r="P24" s="821"/>
      <c r="Q24" s="821"/>
      <c r="R24" s="821"/>
      <c r="S24" s="821"/>
      <c r="T24" s="821"/>
      <c r="U24" s="836"/>
      <c r="V24" s="819"/>
      <c r="W24" s="822"/>
      <c r="X24" s="320" t="s">
        <v>320</v>
      </c>
      <c r="Y24" s="191"/>
      <c r="Z24" s="129"/>
      <c r="AA24" s="175" t="s">
        <v>6</v>
      </c>
      <c r="AB24" s="175" t="s">
        <v>309</v>
      </c>
      <c r="AC24" s="175" t="s">
        <v>6</v>
      </c>
      <c r="AD24" s="127"/>
    </row>
    <row r="25" spans="2:30" s="323" customFormat="1" ht="6" customHeight="1" x14ac:dyDescent="0.15">
      <c r="B25" s="806"/>
      <c r="C25" s="807"/>
      <c r="D25" s="807"/>
      <c r="E25" s="807"/>
      <c r="F25" s="808"/>
      <c r="G25" s="332"/>
      <c r="H25" s="273"/>
      <c r="I25" s="273"/>
      <c r="J25" s="273"/>
      <c r="K25" s="273"/>
      <c r="L25" s="273"/>
      <c r="M25" s="273"/>
      <c r="N25" s="273"/>
      <c r="O25" s="273"/>
      <c r="P25" s="273"/>
      <c r="Q25" s="273"/>
      <c r="R25" s="273"/>
      <c r="S25" s="273"/>
      <c r="T25" s="192"/>
      <c r="U25" s="192"/>
      <c r="V25" s="273"/>
      <c r="W25" s="273"/>
      <c r="X25" s="273"/>
      <c r="Y25" s="273"/>
      <c r="Z25" s="332"/>
      <c r="AA25" s="273"/>
      <c r="AB25" s="273"/>
      <c r="AC25" s="346"/>
      <c r="AD25" s="351"/>
    </row>
    <row r="26" spans="2:30" s="323" customFormat="1" ht="9.75" customHeight="1" x14ac:dyDescent="0.15">
      <c r="B26" s="322"/>
      <c r="C26" s="322"/>
      <c r="D26" s="322"/>
      <c r="E26" s="322"/>
      <c r="F26" s="322"/>
      <c r="T26" s="191"/>
      <c r="U26" s="191"/>
    </row>
    <row r="27" spans="2:30" s="323" customFormat="1" x14ac:dyDescent="0.15">
      <c r="B27" s="323" t="s">
        <v>380</v>
      </c>
      <c r="C27" s="322"/>
      <c r="D27" s="322"/>
      <c r="E27" s="322"/>
      <c r="F27" s="322"/>
      <c r="T27" s="191"/>
      <c r="U27" s="191"/>
    </row>
    <row r="28" spans="2:30" s="323" customFormat="1" ht="6.75" customHeight="1" x14ac:dyDescent="0.15">
      <c r="B28" s="322"/>
      <c r="C28" s="322"/>
      <c r="D28" s="322"/>
      <c r="E28" s="322"/>
      <c r="F28" s="322"/>
      <c r="T28" s="191"/>
      <c r="U28" s="191"/>
    </row>
    <row r="29" spans="2:30" s="323" customFormat="1" ht="4.5" customHeight="1" x14ac:dyDescent="0.15">
      <c r="B29" s="615" t="s">
        <v>373</v>
      </c>
      <c r="C29" s="616"/>
      <c r="D29" s="616"/>
      <c r="E29" s="616"/>
      <c r="F29" s="618"/>
      <c r="G29" s="329"/>
      <c r="H29" s="330"/>
      <c r="I29" s="330"/>
      <c r="J29" s="330"/>
      <c r="K29" s="330"/>
      <c r="L29" s="330"/>
      <c r="M29" s="330"/>
      <c r="N29" s="330"/>
      <c r="O29" s="330"/>
      <c r="P29" s="330"/>
      <c r="Q29" s="330"/>
      <c r="R29" s="330"/>
      <c r="S29" s="330"/>
      <c r="T29" s="330"/>
      <c r="U29" s="330"/>
      <c r="V29" s="330"/>
      <c r="W29" s="330"/>
      <c r="X29" s="330"/>
      <c r="Y29" s="330"/>
      <c r="Z29" s="329"/>
      <c r="AA29" s="330"/>
      <c r="AB29" s="330"/>
      <c r="AC29" s="349"/>
      <c r="AD29" s="350"/>
    </row>
    <row r="30" spans="2:30" s="323" customFormat="1" ht="15.75" customHeight="1" x14ac:dyDescent="0.15">
      <c r="B30" s="804"/>
      <c r="C30" s="798"/>
      <c r="D30" s="798"/>
      <c r="E30" s="798"/>
      <c r="F30" s="805"/>
      <c r="G30" s="328"/>
      <c r="H30" s="323" t="s">
        <v>392</v>
      </c>
      <c r="Z30" s="328"/>
      <c r="AA30" s="169" t="s">
        <v>308</v>
      </c>
      <c r="AB30" s="169" t="s">
        <v>309</v>
      </c>
      <c r="AC30" s="169" t="s">
        <v>310</v>
      </c>
      <c r="AD30" s="188"/>
    </row>
    <row r="31" spans="2:30" s="323" customFormat="1" ht="18.75" customHeight="1" x14ac:dyDescent="0.15">
      <c r="B31" s="804"/>
      <c r="C31" s="798"/>
      <c r="D31" s="798"/>
      <c r="E31" s="798"/>
      <c r="F31" s="805"/>
      <c r="G31" s="328"/>
      <c r="I31" s="318" t="s">
        <v>319</v>
      </c>
      <c r="J31" s="820" t="s">
        <v>375</v>
      </c>
      <c r="K31" s="821"/>
      <c r="L31" s="821"/>
      <c r="M31" s="821"/>
      <c r="N31" s="821"/>
      <c r="O31" s="821"/>
      <c r="P31" s="821"/>
      <c r="Q31" s="821"/>
      <c r="R31" s="821"/>
      <c r="S31" s="821"/>
      <c r="T31" s="821"/>
      <c r="U31" s="320"/>
      <c r="V31" s="819"/>
      <c r="W31" s="822"/>
      <c r="X31" s="320" t="s">
        <v>320</v>
      </c>
      <c r="Z31" s="328"/>
      <c r="AA31" s="355"/>
      <c r="AB31" s="282"/>
      <c r="AC31" s="355"/>
      <c r="AD31" s="127"/>
    </row>
    <row r="32" spans="2:30" s="323" customFormat="1" ht="18.75" customHeight="1" x14ac:dyDescent="0.15">
      <c r="B32" s="804"/>
      <c r="C32" s="798"/>
      <c r="D32" s="798"/>
      <c r="E32" s="798"/>
      <c r="F32" s="805"/>
      <c r="G32" s="328"/>
      <c r="I32" s="347" t="s">
        <v>321</v>
      </c>
      <c r="J32" s="199" t="s">
        <v>376</v>
      </c>
      <c r="K32" s="273"/>
      <c r="L32" s="273"/>
      <c r="M32" s="273"/>
      <c r="N32" s="273"/>
      <c r="O32" s="273"/>
      <c r="P32" s="273"/>
      <c r="Q32" s="273"/>
      <c r="R32" s="273"/>
      <c r="S32" s="273"/>
      <c r="T32" s="273"/>
      <c r="U32" s="333"/>
      <c r="V32" s="823"/>
      <c r="W32" s="824"/>
      <c r="X32" s="333" t="s">
        <v>320</v>
      </c>
      <c r="Y32" s="191"/>
      <c r="Z32" s="129"/>
      <c r="AA32" s="175" t="s">
        <v>6</v>
      </c>
      <c r="AB32" s="175" t="s">
        <v>309</v>
      </c>
      <c r="AC32" s="175" t="s">
        <v>6</v>
      </c>
      <c r="AD32" s="127"/>
    </row>
    <row r="33" spans="2:30" s="323" customFormat="1" ht="6" customHeight="1" x14ac:dyDescent="0.15">
      <c r="B33" s="806"/>
      <c r="C33" s="807"/>
      <c r="D33" s="807"/>
      <c r="E33" s="807"/>
      <c r="F33" s="808"/>
      <c r="G33" s="332"/>
      <c r="H33" s="273"/>
      <c r="I33" s="273"/>
      <c r="J33" s="273"/>
      <c r="K33" s="273"/>
      <c r="L33" s="273"/>
      <c r="M33" s="273"/>
      <c r="N33" s="273"/>
      <c r="O33" s="273"/>
      <c r="P33" s="273"/>
      <c r="Q33" s="273"/>
      <c r="R33" s="273"/>
      <c r="S33" s="273"/>
      <c r="T33" s="192"/>
      <c r="U33" s="192"/>
      <c r="V33" s="273"/>
      <c r="W33" s="273"/>
      <c r="X33" s="273"/>
      <c r="Y33" s="273"/>
      <c r="Z33" s="332"/>
      <c r="AA33" s="273"/>
      <c r="AB33" s="273"/>
      <c r="AC33" s="346"/>
      <c r="AD33" s="351"/>
    </row>
    <row r="34" spans="2:30" s="323" customFormat="1" ht="9.75" customHeight="1" x14ac:dyDescent="0.15">
      <c r="B34" s="322"/>
      <c r="C34" s="322"/>
      <c r="D34" s="322"/>
      <c r="E34" s="322"/>
      <c r="F34" s="322"/>
      <c r="T34" s="191"/>
      <c r="U34" s="191"/>
    </row>
    <row r="35" spans="2:30" s="323" customFormat="1" ht="13.5" customHeight="1" x14ac:dyDescent="0.15">
      <c r="B35" s="323" t="s">
        <v>393</v>
      </c>
      <c r="C35" s="322"/>
      <c r="D35" s="322"/>
      <c r="E35" s="322"/>
      <c r="F35" s="322"/>
      <c r="T35" s="191"/>
      <c r="U35" s="191"/>
    </row>
    <row r="36" spans="2:30" s="323" customFormat="1" ht="6.75" customHeight="1" x14ac:dyDescent="0.15">
      <c r="B36" s="322"/>
      <c r="C36" s="322"/>
      <c r="D36" s="322"/>
      <c r="E36" s="322"/>
      <c r="F36" s="322"/>
      <c r="T36" s="191"/>
      <c r="U36" s="191"/>
    </row>
    <row r="37" spans="2:30" s="323" customFormat="1" ht="4.5" customHeight="1" x14ac:dyDescent="0.15">
      <c r="B37" s="615" t="s">
        <v>373</v>
      </c>
      <c r="C37" s="616"/>
      <c r="D37" s="616"/>
      <c r="E37" s="616"/>
      <c r="F37" s="618"/>
      <c r="G37" s="329"/>
      <c r="H37" s="330"/>
      <c r="I37" s="330"/>
      <c r="J37" s="330"/>
      <c r="K37" s="330"/>
      <c r="L37" s="330"/>
      <c r="M37" s="330"/>
      <c r="N37" s="330"/>
      <c r="O37" s="330"/>
      <c r="P37" s="330"/>
      <c r="Q37" s="330"/>
      <c r="R37" s="330"/>
      <c r="S37" s="330"/>
      <c r="T37" s="330"/>
      <c r="U37" s="330"/>
      <c r="V37" s="330"/>
      <c r="W37" s="330"/>
      <c r="X37" s="330"/>
      <c r="Y37" s="330"/>
      <c r="Z37" s="329"/>
      <c r="AA37" s="330"/>
      <c r="AB37" s="330"/>
      <c r="AC37" s="349"/>
      <c r="AD37" s="350"/>
    </row>
    <row r="38" spans="2:30" s="323" customFormat="1" ht="15.75" customHeight="1" x14ac:dyDescent="0.15">
      <c r="B38" s="806"/>
      <c r="C38" s="807"/>
      <c r="D38" s="807"/>
      <c r="E38" s="807"/>
      <c r="F38" s="808"/>
      <c r="G38" s="328"/>
      <c r="H38" s="323" t="s">
        <v>381</v>
      </c>
      <c r="I38" s="273"/>
      <c r="J38" s="273"/>
      <c r="K38" s="273"/>
      <c r="L38" s="273"/>
      <c r="M38" s="273"/>
      <c r="N38" s="273"/>
      <c r="O38" s="273"/>
      <c r="P38" s="273"/>
      <c r="Q38" s="273"/>
      <c r="R38" s="273"/>
      <c r="S38" s="273"/>
      <c r="T38" s="273"/>
      <c r="U38" s="273"/>
      <c r="V38" s="273"/>
      <c r="W38" s="273"/>
      <c r="X38" s="273"/>
      <c r="Z38" s="328"/>
      <c r="AA38" s="169" t="s">
        <v>308</v>
      </c>
      <c r="AB38" s="169" t="s">
        <v>309</v>
      </c>
      <c r="AC38" s="169" t="s">
        <v>310</v>
      </c>
      <c r="AD38" s="188"/>
    </row>
    <row r="39" spans="2:30" s="323" customFormat="1" ht="18.75" customHeight="1" x14ac:dyDescent="0.15">
      <c r="B39" s="804"/>
      <c r="C39" s="616"/>
      <c r="D39" s="798"/>
      <c r="E39" s="798"/>
      <c r="F39" s="805"/>
      <c r="G39" s="328"/>
      <c r="I39" s="347" t="s">
        <v>319</v>
      </c>
      <c r="J39" s="825" t="s">
        <v>375</v>
      </c>
      <c r="K39" s="826"/>
      <c r="L39" s="826"/>
      <c r="M39" s="826"/>
      <c r="N39" s="826"/>
      <c r="O39" s="826"/>
      <c r="P39" s="826"/>
      <c r="Q39" s="826"/>
      <c r="R39" s="826"/>
      <c r="S39" s="826"/>
      <c r="T39" s="826"/>
      <c r="U39" s="333"/>
      <c r="V39" s="827"/>
      <c r="W39" s="823"/>
      <c r="X39" s="333" t="s">
        <v>320</v>
      </c>
      <c r="Z39" s="328"/>
      <c r="AA39" s="355"/>
      <c r="AB39" s="282"/>
      <c r="AC39" s="355"/>
      <c r="AD39" s="127"/>
    </row>
    <row r="40" spans="2:30" s="323" customFormat="1" ht="18.75" customHeight="1" x14ac:dyDescent="0.15">
      <c r="B40" s="804"/>
      <c r="C40" s="798"/>
      <c r="D40" s="798"/>
      <c r="E40" s="798"/>
      <c r="F40" s="805"/>
      <c r="G40" s="328"/>
      <c r="I40" s="347" t="s">
        <v>321</v>
      </c>
      <c r="J40" s="199" t="s">
        <v>376</v>
      </c>
      <c r="K40" s="273"/>
      <c r="L40" s="273"/>
      <c r="M40" s="273"/>
      <c r="N40" s="273"/>
      <c r="O40" s="273"/>
      <c r="P40" s="273"/>
      <c r="Q40" s="273"/>
      <c r="R40" s="273"/>
      <c r="S40" s="273"/>
      <c r="T40" s="273"/>
      <c r="U40" s="333"/>
      <c r="V40" s="818"/>
      <c r="W40" s="819"/>
      <c r="X40" s="333" t="s">
        <v>320</v>
      </c>
      <c r="Y40" s="191"/>
      <c r="Z40" s="129"/>
      <c r="AA40" s="175" t="s">
        <v>6</v>
      </c>
      <c r="AB40" s="175" t="s">
        <v>309</v>
      </c>
      <c r="AC40" s="175" t="s">
        <v>6</v>
      </c>
      <c r="AD40" s="127"/>
    </row>
    <row r="41" spans="2:30" s="323" customFormat="1" ht="6" customHeight="1" x14ac:dyDescent="0.15">
      <c r="B41" s="806"/>
      <c r="C41" s="807"/>
      <c r="D41" s="807"/>
      <c r="E41" s="807"/>
      <c r="F41" s="808"/>
      <c r="G41" s="332"/>
      <c r="H41" s="273"/>
      <c r="I41" s="273"/>
      <c r="J41" s="273"/>
      <c r="K41" s="273"/>
      <c r="L41" s="273"/>
      <c r="M41" s="273"/>
      <c r="N41" s="273"/>
      <c r="O41" s="273"/>
      <c r="P41" s="273"/>
      <c r="Q41" s="273"/>
      <c r="R41" s="273"/>
      <c r="S41" s="273"/>
      <c r="T41" s="192"/>
      <c r="U41" s="192"/>
      <c r="V41" s="273"/>
      <c r="W41" s="273"/>
      <c r="X41" s="273"/>
      <c r="Y41" s="273"/>
      <c r="Z41" s="332"/>
      <c r="AA41" s="273"/>
      <c r="AB41" s="273"/>
      <c r="AC41" s="346"/>
      <c r="AD41" s="351"/>
    </row>
    <row r="42" spans="2:30" s="323" customFormat="1" ht="4.5" customHeight="1" x14ac:dyDescent="0.15">
      <c r="B42" s="615" t="s">
        <v>385</v>
      </c>
      <c r="C42" s="616"/>
      <c r="D42" s="616"/>
      <c r="E42" s="616"/>
      <c r="F42" s="618"/>
      <c r="G42" s="329"/>
      <c r="H42" s="330"/>
      <c r="I42" s="330"/>
      <c r="J42" s="330"/>
      <c r="K42" s="330"/>
      <c r="L42" s="330"/>
      <c r="M42" s="330"/>
      <c r="N42" s="330"/>
      <c r="O42" s="330"/>
      <c r="P42" s="330"/>
      <c r="Q42" s="330"/>
      <c r="R42" s="330"/>
      <c r="S42" s="330"/>
      <c r="T42" s="330"/>
      <c r="U42" s="330"/>
      <c r="V42" s="330"/>
      <c r="W42" s="330"/>
      <c r="X42" s="330"/>
      <c r="Y42" s="330"/>
      <c r="Z42" s="329"/>
      <c r="AA42" s="330"/>
      <c r="AB42" s="330"/>
      <c r="AC42" s="349"/>
      <c r="AD42" s="350"/>
    </row>
    <row r="43" spans="2:30" s="323" customFormat="1" ht="15.75" customHeight="1" x14ac:dyDescent="0.15">
      <c r="B43" s="804"/>
      <c r="C43" s="798"/>
      <c r="D43" s="798"/>
      <c r="E43" s="798"/>
      <c r="F43" s="805"/>
      <c r="G43" s="328"/>
      <c r="H43" s="323" t="s">
        <v>383</v>
      </c>
      <c r="Z43" s="328"/>
      <c r="AA43" s="169" t="s">
        <v>308</v>
      </c>
      <c r="AB43" s="169" t="s">
        <v>309</v>
      </c>
      <c r="AC43" s="169" t="s">
        <v>310</v>
      </c>
      <c r="AD43" s="188"/>
    </row>
    <row r="44" spans="2:30" s="323" customFormat="1" ht="30" customHeight="1" x14ac:dyDescent="0.15">
      <c r="B44" s="804"/>
      <c r="C44" s="798"/>
      <c r="D44" s="798"/>
      <c r="E44" s="798"/>
      <c r="F44" s="805"/>
      <c r="G44" s="328"/>
      <c r="I44" s="318" t="s">
        <v>319</v>
      </c>
      <c r="J44" s="815" t="s">
        <v>394</v>
      </c>
      <c r="K44" s="816"/>
      <c r="L44" s="816"/>
      <c r="M44" s="816"/>
      <c r="N44" s="816"/>
      <c r="O44" s="816"/>
      <c r="P44" s="816"/>
      <c r="Q44" s="816"/>
      <c r="R44" s="816"/>
      <c r="S44" s="816"/>
      <c r="T44" s="816"/>
      <c r="U44" s="817"/>
      <c r="V44" s="818"/>
      <c r="W44" s="819"/>
      <c r="X44" s="320" t="s">
        <v>320</v>
      </c>
      <c r="Z44" s="328"/>
      <c r="AA44" s="355"/>
      <c r="AB44" s="282"/>
      <c r="AC44" s="355"/>
      <c r="AD44" s="127"/>
    </row>
    <row r="45" spans="2:30" s="323" customFormat="1" ht="33" customHeight="1" x14ac:dyDescent="0.15">
      <c r="B45" s="804"/>
      <c r="C45" s="798"/>
      <c r="D45" s="798"/>
      <c r="E45" s="798"/>
      <c r="F45" s="805"/>
      <c r="G45" s="328"/>
      <c r="I45" s="318" t="s">
        <v>321</v>
      </c>
      <c r="J45" s="815" t="s">
        <v>395</v>
      </c>
      <c r="K45" s="816"/>
      <c r="L45" s="816"/>
      <c r="M45" s="816"/>
      <c r="N45" s="816"/>
      <c r="O45" s="816"/>
      <c r="P45" s="816"/>
      <c r="Q45" s="816"/>
      <c r="R45" s="816"/>
      <c r="S45" s="816"/>
      <c r="T45" s="816"/>
      <c r="U45" s="817"/>
      <c r="V45" s="818"/>
      <c r="W45" s="819"/>
      <c r="X45" s="333" t="s">
        <v>320</v>
      </c>
      <c r="Y45" s="191"/>
      <c r="Z45" s="129"/>
      <c r="AA45" s="175" t="s">
        <v>6</v>
      </c>
      <c r="AB45" s="175" t="s">
        <v>309</v>
      </c>
      <c r="AC45" s="175" t="s">
        <v>6</v>
      </c>
      <c r="AD45" s="127"/>
    </row>
    <row r="46" spans="2:30" s="323" customFormat="1" ht="6" customHeight="1" x14ac:dyDescent="0.15">
      <c r="B46" s="806"/>
      <c r="C46" s="807"/>
      <c r="D46" s="807"/>
      <c r="E46" s="807"/>
      <c r="F46" s="808"/>
      <c r="G46" s="332"/>
      <c r="H46" s="273"/>
      <c r="I46" s="273"/>
      <c r="J46" s="273"/>
      <c r="K46" s="273"/>
      <c r="L46" s="273"/>
      <c r="M46" s="273"/>
      <c r="N46" s="273"/>
      <c r="O46" s="273"/>
      <c r="P46" s="273"/>
      <c r="Q46" s="273"/>
      <c r="R46" s="273"/>
      <c r="S46" s="273"/>
      <c r="T46" s="192"/>
      <c r="U46" s="192"/>
      <c r="V46" s="273"/>
      <c r="W46" s="273"/>
      <c r="X46" s="273"/>
      <c r="Y46" s="273"/>
      <c r="Z46" s="332"/>
      <c r="AA46" s="273"/>
      <c r="AB46" s="273"/>
      <c r="AC46" s="346"/>
      <c r="AD46" s="351"/>
    </row>
    <row r="47" spans="2:30" s="323" customFormat="1" ht="6" customHeight="1" x14ac:dyDescent="0.15">
      <c r="B47" s="322"/>
      <c r="C47" s="322"/>
      <c r="D47" s="322"/>
      <c r="E47" s="322"/>
      <c r="F47" s="322"/>
      <c r="T47" s="191"/>
      <c r="U47" s="191"/>
    </row>
    <row r="48" spans="2:30" s="323" customFormat="1" ht="13.5" customHeight="1" x14ac:dyDescent="0.15">
      <c r="B48" s="812" t="s">
        <v>396</v>
      </c>
      <c r="C48" s="813"/>
      <c r="D48" s="195" t="s">
        <v>360</v>
      </c>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row>
    <row r="49" spans="2:30" s="323" customFormat="1" ht="29.25" customHeight="1" x14ac:dyDescent="0.15">
      <c r="B49" s="812"/>
      <c r="C49" s="813"/>
      <c r="D49" s="81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sheetPr codeName="Sheet20"/>
  <dimension ref="A1:AE123"/>
  <sheetViews>
    <sheetView zoomScaleNormal="100" zoomScaleSheetLayoutView="100" workbookViewId="0"/>
  </sheetViews>
  <sheetFormatPr defaultColWidth="3.5" defaultRowHeight="17.25" customHeight="1" x14ac:dyDescent="0.15"/>
  <cols>
    <col min="1" max="1" width="1.25" style="3" customWidth="1"/>
    <col min="2" max="2" width="3.125" style="334" customWidth="1"/>
    <col min="3" max="30" width="3.125" style="3" customWidth="1"/>
    <col min="31" max="31" width="1.25" style="3" customWidth="1"/>
    <col min="32" max="16384" width="3.5" style="3"/>
  </cols>
  <sheetData>
    <row r="1" spans="2:30" s="323" customFormat="1" ht="17.25" customHeight="1" x14ac:dyDescent="0.15"/>
    <row r="2" spans="2:30" s="323" customFormat="1" ht="17.25" customHeight="1" x14ac:dyDescent="0.15">
      <c r="B2" s="323" t="s">
        <v>655</v>
      </c>
    </row>
    <row r="3" spans="2:30" s="323" customFormat="1" ht="16.5" customHeight="1" x14ac:dyDescent="0.15">
      <c r="U3" s="287" t="s">
        <v>83</v>
      </c>
      <c r="V3" s="648"/>
      <c r="W3" s="648"/>
      <c r="X3" s="287" t="s">
        <v>84</v>
      </c>
      <c r="Y3" s="648"/>
      <c r="Z3" s="648"/>
      <c r="AA3" s="287" t="s">
        <v>85</v>
      </c>
      <c r="AB3" s="648"/>
      <c r="AC3" s="648"/>
      <c r="AD3" s="287" t="s">
        <v>198</v>
      </c>
    </row>
    <row r="4" spans="2:30" s="323" customFormat="1" ht="9.75" customHeight="1" x14ac:dyDescent="0.15">
      <c r="AD4" s="287"/>
    </row>
    <row r="5" spans="2:30" s="323" customFormat="1" ht="17.25" customHeight="1" x14ac:dyDescent="0.15">
      <c r="B5" s="648" t="s">
        <v>364</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row>
    <row r="6" spans="2:30" s="323" customFormat="1" ht="32.25" customHeight="1" x14ac:dyDescent="0.15">
      <c r="B6" s="798" t="s">
        <v>402</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row>
    <row r="7" spans="2:30" s="323" customFormat="1" ht="17.25" customHeight="1" x14ac:dyDescent="0.15"/>
    <row r="8" spans="2:30" s="323" customFormat="1" ht="17.25" customHeight="1" x14ac:dyDescent="0.15">
      <c r="B8" s="550" t="s">
        <v>365</v>
      </c>
      <c r="C8" s="550"/>
      <c r="D8" s="550"/>
      <c r="E8" s="550"/>
      <c r="F8" s="551"/>
      <c r="G8" s="837"/>
      <c r="H8" s="838"/>
      <c r="I8" s="838"/>
      <c r="J8" s="838"/>
      <c r="K8" s="838"/>
      <c r="L8" s="838"/>
      <c r="M8" s="838"/>
      <c r="N8" s="838"/>
      <c r="O8" s="838"/>
      <c r="P8" s="838"/>
      <c r="Q8" s="838"/>
      <c r="R8" s="838"/>
      <c r="S8" s="838"/>
      <c r="T8" s="838"/>
      <c r="U8" s="838"/>
      <c r="V8" s="838"/>
      <c r="W8" s="838"/>
      <c r="X8" s="838"/>
      <c r="Y8" s="838"/>
      <c r="Z8" s="838"/>
      <c r="AA8" s="838"/>
      <c r="AB8" s="838"/>
      <c r="AC8" s="838"/>
      <c r="AD8" s="839"/>
    </row>
    <row r="9" spans="2:30" ht="17.25" customHeight="1" x14ac:dyDescent="0.15">
      <c r="B9" s="551" t="s">
        <v>366</v>
      </c>
      <c r="C9" s="810"/>
      <c r="D9" s="810"/>
      <c r="E9" s="810"/>
      <c r="F9" s="810"/>
      <c r="G9" s="173" t="s">
        <v>6</v>
      </c>
      <c r="H9" s="344" t="s">
        <v>304</v>
      </c>
      <c r="I9" s="344"/>
      <c r="J9" s="344"/>
      <c r="K9" s="344"/>
      <c r="L9" s="174" t="s">
        <v>6</v>
      </c>
      <c r="M9" s="344" t="s">
        <v>305</v>
      </c>
      <c r="N9" s="344"/>
      <c r="O9" s="344"/>
      <c r="P9" s="344"/>
      <c r="Q9" s="174" t="s">
        <v>6</v>
      </c>
      <c r="R9" s="344" t="s">
        <v>306</v>
      </c>
      <c r="S9" s="342"/>
      <c r="T9" s="342"/>
      <c r="U9" s="342"/>
      <c r="V9" s="342"/>
      <c r="W9" s="342"/>
      <c r="X9" s="342"/>
      <c r="Y9" s="342"/>
      <c r="Z9" s="342"/>
      <c r="AA9" s="342"/>
      <c r="AB9" s="342"/>
      <c r="AC9" s="342"/>
      <c r="AD9" s="182"/>
    </row>
    <row r="10" spans="2:30" ht="17.25" customHeight="1" x14ac:dyDescent="0.15">
      <c r="B10" s="828" t="s">
        <v>367</v>
      </c>
      <c r="C10" s="829"/>
      <c r="D10" s="829"/>
      <c r="E10" s="829"/>
      <c r="F10" s="830"/>
      <c r="G10" s="175" t="s">
        <v>6</v>
      </c>
      <c r="H10" s="323" t="s">
        <v>403</v>
      </c>
      <c r="I10" s="2"/>
      <c r="J10" s="2"/>
      <c r="K10" s="2"/>
      <c r="L10" s="2"/>
      <c r="M10" s="2"/>
      <c r="N10" s="2"/>
      <c r="O10" s="2"/>
      <c r="P10" s="2"/>
      <c r="Q10" s="2"/>
      <c r="R10" s="2"/>
      <c r="S10" s="197"/>
      <c r="T10" s="197"/>
      <c r="U10" s="197"/>
      <c r="V10" s="197"/>
      <c r="W10" s="197"/>
      <c r="X10" s="197"/>
      <c r="Y10" s="197"/>
      <c r="Z10" s="197"/>
      <c r="AA10" s="197"/>
      <c r="AB10" s="197"/>
      <c r="AC10" s="197"/>
      <c r="AD10" s="198"/>
    </row>
    <row r="11" spans="2:30" ht="17.25" customHeight="1" x14ac:dyDescent="0.15">
      <c r="B11" s="846"/>
      <c r="C11" s="650"/>
      <c r="D11" s="650"/>
      <c r="E11" s="650"/>
      <c r="F11" s="847"/>
      <c r="G11" s="175" t="s">
        <v>6</v>
      </c>
      <c r="H11" s="323" t="s">
        <v>404</v>
      </c>
      <c r="I11" s="2"/>
      <c r="J11" s="2"/>
      <c r="K11" s="2"/>
      <c r="L11" s="2"/>
      <c r="M11" s="2"/>
      <c r="N11" s="2"/>
      <c r="O11" s="2"/>
      <c r="P11" s="2"/>
      <c r="Q11" s="2"/>
      <c r="R11" s="2"/>
      <c r="S11" s="197"/>
      <c r="T11" s="197"/>
      <c r="U11" s="197"/>
      <c r="V11" s="197"/>
      <c r="W11" s="197"/>
      <c r="X11" s="197"/>
      <c r="Y11" s="197"/>
      <c r="Z11" s="197"/>
      <c r="AA11" s="197"/>
      <c r="AB11" s="197"/>
      <c r="AC11" s="197"/>
      <c r="AD11" s="198"/>
    </row>
    <row r="12" spans="2:30" ht="17.25" customHeight="1" x14ac:dyDescent="0.15">
      <c r="B12" s="831"/>
      <c r="C12" s="832"/>
      <c r="D12" s="832"/>
      <c r="E12" s="832"/>
      <c r="F12" s="833"/>
      <c r="G12" s="175" t="s">
        <v>6</v>
      </c>
      <c r="H12" s="323" t="s">
        <v>405</v>
      </c>
      <c r="I12" s="2"/>
      <c r="J12" s="2"/>
      <c r="K12" s="2"/>
      <c r="L12" s="2"/>
      <c r="M12" s="2"/>
      <c r="N12" s="2"/>
      <c r="O12" s="2"/>
      <c r="P12" s="2"/>
      <c r="Q12" s="2"/>
      <c r="R12" s="2"/>
      <c r="S12" s="197"/>
      <c r="T12" s="197"/>
      <c r="U12" s="197"/>
      <c r="V12" s="197"/>
      <c r="W12" s="197"/>
      <c r="X12" s="197"/>
      <c r="Y12" s="197"/>
      <c r="Z12" s="197"/>
      <c r="AA12" s="197"/>
      <c r="AB12" s="197"/>
      <c r="AC12" s="197"/>
      <c r="AD12" s="198"/>
    </row>
    <row r="13" spans="2:30" ht="17.25" customHeight="1" x14ac:dyDescent="0.15">
      <c r="B13" s="828" t="s">
        <v>368</v>
      </c>
      <c r="C13" s="829"/>
      <c r="D13" s="829"/>
      <c r="E13" s="829"/>
      <c r="F13" s="830"/>
      <c r="G13" s="183" t="s">
        <v>6</v>
      </c>
      <c r="H13" s="330" t="s">
        <v>369</v>
      </c>
      <c r="I13" s="349"/>
      <c r="J13" s="349"/>
      <c r="K13" s="349"/>
      <c r="L13" s="349"/>
      <c r="M13" s="349"/>
      <c r="N13" s="349"/>
      <c r="O13" s="349"/>
      <c r="P13" s="349"/>
      <c r="Q13" s="349"/>
      <c r="R13" s="349"/>
      <c r="S13" s="179" t="s">
        <v>6</v>
      </c>
      <c r="T13" s="330" t="s">
        <v>370</v>
      </c>
      <c r="U13" s="184"/>
      <c r="V13" s="184"/>
      <c r="W13" s="184"/>
      <c r="X13" s="184"/>
      <c r="Y13" s="184"/>
      <c r="Z13" s="184"/>
      <c r="AA13" s="184"/>
      <c r="AB13" s="184"/>
      <c r="AC13" s="184"/>
      <c r="AD13" s="185"/>
    </row>
    <row r="14" spans="2:30" ht="17.25" customHeight="1" x14ac:dyDescent="0.15">
      <c r="B14" s="831"/>
      <c r="C14" s="832"/>
      <c r="D14" s="832"/>
      <c r="E14" s="832"/>
      <c r="F14" s="833"/>
      <c r="G14" s="176" t="s">
        <v>6</v>
      </c>
      <c r="H14" s="273" t="s">
        <v>371</v>
      </c>
      <c r="I14" s="346"/>
      <c r="J14" s="346"/>
      <c r="K14" s="346"/>
      <c r="L14" s="346"/>
      <c r="M14" s="346"/>
      <c r="N14" s="346"/>
      <c r="O14" s="346"/>
      <c r="P14" s="346"/>
      <c r="Q14" s="346"/>
      <c r="R14" s="346"/>
      <c r="S14" s="186"/>
      <c r="T14" s="186"/>
      <c r="U14" s="186"/>
      <c r="V14" s="186"/>
      <c r="W14" s="186"/>
      <c r="X14" s="186"/>
      <c r="Y14" s="186"/>
      <c r="Z14" s="186"/>
      <c r="AA14" s="186"/>
      <c r="AB14" s="186"/>
      <c r="AC14" s="186"/>
      <c r="AD14" s="187"/>
    </row>
    <row r="15" spans="2:30" s="323" customFormat="1" ht="17.25" customHeight="1" x14ac:dyDescent="0.15"/>
    <row r="16" spans="2:30" s="323" customFormat="1" ht="17.25" customHeight="1" x14ac:dyDescent="0.15">
      <c r="B16" s="323" t="s">
        <v>390</v>
      </c>
    </row>
    <row r="17" spans="2:30" s="323" customFormat="1" ht="17.25" customHeight="1" x14ac:dyDescent="0.15">
      <c r="B17" s="323" t="s">
        <v>372</v>
      </c>
      <c r="AC17" s="2"/>
      <c r="AD17" s="2"/>
    </row>
    <row r="18" spans="2:30" s="323" customFormat="1" ht="17.25" customHeight="1" x14ac:dyDescent="0.15"/>
    <row r="19" spans="2:30" s="323" customFormat="1" ht="17.25" customHeight="1" x14ac:dyDescent="0.15">
      <c r="B19" s="615" t="s">
        <v>373</v>
      </c>
      <c r="C19" s="616"/>
      <c r="D19" s="616"/>
      <c r="E19" s="616"/>
      <c r="F19" s="618"/>
      <c r="G19" s="329"/>
      <c r="H19" s="330"/>
      <c r="I19" s="330"/>
      <c r="J19" s="330"/>
      <c r="K19" s="330"/>
      <c r="L19" s="330"/>
      <c r="M19" s="330"/>
      <c r="N19" s="330"/>
      <c r="O19" s="330"/>
      <c r="P19" s="330"/>
      <c r="Q19" s="330"/>
      <c r="R19" s="330"/>
      <c r="S19" s="330"/>
      <c r="T19" s="330"/>
      <c r="U19" s="330"/>
      <c r="V19" s="330"/>
      <c r="W19" s="330"/>
      <c r="X19" s="330"/>
      <c r="Y19" s="330"/>
      <c r="Z19" s="329"/>
      <c r="AA19" s="330"/>
      <c r="AB19" s="330"/>
      <c r="AC19" s="349"/>
      <c r="AD19" s="350"/>
    </row>
    <row r="20" spans="2:30" s="323" customFormat="1" ht="17.25" customHeight="1" x14ac:dyDescent="0.15">
      <c r="B20" s="804"/>
      <c r="C20" s="798"/>
      <c r="D20" s="798"/>
      <c r="E20" s="798"/>
      <c r="F20" s="805"/>
      <c r="G20" s="328"/>
      <c r="H20" s="323" t="s">
        <v>391</v>
      </c>
      <c r="Z20" s="328"/>
      <c r="AA20" s="169" t="s">
        <v>308</v>
      </c>
      <c r="AB20" s="169" t="s">
        <v>309</v>
      </c>
      <c r="AC20" s="169" t="s">
        <v>310</v>
      </c>
      <c r="AD20" s="188"/>
    </row>
    <row r="21" spans="2:30" s="323" customFormat="1" ht="17.25" customHeight="1" x14ac:dyDescent="0.15">
      <c r="B21" s="804"/>
      <c r="C21" s="798"/>
      <c r="D21" s="798"/>
      <c r="E21" s="798"/>
      <c r="F21" s="805"/>
      <c r="G21" s="328"/>
      <c r="I21" s="318" t="s">
        <v>319</v>
      </c>
      <c r="J21" s="820" t="s">
        <v>375</v>
      </c>
      <c r="K21" s="821"/>
      <c r="L21" s="821"/>
      <c r="M21" s="821"/>
      <c r="N21" s="821"/>
      <c r="O21" s="821"/>
      <c r="P21" s="821"/>
      <c r="Q21" s="821"/>
      <c r="R21" s="821"/>
      <c r="S21" s="821"/>
      <c r="T21" s="821"/>
      <c r="U21" s="598"/>
      <c r="V21" s="599"/>
      <c r="W21" s="320" t="s">
        <v>320</v>
      </c>
      <c r="Z21" s="328"/>
      <c r="AA21" s="355"/>
      <c r="AB21" s="282"/>
      <c r="AC21" s="355"/>
      <c r="AD21" s="127"/>
    </row>
    <row r="22" spans="2:30" s="323" customFormat="1" ht="17.25" customHeight="1" x14ac:dyDescent="0.15">
      <c r="B22" s="804"/>
      <c r="C22" s="798"/>
      <c r="D22" s="798"/>
      <c r="E22" s="798"/>
      <c r="F22" s="805"/>
      <c r="G22" s="328"/>
      <c r="I22" s="347" t="s">
        <v>321</v>
      </c>
      <c r="J22" s="193" t="s">
        <v>376</v>
      </c>
      <c r="K22" s="273"/>
      <c r="L22" s="273"/>
      <c r="M22" s="273"/>
      <c r="N22" s="273"/>
      <c r="O22" s="273"/>
      <c r="P22" s="273"/>
      <c r="Q22" s="273"/>
      <c r="R22" s="273"/>
      <c r="S22" s="273"/>
      <c r="T22" s="273"/>
      <c r="U22" s="601"/>
      <c r="V22" s="602"/>
      <c r="W22" s="333" t="s">
        <v>320</v>
      </c>
      <c r="Y22" s="191"/>
      <c r="Z22" s="129"/>
      <c r="AA22" s="175" t="s">
        <v>6</v>
      </c>
      <c r="AB22" s="175" t="s">
        <v>309</v>
      </c>
      <c r="AC22" s="175" t="s">
        <v>6</v>
      </c>
      <c r="AD22" s="127"/>
    </row>
    <row r="23" spans="2:30" s="323" customFormat="1" ht="17.25" customHeight="1" x14ac:dyDescent="0.15">
      <c r="B23" s="804"/>
      <c r="C23" s="798"/>
      <c r="D23" s="798"/>
      <c r="E23" s="798"/>
      <c r="F23" s="805"/>
      <c r="G23" s="328"/>
      <c r="H23" s="323" t="s">
        <v>377</v>
      </c>
      <c r="U23" s="282"/>
      <c r="V23" s="282"/>
      <c r="Z23" s="328"/>
      <c r="AC23" s="2"/>
      <c r="AD23" s="127"/>
    </row>
    <row r="24" spans="2:30" s="323" customFormat="1" ht="17.25" customHeight="1" x14ac:dyDescent="0.15">
      <c r="B24" s="804"/>
      <c r="C24" s="798"/>
      <c r="D24" s="798"/>
      <c r="E24" s="798"/>
      <c r="F24" s="805"/>
      <c r="G24" s="328"/>
      <c r="H24" s="323" t="s">
        <v>378</v>
      </c>
      <c r="T24" s="191"/>
      <c r="U24" s="190"/>
      <c r="V24" s="282"/>
      <c r="Z24" s="328"/>
      <c r="AC24" s="2"/>
      <c r="AD24" s="127"/>
    </row>
    <row r="25" spans="2:30" s="323" customFormat="1" ht="25.5" customHeight="1" x14ac:dyDescent="0.15">
      <c r="B25" s="804"/>
      <c r="C25" s="798"/>
      <c r="D25" s="798"/>
      <c r="E25" s="798"/>
      <c r="F25" s="805"/>
      <c r="G25" s="328"/>
      <c r="I25" s="318" t="s">
        <v>333</v>
      </c>
      <c r="J25" s="821" t="s">
        <v>379</v>
      </c>
      <c r="K25" s="821"/>
      <c r="L25" s="821"/>
      <c r="M25" s="821"/>
      <c r="N25" s="821"/>
      <c r="O25" s="821"/>
      <c r="P25" s="821"/>
      <c r="Q25" s="821"/>
      <c r="R25" s="821"/>
      <c r="S25" s="821"/>
      <c r="T25" s="821"/>
      <c r="U25" s="598"/>
      <c r="V25" s="599"/>
      <c r="W25" s="320" t="s">
        <v>320</v>
      </c>
      <c r="Y25" s="191"/>
      <c r="Z25" s="129"/>
      <c r="AA25" s="175" t="s">
        <v>6</v>
      </c>
      <c r="AB25" s="175" t="s">
        <v>309</v>
      </c>
      <c r="AC25" s="175" t="s">
        <v>6</v>
      </c>
      <c r="AD25" s="127"/>
    </row>
    <row r="26" spans="2:30" s="323" customFormat="1" ht="17.25" customHeight="1" x14ac:dyDescent="0.15">
      <c r="B26" s="806"/>
      <c r="C26" s="807"/>
      <c r="D26" s="807"/>
      <c r="E26" s="807"/>
      <c r="F26" s="808"/>
      <c r="G26" s="332"/>
      <c r="H26" s="273"/>
      <c r="I26" s="273"/>
      <c r="J26" s="273"/>
      <c r="K26" s="273"/>
      <c r="L26" s="273"/>
      <c r="M26" s="273"/>
      <c r="N26" s="273"/>
      <c r="O26" s="273"/>
      <c r="P26" s="273"/>
      <c r="Q26" s="273"/>
      <c r="R26" s="273"/>
      <c r="S26" s="273"/>
      <c r="T26" s="192"/>
      <c r="U26" s="192"/>
      <c r="V26" s="273"/>
      <c r="W26" s="273"/>
      <c r="X26" s="273"/>
      <c r="Y26" s="273"/>
      <c r="Z26" s="332"/>
      <c r="AA26" s="273"/>
      <c r="AB26" s="273"/>
      <c r="AC26" s="346"/>
      <c r="AD26" s="351"/>
    </row>
    <row r="27" spans="2:30" s="323" customFormat="1" ht="17.25" customHeight="1" x14ac:dyDescent="0.15">
      <c r="B27" s="275"/>
      <c r="C27" s="276"/>
      <c r="D27" s="276"/>
      <c r="E27" s="276"/>
      <c r="F27" s="281"/>
      <c r="G27" s="329"/>
      <c r="H27" s="330"/>
      <c r="I27" s="330"/>
      <c r="J27" s="330"/>
      <c r="K27" s="330"/>
      <c r="L27" s="330"/>
      <c r="M27" s="330"/>
      <c r="N27" s="330"/>
      <c r="O27" s="330"/>
      <c r="P27" s="330"/>
      <c r="Q27" s="330"/>
      <c r="R27" s="330"/>
      <c r="S27" s="330"/>
      <c r="T27" s="200"/>
      <c r="U27" s="200"/>
      <c r="V27" s="330"/>
      <c r="W27" s="330"/>
      <c r="X27" s="330"/>
      <c r="Y27" s="330"/>
      <c r="Z27" s="330"/>
      <c r="AA27" s="330"/>
      <c r="AB27" s="330"/>
      <c r="AC27" s="349"/>
      <c r="AD27" s="350"/>
    </row>
    <row r="28" spans="2:30" s="323" customFormat="1" ht="17.25" customHeight="1" x14ac:dyDescent="0.15">
      <c r="B28" s="804" t="s">
        <v>398</v>
      </c>
      <c r="C28" s="798"/>
      <c r="D28" s="798"/>
      <c r="E28" s="798"/>
      <c r="F28" s="805"/>
      <c r="G28" s="201" t="s">
        <v>406</v>
      </c>
      <c r="T28" s="191"/>
      <c r="U28" s="191"/>
      <c r="AC28" s="2"/>
      <c r="AD28" s="127"/>
    </row>
    <row r="29" spans="2:30" s="323" customFormat="1" ht="24" customHeight="1" x14ac:dyDescent="0.15">
      <c r="B29" s="804"/>
      <c r="C29" s="798"/>
      <c r="D29" s="798"/>
      <c r="E29" s="798"/>
      <c r="F29" s="805"/>
      <c r="G29" s="843"/>
      <c r="H29" s="844"/>
      <c r="I29" s="844"/>
      <c r="J29" s="844"/>
      <c r="K29" s="844"/>
      <c r="L29" s="844"/>
      <c r="M29" s="844"/>
      <c r="N29" s="844"/>
      <c r="O29" s="844"/>
      <c r="P29" s="844"/>
      <c r="Q29" s="844"/>
      <c r="R29" s="844"/>
      <c r="S29" s="844"/>
      <c r="T29" s="844"/>
      <c r="U29" s="844"/>
      <c r="V29" s="844"/>
      <c r="W29" s="844"/>
      <c r="X29" s="844"/>
      <c r="Y29" s="844"/>
      <c r="Z29" s="844"/>
      <c r="AA29" s="844"/>
      <c r="AB29" s="844"/>
      <c r="AC29" s="844"/>
      <c r="AD29" s="845"/>
    </row>
    <row r="30" spans="2:30" s="323" customFormat="1" ht="17.25" customHeight="1" x14ac:dyDescent="0.15">
      <c r="B30" s="335"/>
      <c r="C30" s="336"/>
      <c r="D30" s="336"/>
      <c r="E30" s="336"/>
      <c r="F30" s="337"/>
      <c r="G30" s="332"/>
      <c r="H30" s="273"/>
      <c r="I30" s="273"/>
      <c r="J30" s="273"/>
      <c r="K30" s="273"/>
      <c r="L30" s="273"/>
      <c r="M30" s="273"/>
      <c r="N30" s="273"/>
      <c r="O30" s="273"/>
      <c r="P30" s="273"/>
      <c r="Q30" s="273"/>
      <c r="R30" s="273"/>
      <c r="S30" s="273"/>
      <c r="T30" s="192"/>
      <c r="U30" s="192"/>
      <c r="V30" s="273"/>
      <c r="W30" s="273"/>
      <c r="X30" s="273"/>
      <c r="Y30" s="273"/>
      <c r="Z30" s="273"/>
      <c r="AA30" s="273"/>
      <c r="AB30" s="273"/>
      <c r="AC30" s="346"/>
      <c r="AD30" s="351"/>
    </row>
    <row r="31" spans="2:30" s="323" customFormat="1" ht="17.25" customHeight="1" x14ac:dyDescent="0.15">
      <c r="B31" s="322"/>
      <c r="C31" s="322"/>
      <c r="D31" s="322"/>
      <c r="E31" s="322"/>
      <c r="F31" s="322"/>
      <c r="T31" s="191"/>
      <c r="U31" s="191"/>
    </row>
    <row r="32" spans="2:30" s="323" customFormat="1" ht="17.25" customHeight="1" x14ac:dyDescent="0.15">
      <c r="B32" s="323" t="s">
        <v>380</v>
      </c>
      <c r="C32" s="322"/>
      <c r="D32" s="322"/>
      <c r="E32" s="322"/>
      <c r="F32" s="322"/>
      <c r="T32" s="191"/>
      <c r="U32" s="191"/>
    </row>
    <row r="33" spans="1:31" s="323" customFormat="1" ht="17.25" customHeight="1" x14ac:dyDescent="0.15">
      <c r="B33" s="322"/>
      <c r="C33" s="322"/>
      <c r="D33" s="322"/>
      <c r="E33" s="322"/>
      <c r="F33" s="322"/>
      <c r="T33" s="191"/>
      <c r="U33" s="191"/>
    </row>
    <row r="34" spans="1:31" s="323" customFormat="1" ht="17.25" customHeight="1" x14ac:dyDescent="0.15">
      <c r="B34" s="615" t="s">
        <v>373</v>
      </c>
      <c r="C34" s="616"/>
      <c r="D34" s="616"/>
      <c r="E34" s="616"/>
      <c r="F34" s="618"/>
      <c r="G34" s="329"/>
      <c r="H34" s="330"/>
      <c r="I34" s="330"/>
      <c r="J34" s="330"/>
      <c r="K34" s="330"/>
      <c r="L34" s="330"/>
      <c r="M34" s="330"/>
      <c r="N34" s="330"/>
      <c r="O34" s="330"/>
      <c r="P34" s="330"/>
      <c r="Q34" s="330"/>
      <c r="R34" s="330"/>
      <c r="S34" s="330"/>
      <c r="T34" s="330"/>
      <c r="U34" s="330"/>
      <c r="V34" s="330"/>
      <c r="W34" s="330"/>
      <c r="X34" s="330"/>
      <c r="Y34" s="330"/>
      <c r="Z34" s="329"/>
      <c r="AA34" s="330"/>
      <c r="AB34" s="330"/>
      <c r="AC34" s="349"/>
      <c r="AD34" s="350"/>
    </row>
    <row r="35" spans="1:31" s="323" customFormat="1" ht="17.25" customHeight="1" x14ac:dyDescent="0.15">
      <c r="B35" s="804"/>
      <c r="C35" s="798"/>
      <c r="D35" s="798"/>
      <c r="E35" s="798"/>
      <c r="F35" s="805"/>
      <c r="G35" s="328"/>
      <c r="H35" s="323" t="s">
        <v>374</v>
      </c>
      <c r="Z35" s="328"/>
      <c r="AA35" s="169" t="s">
        <v>308</v>
      </c>
      <c r="AB35" s="169" t="s">
        <v>309</v>
      </c>
      <c r="AC35" s="169" t="s">
        <v>310</v>
      </c>
      <c r="AD35" s="188"/>
    </row>
    <row r="36" spans="1:31" s="323" customFormat="1" ht="17.25" customHeight="1" x14ac:dyDescent="0.15">
      <c r="B36" s="804"/>
      <c r="C36" s="798"/>
      <c r="D36" s="798"/>
      <c r="E36" s="798"/>
      <c r="F36" s="805"/>
      <c r="G36" s="328"/>
      <c r="I36" s="318" t="s">
        <v>319</v>
      </c>
      <c r="J36" s="820" t="s">
        <v>375</v>
      </c>
      <c r="K36" s="821"/>
      <c r="L36" s="821"/>
      <c r="M36" s="821"/>
      <c r="N36" s="821"/>
      <c r="O36" s="821"/>
      <c r="P36" s="821"/>
      <c r="Q36" s="821"/>
      <c r="R36" s="821"/>
      <c r="S36" s="821"/>
      <c r="T36" s="821"/>
      <c r="U36" s="809"/>
      <c r="V36" s="598"/>
      <c r="W36" s="320" t="s">
        <v>320</v>
      </c>
      <c r="Z36" s="328"/>
      <c r="AA36" s="355"/>
      <c r="AB36" s="282"/>
      <c r="AC36" s="355"/>
      <c r="AD36" s="127"/>
    </row>
    <row r="37" spans="1:31" s="323" customFormat="1" ht="17.25" customHeight="1" x14ac:dyDescent="0.15">
      <c r="B37" s="804"/>
      <c r="C37" s="798"/>
      <c r="D37" s="798"/>
      <c r="E37" s="798"/>
      <c r="F37" s="805"/>
      <c r="G37" s="328"/>
      <c r="I37" s="347" t="s">
        <v>321</v>
      </c>
      <c r="J37" s="193" t="s">
        <v>376</v>
      </c>
      <c r="K37" s="273"/>
      <c r="L37" s="273"/>
      <c r="M37" s="273"/>
      <c r="N37" s="273"/>
      <c r="O37" s="273"/>
      <c r="P37" s="273"/>
      <c r="Q37" s="273"/>
      <c r="R37" s="273"/>
      <c r="S37" s="273"/>
      <c r="T37" s="273"/>
      <c r="U37" s="809"/>
      <c r="V37" s="598"/>
      <c r="W37" s="333" t="s">
        <v>320</v>
      </c>
      <c r="Y37" s="191"/>
      <c r="Z37" s="129"/>
      <c r="AA37" s="175" t="s">
        <v>6</v>
      </c>
      <c r="AB37" s="175" t="s">
        <v>309</v>
      </c>
      <c r="AC37" s="175" t="s">
        <v>6</v>
      </c>
      <c r="AD37" s="127"/>
    </row>
    <row r="38" spans="1:31" s="323" customFormat="1" ht="17.25" customHeight="1" x14ac:dyDescent="0.15">
      <c r="A38" s="327"/>
      <c r="B38" s="806"/>
      <c r="C38" s="807"/>
      <c r="D38" s="807"/>
      <c r="E38" s="807"/>
      <c r="F38" s="808"/>
      <c r="G38" s="332"/>
      <c r="H38" s="273"/>
      <c r="I38" s="273"/>
      <c r="J38" s="273"/>
      <c r="K38" s="273"/>
      <c r="L38" s="273"/>
      <c r="M38" s="273"/>
      <c r="N38" s="273"/>
      <c r="O38" s="273"/>
      <c r="P38" s="273"/>
      <c r="Q38" s="273"/>
      <c r="R38" s="273"/>
      <c r="S38" s="273"/>
      <c r="T38" s="192"/>
      <c r="U38" s="192"/>
      <c r="V38" s="273"/>
      <c r="W38" s="273"/>
      <c r="X38" s="273"/>
      <c r="Y38" s="273"/>
      <c r="Z38" s="332"/>
      <c r="AA38" s="273"/>
      <c r="AB38" s="273"/>
      <c r="AC38" s="346"/>
      <c r="AD38" s="351"/>
      <c r="AE38" s="328"/>
    </row>
    <row r="39" spans="1:31" s="323" customFormat="1" ht="17.25" customHeight="1" x14ac:dyDescent="0.15">
      <c r="B39" s="322"/>
      <c r="C39" s="276"/>
      <c r="D39" s="322"/>
      <c r="E39" s="322"/>
      <c r="F39" s="322"/>
      <c r="T39" s="191"/>
      <c r="U39" s="191"/>
    </row>
    <row r="40" spans="1:31" s="323" customFormat="1" ht="17.25" customHeight="1" x14ac:dyDescent="0.15">
      <c r="B40" s="323" t="s">
        <v>382</v>
      </c>
      <c r="C40" s="322"/>
      <c r="D40" s="322"/>
      <c r="E40" s="322"/>
      <c r="F40" s="322"/>
      <c r="T40" s="191"/>
      <c r="U40" s="191"/>
    </row>
    <row r="41" spans="1:31" s="323" customFormat="1" ht="17.25" customHeight="1" x14ac:dyDescent="0.15">
      <c r="B41" s="194" t="s">
        <v>407</v>
      </c>
      <c r="C41" s="322"/>
      <c r="D41" s="322"/>
      <c r="E41" s="322"/>
      <c r="F41" s="322"/>
      <c r="T41" s="191"/>
      <c r="U41" s="191"/>
    </row>
    <row r="42" spans="1:31" s="323" customFormat="1" ht="17.25" customHeight="1" x14ac:dyDescent="0.15">
      <c r="B42" s="615" t="s">
        <v>373</v>
      </c>
      <c r="C42" s="616"/>
      <c r="D42" s="616"/>
      <c r="E42" s="616"/>
      <c r="F42" s="618"/>
      <c r="G42" s="329"/>
      <c r="H42" s="330"/>
      <c r="I42" s="330"/>
      <c r="J42" s="330"/>
      <c r="K42" s="330"/>
      <c r="L42" s="330"/>
      <c r="M42" s="330"/>
      <c r="N42" s="330"/>
      <c r="O42" s="330"/>
      <c r="P42" s="330"/>
      <c r="Q42" s="330"/>
      <c r="R42" s="330"/>
      <c r="S42" s="330"/>
      <c r="T42" s="330"/>
      <c r="U42" s="330"/>
      <c r="V42" s="330"/>
      <c r="W42" s="330"/>
      <c r="X42" s="330"/>
      <c r="Y42" s="330"/>
      <c r="Z42" s="329"/>
      <c r="AA42" s="330"/>
      <c r="AB42" s="330"/>
      <c r="AC42" s="349"/>
      <c r="AD42" s="350"/>
    </row>
    <row r="43" spans="1:31" s="323" customFormat="1" ht="17.25" customHeight="1" x14ac:dyDescent="0.15">
      <c r="B43" s="804"/>
      <c r="C43" s="798"/>
      <c r="D43" s="798"/>
      <c r="E43" s="798"/>
      <c r="F43" s="805"/>
      <c r="G43" s="328"/>
      <c r="H43" s="323" t="s">
        <v>392</v>
      </c>
      <c r="Z43" s="328"/>
      <c r="AA43" s="169" t="s">
        <v>308</v>
      </c>
      <c r="AB43" s="169" t="s">
        <v>309</v>
      </c>
      <c r="AC43" s="169" t="s">
        <v>310</v>
      </c>
      <c r="AD43" s="188"/>
    </row>
    <row r="44" spans="1:31" s="323" customFormat="1" ht="17.25" customHeight="1" x14ac:dyDescent="0.15">
      <c r="B44" s="804"/>
      <c r="C44" s="798"/>
      <c r="D44" s="798"/>
      <c r="E44" s="798"/>
      <c r="F44" s="805"/>
      <c r="G44" s="328"/>
      <c r="I44" s="318" t="s">
        <v>319</v>
      </c>
      <c r="J44" s="820" t="s">
        <v>375</v>
      </c>
      <c r="K44" s="821"/>
      <c r="L44" s="821"/>
      <c r="M44" s="821"/>
      <c r="N44" s="821"/>
      <c r="O44" s="821"/>
      <c r="P44" s="821"/>
      <c r="Q44" s="821"/>
      <c r="R44" s="821"/>
      <c r="S44" s="821"/>
      <c r="T44" s="821"/>
      <c r="U44" s="809"/>
      <c r="V44" s="598"/>
      <c r="W44" s="320" t="s">
        <v>320</v>
      </c>
      <c r="Z44" s="328"/>
      <c r="AA44" s="355"/>
      <c r="AB44" s="282"/>
      <c r="AC44" s="355"/>
      <c r="AD44" s="127"/>
    </row>
    <row r="45" spans="1:31" s="323" customFormat="1" ht="17.25" customHeight="1" x14ac:dyDescent="0.15">
      <c r="B45" s="804"/>
      <c r="C45" s="798"/>
      <c r="D45" s="798"/>
      <c r="E45" s="798"/>
      <c r="F45" s="805"/>
      <c r="G45" s="328"/>
      <c r="I45" s="347" t="s">
        <v>321</v>
      </c>
      <c r="J45" s="193" t="s">
        <v>376</v>
      </c>
      <c r="K45" s="273"/>
      <c r="L45" s="273"/>
      <c r="M45" s="273"/>
      <c r="N45" s="273"/>
      <c r="O45" s="273"/>
      <c r="P45" s="273"/>
      <c r="Q45" s="273"/>
      <c r="R45" s="273"/>
      <c r="S45" s="273"/>
      <c r="T45" s="273"/>
      <c r="U45" s="809"/>
      <c r="V45" s="598"/>
      <c r="W45" s="333" t="s">
        <v>320</v>
      </c>
      <c r="Y45" s="191"/>
      <c r="Z45" s="129"/>
      <c r="AA45" s="175" t="s">
        <v>6</v>
      </c>
      <c r="AB45" s="175" t="s">
        <v>309</v>
      </c>
      <c r="AC45" s="175" t="s">
        <v>6</v>
      </c>
      <c r="AD45" s="127"/>
    </row>
    <row r="46" spans="1:31" s="323" customFormat="1" ht="17.25" customHeight="1" x14ac:dyDescent="0.15">
      <c r="B46" s="806"/>
      <c r="C46" s="807"/>
      <c r="D46" s="807"/>
      <c r="E46" s="807"/>
      <c r="F46" s="808"/>
      <c r="G46" s="332"/>
      <c r="H46" s="273"/>
      <c r="I46" s="273"/>
      <c r="J46" s="273"/>
      <c r="K46" s="273"/>
      <c r="L46" s="273"/>
      <c r="M46" s="273"/>
      <c r="N46" s="273"/>
      <c r="O46" s="273"/>
      <c r="P46" s="273"/>
      <c r="Q46" s="273"/>
      <c r="R46" s="273"/>
      <c r="S46" s="273"/>
      <c r="T46" s="192"/>
      <c r="U46" s="192"/>
      <c r="V46" s="273"/>
      <c r="W46" s="273"/>
      <c r="X46" s="273"/>
      <c r="Y46" s="273"/>
      <c r="Z46" s="332"/>
      <c r="AA46" s="273"/>
      <c r="AB46" s="273"/>
      <c r="AC46" s="346"/>
      <c r="AD46" s="351"/>
    </row>
    <row r="47" spans="1:31" s="323" customFormat="1" ht="17.25" customHeight="1" x14ac:dyDescent="0.15">
      <c r="B47" s="615" t="s">
        <v>399</v>
      </c>
      <c r="C47" s="616"/>
      <c r="D47" s="616"/>
      <c r="E47" s="616"/>
      <c r="F47" s="618"/>
      <c r="G47" s="329"/>
      <c r="H47" s="330"/>
      <c r="I47" s="330"/>
      <c r="J47" s="330"/>
      <c r="K47" s="330"/>
      <c r="L47" s="330"/>
      <c r="M47" s="330"/>
      <c r="N47" s="330"/>
      <c r="O47" s="330"/>
      <c r="P47" s="330"/>
      <c r="Q47" s="330"/>
      <c r="R47" s="330"/>
      <c r="S47" s="330"/>
      <c r="T47" s="330"/>
      <c r="U47" s="330"/>
      <c r="V47" s="330"/>
      <c r="W47" s="330"/>
      <c r="X47" s="330"/>
      <c r="Y47" s="330"/>
      <c r="Z47" s="329"/>
      <c r="AA47" s="330"/>
      <c r="AB47" s="330"/>
      <c r="AC47" s="349"/>
      <c r="AD47" s="350"/>
    </row>
    <row r="48" spans="1:31" s="323" customFormat="1" ht="17.25" customHeight="1" x14ac:dyDescent="0.15">
      <c r="B48" s="804"/>
      <c r="C48" s="798"/>
      <c r="D48" s="798"/>
      <c r="E48" s="798"/>
      <c r="F48" s="805"/>
      <c r="G48" s="328"/>
      <c r="H48" s="323" t="s">
        <v>400</v>
      </c>
      <c r="Z48" s="328"/>
      <c r="AA48" s="169" t="s">
        <v>308</v>
      </c>
      <c r="AB48" s="169" t="s">
        <v>309</v>
      </c>
      <c r="AC48" s="169" t="s">
        <v>310</v>
      </c>
      <c r="AD48" s="188"/>
    </row>
    <row r="49" spans="2:30" s="323" customFormat="1" ht="17.25" customHeight="1" x14ac:dyDescent="0.15">
      <c r="B49" s="804"/>
      <c r="C49" s="798"/>
      <c r="D49" s="798"/>
      <c r="E49" s="798"/>
      <c r="F49" s="805"/>
      <c r="G49" s="328"/>
      <c r="I49" s="318" t="s">
        <v>319</v>
      </c>
      <c r="J49" s="815" t="s">
        <v>401</v>
      </c>
      <c r="K49" s="816"/>
      <c r="L49" s="816"/>
      <c r="M49" s="816"/>
      <c r="N49" s="816"/>
      <c r="O49" s="816"/>
      <c r="P49" s="816"/>
      <c r="Q49" s="816"/>
      <c r="R49" s="816"/>
      <c r="S49" s="816"/>
      <c r="T49" s="816"/>
      <c r="U49" s="809"/>
      <c r="V49" s="598"/>
      <c r="W49" s="320" t="s">
        <v>320</v>
      </c>
      <c r="Z49" s="328"/>
      <c r="AA49" s="355"/>
      <c r="AB49" s="282"/>
      <c r="AC49" s="355"/>
      <c r="AD49" s="127"/>
    </row>
    <row r="50" spans="2:30" s="323" customFormat="1" ht="17.25" customHeight="1" x14ac:dyDescent="0.15">
      <c r="B50" s="804"/>
      <c r="C50" s="798"/>
      <c r="D50" s="798"/>
      <c r="E50" s="798"/>
      <c r="F50" s="805"/>
      <c r="G50" s="328"/>
      <c r="I50" s="347" t="s">
        <v>321</v>
      </c>
      <c r="J50" s="820" t="s">
        <v>384</v>
      </c>
      <c r="K50" s="821"/>
      <c r="L50" s="821"/>
      <c r="M50" s="821"/>
      <c r="N50" s="821"/>
      <c r="O50" s="821"/>
      <c r="P50" s="821"/>
      <c r="Q50" s="821"/>
      <c r="R50" s="821"/>
      <c r="S50" s="821"/>
      <c r="T50" s="821"/>
      <c r="U50" s="809"/>
      <c r="V50" s="598"/>
      <c r="W50" s="333" t="s">
        <v>320</v>
      </c>
      <c r="Y50" s="191"/>
      <c r="Z50" s="129"/>
      <c r="AA50" s="175" t="s">
        <v>6</v>
      </c>
      <c r="AB50" s="175" t="s">
        <v>309</v>
      </c>
      <c r="AC50" s="175" t="s">
        <v>6</v>
      </c>
      <c r="AD50" s="127"/>
    </row>
    <row r="51" spans="2:30" s="323" customFormat="1" ht="17.25" customHeight="1" x14ac:dyDescent="0.15">
      <c r="B51" s="806"/>
      <c r="C51" s="807"/>
      <c r="D51" s="807"/>
      <c r="E51" s="807"/>
      <c r="F51" s="808"/>
      <c r="G51" s="332"/>
      <c r="H51" s="273"/>
      <c r="I51" s="273"/>
      <c r="J51" s="273"/>
      <c r="K51" s="273"/>
      <c r="L51" s="273"/>
      <c r="M51" s="273"/>
      <c r="N51" s="273"/>
      <c r="O51" s="273"/>
      <c r="P51" s="273"/>
      <c r="Q51" s="273"/>
      <c r="R51" s="273"/>
      <c r="S51" s="273"/>
      <c r="T51" s="192"/>
      <c r="U51" s="192"/>
      <c r="V51" s="273"/>
      <c r="W51" s="273"/>
      <c r="X51" s="273"/>
      <c r="Y51" s="273"/>
      <c r="Z51" s="332"/>
      <c r="AA51" s="273"/>
      <c r="AB51" s="273"/>
      <c r="AC51" s="346"/>
      <c r="AD51" s="351"/>
    </row>
    <row r="52" spans="2:30" s="323" customFormat="1" ht="17.25" customHeight="1" x14ac:dyDescent="0.15">
      <c r="B52" s="615" t="s">
        <v>385</v>
      </c>
      <c r="C52" s="616"/>
      <c r="D52" s="616"/>
      <c r="E52" s="616"/>
      <c r="F52" s="618"/>
      <c r="G52" s="329"/>
      <c r="H52" s="330"/>
      <c r="I52" s="330"/>
      <c r="J52" s="330"/>
      <c r="K52" s="330"/>
      <c r="L52" s="330"/>
      <c r="M52" s="330"/>
      <c r="N52" s="330"/>
      <c r="O52" s="330"/>
      <c r="P52" s="330"/>
      <c r="Q52" s="330"/>
      <c r="R52" s="330"/>
      <c r="S52" s="330"/>
      <c r="T52" s="330"/>
      <c r="U52" s="330"/>
      <c r="V52" s="330"/>
      <c r="W52" s="330"/>
      <c r="X52" s="330"/>
      <c r="Y52" s="330"/>
      <c r="Z52" s="329"/>
      <c r="AA52" s="330"/>
      <c r="AB52" s="330"/>
      <c r="AC52" s="349"/>
      <c r="AD52" s="350"/>
    </row>
    <row r="53" spans="2:30" s="323" customFormat="1" ht="17.25" customHeight="1" x14ac:dyDescent="0.15">
      <c r="B53" s="804"/>
      <c r="C53" s="798"/>
      <c r="D53" s="798"/>
      <c r="E53" s="798"/>
      <c r="F53" s="805"/>
      <c r="G53" s="328"/>
      <c r="H53" s="323" t="s">
        <v>383</v>
      </c>
      <c r="Z53" s="328"/>
      <c r="AA53" s="169" t="s">
        <v>308</v>
      </c>
      <c r="AB53" s="169" t="s">
        <v>309</v>
      </c>
      <c r="AC53" s="169" t="s">
        <v>310</v>
      </c>
      <c r="AD53" s="188"/>
    </row>
    <row r="54" spans="2:30" s="323" customFormat="1" ht="25.5" customHeight="1" x14ac:dyDescent="0.15">
      <c r="B54" s="804"/>
      <c r="C54" s="798"/>
      <c r="D54" s="798"/>
      <c r="E54" s="798"/>
      <c r="F54" s="805"/>
      <c r="G54" s="328"/>
      <c r="I54" s="318" t="s">
        <v>319</v>
      </c>
      <c r="J54" s="815" t="s">
        <v>394</v>
      </c>
      <c r="K54" s="816"/>
      <c r="L54" s="816"/>
      <c r="M54" s="816"/>
      <c r="N54" s="816"/>
      <c r="O54" s="816"/>
      <c r="P54" s="816"/>
      <c r="Q54" s="816"/>
      <c r="R54" s="816"/>
      <c r="S54" s="816"/>
      <c r="T54" s="816"/>
      <c r="U54" s="809"/>
      <c r="V54" s="598"/>
      <c r="W54" s="320" t="s">
        <v>320</v>
      </c>
      <c r="Z54" s="328"/>
      <c r="AA54" s="355"/>
      <c r="AB54" s="282"/>
      <c r="AC54" s="355"/>
      <c r="AD54" s="127"/>
    </row>
    <row r="55" spans="2:30" s="323" customFormat="1" ht="26.25" customHeight="1" x14ac:dyDescent="0.15">
      <c r="B55" s="804"/>
      <c r="C55" s="798"/>
      <c r="D55" s="798"/>
      <c r="E55" s="798"/>
      <c r="F55" s="805"/>
      <c r="G55" s="328"/>
      <c r="I55" s="347" t="s">
        <v>321</v>
      </c>
      <c r="J55" s="820" t="s">
        <v>764</v>
      </c>
      <c r="K55" s="821"/>
      <c r="L55" s="821"/>
      <c r="M55" s="821"/>
      <c r="N55" s="821"/>
      <c r="O55" s="821"/>
      <c r="P55" s="821"/>
      <c r="Q55" s="821"/>
      <c r="R55" s="821"/>
      <c r="S55" s="821"/>
      <c r="T55" s="821"/>
      <c r="U55" s="809"/>
      <c r="V55" s="598"/>
      <c r="W55" s="333" t="s">
        <v>320</v>
      </c>
      <c r="Y55" s="191"/>
      <c r="Z55" s="129"/>
      <c r="AA55" s="175" t="s">
        <v>6</v>
      </c>
      <c r="AB55" s="175" t="s">
        <v>309</v>
      </c>
      <c r="AC55" s="175" t="s">
        <v>6</v>
      </c>
      <c r="AD55" s="127"/>
    </row>
    <row r="56" spans="2:30" s="323" customFormat="1" ht="17.25" customHeight="1" x14ac:dyDescent="0.15">
      <c r="B56" s="806"/>
      <c r="C56" s="807"/>
      <c r="D56" s="807"/>
      <c r="E56" s="807"/>
      <c r="F56" s="808"/>
      <c r="G56" s="332"/>
      <c r="H56" s="273"/>
      <c r="I56" s="273"/>
      <c r="J56" s="273"/>
      <c r="K56" s="273"/>
      <c r="L56" s="273"/>
      <c r="M56" s="273"/>
      <c r="N56" s="273"/>
      <c r="O56" s="273"/>
      <c r="P56" s="273"/>
      <c r="Q56" s="273"/>
      <c r="R56" s="273"/>
      <c r="S56" s="273"/>
      <c r="T56" s="192"/>
      <c r="U56" s="192"/>
      <c r="V56" s="273"/>
      <c r="W56" s="273"/>
      <c r="X56" s="273"/>
      <c r="Y56" s="273"/>
      <c r="Z56" s="332"/>
      <c r="AA56" s="273"/>
      <c r="AB56" s="273"/>
      <c r="AC56" s="346"/>
      <c r="AD56" s="351"/>
    </row>
    <row r="57" spans="2:30" s="323" customFormat="1" ht="17.25" customHeight="1" x14ac:dyDescent="0.15">
      <c r="B57" s="322"/>
      <c r="C57" s="322"/>
      <c r="D57" s="322"/>
      <c r="E57" s="322"/>
      <c r="F57" s="322"/>
      <c r="T57" s="191"/>
      <c r="U57" s="191"/>
    </row>
    <row r="58" spans="2:30" s="323" customFormat="1" ht="17.25" customHeight="1" x14ac:dyDescent="0.15">
      <c r="B58" s="812" t="s">
        <v>396</v>
      </c>
      <c r="C58" s="813"/>
      <c r="D58" s="195" t="s">
        <v>360</v>
      </c>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row>
    <row r="59" spans="2:30" s="323" customFormat="1" ht="17.25" customHeight="1" x14ac:dyDescent="0.15">
      <c r="B59" s="840"/>
      <c r="C59" s="841"/>
      <c r="D59" s="842"/>
      <c r="E59" s="842"/>
      <c r="F59" s="842"/>
      <c r="G59" s="842"/>
      <c r="H59" s="842"/>
      <c r="I59" s="842"/>
      <c r="J59" s="842"/>
      <c r="K59" s="842"/>
      <c r="L59" s="842"/>
      <c r="M59" s="842"/>
      <c r="N59" s="842"/>
      <c r="O59" s="842"/>
      <c r="P59" s="842"/>
      <c r="Q59" s="842"/>
      <c r="R59" s="842"/>
      <c r="S59" s="842"/>
      <c r="T59" s="842"/>
      <c r="U59" s="842"/>
      <c r="V59" s="842"/>
      <c r="W59" s="842"/>
      <c r="X59" s="842"/>
      <c r="Y59" s="842"/>
      <c r="Z59" s="842"/>
      <c r="AA59" s="842"/>
      <c r="AB59" s="842"/>
      <c r="AC59" s="842"/>
      <c r="AD59" s="842"/>
    </row>
    <row r="60" spans="2:30" s="323" customFormat="1" ht="17.25" customHeight="1" x14ac:dyDescent="0.15">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row>
    <row r="61" spans="2:30" s="323"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3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3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3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3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3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3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sheetPr codeName="Sheet38"/>
  <dimension ref="A1:AK78"/>
  <sheetViews>
    <sheetView view="pageBreakPreview" zoomScaleNormal="100" zoomScaleSheetLayoutView="100" workbookViewId="0"/>
  </sheetViews>
  <sheetFormatPr defaultColWidth="3.5" defaultRowHeight="13.5" x14ac:dyDescent="0.15"/>
  <cols>
    <col min="1" max="1" width="3.5" style="3"/>
    <col min="2" max="2" width="3" style="334" customWidth="1"/>
    <col min="3" max="7" width="3.5" style="3"/>
    <col min="8" max="8" width="2.5" style="3" customWidth="1"/>
    <col min="9" max="16384" width="3.5" style="3"/>
  </cols>
  <sheetData>
    <row r="1" spans="2:27" s="323" customFormat="1" x14ac:dyDescent="0.15"/>
    <row r="2" spans="2:27" s="323" customFormat="1" x14ac:dyDescent="0.15">
      <c r="B2" s="323" t="s">
        <v>408</v>
      </c>
      <c r="AA2" s="287" t="s">
        <v>567</v>
      </c>
    </row>
    <row r="3" spans="2:27" s="323" customFormat="1" ht="8.25" customHeight="1" x14ac:dyDescent="0.15"/>
    <row r="4" spans="2:27" s="323" customFormat="1" x14ac:dyDescent="0.15">
      <c r="B4" s="648" t="s">
        <v>568</v>
      </c>
      <c r="C4" s="648"/>
      <c r="D4" s="648"/>
      <c r="E4" s="648"/>
      <c r="F4" s="648"/>
      <c r="G4" s="648"/>
      <c r="H4" s="648"/>
      <c r="I4" s="648"/>
      <c r="J4" s="648"/>
      <c r="K4" s="648"/>
      <c r="L4" s="648"/>
      <c r="M4" s="648"/>
      <c r="N4" s="648"/>
      <c r="O4" s="648"/>
      <c r="P4" s="648"/>
      <c r="Q4" s="648"/>
      <c r="R4" s="648"/>
      <c r="S4" s="648"/>
      <c r="T4" s="648"/>
      <c r="U4" s="648"/>
      <c r="V4" s="648"/>
      <c r="W4" s="648"/>
      <c r="X4" s="648"/>
      <c r="Y4" s="648"/>
      <c r="Z4" s="648"/>
      <c r="AA4" s="648"/>
    </row>
    <row r="5" spans="2:27" s="323" customFormat="1" ht="6.75" customHeight="1" x14ac:dyDescent="0.15"/>
    <row r="6" spans="2:27" s="323" customFormat="1" ht="18.600000000000001" customHeight="1" x14ac:dyDescent="0.15">
      <c r="B6" s="809" t="s">
        <v>201</v>
      </c>
      <c r="C6" s="809"/>
      <c r="D6" s="809"/>
      <c r="E6" s="809"/>
      <c r="F6" s="809"/>
      <c r="G6" s="598"/>
      <c r="H6" s="599"/>
      <c r="I6" s="599"/>
      <c r="J6" s="599"/>
      <c r="K6" s="599"/>
      <c r="L6" s="599"/>
      <c r="M6" s="599"/>
      <c r="N6" s="599"/>
      <c r="O6" s="599"/>
      <c r="P6" s="599"/>
      <c r="Q6" s="599"/>
      <c r="R6" s="599"/>
      <c r="S6" s="599"/>
      <c r="T6" s="599"/>
      <c r="U6" s="599"/>
      <c r="V6" s="599"/>
      <c r="W6" s="599"/>
      <c r="X6" s="599"/>
      <c r="Y6" s="599"/>
      <c r="Z6" s="599"/>
      <c r="AA6" s="600"/>
    </row>
    <row r="7" spans="2:27" s="323" customFormat="1" ht="19.5" customHeight="1" x14ac:dyDescent="0.15">
      <c r="B7" s="809" t="s">
        <v>302</v>
      </c>
      <c r="C7" s="809"/>
      <c r="D7" s="809"/>
      <c r="E7" s="809"/>
      <c r="F7" s="809"/>
      <c r="G7" s="598"/>
      <c r="H7" s="599"/>
      <c r="I7" s="599"/>
      <c r="J7" s="599"/>
      <c r="K7" s="599"/>
      <c r="L7" s="599"/>
      <c r="M7" s="599"/>
      <c r="N7" s="599"/>
      <c r="O7" s="599"/>
      <c r="P7" s="599"/>
      <c r="Q7" s="599"/>
      <c r="R7" s="599"/>
      <c r="S7" s="599"/>
      <c r="T7" s="599"/>
      <c r="U7" s="599"/>
      <c r="V7" s="599"/>
      <c r="W7" s="599"/>
      <c r="X7" s="599"/>
      <c r="Y7" s="599"/>
      <c r="Z7" s="599"/>
      <c r="AA7" s="600"/>
    </row>
    <row r="8" spans="2:27" s="323" customFormat="1" ht="19.5" customHeight="1" x14ac:dyDescent="0.15">
      <c r="B8" s="598" t="s">
        <v>303</v>
      </c>
      <c r="C8" s="599"/>
      <c r="D8" s="599"/>
      <c r="E8" s="599"/>
      <c r="F8" s="600"/>
      <c r="G8" s="828" t="s">
        <v>569</v>
      </c>
      <c r="H8" s="829"/>
      <c r="I8" s="829"/>
      <c r="J8" s="829"/>
      <c r="K8" s="829"/>
      <c r="L8" s="829"/>
      <c r="M8" s="829"/>
      <c r="N8" s="829"/>
      <c r="O8" s="829"/>
      <c r="P8" s="829"/>
      <c r="Q8" s="829"/>
      <c r="R8" s="829"/>
      <c r="S8" s="829"/>
      <c r="T8" s="829"/>
      <c r="U8" s="829"/>
      <c r="V8" s="829"/>
      <c r="W8" s="829"/>
      <c r="X8" s="829"/>
      <c r="Y8" s="829"/>
      <c r="Z8" s="829"/>
      <c r="AA8" s="830"/>
    </row>
    <row r="9" spans="2:27" ht="20.100000000000001" customHeight="1" x14ac:dyDescent="0.15">
      <c r="B9" s="663" t="s">
        <v>307</v>
      </c>
      <c r="C9" s="664"/>
      <c r="D9" s="664"/>
      <c r="E9" s="664"/>
      <c r="F9" s="664"/>
      <c r="G9" s="856" t="s">
        <v>570</v>
      </c>
      <c r="H9" s="856"/>
      <c r="I9" s="856"/>
      <c r="J9" s="856"/>
      <c r="K9" s="856"/>
      <c r="L9" s="856"/>
      <c r="M9" s="856"/>
      <c r="N9" s="856" t="s">
        <v>571</v>
      </c>
      <c r="O9" s="856"/>
      <c r="P9" s="856"/>
      <c r="Q9" s="856"/>
      <c r="R9" s="856"/>
      <c r="S9" s="856"/>
      <c r="T9" s="856"/>
      <c r="U9" s="856" t="s">
        <v>572</v>
      </c>
      <c r="V9" s="856"/>
      <c r="W9" s="856"/>
      <c r="X9" s="856"/>
      <c r="Y9" s="856"/>
      <c r="Z9" s="856"/>
      <c r="AA9" s="856"/>
    </row>
    <row r="10" spans="2:27" ht="20.100000000000001" customHeight="1" x14ac:dyDescent="0.15">
      <c r="B10" s="799"/>
      <c r="C10" s="648"/>
      <c r="D10" s="648"/>
      <c r="E10" s="648"/>
      <c r="F10" s="648"/>
      <c r="G10" s="856" t="s">
        <v>573</v>
      </c>
      <c r="H10" s="856"/>
      <c r="I10" s="856"/>
      <c r="J10" s="856"/>
      <c r="K10" s="856"/>
      <c r="L10" s="856"/>
      <c r="M10" s="856"/>
      <c r="N10" s="856" t="s">
        <v>574</v>
      </c>
      <c r="O10" s="856"/>
      <c r="P10" s="856"/>
      <c r="Q10" s="856"/>
      <c r="R10" s="856"/>
      <c r="S10" s="856"/>
      <c r="T10" s="856"/>
      <c r="U10" s="856" t="s">
        <v>575</v>
      </c>
      <c r="V10" s="856"/>
      <c r="W10" s="856"/>
      <c r="X10" s="856"/>
      <c r="Y10" s="856"/>
      <c r="Z10" s="856"/>
      <c r="AA10" s="856"/>
    </row>
    <row r="11" spans="2:27" ht="20.100000000000001" customHeight="1" x14ac:dyDescent="0.15">
      <c r="B11" s="799"/>
      <c r="C11" s="648"/>
      <c r="D11" s="648"/>
      <c r="E11" s="648"/>
      <c r="F11" s="648"/>
      <c r="G11" s="856" t="s">
        <v>576</v>
      </c>
      <c r="H11" s="856"/>
      <c r="I11" s="856"/>
      <c r="J11" s="856"/>
      <c r="K11" s="856"/>
      <c r="L11" s="856"/>
      <c r="M11" s="856"/>
      <c r="N11" s="856" t="s">
        <v>577</v>
      </c>
      <c r="O11" s="856"/>
      <c r="P11" s="856"/>
      <c r="Q11" s="856"/>
      <c r="R11" s="856"/>
      <c r="S11" s="856"/>
      <c r="T11" s="856"/>
      <c r="U11" s="856" t="s">
        <v>578</v>
      </c>
      <c r="V11" s="856"/>
      <c r="W11" s="856"/>
      <c r="X11" s="856"/>
      <c r="Y11" s="856"/>
      <c r="Z11" s="856"/>
      <c r="AA11" s="856"/>
    </row>
    <row r="12" spans="2:27" ht="20.100000000000001" customHeight="1" x14ac:dyDescent="0.15">
      <c r="B12" s="799"/>
      <c r="C12" s="648"/>
      <c r="D12" s="648"/>
      <c r="E12" s="648"/>
      <c r="F12" s="648"/>
      <c r="G12" s="856" t="s">
        <v>579</v>
      </c>
      <c r="H12" s="856"/>
      <c r="I12" s="856"/>
      <c r="J12" s="856"/>
      <c r="K12" s="856"/>
      <c r="L12" s="856"/>
      <c r="M12" s="856"/>
      <c r="N12" s="856" t="s">
        <v>580</v>
      </c>
      <c r="O12" s="856"/>
      <c r="P12" s="856"/>
      <c r="Q12" s="856"/>
      <c r="R12" s="856"/>
      <c r="S12" s="856"/>
      <c r="T12" s="856"/>
      <c r="U12" s="857" t="s">
        <v>581</v>
      </c>
      <c r="V12" s="857"/>
      <c r="W12" s="857"/>
      <c r="X12" s="857"/>
      <c r="Y12" s="857"/>
      <c r="Z12" s="857"/>
      <c r="AA12" s="857"/>
    </row>
    <row r="13" spans="2:27" ht="20.100000000000001" customHeight="1" x14ac:dyDescent="0.15">
      <c r="B13" s="799"/>
      <c r="C13" s="648"/>
      <c r="D13" s="648"/>
      <c r="E13" s="648"/>
      <c r="F13" s="648"/>
      <c r="G13" s="856" t="s">
        <v>582</v>
      </c>
      <c r="H13" s="856"/>
      <c r="I13" s="856"/>
      <c r="J13" s="856"/>
      <c r="K13" s="856"/>
      <c r="L13" s="856"/>
      <c r="M13" s="856"/>
      <c r="N13" s="856" t="s">
        <v>583</v>
      </c>
      <c r="O13" s="856"/>
      <c r="P13" s="856"/>
      <c r="Q13" s="856"/>
      <c r="R13" s="856"/>
      <c r="S13" s="856"/>
      <c r="T13" s="856"/>
      <c r="U13" s="857" t="s">
        <v>584</v>
      </c>
      <c r="V13" s="857"/>
      <c r="W13" s="857"/>
      <c r="X13" s="857"/>
      <c r="Y13" s="857"/>
      <c r="Z13" s="857"/>
      <c r="AA13" s="857"/>
    </row>
    <row r="14" spans="2:27" ht="20.100000000000001" customHeight="1" x14ac:dyDescent="0.15">
      <c r="B14" s="601"/>
      <c r="C14" s="602"/>
      <c r="D14" s="602"/>
      <c r="E14" s="602"/>
      <c r="F14" s="602"/>
      <c r="G14" s="856" t="s">
        <v>585</v>
      </c>
      <c r="H14" s="856"/>
      <c r="I14" s="856"/>
      <c r="J14" s="856"/>
      <c r="K14" s="856"/>
      <c r="L14" s="856"/>
      <c r="M14" s="856"/>
      <c r="N14" s="856"/>
      <c r="O14" s="856"/>
      <c r="P14" s="856"/>
      <c r="Q14" s="856"/>
      <c r="R14" s="856"/>
      <c r="S14" s="856"/>
      <c r="T14" s="856"/>
      <c r="U14" s="857"/>
      <c r="V14" s="857"/>
      <c r="W14" s="857"/>
      <c r="X14" s="857"/>
      <c r="Y14" s="857"/>
      <c r="Z14" s="857"/>
      <c r="AA14" s="857"/>
    </row>
    <row r="15" spans="2:27" ht="20.25" customHeight="1" x14ac:dyDescent="0.15">
      <c r="B15" s="598" t="s">
        <v>586</v>
      </c>
      <c r="C15" s="599"/>
      <c r="D15" s="599"/>
      <c r="E15" s="599"/>
      <c r="F15" s="600"/>
      <c r="G15" s="831" t="s">
        <v>587</v>
      </c>
      <c r="H15" s="832"/>
      <c r="I15" s="832"/>
      <c r="J15" s="832"/>
      <c r="K15" s="832"/>
      <c r="L15" s="832"/>
      <c r="M15" s="832"/>
      <c r="N15" s="832"/>
      <c r="O15" s="832"/>
      <c r="P15" s="832"/>
      <c r="Q15" s="832"/>
      <c r="R15" s="832"/>
      <c r="S15" s="832"/>
      <c r="T15" s="832"/>
      <c r="U15" s="832"/>
      <c r="V15" s="832"/>
      <c r="W15" s="832"/>
      <c r="X15" s="832"/>
      <c r="Y15" s="832"/>
      <c r="Z15" s="832"/>
      <c r="AA15" s="833"/>
    </row>
    <row r="16" spans="2:27" s="323" customFormat="1" ht="9" customHeight="1" x14ac:dyDescent="0.15"/>
    <row r="17" spans="2:27" s="323" customFormat="1" ht="17.25" customHeight="1" x14ac:dyDescent="0.15">
      <c r="B17" s="323" t="s">
        <v>588</v>
      </c>
    </row>
    <row r="18" spans="2:27" s="323" customFormat="1" ht="6" customHeight="1" x14ac:dyDescent="0.15">
      <c r="B18" s="329"/>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1"/>
    </row>
    <row r="19" spans="2:27" s="323" customFormat="1" ht="19.5" customHeight="1" x14ac:dyDescent="0.15">
      <c r="B19" s="328"/>
      <c r="C19" s="323" t="s">
        <v>589</v>
      </c>
      <c r="D19" s="282"/>
      <c r="E19" s="282"/>
      <c r="F19" s="282"/>
      <c r="G19" s="282"/>
      <c r="H19" s="282"/>
      <c r="I19" s="282"/>
      <c r="J19" s="282"/>
      <c r="K19" s="282"/>
      <c r="L19" s="282"/>
      <c r="M19" s="282"/>
      <c r="N19" s="282"/>
      <c r="O19" s="282"/>
      <c r="Y19" s="850" t="s">
        <v>421</v>
      </c>
      <c r="Z19" s="850"/>
      <c r="AA19" s="327"/>
    </row>
    <row r="20" spans="2:27" s="323" customFormat="1" x14ac:dyDescent="0.15">
      <c r="B20" s="328"/>
      <c r="D20" s="282"/>
      <c r="E20" s="282"/>
      <c r="F20" s="282"/>
      <c r="G20" s="282"/>
      <c r="H20" s="282"/>
      <c r="I20" s="282"/>
      <c r="J20" s="282"/>
      <c r="K20" s="282"/>
      <c r="L20" s="282"/>
      <c r="M20" s="282"/>
      <c r="N20" s="282"/>
      <c r="O20" s="282"/>
      <c r="Y20" s="355"/>
      <c r="Z20" s="355"/>
      <c r="AA20" s="327"/>
    </row>
    <row r="21" spans="2:27" s="323" customFormat="1" x14ac:dyDescent="0.15">
      <c r="B21" s="328"/>
      <c r="C21" s="323" t="s">
        <v>590</v>
      </c>
      <c r="D21" s="282"/>
      <c r="E21" s="282"/>
      <c r="F21" s="282"/>
      <c r="G21" s="282"/>
      <c r="H21" s="282"/>
      <c r="I21" s="282"/>
      <c r="J21" s="282"/>
      <c r="K21" s="282"/>
      <c r="L21" s="282"/>
      <c r="M21" s="282"/>
      <c r="N21" s="282"/>
      <c r="O21" s="282"/>
      <c r="Y21" s="355"/>
      <c r="Z21" s="355"/>
      <c r="AA21" s="327"/>
    </row>
    <row r="22" spans="2:27" s="323" customFormat="1" ht="19.5" customHeight="1" x14ac:dyDescent="0.15">
      <c r="B22" s="328"/>
      <c r="C22" s="323" t="s">
        <v>591</v>
      </c>
      <c r="D22" s="282"/>
      <c r="E22" s="282"/>
      <c r="F22" s="282"/>
      <c r="G22" s="282"/>
      <c r="H22" s="282"/>
      <c r="I22" s="282"/>
      <c r="J22" s="282"/>
      <c r="K22" s="282"/>
      <c r="L22" s="282"/>
      <c r="M22" s="282"/>
      <c r="N22" s="282"/>
      <c r="O22" s="282"/>
      <c r="Y22" s="850" t="s">
        <v>421</v>
      </c>
      <c r="Z22" s="850"/>
      <c r="AA22" s="327"/>
    </row>
    <row r="23" spans="2:27" s="323" customFormat="1" ht="19.5" customHeight="1" x14ac:dyDescent="0.15">
      <c r="B23" s="328"/>
      <c r="C23" s="323" t="s">
        <v>592</v>
      </c>
      <c r="D23" s="282"/>
      <c r="E23" s="282"/>
      <c r="F23" s="282"/>
      <c r="G23" s="282"/>
      <c r="H23" s="282"/>
      <c r="I23" s="282"/>
      <c r="J23" s="282"/>
      <c r="K23" s="282"/>
      <c r="L23" s="282"/>
      <c r="M23" s="282"/>
      <c r="N23" s="282"/>
      <c r="O23" s="282"/>
      <c r="Y23" s="850" t="s">
        <v>421</v>
      </c>
      <c r="Z23" s="850"/>
      <c r="AA23" s="327"/>
    </row>
    <row r="24" spans="2:27" s="323" customFormat="1" ht="19.5" customHeight="1" x14ac:dyDescent="0.15">
      <c r="B24" s="328"/>
      <c r="C24" s="323" t="s">
        <v>593</v>
      </c>
      <c r="D24" s="282"/>
      <c r="E24" s="282"/>
      <c r="F24" s="282"/>
      <c r="G24" s="282"/>
      <c r="H24" s="282"/>
      <c r="I24" s="282"/>
      <c r="J24" s="282"/>
      <c r="K24" s="282"/>
      <c r="L24" s="282"/>
      <c r="M24" s="282"/>
      <c r="N24" s="282"/>
      <c r="O24" s="282"/>
      <c r="Y24" s="850" t="s">
        <v>421</v>
      </c>
      <c r="Z24" s="850"/>
      <c r="AA24" s="327"/>
    </row>
    <row r="25" spans="2:27" s="323" customFormat="1" ht="19.5" customHeight="1" x14ac:dyDescent="0.15">
      <c r="B25" s="328"/>
      <c r="D25" s="650" t="s">
        <v>594</v>
      </c>
      <c r="E25" s="650"/>
      <c r="F25" s="650"/>
      <c r="G25" s="650"/>
      <c r="H25" s="650"/>
      <c r="I25" s="650"/>
      <c r="J25" s="650"/>
      <c r="K25" s="282"/>
      <c r="L25" s="282"/>
      <c r="M25" s="282"/>
      <c r="N25" s="282"/>
      <c r="O25" s="282"/>
      <c r="Y25" s="355"/>
      <c r="Z25" s="355"/>
      <c r="AA25" s="327"/>
    </row>
    <row r="26" spans="2:27" s="323" customFormat="1" ht="24.95" customHeight="1" x14ac:dyDescent="0.15">
      <c r="B26" s="328"/>
      <c r="C26" s="323" t="s">
        <v>595</v>
      </c>
      <c r="AA26" s="327"/>
    </row>
    <row r="27" spans="2:27" s="323" customFormat="1" ht="6.75" customHeight="1" x14ac:dyDescent="0.15">
      <c r="B27" s="328"/>
      <c r="AA27" s="327"/>
    </row>
    <row r="28" spans="2:27" s="323" customFormat="1" ht="23.25" customHeight="1" x14ac:dyDescent="0.15">
      <c r="B28" s="328" t="s">
        <v>311</v>
      </c>
      <c r="C28" s="598" t="s">
        <v>312</v>
      </c>
      <c r="D28" s="599"/>
      <c r="E28" s="599"/>
      <c r="F28" s="599"/>
      <c r="G28" s="599"/>
      <c r="H28" s="600"/>
      <c r="I28" s="822"/>
      <c r="J28" s="822"/>
      <c r="K28" s="822"/>
      <c r="L28" s="822"/>
      <c r="M28" s="822"/>
      <c r="N28" s="822"/>
      <c r="O28" s="822"/>
      <c r="P28" s="822"/>
      <c r="Q28" s="822"/>
      <c r="R28" s="822"/>
      <c r="S28" s="822"/>
      <c r="T28" s="822"/>
      <c r="U28" s="822"/>
      <c r="V28" s="822"/>
      <c r="W28" s="822"/>
      <c r="X28" s="822"/>
      <c r="Y28" s="822"/>
      <c r="Z28" s="851"/>
      <c r="AA28" s="327"/>
    </row>
    <row r="29" spans="2:27" s="323" customFormat="1" ht="23.25" customHeight="1" x14ac:dyDescent="0.15">
      <c r="B29" s="328" t="s">
        <v>311</v>
      </c>
      <c r="C29" s="598" t="s">
        <v>313</v>
      </c>
      <c r="D29" s="599"/>
      <c r="E29" s="599"/>
      <c r="F29" s="599"/>
      <c r="G29" s="599"/>
      <c r="H29" s="600"/>
      <c r="I29" s="822"/>
      <c r="J29" s="822"/>
      <c r="K29" s="822"/>
      <c r="L29" s="822"/>
      <c r="M29" s="822"/>
      <c r="N29" s="822"/>
      <c r="O29" s="822"/>
      <c r="P29" s="822"/>
      <c r="Q29" s="822"/>
      <c r="R29" s="822"/>
      <c r="S29" s="822"/>
      <c r="T29" s="822"/>
      <c r="U29" s="822"/>
      <c r="V29" s="822"/>
      <c r="W29" s="822"/>
      <c r="X29" s="822"/>
      <c r="Y29" s="822"/>
      <c r="Z29" s="851"/>
      <c r="AA29" s="327"/>
    </row>
    <row r="30" spans="2:27" s="323" customFormat="1" ht="23.25" customHeight="1" x14ac:dyDescent="0.15">
      <c r="B30" s="328" t="s">
        <v>311</v>
      </c>
      <c r="C30" s="598" t="s">
        <v>314</v>
      </c>
      <c r="D30" s="599"/>
      <c r="E30" s="599"/>
      <c r="F30" s="599"/>
      <c r="G30" s="599"/>
      <c r="H30" s="600"/>
      <c r="I30" s="822"/>
      <c r="J30" s="822"/>
      <c r="K30" s="822"/>
      <c r="L30" s="822"/>
      <c r="M30" s="822"/>
      <c r="N30" s="822"/>
      <c r="O30" s="822"/>
      <c r="P30" s="822"/>
      <c r="Q30" s="822"/>
      <c r="R30" s="822"/>
      <c r="S30" s="822"/>
      <c r="T30" s="822"/>
      <c r="U30" s="822"/>
      <c r="V30" s="822"/>
      <c r="W30" s="822"/>
      <c r="X30" s="822"/>
      <c r="Y30" s="822"/>
      <c r="Z30" s="851"/>
      <c r="AA30" s="327"/>
    </row>
    <row r="31" spans="2:27" s="323" customFormat="1" ht="9" customHeight="1" x14ac:dyDescent="0.15">
      <c r="B31" s="328"/>
      <c r="C31" s="282"/>
      <c r="D31" s="282"/>
      <c r="E31" s="282"/>
      <c r="F31" s="282"/>
      <c r="G31" s="282"/>
      <c r="H31" s="282"/>
      <c r="I31" s="2"/>
      <c r="J31" s="2"/>
      <c r="K31" s="2"/>
      <c r="L31" s="2"/>
      <c r="M31" s="2"/>
      <c r="N31" s="2"/>
      <c r="O31" s="2"/>
      <c r="P31" s="2"/>
      <c r="Q31" s="2"/>
      <c r="R31" s="2"/>
      <c r="S31" s="2"/>
      <c r="T31" s="2"/>
      <c r="U31" s="2"/>
      <c r="V31" s="2"/>
      <c r="W31" s="2"/>
      <c r="X31" s="2"/>
      <c r="Y31" s="2"/>
      <c r="Z31" s="2"/>
      <c r="AA31" s="327"/>
    </row>
    <row r="32" spans="2:27" s="323" customFormat="1" ht="19.5" customHeight="1" x14ac:dyDescent="0.15">
      <c r="B32" s="328"/>
      <c r="C32" s="323" t="s">
        <v>596</v>
      </c>
      <c r="D32" s="282"/>
      <c r="E32" s="282"/>
      <c r="F32" s="282"/>
      <c r="G32" s="282"/>
      <c r="H32" s="282"/>
      <c r="I32" s="282"/>
      <c r="J32" s="282"/>
      <c r="K32" s="282"/>
      <c r="L32" s="282"/>
      <c r="M32" s="282"/>
      <c r="N32" s="282"/>
      <c r="O32" s="282"/>
      <c r="Y32" s="850" t="s">
        <v>421</v>
      </c>
      <c r="Z32" s="850"/>
      <c r="AA32" s="327"/>
    </row>
    <row r="33" spans="1:37" s="323" customFormat="1" ht="12.75" customHeight="1" x14ac:dyDescent="0.15">
      <c r="B33" s="328"/>
      <c r="D33" s="282"/>
      <c r="E33" s="282"/>
      <c r="F33" s="282"/>
      <c r="G33" s="282"/>
      <c r="H33" s="282"/>
      <c r="I33" s="282"/>
      <c r="J33" s="282"/>
      <c r="K33" s="282"/>
      <c r="L33" s="282"/>
      <c r="M33" s="282"/>
      <c r="N33" s="282"/>
      <c r="O33" s="282"/>
      <c r="Y33" s="355"/>
      <c r="Z33" s="355"/>
      <c r="AA33" s="327"/>
    </row>
    <row r="34" spans="1:37" s="323" customFormat="1" ht="19.5" customHeight="1" x14ac:dyDescent="0.15">
      <c r="B34" s="328"/>
      <c r="C34" s="849" t="s">
        <v>755</v>
      </c>
      <c r="D34" s="849"/>
      <c r="E34" s="849"/>
      <c r="F34" s="849"/>
      <c r="G34" s="849"/>
      <c r="H34" s="849"/>
      <c r="I34" s="849"/>
      <c r="J34" s="849"/>
      <c r="K34" s="849"/>
      <c r="L34" s="849"/>
      <c r="M34" s="849"/>
      <c r="N34" s="849"/>
      <c r="O34" s="849"/>
      <c r="P34" s="849"/>
      <c r="Q34" s="849"/>
      <c r="R34" s="849"/>
      <c r="S34" s="849"/>
      <c r="T34" s="849"/>
      <c r="U34" s="849"/>
      <c r="V34" s="849"/>
      <c r="W34" s="849"/>
      <c r="X34" s="849"/>
      <c r="Y34" s="849"/>
      <c r="Z34" s="849"/>
      <c r="AA34" s="327"/>
    </row>
    <row r="35" spans="1:37" s="323" customFormat="1" ht="19.5" customHeight="1" x14ac:dyDescent="0.15">
      <c r="B35" s="328"/>
      <c r="C35" s="849" t="s">
        <v>756</v>
      </c>
      <c r="D35" s="849"/>
      <c r="E35" s="849"/>
      <c r="F35" s="849"/>
      <c r="G35" s="849"/>
      <c r="H35" s="849"/>
      <c r="I35" s="849"/>
      <c r="J35" s="849"/>
      <c r="K35" s="849"/>
      <c r="L35" s="849"/>
      <c r="M35" s="849"/>
      <c r="N35" s="849"/>
      <c r="O35" s="849"/>
      <c r="P35" s="849"/>
      <c r="Q35" s="849"/>
      <c r="R35" s="849"/>
      <c r="S35" s="849"/>
      <c r="T35" s="849"/>
      <c r="U35" s="849"/>
      <c r="V35" s="849"/>
      <c r="W35" s="849"/>
      <c r="X35" s="849"/>
      <c r="Y35" s="849"/>
      <c r="Z35" s="849"/>
      <c r="AA35" s="327"/>
    </row>
    <row r="36" spans="1:37" s="323" customFormat="1" ht="19.5" customHeight="1" x14ac:dyDescent="0.15">
      <c r="B36" s="328"/>
      <c r="C36" s="650" t="s">
        <v>757</v>
      </c>
      <c r="D36" s="650"/>
      <c r="E36" s="650"/>
      <c r="F36" s="650"/>
      <c r="G36" s="650"/>
      <c r="H36" s="650"/>
      <c r="I36" s="650"/>
      <c r="J36" s="650"/>
      <c r="K36" s="650"/>
      <c r="L36" s="650"/>
      <c r="M36" s="650"/>
      <c r="N36" s="650"/>
      <c r="O36" s="650"/>
      <c r="P36" s="650"/>
      <c r="Q36" s="650"/>
      <c r="R36" s="650"/>
      <c r="S36" s="650"/>
      <c r="T36" s="650"/>
      <c r="U36" s="650"/>
      <c r="V36" s="650"/>
      <c r="W36" s="650"/>
      <c r="X36" s="650"/>
      <c r="Y36" s="650"/>
      <c r="Z36" s="650"/>
      <c r="AA36" s="327"/>
    </row>
    <row r="37" spans="1:37" s="2" customFormat="1" ht="12.75" customHeight="1" x14ac:dyDescent="0.15">
      <c r="A37" s="323"/>
      <c r="B37" s="328"/>
      <c r="C37" s="282"/>
      <c r="D37" s="282"/>
      <c r="E37" s="282"/>
      <c r="F37" s="282"/>
      <c r="G37" s="282"/>
      <c r="H37" s="282"/>
      <c r="I37" s="282"/>
      <c r="J37" s="282"/>
      <c r="K37" s="282"/>
      <c r="L37" s="282"/>
      <c r="M37" s="282"/>
      <c r="N37" s="282"/>
      <c r="O37" s="282"/>
      <c r="P37" s="323"/>
      <c r="Q37" s="323"/>
      <c r="R37" s="323"/>
      <c r="S37" s="323"/>
      <c r="T37" s="323"/>
      <c r="U37" s="323"/>
      <c r="V37" s="323"/>
      <c r="W37" s="323"/>
      <c r="X37" s="323"/>
      <c r="Y37" s="323"/>
      <c r="Z37" s="323"/>
      <c r="AA37" s="327"/>
      <c r="AB37" s="323"/>
      <c r="AC37" s="323"/>
      <c r="AD37" s="323"/>
      <c r="AE37" s="323"/>
      <c r="AF37" s="323"/>
      <c r="AG37" s="323"/>
      <c r="AH37" s="323"/>
      <c r="AI37" s="323"/>
      <c r="AJ37" s="323"/>
      <c r="AK37" s="323"/>
    </row>
    <row r="38" spans="1:37" s="2" customFormat="1" ht="18" customHeight="1" x14ac:dyDescent="0.15">
      <c r="A38" s="323"/>
      <c r="B38" s="328"/>
      <c r="C38" s="323"/>
      <c r="D38" s="849" t="s">
        <v>597</v>
      </c>
      <c r="E38" s="849"/>
      <c r="F38" s="849"/>
      <c r="G38" s="849"/>
      <c r="H38" s="849"/>
      <c r="I38" s="849"/>
      <c r="J38" s="849"/>
      <c r="K38" s="849"/>
      <c r="L38" s="849"/>
      <c r="M38" s="849"/>
      <c r="N38" s="849"/>
      <c r="O38" s="849"/>
      <c r="P38" s="849"/>
      <c r="Q38" s="849"/>
      <c r="R38" s="849"/>
      <c r="S38" s="849"/>
      <c r="T38" s="849"/>
      <c r="U38" s="849"/>
      <c r="V38" s="849"/>
      <c r="W38" s="323"/>
      <c r="X38" s="323"/>
      <c r="Y38" s="850" t="s">
        <v>421</v>
      </c>
      <c r="Z38" s="850"/>
      <c r="AA38" s="327"/>
      <c r="AB38" s="323"/>
      <c r="AC38" s="323"/>
      <c r="AD38" s="323"/>
      <c r="AE38" s="323"/>
      <c r="AF38" s="323"/>
      <c r="AG38" s="323"/>
      <c r="AH38" s="323"/>
      <c r="AI38" s="323"/>
      <c r="AJ38" s="323"/>
      <c r="AK38" s="323"/>
    </row>
    <row r="39" spans="1:37" s="2" customFormat="1" ht="37.5" customHeight="1" x14ac:dyDescent="0.15">
      <c r="B39" s="324"/>
      <c r="D39" s="849" t="s">
        <v>315</v>
      </c>
      <c r="E39" s="849"/>
      <c r="F39" s="849"/>
      <c r="G39" s="849"/>
      <c r="H39" s="849"/>
      <c r="I39" s="849"/>
      <c r="J39" s="849"/>
      <c r="K39" s="849"/>
      <c r="L39" s="849"/>
      <c r="M39" s="849"/>
      <c r="N39" s="849"/>
      <c r="O39" s="849"/>
      <c r="P39" s="849"/>
      <c r="Q39" s="849"/>
      <c r="R39" s="849"/>
      <c r="S39" s="849"/>
      <c r="T39" s="849"/>
      <c r="U39" s="849"/>
      <c r="V39" s="849"/>
      <c r="Y39" s="850" t="s">
        <v>421</v>
      </c>
      <c r="Z39" s="850"/>
      <c r="AA39" s="127"/>
    </row>
    <row r="40" spans="1:37" ht="19.5" customHeight="1" x14ac:dyDescent="0.15">
      <c r="A40" s="2"/>
      <c r="B40" s="324"/>
      <c r="C40" s="2"/>
      <c r="D40" s="849" t="s">
        <v>420</v>
      </c>
      <c r="E40" s="849"/>
      <c r="F40" s="849"/>
      <c r="G40" s="849"/>
      <c r="H40" s="849"/>
      <c r="I40" s="849"/>
      <c r="J40" s="849"/>
      <c r="K40" s="849"/>
      <c r="L40" s="849"/>
      <c r="M40" s="849"/>
      <c r="N40" s="849"/>
      <c r="O40" s="849"/>
      <c r="P40" s="849"/>
      <c r="Q40" s="849"/>
      <c r="R40" s="849"/>
      <c r="S40" s="849"/>
      <c r="T40" s="849"/>
      <c r="U40" s="849"/>
      <c r="V40" s="849"/>
      <c r="W40" s="2"/>
      <c r="X40" s="2"/>
      <c r="Y40" s="850" t="s">
        <v>421</v>
      </c>
      <c r="Z40" s="850"/>
      <c r="AA40" s="127"/>
      <c r="AB40" s="2"/>
      <c r="AC40" s="2"/>
      <c r="AD40" s="2"/>
      <c r="AE40" s="2"/>
      <c r="AF40" s="2"/>
      <c r="AG40" s="2"/>
      <c r="AH40" s="2"/>
      <c r="AI40" s="2"/>
      <c r="AJ40" s="2"/>
      <c r="AK40" s="2"/>
    </row>
    <row r="41" spans="1:37" s="323" customFormat="1" ht="19.5" customHeight="1" x14ac:dyDescent="0.15">
      <c r="A41" s="2"/>
      <c r="B41" s="324"/>
      <c r="C41" s="2"/>
      <c r="D41" s="849" t="s">
        <v>758</v>
      </c>
      <c r="E41" s="849"/>
      <c r="F41" s="849"/>
      <c r="G41" s="849"/>
      <c r="H41" s="849"/>
      <c r="I41" s="849"/>
      <c r="J41" s="849"/>
      <c r="K41" s="849"/>
      <c r="L41" s="849"/>
      <c r="M41" s="849"/>
      <c r="N41" s="849"/>
      <c r="O41" s="849"/>
      <c r="P41" s="849"/>
      <c r="Q41" s="849"/>
      <c r="R41" s="849"/>
      <c r="S41" s="849"/>
      <c r="T41" s="849"/>
      <c r="U41" s="849"/>
      <c r="V41" s="849"/>
      <c r="W41" s="2"/>
      <c r="X41" s="2"/>
      <c r="Y41" s="850" t="s">
        <v>421</v>
      </c>
      <c r="Z41" s="850"/>
      <c r="AA41" s="127"/>
      <c r="AB41" s="2"/>
      <c r="AC41" s="2"/>
      <c r="AD41" s="2"/>
      <c r="AE41" s="2"/>
      <c r="AF41" s="2"/>
      <c r="AG41" s="2"/>
      <c r="AH41" s="2"/>
      <c r="AI41" s="2"/>
      <c r="AJ41" s="2"/>
      <c r="AK41" s="2"/>
    </row>
    <row r="42" spans="1:37" s="323" customFormat="1" ht="16.5" customHeight="1" x14ac:dyDescent="0.15">
      <c r="A42" s="2"/>
      <c r="B42" s="324"/>
      <c r="C42" s="2"/>
      <c r="D42" s="849" t="s">
        <v>759</v>
      </c>
      <c r="E42" s="849"/>
      <c r="F42" s="849"/>
      <c r="G42" s="849"/>
      <c r="H42" s="849"/>
      <c r="I42" s="849"/>
      <c r="J42" s="849"/>
      <c r="K42" s="849"/>
      <c r="L42" s="849"/>
      <c r="M42" s="849"/>
      <c r="N42" s="849"/>
      <c r="O42" s="849"/>
      <c r="P42" s="849"/>
      <c r="Q42" s="849"/>
      <c r="R42" s="849"/>
      <c r="S42" s="849"/>
      <c r="T42" s="849"/>
      <c r="U42" s="849"/>
      <c r="V42" s="849"/>
      <c r="W42" s="2"/>
      <c r="X42" s="2"/>
      <c r="Y42" s="202"/>
      <c r="Z42" s="202"/>
      <c r="AA42" s="127"/>
      <c r="AB42" s="2"/>
      <c r="AC42" s="2"/>
      <c r="AD42" s="2"/>
      <c r="AE42" s="2"/>
      <c r="AF42" s="2"/>
      <c r="AG42" s="2"/>
      <c r="AH42" s="2"/>
      <c r="AI42" s="2"/>
      <c r="AJ42" s="2"/>
      <c r="AK42" s="2"/>
    </row>
    <row r="43" spans="1:37" s="323" customFormat="1" ht="8.25" customHeight="1" x14ac:dyDescent="0.15">
      <c r="A43" s="3"/>
      <c r="B43" s="286"/>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23" customFormat="1" x14ac:dyDescent="0.15"/>
    <row r="45" spans="1:37" s="323" customFormat="1" ht="19.5" customHeight="1" x14ac:dyDescent="0.15">
      <c r="B45" s="323" t="s">
        <v>598</v>
      </c>
    </row>
    <row r="46" spans="1:37" s="323" customFormat="1" ht="19.5" customHeight="1" x14ac:dyDescent="0.15">
      <c r="B46" s="329"/>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1"/>
    </row>
    <row r="47" spans="1:37" s="323" customFormat="1" ht="19.5" customHeight="1" x14ac:dyDescent="0.15">
      <c r="B47" s="328"/>
      <c r="C47" s="323" t="s">
        <v>599</v>
      </c>
      <c r="D47" s="282"/>
      <c r="E47" s="282"/>
      <c r="F47" s="282"/>
      <c r="G47" s="282"/>
      <c r="H47" s="282"/>
      <c r="I47" s="282"/>
      <c r="J47" s="282"/>
      <c r="K47" s="282"/>
      <c r="L47" s="282"/>
      <c r="M47" s="282"/>
      <c r="N47" s="282"/>
      <c r="O47" s="282"/>
      <c r="Y47" s="355"/>
      <c r="Z47" s="355"/>
      <c r="AA47" s="327"/>
    </row>
    <row r="48" spans="1:37" s="323" customFormat="1" ht="19.5" customHeight="1" x14ac:dyDescent="0.15">
      <c r="B48" s="328"/>
      <c r="C48" s="323" t="s">
        <v>600</v>
      </c>
      <c r="D48" s="282"/>
      <c r="E48" s="282"/>
      <c r="F48" s="282"/>
      <c r="G48" s="282"/>
      <c r="H48" s="282"/>
      <c r="I48" s="282"/>
      <c r="J48" s="282"/>
      <c r="K48" s="282"/>
      <c r="L48" s="282"/>
      <c r="M48" s="282"/>
      <c r="N48" s="282"/>
      <c r="O48" s="282"/>
      <c r="Y48" s="850" t="s">
        <v>421</v>
      </c>
      <c r="Z48" s="850"/>
      <c r="AA48" s="327"/>
    </row>
    <row r="49" spans="1:37" s="323" customFormat="1" ht="19.5" customHeight="1" x14ac:dyDescent="0.15">
      <c r="B49" s="328"/>
      <c r="D49" s="819" t="s">
        <v>601</v>
      </c>
      <c r="E49" s="822"/>
      <c r="F49" s="822"/>
      <c r="G49" s="822"/>
      <c r="H49" s="822"/>
      <c r="I49" s="822"/>
      <c r="J49" s="822"/>
      <c r="K49" s="822"/>
      <c r="L49" s="822"/>
      <c r="M49" s="822"/>
      <c r="N49" s="822"/>
      <c r="O49" s="822"/>
      <c r="P49" s="822"/>
      <c r="Q49" s="822"/>
      <c r="R49" s="853" t="s">
        <v>320</v>
      </c>
      <c r="S49" s="854"/>
      <c r="T49" s="854"/>
      <c r="U49" s="854"/>
      <c r="V49" s="855"/>
      <c r="AA49" s="327"/>
    </row>
    <row r="50" spans="1:37" s="323" customFormat="1" ht="19.5" customHeight="1" x14ac:dyDescent="0.15">
      <c r="B50" s="328"/>
      <c r="D50" s="819" t="s">
        <v>602</v>
      </c>
      <c r="E50" s="822"/>
      <c r="F50" s="822"/>
      <c r="G50" s="822"/>
      <c r="H50" s="822"/>
      <c r="I50" s="822"/>
      <c r="J50" s="822"/>
      <c r="K50" s="822"/>
      <c r="L50" s="822"/>
      <c r="M50" s="822"/>
      <c r="N50" s="822"/>
      <c r="O50" s="822"/>
      <c r="P50" s="822"/>
      <c r="Q50" s="851"/>
      <c r="R50" s="853" t="s">
        <v>320</v>
      </c>
      <c r="S50" s="854"/>
      <c r="T50" s="854"/>
      <c r="U50" s="854"/>
      <c r="V50" s="855"/>
      <c r="AA50" s="327"/>
    </row>
    <row r="51" spans="1:37" s="323" customFormat="1" ht="19.5" customHeight="1" x14ac:dyDescent="0.15">
      <c r="B51" s="328"/>
      <c r="C51" s="323" t="s">
        <v>592</v>
      </c>
      <c r="D51" s="282"/>
      <c r="E51" s="282"/>
      <c r="F51" s="282"/>
      <c r="G51" s="282"/>
      <c r="H51" s="282"/>
      <c r="I51" s="282"/>
      <c r="J51" s="282"/>
      <c r="K51" s="282"/>
      <c r="L51" s="282"/>
      <c r="M51" s="282"/>
      <c r="N51" s="282"/>
      <c r="O51" s="282"/>
      <c r="Y51" s="850" t="s">
        <v>421</v>
      </c>
      <c r="Z51" s="850"/>
      <c r="AA51" s="327"/>
    </row>
    <row r="52" spans="1:37" s="323" customFormat="1" ht="19.5" customHeight="1" x14ac:dyDescent="0.15">
      <c r="B52" s="328"/>
      <c r="C52" s="323" t="s">
        <v>593</v>
      </c>
      <c r="D52" s="282"/>
      <c r="E52" s="282"/>
      <c r="F52" s="282"/>
      <c r="G52" s="282"/>
      <c r="H52" s="282"/>
      <c r="I52" s="282"/>
      <c r="J52" s="282"/>
      <c r="K52" s="282"/>
      <c r="L52" s="282"/>
      <c r="M52" s="282"/>
      <c r="N52" s="282"/>
      <c r="O52" s="282"/>
      <c r="Y52" s="850" t="s">
        <v>421</v>
      </c>
      <c r="Z52" s="850"/>
      <c r="AA52" s="327"/>
    </row>
    <row r="53" spans="1:37" s="323" customFormat="1" ht="23.25" customHeight="1" x14ac:dyDescent="0.15">
      <c r="B53" s="328"/>
      <c r="D53" s="650" t="s">
        <v>594</v>
      </c>
      <c r="E53" s="650"/>
      <c r="F53" s="650"/>
      <c r="G53" s="650"/>
      <c r="H53" s="650"/>
      <c r="I53" s="650"/>
      <c r="J53" s="650"/>
      <c r="K53" s="282"/>
      <c r="L53" s="282"/>
      <c r="M53" s="282"/>
      <c r="N53" s="282"/>
      <c r="O53" s="282"/>
      <c r="Y53" s="355"/>
      <c r="Z53" s="355"/>
      <c r="AA53" s="327"/>
    </row>
    <row r="54" spans="1:37" s="323" customFormat="1" ht="23.25" customHeight="1" x14ac:dyDescent="0.15">
      <c r="B54" s="328"/>
      <c r="C54" s="323" t="s">
        <v>595</v>
      </c>
      <c r="AA54" s="327"/>
    </row>
    <row r="55" spans="1:37" s="323" customFormat="1" ht="6.75" customHeight="1" x14ac:dyDescent="0.15">
      <c r="B55" s="328"/>
      <c r="AA55" s="327"/>
    </row>
    <row r="56" spans="1:37" s="323" customFormat="1" ht="19.5" customHeight="1" x14ac:dyDescent="0.15">
      <c r="B56" s="328" t="s">
        <v>311</v>
      </c>
      <c r="C56" s="598" t="s">
        <v>312</v>
      </c>
      <c r="D56" s="599"/>
      <c r="E56" s="599"/>
      <c r="F56" s="599"/>
      <c r="G56" s="599"/>
      <c r="H56" s="600"/>
      <c r="I56" s="822"/>
      <c r="J56" s="822"/>
      <c r="K56" s="822"/>
      <c r="L56" s="822"/>
      <c r="M56" s="822"/>
      <c r="N56" s="822"/>
      <c r="O56" s="822"/>
      <c r="P56" s="822"/>
      <c r="Q56" s="822"/>
      <c r="R56" s="822"/>
      <c r="S56" s="822"/>
      <c r="T56" s="822"/>
      <c r="U56" s="822"/>
      <c r="V56" s="822"/>
      <c r="W56" s="822"/>
      <c r="X56" s="822"/>
      <c r="Y56" s="822"/>
      <c r="Z56" s="851"/>
      <c r="AA56" s="327"/>
    </row>
    <row r="57" spans="1:37" s="323" customFormat="1" ht="19.5" customHeight="1" x14ac:dyDescent="0.15">
      <c r="B57" s="328" t="s">
        <v>311</v>
      </c>
      <c r="C57" s="598" t="s">
        <v>313</v>
      </c>
      <c r="D57" s="599"/>
      <c r="E57" s="599"/>
      <c r="F57" s="599"/>
      <c r="G57" s="599"/>
      <c r="H57" s="600"/>
      <c r="I57" s="822"/>
      <c r="J57" s="822"/>
      <c r="K57" s="822"/>
      <c r="L57" s="822"/>
      <c r="M57" s="822"/>
      <c r="N57" s="822"/>
      <c r="O57" s="822"/>
      <c r="P57" s="822"/>
      <c r="Q57" s="822"/>
      <c r="R57" s="822"/>
      <c r="S57" s="822"/>
      <c r="T57" s="822"/>
      <c r="U57" s="822"/>
      <c r="V57" s="822"/>
      <c r="W57" s="822"/>
      <c r="X57" s="822"/>
      <c r="Y57" s="822"/>
      <c r="Z57" s="851"/>
      <c r="AA57" s="327"/>
    </row>
    <row r="58" spans="1:37" s="323" customFormat="1" ht="19.5" customHeight="1" x14ac:dyDescent="0.15">
      <c r="B58" s="328" t="s">
        <v>311</v>
      </c>
      <c r="C58" s="598" t="s">
        <v>314</v>
      </c>
      <c r="D58" s="599"/>
      <c r="E58" s="599"/>
      <c r="F58" s="599"/>
      <c r="G58" s="599"/>
      <c r="H58" s="600"/>
      <c r="I58" s="822"/>
      <c r="J58" s="822"/>
      <c r="K58" s="822"/>
      <c r="L58" s="822"/>
      <c r="M58" s="822"/>
      <c r="N58" s="822"/>
      <c r="O58" s="822"/>
      <c r="P58" s="822"/>
      <c r="Q58" s="822"/>
      <c r="R58" s="822"/>
      <c r="S58" s="822"/>
      <c r="T58" s="822"/>
      <c r="U58" s="822"/>
      <c r="V58" s="822"/>
      <c r="W58" s="822"/>
      <c r="X58" s="822"/>
      <c r="Y58" s="822"/>
      <c r="Z58" s="851"/>
      <c r="AA58" s="327"/>
    </row>
    <row r="59" spans="1:37" s="323" customFormat="1" ht="19.5" customHeight="1" x14ac:dyDescent="0.15">
      <c r="B59" s="328"/>
      <c r="C59" s="282"/>
      <c r="D59" s="282"/>
      <c r="E59" s="282"/>
      <c r="F59" s="282"/>
      <c r="G59" s="282"/>
      <c r="H59" s="282"/>
      <c r="I59" s="2"/>
      <c r="J59" s="2"/>
      <c r="K59" s="2"/>
      <c r="L59" s="2"/>
      <c r="M59" s="2"/>
      <c r="N59" s="2"/>
      <c r="O59" s="2"/>
      <c r="P59" s="2"/>
      <c r="Q59" s="2"/>
      <c r="R59" s="2"/>
      <c r="S59" s="2"/>
      <c r="T59" s="2"/>
      <c r="U59" s="2"/>
      <c r="V59" s="2"/>
      <c r="W59" s="2"/>
      <c r="X59" s="2"/>
      <c r="Y59" s="2"/>
      <c r="Z59" s="2"/>
      <c r="AA59" s="327"/>
    </row>
    <row r="60" spans="1:37" s="2" customFormat="1" ht="18" customHeight="1" x14ac:dyDescent="0.15">
      <c r="A60" s="323"/>
      <c r="B60" s="328"/>
      <c r="C60" s="612" t="s">
        <v>603</v>
      </c>
      <c r="D60" s="612"/>
      <c r="E60" s="612"/>
      <c r="F60" s="612"/>
      <c r="G60" s="612"/>
      <c r="H60" s="612"/>
      <c r="I60" s="612"/>
      <c r="J60" s="612"/>
      <c r="K60" s="612"/>
      <c r="L60" s="612"/>
      <c r="M60" s="612"/>
      <c r="N60" s="612"/>
      <c r="O60" s="612"/>
      <c r="P60" s="612"/>
      <c r="Q60" s="612"/>
      <c r="R60" s="612"/>
      <c r="S60" s="612"/>
      <c r="T60" s="612"/>
      <c r="U60" s="612"/>
      <c r="V60" s="612"/>
      <c r="W60" s="612"/>
      <c r="X60" s="612"/>
      <c r="Y60" s="612"/>
      <c r="Z60" s="612"/>
      <c r="AA60" s="852"/>
      <c r="AB60" s="323"/>
      <c r="AC60" s="323"/>
      <c r="AD60" s="323"/>
      <c r="AE60" s="323"/>
      <c r="AF60" s="323"/>
      <c r="AG60" s="323"/>
      <c r="AH60" s="323"/>
      <c r="AI60" s="323"/>
      <c r="AJ60" s="323"/>
      <c r="AK60" s="323"/>
    </row>
    <row r="61" spans="1:37" s="2" customFormat="1" ht="18" customHeight="1" x14ac:dyDescent="0.15">
      <c r="A61" s="323"/>
      <c r="B61" s="328"/>
      <c r="C61" s="282"/>
      <c r="D61" s="282"/>
      <c r="E61" s="282"/>
      <c r="F61" s="282"/>
      <c r="G61" s="282"/>
      <c r="H61" s="282"/>
      <c r="I61" s="282"/>
      <c r="J61" s="282"/>
      <c r="K61" s="282"/>
      <c r="L61" s="282"/>
      <c r="M61" s="282"/>
      <c r="N61" s="282"/>
      <c r="O61" s="282"/>
      <c r="P61" s="323"/>
      <c r="Q61" s="323"/>
      <c r="R61" s="323"/>
      <c r="S61" s="323"/>
      <c r="T61" s="323"/>
      <c r="U61" s="323"/>
      <c r="V61" s="323"/>
      <c r="W61" s="323"/>
      <c r="X61" s="323"/>
      <c r="Y61" s="323"/>
      <c r="Z61" s="323"/>
      <c r="AA61" s="327"/>
      <c r="AB61" s="323"/>
      <c r="AC61" s="323"/>
      <c r="AD61" s="323"/>
      <c r="AE61" s="323"/>
      <c r="AF61" s="323"/>
      <c r="AG61" s="323"/>
      <c r="AH61" s="323"/>
      <c r="AI61" s="323"/>
      <c r="AJ61" s="323"/>
      <c r="AK61" s="323"/>
    </row>
    <row r="62" spans="1:37" s="2" customFormat="1" ht="19.5" customHeight="1" x14ac:dyDescent="0.15">
      <c r="A62" s="323"/>
      <c r="B62" s="328"/>
      <c r="C62" s="323"/>
      <c r="D62" s="849" t="s">
        <v>604</v>
      </c>
      <c r="E62" s="849"/>
      <c r="F62" s="849"/>
      <c r="G62" s="849"/>
      <c r="H62" s="849"/>
      <c r="I62" s="849"/>
      <c r="J62" s="849"/>
      <c r="K62" s="849"/>
      <c r="L62" s="849"/>
      <c r="M62" s="849"/>
      <c r="N62" s="849"/>
      <c r="O62" s="849"/>
      <c r="P62" s="849"/>
      <c r="Q62" s="849"/>
      <c r="R62" s="849"/>
      <c r="S62" s="849"/>
      <c r="T62" s="849"/>
      <c r="U62" s="849"/>
      <c r="V62" s="849"/>
      <c r="W62" s="323"/>
      <c r="X62" s="323"/>
      <c r="Y62" s="850" t="s">
        <v>421</v>
      </c>
      <c r="Z62" s="850"/>
      <c r="AA62" s="327"/>
      <c r="AB62" s="323"/>
      <c r="AC62" s="323"/>
      <c r="AD62" s="323"/>
      <c r="AE62" s="323"/>
      <c r="AF62" s="323"/>
      <c r="AG62" s="323"/>
      <c r="AH62" s="323"/>
      <c r="AI62" s="323"/>
      <c r="AJ62" s="323"/>
      <c r="AK62" s="323"/>
    </row>
    <row r="63" spans="1:37" ht="19.5" customHeight="1" x14ac:dyDescent="0.15">
      <c r="A63" s="2"/>
      <c r="B63" s="324"/>
      <c r="C63" s="2"/>
      <c r="D63" s="849" t="s">
        <v>315</v>
      </c>
      <c r="E63" s="849"/>
      <c r="F63" s="849"/>
      <c r="G63" s="849"/>
      <c r="H63" s="849"/>
      <c r="I63" s="849"/>
      <c r="J63" s="849"/>
      <c r="K63" s="849"/>
      <c r="L63" s="849"/>
      <c r="M63" s="849"/>
      <c r="N63" s="849"/>
      <c r="O63" s="849"/>
      <c r="P63" s="849"/>
      <c r="Q63" s="849"/>
      <c r="R63" s="849"/>
      <c r="S63" s="849"/>
      <c r="T63" s="849"/>
      <c r="U63" s="849"/>
      <c r="V63" s="849"/>
      <c r="W63" s="2"/>
      <c r="X63" s="2"/>
      <c r="Y63" s="850" t="s">
        <v>421</v>
      </c>
      <c r="Z63" s="850"/>
      <c r="AA63" s="127"/>
      <c r="AB63" s="2"/>
      <c r="AC63" s="2"/>
      <c r="AD63" s="2"/>
      <c r="AE63" s="2"/>
      <c r="AF63" s="2"/>
      <c r="AG63" s="2"/>
      <c r="AH63" s="2"/>
      <c r="AI63" s="2"/>
      <c r="AJ63" s="2"/>
      <c r="AK63" s="2"/>
    </row>
    <row r="64" spans="1:37" ht="19.5" customHeight="1" x14ac:dyDescent="0.15">
      <c r="A64" s="2"/>
      <c r="B64" s="324"/>
      <c r="C64" s="2"/>
      <c r="D64" s="849" t="s">
        <v>420</v>
      </c>
      <c r="E64" s="849"/>
      <c r="F64" s="849"/>
      <c r="G64" s="849"/>
      <c r="H64" s="849"/>
      <c r="I64" s="849"/>
      <c r="J64" s="849"/>
      <c r="K64" s="849"/>
      <c r="L64" s="849"/>
      <c r="M64" s="849"/>
      <c r="N64" s="849"/>
      <c r="O64" s="849"/>
      <c r="P64" s="849"/>
      <c r="Q64" s="849"/>
      <c r="R64" s="849"/>
      <c r="S64" s="849"/>
      <c r="T64" s="849"/>
      <c r="U64" s="849"/>
      <c r="V64" s="849"/>
      <c r="W64" s="2"/>
      <c r="X64" s="2"/>
      <c r="Y64" s="850" t="s">
        <v>421</v>
      </c>
      <c r="Z64" s="850"/>
      <c r="AA64" s="127"/>
      <c r="AB64" s="2"/>
      <c r="AC64" s="2"/>
      <c r="AD64" s="2"/>
      <c r="AE64" s="2"/>
      <c r="AF64" s="2"/>
      <c r="AG64" s="2"/>
      <c r="AH64" s="2"/>
      <c r="AI64" s="2"/>
      <c r="AJ64" s="2"/>
      <c r="AK64" s="2"/>
    </row>
    <row r="65" spans="1:37" ht="19.5" customHeight="1" x14ac:dyDescent="0.15">
      <c r="A65" s="2"/>
      <c r="B65" s="324"/>
      <c r="C65" s="2"/>
      <c r="D65" s="849" t="s">
        <v>758</v>
      </c>
      <c r="E65" s="849"/>
      <c r="F65" s="849"/>
      <c r="G65" s="849"/>
      <c r="H65" s="849"/>
      <c r="I65" s="849"/>
      <c r="J65" s="849"/>
      <c r="K65" s="849"/>
      <c r="L65" s="849"/>
      <c r="M65" s="849"/>
      <c r="N65" s="849"/>
      <c r="O65" s="849"/>
      <c r="P65" s="849"/>
      <c r="Q65" s="849"/>
      <c r="R65" s="849"/>
      <c r="S65" s="849"/>
      <c r="T65" s="849"/>
      <c r="U65" s="849"/>
      <c r="V65" s="849"/>
      <c r="W65" s="2"/>
      <c r="X65" s="2"/>
      <c r="Y65" s="850" t="s">
        <v>421</v>
      </c>
      <c r="Z65" s="850"/>
      <c r="AA65" s="127"/>
      <c r="AB65" s="2"/>
      <c r="AC65" s="2"/>
      <c r="AD65" s="2"/>
      <c r="AE65" s="2"/>
      <c r="AF65" s="2"/>
      <c r="AG65" s="2"/>
      <c r="AH65" s="2"/>
      <c r="AI65" s="2"/>
      <c r="AJ65" s="2"/>
      <c r="AK65" s="2"/>
    </row>
    <row r="66" spans="1:37" s="2" customFormat="1" x14ac:dyDescent="0.15">
      <c r="B66" s="324"/>
      <c r="D66" s="849" t="s">
        <v>759</v>
      </c>
      <c r="E66" s="849"/>
      <c r="F66" s="849"/>
      <c r="G66" s="849"/>
      <c r="H66" s="849"/>
      <c r="I66" s="849"/>
      <c r="J66" s="849"/>
      <c r="K66" s="849"/>
      <c r="L66" s="849"/>
      <c r="M66" s="849"/>
      <c r="N66" s="849"/>
      <c r="O66" s="849"/>
      <c r="P66" s="849"/>
      <c r="Q66" s="849"/>
      <c r="R66" s="849"/>
      <c r="S66" s="849"/>
      <c r="T66" s="849"/>
      <c r="U66" s="849"/>
      <c r="V66" s="849"/>
      <c r="Y66" s="202"/>
      <c r="Z66" s="202"/>
      <c r="AA66" s="127"/>
    </row>
    <row r="67" spans="1:37" s="2" customFormat="1" x14ac:dyDescent="0.15">
      <c r="A67" s="3"/>
      <c r="B67" s="286"/>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3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48" t="s">
        <v>605</v>
      </c>
      <c r="C69" s="848"/>
      <c r="D69" s="848"/>
      <c r="E69" s="848"/>
      <c r="F69" s="848"/>
      <c r="G69" s="848"/>
      <c r="H69" s="848"/>
      <c r="I69" s="848"/>
      <c r="J69" s="848"/>
      <c r="K69" s="848"/>
      <c r="L69" s="848"/>
      <c r="M69" s="848"/>
      <c r="N69" s="848"/>
      <c r="O69" s="848"/>
      <c r="P69" s="848"/>
      <c r="Q69" s="848"/>
      <c r="R69" s="848"/>
      <c r="S69" s="848"/>
      <c r="T69" s="848"/>
      <c r="U69" s="848"/>
      <c r="V69" s="848"/>
      <c r="W69" s="848"/>
      <c r="X69" s="848"/>
      <c r="Y69" s="848"/>
      <c r="Z69" s="848"/>
      <c r="AA69" s="848"/>
    </row>
    <row r="70" spans="1:37" x14ac:dyDescent="0.15">
      <c r="A70" s="2"/>
      <c r="B70" s="848" t="s">
        <v>606</v>
      </c>
      <c r="C70" s="848"/>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2"/>
      <c r="AC70" s="2"/>
      <c r="AD70" s="2"/>
      <c r="AE70" s="2"/>
      <c r="AF70" s="2"/>
      <c r="AG70" s="2"/>
      <c r="AH70" s="2"/>
      <c r="AI70" s="2"/>
      <c r="AJ70" s="2"/>
      <c r="AK70" s="2"/>
    </row>
    <row r="71" spans="1:37" ht="13.5" customHeight="1" x14ac:dyDescent="0.15">
      <c r="A71" s="2"/>
      <c r="B71" s="848" t="s">
        <v>607</v>
      </c>
      <c r="C71" s="848"/>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2"/>
      <c r="AC71" s="2"/>
      <c r="AD71" s="2"/>
      <c r="AE71" s="2"/>
      <c r="AF71" s="2"/>
      <c r="AG71" s="2"/>
      <c r="AH71" s="2"/>
      <c r="AI71" s="2"/>
      <c r="AJ71" s="2"/>
      <c r="AK71" s="2"/>
    </row>
    <row r="72" spans="1:37" x14ac:dyDescent="0.15">
      <c r="A72" s="2"/>
      <c r="B72" s="848" t="s">
        <v>760</v>
      </c>
      <c r="C72" s="848"/>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2"/>
      <c r="AC72" s="2"/>
      <c r="AD72" s="2"/>
      <c r="AE72" s="2"/>
      <c r="AF72" s="2"/>
      <c r="AG72" s="2"/>
      <c r="AH72" s="2"/>
      <c r="AI72" s="2"/>
      <c r="AJ72" s="2"/>
      <c r="AK72" s="2"/>
    </row>
    <row r="73" spans="1:37" x14ac:dyDescent="0.15">
      <c r="B73" s="848" t="s">
        <v>761</v>
      </c>
      <c r="C73" s="848"/>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265"/>
    </row>
    <row r="74" spans="1:37" x14ac:dyDescent="0.15">
      <c r="B74" s="848" t="s">
        <v>762</v>
      </c>
      <c r="C74" s="848"/>
      <c r="D74" s="848"/>
      <c r="E74" s="848"/>
      <c r="F74" s="848"/>
      <c r="G74" s="848"/>
      <c r="H74" s="848"/>
      <c r="I74" s="848"/>
      <c r="J74" s="848"/>
      <c r="K74" s="848"/>
      <c r="L74" s="848"/>
      <c r="M74" s="848"/>
      <c r="N74" s="848"/>
      <c r="O74" s="848"/>
      <c r="P74" s="848"/>
      <c r="Q74" s="848"/>
      <c r="R74" s="848"/>
      <c r="S74" s="848"/>
      <c r="T74" s="848"/>
      <c r="U74" s="848"/>
      <c r="V74" s="848"/>
      <c r="W74" s="848"/>
      <c r="X74" s="848"/>
      <c r="Y74" s="848"/>
      <c r="Z74" s="848"/>
      <c r="AA74" s="358"/>
      <c r="AB74" s="265"/>
    </row>
    <row r="75" spans="1:37" x14ac:dyDescent="0.15">
      <c r="B75" s="236"/>
      <c r="D75" s="237"/>
    </row>
    <row r="76" spans="1:37" x14ac:dyDescent="0.15">
      <c r="B76" s="236"/>
      <c r="D76" s="237"/>
    </row>
    <row r="77" spans="1:37" x14ac:dyDescent="0.15">
      <c r="B77" s="236"/>
      <c r="D77" s="237"/>
    </row>
    <row r="78" spans="1:37" x14ac:dyDescent="0.15">
      <c r="B78" s="236"/>
      <c r="D78" s="23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sheetPr codeName="Sheet51"/>
  <dimension ref="A1:AK123"/>
  <sheetViews>
    <sheetView zoomScaleNormal="100" zoomScaleSheetLayoutView="85" workbookViewId="0"/>
  </sheetViews>
  <sheetFormatPr defaultColWidth="3.5" defaultRowHeight="13.5" x14ac:dyDescent="0.15"/>
  <cols>
    <col min="1" max="1" width="1.25" style="3" customWidth="1"/>
    <col min="2" max="2" width="3.125" style="334" customWidth="1"/>
    <col min="3" max="30" width="3.125" style="3" customWidth="1"/>
    <col min="31" max="33" width="3.25" style="3" customWidth="1"/>
    <col min="34" max="34" width="3.125" style="3" customWidth="1"/>
    <col min="35" max="35" width="1.25" style="3" customWidth="1"/>
    <col min="36" max="16384" width="3.5" style="3"/>
  </cols>
  <sheetData>
    <row r="1" spans="2:35" s="323" customFormat="1" x14ac:dyDescent="0.15"/>
    <row r="2" spans="2:35" s="323" customFormat="1" x14ac:dyDescent="0.15">
      <c r="B2" s="323" t="s">
        <v>362</v>
      </c>
    </row>
    <row r="3" spans="2:35" s="323" customFormat="1" x14ac:dyDescent="0.15">
      <c r="Y3" s="287" t="s">
        <v>83</v>
      </c>
      <c r="Z3" s="648"/>
      <c r="AA3" s="648"/>
      <c r="AB3" s="287" t="s">
        <v>84</v>
      </c>
      <c r="AC3" s="648"/>
      <c r="AD3" s="648"/>
      <c r="AE3" s="287" t="s">
        <v>85</v>
      </c>
      <c r="AF3" s="648"/>
      <c r="AG3" s="648"/>
      <c r="AH3" s="287" t="s">
        <v>198</v>
      </c>
    </row>
    <row r="4" spans="2:35" s="323" customFormat="1" x14ac:dyDescent="0.15">
      <c r="AH4" s="287"/>
    </row>
    <row r="5" spans="2:35" s="323" customFormat="1" x14ac:dyDescent="0.15">
      <c r="B5" s="648" t="s">
        <v>754</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row>
    <row r="6" spans="2:35" s="323" customFormat="1" x14ac:dyDescent="0.15"/>
    <row r="7" spans="2:35" s="323" customFormat="1" ht="21" customHeight="1" x14ac:dyDescent="0.15">
      <c r="B7" s="550" t="s">
        <v>365</v>
      </c>
      <c r="C7" s="550"/>
      <c r="D7" s="550"/>
      <c r="E7" s="550"/>
      <c r="F7" s="551"/>
      <c r="G7" s="339"/>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1"/>
    </row>
    <row r="8" spans="2:35" ht="21" customHeight="1" x14ac:dyDescent="0.15">
      <c r="B8" s="551" t="s">
        <v>366</v>
      </c>
      <c r="C8" s="810"/>
      <c r="D8" s="810"/>
      <c r="E8" s="810"/>
      <c r="F8" s="811"/>
      <c r="G8" s="173" t="s">
        <v>6</v>
      </c>
      <c r="H8" s="344" t="s">
        <v>304</v>
      </c>
      <c r="I8" s="344"/>
      <c r="J8" s="344"/>
      <c r="K8" s="344"/>
      <c r="L8" s="174" t="s">
        <v>6</v>
      </c>
      <c r="M8" s="344" t="s">
        <v>305</v>
      </c>
      <c r="N8" s="344"/>
      <c r="O8" s="344"/>
      <c r="P8" s="344"/>
      <c r="Q8" s="174" t="s">
        <v>6</v>
      </c>
      <c r="R8" s="344" t="s">
        <v>306</v>
      </c>
      <c r="S8"/>
      <c r="T8" s="208"/>
      <c r="U8"/>
      <c r="V8" s="342"/>
      <c r="W8" s="342"/>
      <c r="X8" s="342"/>
      <c r="Y8" s="342"/>
      <c r="Z8" s="342"/>
      <c r="AA8" s="342"/>
      <c r="AB8" s="342"/>
      <c r="AC8" s="342"/>
      <c r="AD8" s="342"/>
      <c r="AE8" s="342"/>
      <c r="AF8" s="342"/>
      <c r="AG8" s="342"/>
      <c r="AH8" s="182"/>
    </row>
    <row r="9" spans="2:35" ht="21" customHeight="1" x14ac:dyDescent="0.15">
      <c r="B9" s="828" t="s">
        <v>367</v>
      </c>
      <c r="C9" s="829"/>
      <c r="D9" s="829"/>
      <c r="E9" s="829"/>
      <c r="F9" s="830"/>
      <c r="G9" s="183" t="s">
        <v>6</v>
      </c>
      <c r="H9" s="330" t="s">
        <v>538</v>
      </c>
      <c r="I9" s="349"/>
      <c r="J9" s="349"/>
      <c r="K9" s="349"/>
      <c r="L9" s="349"/>
      <c r="M9" s="349"/>
      <c r="N9" s="349"/>
      <c r="O9" s="349"/>
      <c r="P9" s="349"/>
      <c r="Q9" s="349"/>
      <c r="R9" s="349"/>
      <c r="S9" s="349"/>
      <c r="T9"/>
      <c r="U9" s="179" t="s">
        <v>6</v>
      </c>
      <c r="V9" s="330" t="s">
        <v>404</v>
      </c>
      <c r="W9" s="330"/>
      <c r="X9" s="184"/>
      <c r="Y9" s="184"/>
      <c r="Z9" s="184"/>
      <c r="AA9" s="184"/>
      <c r="AB9" s="184"/>
      <c r="AC9" s="184"/>
      <c r="AD9" s="184"/>
      <c r="AE9" s="184"/>
      <c r="AF9" s="184"/>
      <c r="AG9" s="184"/>
      <c r="AH9" s="185"/>
    </row>
    <row r="10" spans="2:35" ht="21" customHeight="1" x14ac:dyDescent="0.15">
      <c r="B10" s="846"/>
      <c r="C10" s="650"/>
      <c r="D10" s="650"/>
      <c r="E10" s="650"/>
      <c r="F10" s="650"/>
      <c r="G10" s="180" t="s">
        <v>6</v>
      </c>
      <c r="H10" s="323" t="s">
        <v>539</v>
      </c>
      <c r="I10" s="2"/>
      <c r="J10" s="2"/>
      <c r="K10" s="2"/>
      <c r="L10" s="2"/>
      <c r="M10" s="2"/>
      <c r="N10" s="2"/>
      <c r="O10" s="2"/>
      <c r="P10" s="2"/>
      <c r="Q10" s="2"/>
      <c r="R10" s="2"/>
      <c r="S10" s="2"/>
      <c r="T10"/>
      <c r="U10" s="175" t="s">
        <v>6</v>
      </c>
      <c r="V10" s="323" t="s">
        <v>540</v>
      </c>
      <c r="W10" s="323"/>
      <c r="X10" s="197"/>
      <c r="Y10" s="197"/>
      <c r="Z10" s="197"/>
      <c r="AA10" s="197"/>
      <c r="AB10" s="197"/>
      <c r="AC10" s="197"/>
      <c r="AD10" s="197"/>
      <c r="AE10" s="197"/>
      <c r="AF10" s="197"/>
      <c r="AG10" s="197"/>
      <c r="AH10" s="198"/>
    </row>
    <row r="11" spans="2:35" ht="21" customHeight="1" x14ac:dyDescent="0.15">
      <c r="B11" s="846"/>
      <c r="C11" s="650"/>
      <c r="D11" s="650"/>
      <c r="E11" s="650"/>
      <c r="F11" s="650"/>
      <c r="G11" s="180" t="s">
        <v>6</v>
      </c>
      <c r="H11" s="323" t="s">
        <v>541</v>
      </c>
      <c r="I11" s="2"/>
      <c r="J11" s="2"/>
      <c r="K11" s="2"/>
      <c r="L11" s="2"/>
      <c r="M11" s="2"/>
      <c r="N11" s="2"/>
      <c r="O11" s="2"/>
      <c r="P11" s="2"/>
      <c r="Q11" s="2"/>
      <c r="R11" s="2"/>
      <c r="S11" s="2"/>
      <c r="T11"/>
      <c r="U11" s="175" t="s">
        <v>6</v>
      </c>
      <c r="V11" s="2" t="s">
        <v>542</v>
      </c>
      <c r="W11" s="2"/>
      <c r="X11" s="197"/>
      <c r="Y11" s="197"/>
      <c r="Z11" s="197"/>
      <c r="AA11" s="197"/>
      <c r="AB11" s="197"/>
      <c r="AC11" s="197"/>
      <c r="AD11" s="197"/>
      <c r="AE11" s="197"/>
      <c r="AF11" s="197"/>
      <c r="AG11" s="197"/>
      <c r="AH11" s="198"/>
      <c r="AI11" s="171"/>
    </row>
    <row r="12" spans="2:35" ht="21" customHeight="1" x14ac:dyDescent="0.15">
      <c r="B12" s="831"/>
      <c r="C12" s="832"/>
      <c r="D12" s="832"/>
      <c r="E12" s="832"/>
      <c r="F12" s="833"/>
      <c r="G12" s="176" t="s">
        <v>6</v>
      </c>
      <c r="H12" s="273" t="s">
        <v>397</v>
      </c>
      <c r="I12" s="346"/>
      <c r="J12" s="346"/>
      <c r="K12" s="346"/>
      <c r="L12" s="346"/>
      <c r="M12" s="346"/>
      <c r="N12" s="346"/>
      <c r="O12" s="346"/>
      <c r="P12" s="346"/>
      <c r="Q12" s="346"/>
      <c r="R12" s="346"/>
      <c r="S12" s="346"/>
      <c r="T12" s="177"/>
      <c r="U12" s="346"/>
      <c r="V12" s="346"/>
      <c r="W12" s="346"/>
      <c r="X12" s="186"/>
      <c r="Y12" s="186"/>
      <c r="Z12" s="186"/>
      <c r="AA12" s="186"/>
      <c r="AB12" s="186"/>
      <c r="AC12" s="186"/>
      <c r="AD12" s="186"/>
      <c r="AE12" s="186"/>
      <c r="AF12" s="186"/>
      <c r="AG12" s="186"/>
      <c r="AH12" s="187"/>
    </row>
    <row r="13" spans="2:35" ht="21" customHeight="1" x14ac:dyDescent="0.15">
      <c r="B13" s="828" t="s">
        <v>368</v>
      </c>
      <c r="C13" s="829"/>
      <c r="D13" s="829"/>
      <c r="E13" s="829"/>
      <c r="F13" s="830"/>
      <c r="G13" s="183" t="s">
        <v>6</v>
      </c>
      <c r="H13" s="330" t="s">
        <v>543</v>
      </c>
      <c r="I13" s="349"/>
      <c r="J13" s="349"/>
      <c r="K13" s="349"/>
      <c r="L13" s="349"/>
      <c r="M13" s="349"/>
      <c r="N13" s="349"/>
      <c r="O13" s="349"/>
      <c r="P13" s="349"/>
      <c r="Q13" s="349"/>
      <c r="R13" s="349"/>
      <c r="S13" s="2"/>
      <c r="T13" s="349"/>
      <c r="U13" s="179"/>
      <c r="V13" s="179"/>
      <c r="W13" s="179"/>
      <c r="X13" s="330"/>
      <c r="Y13" s="184"/>
      <c r="Z13" s="184"/>
      <c r="AA13" s="184"/>
      <c r="AB13" s="184"/>
      <c r="AC13" s="184"/>
      <c r="AD13" s="184"/>
      <c r="AE13" s="184"/>
      <c r="AF13" s="184"/>
      <c r="AG13" s="184"/>
      <c r="AH13" s="185"/>
    </row>
    <row r="14" spans="2:35" ht="21" customHeight="1" x14ac:dyDescent="0.15">
      <c r="B14" s="831"/>
      <c r="C14" s="832"/>
      <c r="D14" s="832"/>
      <c r="E14" s="832"/>
      <c r="F14" s="833"/>
      <c r="G14" s="176" t="s">
        <v>6</v>
      </c>
      <c r="H14" s="273" t="s">
        <v>544</v>
      </c>
      <c r="I14" s="346"/>
      <c r="J14" s="346"/>
      <c r="K14" s="346"/>
      <c r="L14" s="346"/>
      <c r="M14" s="346"/>
      <c r="N14" s="346"/>
      <c r="O14" s="346"/>
      <c r="P14" s="346"/>
      <c r="Q14" s="346"/>
      <c r="R14" s="346"/>
      <c r="S14" s="346"/>
      <c r="T14" s="346"/>
      <c r="U14" s="186"/>
      <c r="V14" s="186"/>
      <c r="W14" s="186"/>
      <c r="X14" s="186"/>
      <c r="Y14" s="186"/>
      <c r="Z14" s="186"/>
      <c r="AA14" s="186"/>
      <c r="AB14" s="186"/>
      <c r="AC14" s="186"/>
      <c r="AD14" s="186"/>
      <c r="AE14" s="186"/>
      <c r="AF14" s="186"/>
      <c r="AG14" s="186"/>
      <c r="AH14" s="187"/>
    </row>
    <row r="15" spans="2:35" ht="13.5" customHeight="1" x14ac:dyDescent="0.15">
      <c r="B15" s="323"/>
      <c r="C15" s="323"/>
      <c r="D15" s="323"/>
      <c r="E15" s="323"/>
      <c r="F15" s="323"/>
      <c r="G15" s="175"/>
      <c r="H15" s="323"/>
      <c r="I15" s="2"/>
      <c r="J15" s="2"/>
      <c r="K15" s="2"/>
      <c r="L15" s="2"/>
      <c r="M15" s="2"/>
      <c r="N15" s="2"/>
      <c r="O15" s="2"/>
      <c r="P15" s="2"/>
      <c r="Q15" s="2"/>
      <c r="R15" s="2"/>
      <c r="S15" s="2"/>
      <c r="T15" s="2"/>
      <c r="U15" s="197"/>
      <c r="V15" s="197"/>
      <c r="W15" s="197"/>
      <c r="X15" s="197"/>
      <c r="Y15" s="197"/>
      <c r="Z15" s="197"/>
      <c r="AA15" s="197"/>
      <c r="AB15" s="197"/>
      <c r="AC15" s="197"/>
      <c r="AD15" s="197"/>
      <c r="AE15" s="197"/>
      <c r="AF15" s="197"/>
      <c r="AG15" s="197"/>
      <c r="AH15" s="197"/>
    </row>
    <row r="16" spans="2:35" ht="21" customHeight="1" x14ac:dyDescent="0.15">
      <c r="B16" s="329" t="s">
        <v>545</v>
      </c>
      <c r="C16" s="330"/>
      <c r="D16" s="330"/>
      <c r="E16" s="330"/>
      <c r="F16" s="330"/>
      <c r="G16" s="179"/>
      <c r="H16" s="330"/>
      <c r="I16" s="349"/>
      <c r="J16" s="349"/>
      <c r="K16" s="349"/>
      <c r="L16" s="349"/>
      <c r="M16" s="349"/>
      <c r="N16" s="349"/>
      <c r="O16" s="349"/>
      <c r="P16" s="349"/>
      <c r="Q16" s="349"/>
      <c r="R16" s="349"/>
      <c r="S16" s="349"/>
      <c r="T16" s="349"/>
      <c r="U16" s="184"/>
      <c r="V16" s="184"/>
      <c r="W16" s="184"/>
      <c r="X16" s="184"/>
      <c r="Y16" s="184"/>
      <c r="Z16" s="184"/>
      <c r="AA16" s="184"/>
      <c r="AB16" s="184"/>
      <c r="AC16" s="184"/>
      <c r="AD16" s="184"/>
      <c r="AE16" s="184"/>
      <c r="AF16" s="184"/>
      <c r="AG16" s="184"/>
      <c r="AH16" s="185"/>
    </row>
    <row r="17" spans="2:37" ht="21" customHeight="1" x14ac:dyDescent="0.15">
      <c r="B17" s="328"/>
      <c r="C17" s="323" t="s">
        <v>546</v>
      </c>
      <c r="D17" s="323"/>
      <c r="E17" s="323"/>
      <c r="F17" s="323"/>
      <c r="G17" s="175"/>
      <c r="H17" s="323"/>
      <c r="I17" s="2"/>
      <c r="J17" s="2"/>
      <c r="K17" s="2"/>
      <c r="L17" s="2"/>
      <c r="M17" s="2"/>
      <c r="N17" s="2"/>
      <c r="O17" s="2"/>
      <c r="P17" s="2"/>
      <c r="Q17" s="2"/>
      <c r="R17" s="2"/>
      <c r="S17" s="2"/>
      <c r="T17" s="2"/>
      <c r="U17" s="197"/>
      <c r="V17" s="197"/>
      <c r="W17" s="197"/>
      <c r="X17" s="197"/>
      <c r="Y17" s="197"/>
      <c r="Z17" s="197"/>
      <c r="AA17" s="197"/>
      <c r="AB17" s="197"/>
      <c r="AC17" s="197"/>
      <c r="AD17" s="197"/>
      <c r="AE17" s="197"/>
      <c r="AF17" s="197"/>
      <c r="AG17" s="197"/>
      <c r="AH17" s="198"/>
    </row>
    <row r="18" spans="2:37" ht="21" customHeight="1" x14ac:dyDescent="0.15">
      <c r="B18" s="352"/>
      <c r="C18" s="859" t="s">
        <v>547</v>
      </c>
      <c r="D18" s="859"/>
      <c r="E18" s="859"/>
      <c r="F18" s="859"/>
      <c r="G18" s="859"/>
      <c r="H18" s="859"/>
      <c r="I18" s="859"/>
      <c r="J18" s="859"/>
      <c r="K18" s="859"/>
      <c r="L18" s="859"/>
      <c r="M18" s="859"/>
      <c r="N18" s="859"/>
      <c r="O18" s="859"/>
      <c r="P18" s="859"/>
      <c r="Q18" s="859"/>
      <c r="R18" s="859"/>
      <c r="S18" s="859"/>
      <c r="T18" s="859"/>
      <c r="U18" s="859"/>
      <c r="V18" s="859"/>
      <c r="W18" s="859"/>
      <c r="X18" s="859"/>
      <c r="Y18" s="859"/>
      <c r="Z18" s="859"/>
      <c r="AA18" s="868" t="s">
        <v>548</v>
      </c>
      <c r="AB18" s="868"/>
      <c r="AC18" s="868"/>
      <c r="AD18" s="868"/>
      <c r="AE18" s="868"/>
      <c r="AF18" s="868"/>
      <c r="AG18" s="868"/>
      <c r="AH18" s="198"/>
      <c r="AK18" s="209"/>
    </row>
    <row r="19" spans="2:37" ht="21" customHeight="1" x14ac:dyDescent="0.15">
      <c r="B19" s="352"/>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210"/>
      <c r="AB19" s="210"/>
      <c r="AC19" s="210"/>
      <c r="AD19" s="210"/>
      <c r="AE19" s="210"/>
      <c r="AF19" s="210"/>
      <c r="AG19" s="210"/>
      <c r="AH19" s="198"/>
      <c r="AK19" s="209"/>
    </row>
    <row r="20" spans="2:37" ht="9" customHeight="1" x14ac:dyDescent="0.15">
      <c r="B20" s="352"/>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184"/>
      <c r="AB20" s="184"/>
      <c r="AC20" s="184"/>
      <c r="AD20" s="184"/>
      <c r="AE20" s="184"/>
      <c r="AF20" s="184"/>
      <c r="AG20" s="184"/>
      <c r="AH20" s="198"/>
      <c r="AK20" s="211"/>
    </row>
    <row r="21" spans="2:37" ht="21" customHeight="1" x14ac:dyDescent="0.15">
      <c r="B21" s="352"/>
      <c r="C21" s="351" t="s">
        <v>549</v>
      </c>
      <c r="D21" s="207"/>
      <c r="E21" s="207"/>
      <c r="F21" s="207"/>
      <c r="G21" s="212"/>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8"/>
    </row>
    <row r="22" spans="2:37" ht="21" customHeight="1" x14ac:dyDescent="0.15">
      <c r="B22" s="352"/>
      <c r="C22" s="859" t="s">
        <v>550</v>
      </c>
      <c r="D22" s="859"/>
      <c r="E22" s="859"/>
      <c r="F22" s="859"/>
      <c r="G22" s="859"/>
      <c r="H22" s="859"/>
      <c r="I22" s="859"/>
      <c r="J22" s="859"/>
      <c r="K22" s="859"/>
      <c r="L22" s="859"/>
      <c r="M22" s="859"/>
      <c r="N22" s="859"/>
      <c r="O22" s="859"/>
      <c r="P22" s="859"/>
      <c r="Q22" s="859"/>
      <c r="R22" s="859"/>
      <c r="S22" s="859"/>
      <c r="T22" s="859"/>
      <c r="U22" s="859"/>
      <c r="V22" s="859"/>
      <c r="W22" s="859"/>
      <c r="X22" s="859"/>
      <c r="Y22" s="859"/>
      <c r="Z22" s="859"/>
      <c r="AA22" s="868" t="s">
        <v>548</v>
      </c>
      <c r="AB22" s="868"/>
      <c r="AC22" s="868"/>
      <c r="AD22" s="868"/>
      <c r="AE22" s="868"/>
      <c r="AF22" s="868"/>
      <c r="AG22" s="868"/>
      <c r="AH22" s="198"/>
    </row>
    <row r="23" spans="2:37" ht="20.100000000000001" customHeight="1" x14ac:dyDescent="0.15">
      <c r="B23" s="129"/>
      <c r="C23" s="859"/>
      <c r="D23" s="859"/>
      <c r="E23" s="859"/>
      <c r="F23" s="859"/>
      <c r="G23" s="859"/>
      <c r="H23" s="859"/>
      <c r="I23" s="859"/>
      <c r="J23" s="859"/>
      <c r="K23" s="859"/>
      <c r="L23" s="859"/>
      <c r="M23" s="859"/>
      <c r="N23" s="859"/>
      <c r="O23" s="859"/>
      <c r="P23" s="859"/>
      <c r="Q23" s="859"/>
      <c r="R23" s="859"/>
      <c r="S23" s="859"/>
      <c r="T23" s="859"/>
      <c r="U23" s="859"/>
      <c r="V23" s="859"/>
      <c r="W23" s="859"/>
      <c r="X23" s="859"/>
      <c r="Y23" s="859"/>
      <c r="Z23" s="869"/>
      <c r="AA23" s="213"/>
      <c r="AB23" s="213"/>
      <c r="AC23" s="213"/>
      <c r="AD23" s="213"/>
      <c r="AE23" s="213"/>
      <c r="AF23" s="213"/>
      <c r="AG23" s="213"/>
      <c r="AH23" s="214"/>
    </row>
    <row r="24" spans="2:37" s="323" customFormat="1" ht="20.100000000000001" customHeight="1" x14ac:dyDescent="0.15">
      <c r="B24" s="129"/>
      <c r="C24" s="615" t="s">
        <v>551</v>
      </c>
      <c r="D24" s="616"/>
      <c r="E24" s="616"/>
      <c r="F24" s="616"/>
      <c r="G24" s="616"/>
      <c r="H24" s="616"/>
      <c r="I24" s="616"/>
      <c r="J24" s="616"/>
      <c r="K24" s="616"/>
      <c r="L24" s="616"/>
      <c r="M24" s="183" t="s">
        <v>6</v>
      </c>
      <c r="N24" s="330" t="s">
        <v>552</v>
      </c>
      <c r="O24" s="330"/>
      <c r="P24" s="330"/>
      <c r="Q24" s="349"/>
      <c r="R24" s="349"/>
      <c r="S24" s="349"/>
      <c r="T24" s="349"/>
      <c r="U24" s="349"/>
      <c r="V24" s="349"/>
      <c r="W24" s="179" t="s">
        <v>6</v>
      </c>
      <c r="X24" s="330" t="s">
        <v>553</v>
      </c>
      <c r="Y24" s="215"/>
      <c r="Z24" s="215"/>
      <c r="AA24" s="349"/>
      <c r="AB24" s="349"/>
      <c r="AC24" s="349"/>
      <c r="AD24" s="349"/>
      <c r="AE24" s="349"/>
      <c r="AF24" s="349"/>
      <c r="AG24" s="350"/>
      <c r="AH24" s="198"/>
    </row>
    <row r="25" spans="2:37" s="323" customFormat="1" ht="20.100000000000001" customHeight="1" x14ac:dyDescent="0.15">
      <c r="B25" s="352"/>
      <c r="C25" s="806"/>
      <c r="D25" s="807"/>
      <c r="E25" s="807"/>
      <c r="F25" s="807"/>
      <c r="G25" s="807"/>
      <c r="H25" s="807"/>
      <c r="I25" s="807"/>
      <c r="J25" s="807"/>
      <c r="K25" s="807"/>
      <c r="L25" s="807"/>
      <c r="M25" s="176" t="s">
        <v>6</v>
      </c>
      <c r="N25" s="273" t="s">
        <v>554</v>
      </c>
      <c r="O25" s="273"/>
      <c r="P25" s="273"/>
      <c r="Q25" s="346"/>
      <c r="R25" s="346"/>
      <c r="S25" s="346"/>
      <c r="T25" s="346"/>
      <c r="U25" s="346"/>
      <c r="V25" s="346"/>
      <c r="W25" s="177" t="s">
        <v>6</v>
      </c>
      <c r="X25" s="273" t="s">
        <v>555</v>
      </c>
      <c r="Y25" s="216"/>
      <c r="Z25" s="216"/>
      <c r="AA25" s="346"/>
      <c r="AB25" s="346"/>
      <c r="AC25" s="346"/>
      <c r="AD25" s="346"/>
      <c r="AE25" s="346"/>
      <c r="AF25" s="346"/>
      <c r="AG25" s="351"/>
      <c r="AH25" s="198"/>
    </row>
    <row r="26" spans="2:37" s="323" customFormat="1" ht="9" customHeight="1" x14ac:dyDescent="0.15">
      <c r="B26" s="352"/>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c r="AC26" s="2"/>
      <c r="AD26" s="2"/>
      <c r="AE26" s="2"/>
      <c r="AF26" s="2"/>
      <c r="AG26" s="2"/>
      <c r="AH26" s="198"/>
    </row>
    <row r="27" spans="2:37" s="323" customFormat="1" ht="20.100000000000001" customHeight="1" x14ac:dyDescent="0.15">
      <c r="B27" s="352"/>
      <c r="C27" s="870" t="s">
        <v>556</v>
      </c>
      <c r="D27" s="870"/>
      <c r="E27" s="870"/>
      <c r="F27" s="870"/>
      <c r="G27" s="870"/>
      <c r="H27" s="870"/>
      <c r="I27" s="870"/>
      <c r="J27" s="870"/>
      <c r="K27" s="870"/>
      <c r="L27" s="870"/>
      <c r="M27" s="870"/>
      <c r="N27" s="870"/>
      <c r="O27" s="870"/>
      <c r="P27" s="870"/>
      <c r="Q27" s="870"/>
      <c r="R27" s="870"/>
      <c r="S27" s="870"/>
      <c r="T27" s="870"/>
      <c r="U27" s="870"/>
      <c r="V27" s="870"/>
      <c r="W27" s="870"/>
      <c r="X27" s="870"/>
      <c r="Y27" s="870"/>
      <c r="Z27" s="870"/>
      <c r="AA27" s="197"/>
      <c r="AB27" s="197"/>
      <c r="AC27" s="197"/>
      <c r="AD27" s="197"/>
      <c r="AE27" s="197"/>
      <c r="AF27" s="197"/>
      <c r="AG27" s="197"/>
      <c r="AH27" s="198"/>
    </row>
    <row r="28" spans="2:37" s="323" customFormat="1" ht="20.100000000000001" customHeight="1" x14ac:dyDescent="0.15">
      <c r="B28" s="129"/>
      <c r="C28" s="871"/>
      <c r="D28" s="871"/>
      <c r="E28" s="871"/>
      <c r="F28" s="871"/>
      <c r="G28" s="871"/>
      <c r="H28" s="871"/>
      <c r="I28" s="871"/>
      <c r="J28" s="871"/>
      <c r="K28" s="871"/>
      <c r="L28" s="871"/>
      <c r="M28" s="871"/>
      <c r="N28" s="871"/>
      <c r="O28" s="871"/>
      <c r="P28" s="871"/>
      <c r="Q28" s="871"/>
      <c r="R28" s="871"/>
      <c r="S28" s="871"/>
      <c r="T28" s="871"/>
      <c r="U28" s="871"/>
      <c r="V28" s="871"/>
      <c r="W28" s="871"/>
      <c r="X28" s="871"/>
      <c r="Y28" s="871"/>
      <c r="Z28" s="871"/>
      <c r="AA28" s="217"/>
      <c r="AB28" s="218"/>
      <c r="AC28" s="218"/>
      <c r="AD28" s="218"/>
      <c r="AE28" s="218"/>
      <c r="AF28" s="218"/>
      <c r="AG28" s="218"/>
      <c r="AH28" s="219"/>
    </row>
    <row r="29" spans="2:37" s="323" customFormat="1" ht="9" customHeight="1" x14ac:dyDescent="0.15">
      <c r="B29" s="129"/>
      <c r="C29" s="2"/>
      <c r="D29" s="2"/>
      <c r="E29" s="2"/>
      <c r="F29" s="2"/>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9"/>
    </row>
    <row r="30" spans="2:37" s="323" customFormat="1" ht="20.100000000000001" customHeight="1" x14ac:dyDescent="0.15">
      <c r="B30" s="352"/>
      <c r="C30" s="859" t="s">
        <v>557</v>
      </c>
      <c r="D30" s="859"/>
      <c r="E30" s="859"/>
      <c r="F30" s="859"/>
      <c r="G30" s="859"/>
      <c r="H30" s="859"/>
      <c r="I30" s="859"/>
      <c r="J30" s="859"/>
      <c r="K30" s="864"/>
      <c r="L30" s="864"/>
      <c r="M30" s="864"/>
      <c r="N30" s="864"/>
      <c r="O30" s="864"/>
      <c r="P30" s="864"/>
      <c r="Q30" s="864"/>
      <c r="R30" s="864" t="s">
        <v>84</v>
      </c>
      <c r="S30" s="864"/>
      <c r="T30" s="864"/>
      <c r="U30" s="864"/>
      <c r="V30" s="864"/>
      <c r="W30" s="864"/>
      <c r="X30" s="864"/>
      <c r="Y30" s="864"/>
      <c r="Z30" s="864" t="s">
        <v>415</v>
      </c>
      <c r="AA30" s="864"/>
      <c r="AB30" s="864"/>
      <c r="AC30" s="864"/>
      <c r="AD30" s="864"/>
      <c r="AE30" s="864"/>
      <c r="AF30" s="864"/>
      <c r="AG30" s="866" t="s">
        <v>198</v>
      </c>
      <c r="AH30" s="198"/>
    </row>
    <row r="31" spans="2:37" s="323" customFormat="1" ht="20.100000000000001" customHeight="1" x14ac:dyDescent="0.15">
      <c r="B31" s="352"/>
      <c r="C31" s="859"/>
      <c r="D31" s="859"/>
      <c r="E31" s="859"/>
      <c r="F31" s="859"/>
      <c r="G31" s="859"/>
      <c r="H31" s="859"/>
      <c r="I31" s="859"/>
      <c r="J31" s="859"/>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7"/>
      <c r="AH31" s="198"/>
    </row>
    <row r="32" spans="2:37" s="323" customFormat="1" ht="13.5" customHeight="1" x14ac:dyDescent="0.15">
      <c r="B32" s="332"/>
      <c r="C32" s="273"/>
      <c r="D32" s="273"/>
      <c r="E32" s="273"/>
      <c r="F32" s="273"/>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row>
    <row r="33" spans="2:34" s="323" customFormat="1" ht="13.5" customHeight="1" x14ac:dyDescent="0.15">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row>
    <row r="34" spans="2:34" s="323" customFormat="1" ht="20.100000000000001" customHeight="1" x14ac:dyDescent="0.15">
      <c r="B34" s="329" t="s">
        <v>558</v>
      </c>
      <c r="C34" s="330"/>
      <c r="D34" s="330"/>
      <c r="E34" s="330"/>
      <c r="F34" s="330"/>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4"/>
    </row>
    <row r="35" spans="2:34" s="323" customFormat="1" ht="20.100000000000001" customHeight="1" x14ac:dyDescent="0.15">
      <c r="B35" s="352"/>
      <c r="C35" s="614" t="s">
        <v>559</v>
      </c>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197"/>
      <c r="AG35" s="197"/>
      <c r="AH35" s="198"/>
    </row>
    <row r="36" spans="2:34" s="323" customFormat="1" ht="20.100000000000001" customHeight="1" x14ac:dyDescent="0.15">
      <c r="B36" s="245"/>
      <c r="C36" s="523" t="s">
        <v>547</v>
      </c>
      <c r="D36" s="859"/>
      <c r="E36" s="859"/>
      <c r="F36" s="859"/>
      <c r="G36" s="859"/>
      <c r="H36" s="859"/>
      <c r="I36" s="859"/>
      <c r="J36" s="859"/>
      <c r="K36" s="859"/>
      <c r="L36" s="859"/>
      <c r="M36" s="859"/>
      <c r="N36" s="859"/>
      <c r="O36" s="859"/>
      <c r="P36" s="859"/>
      <c r="Q36" s="859"/>
      <c r="R36" s="859"/>
      <c r="S36" s="859"/>
      <c r="T36" s="859"/>
      <c r="U36" s="859"/>
      <c r="V36" s="859"/>
      <c r="W36" s="859"/>
      <c r="X36" s="859"/>
      <c r="Y36" s="859"/>
      <c r="Z36" s="859"/>
      <c r="AA36" s="868" t="s">
        <v>548</v>
      </c>
      <c r="AB36" s="868"/>
      <c r="AC36" s="868"/>
      <c r="AD36" s="868"/>
      <c r="AE36" s="868"/>
      <c r="AF36" s="868"/>
      <c r="AG36" s="868"/>
      <c r="AH36" s="225"/>
    </row>
    <row r="37" spans="2:34" s="323" customFormat="1" ht="20.100000000000001" customHeight="1" x14ac:dyDescent="0.15">
      <c r="B37" s="206"/>
      <c r="C37" s="523"/>
      <c r="D37" s="859"/>
      <c r="E37" s="859"/>
      <c r="F37" s="859"/>
      <c r="G37" s="859"/>
      <c r="H37" s="859"/>
      <c r="I37" s="859"/>
      <c r="J37" s="859"/>
      <c r="K37" s="859"/>
      <c r="L37" s="859"/>
      <c r="M37" s="859"/>
      <c r="N37" s="859"/>
      <c r="O37" s="859"/>
      <c r="P37" s="859"/>
      <c r="Q37" s="859"/>
      <c r="R37" s="859"/>
      <c r="S37" s="859"/>
      <c r="T37" s="859"/>
      <c r="U37" s="859"/>
      <c r="V37" s="859"/>
      <c r="W37" s="859"/>
      <c r="X37" s="859"/>
      <c r="Y37" s="859"/>
      <c r="Z37" s="859"/>
      <c r="AA37" s="182"/>
      <c r="AB37" s="213"/>
      <c r="AC37" s="213"/>
      <c r="AD37" s="213"/>
      <c r="AE37" s="213"/>
      <c r="AF37" s="213"/>
      <c r="AG37" s="226"/>
      <c r="AH37" s="225"/>
    </row>
    <row r="38" spans="2:34" s="323" customFormat="1" ht="9" customHeight="1" x14ac:dyDescent="0.15">
      <c r="B38" s="129"/>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186"/>
      <c r="AB38" s="186"/>
      <c r="AC38" s="186"/>
      <c r="AD38" s="186"/>
      <c r="AE38" s="186"/>
      <c r="AF38" s="186"/>
      <c r="AG38" s="197"/>
      <c r="AH38" s="198"/>
    </row>
    <row r="39" spans="2:34" s="323" customFormat="1" ht="20.100000000000001" customHeight="1" x14ac:dyDescent="0.15">
      <c r="B39" s="129"/>
      <c r="C39" s="615" t="s">
        <v>551</v>
      </c>
      <c r="D39" s="798"/>
      <c r="E39" s="798"/>
      <c r="F39" s="798"/>
      <c r="G39" s="798"/>
      <c r="H39" s="798"/>
      <c r="I39" s="798"/>
      <c r="J39" s="798"/>
      <c r="K39" s="798"/>
      <c r="L39" s="798"/>
      <c r="M39" s="180" t="s">
        <v>6</v>
      </c>
      <c r="N39" s="323" t="s">
        <v>552</v>
      </c>
      <c r="Q39" s="2"/>
      <c r="R39" s="2"/>
      <c r="S39" s="2"/>
      <c r="T39" s="2"/>
      <c r="U39" s="2"/>
      <c r="V39" s="2"/>
      <c r="W39" s="175" t="s">
        <v>6</v>
      </c>
      <c r="X39" s="323" t="s">
        <v>553</v>
      </c>
      <c r="Y39"/>
      <c r="Z39"/>
      <c r="AA39" s="2"/>
      <c r="AB39" s="2"/>
      <c r="AC39" s="2"/>
      <c r="AD39" s="2"/>
      <c r="AE39" s="2"/>
      <c r="AF39" s="2"/>
      <c r="AG39" s="349"/>
      <c r="AH39" s="225"/>
    </row>
    <row r="40" spans="2:34" s="323" customFormat="1" ht="20.100000000000001" customHeight="1" x14ac:dyDescent="0.15">
      <c r="B40" s="129"/>
      <c r="C40" s="806"/>
      <c r="D40" s="807"/>
      <c r="E40" s="807"/>
      <c r="F40" s="807"/>
      <c r="G40" s="807"/>
      <c r="H40" s="807"/>
      <c r="I40" s="807"/>
      <c r="J40" s="807"/>
      <c r="K40" s="807"/>
      <c r="L40" s="807"/>
      <c r="M40" s="176" t="s">
        <v>6</v>
      </c>
      <c r="N40" s="273" t="s">
        <v>554</v>
      </c>
      <c r="O40" s="273"/>
      <c r="P40" s="273"/>
      <c r="Q40" s="346"/>
      <c r="R40" s="346"/>
      <c r="S40" s="346"/>
      <c r="T40" s="346"/>
      <c r="U40" s="346"/>
      <c r="V40" s="346"/>
      <c r="W40" s="346"/>
      <c r="X40" s="346"/>
      <c r="Y40" s="177"/>
      <c r="Z40" s="273"/>
      <c r="AA40" s="346"/>
      <c r="AB40" s="216"/>
      <c r="AC40" s="216"/>
      <c r="AD40" s="216"/>
      <c r="AE40" s="216"/>
      <c r="AF40" s="216"/>
      <c r="AG40" s="346"/>
      <c r="AH40" s="225"/>
    </row>
    <row r="41" spans="2:34" s="323" customFormat="1" ht="9" customHeight="1" x14ac:dyDescent="0.15">
      <c r="B41" s="129"/>
      <c r="C41" s="322"/>
      <c r="D41" s="322"/>
      <c r="E41" s="322"/>
      <c r="F41" s="322"/>
      <c r="G41" s="322"/>
      <c r="H41" s="322"/>
      <c r="I41" s="322"/>
      <c r="J41" s="322"/>
      <c r="K41" s="322"/>
      <c r="L41" s="322"/>
      <c r="M41" s="175"/>
      <c r="Q41" s="2"/>
      <c r="R41" s="2"/>
      <c r="S41" s="2"/>
      <c r="T41" s="2"/>
      <c r="U41" s="2"/>
      <c r="V41" s="2"/>
      <c r="W41" s="2"/>
      <c r="X41" s="2"/>
      <c r="Y41" s="175"/>
      <c r="AA41" s="2"/>
      <c r="AB41" s="2"/>
      <c r="AC41" s="2"/>
      <c r="AD41" s="2"/>
      <c r="AE41" s="2"/>
      <c r="AF41" s="2"/>
      <c r="AG41" s="2"/>
      <c r="AH41" s="198"/>
    </row>
    <row r="42" spans="2:34" s="323" customFormat="1" ht="20.100000000000001" customHeight="1" x14ac:dyDescent="0.15">
      <c r="B42" s="352"/>
      <c r="C42" s="859" t="s">
        <v>560</v>
      </c>
      <c r="D42" s="859"/>
      <c r="E42" s="859"/>
      <c r="F42" s="859"/>
      <c r="G42" s="859"/>
      <c r="H42" s="859"/>
      <c r="I42" s="859"/>
      <c r="J42" s="859"/>
      <c r="K42" s="860"/>
      <c r="L42" s="861"/>
      <c r="M42" s="861"/>
      <c r="N42" s="861"/>
      <c r="O42" s="861"/>
      <c r="P42" s="861"/>
      <c r="Q42" s="861"/>
      <c r="R42" s="359" t="s">
        <v>84</v>
      </c>
      <c r="S42" s="861"/>
      <c r="T42" s="861"/>
      <c r="U42" s="861"/>
      <c r="V42" s="861"/>
      <c r="W42" s="861"/>
      <c r="X42" s="861"/>
      <c r="Y42" s="861"/>
      <c r="Z42" s="359" t="s">
        <v>415</v>
      </c>
      <c r="AA42" s="861"/>
      <c r="AB42" s="861"/>
      <c r="AC42" s="861"/>
      <c r="AD42" s="861"/>
      <c r="AE42" s="861"/>
      <c r="AF42" s="861"/>
      <c r="AG42" s="227" t="s">
        <v>198</v>
      </c>
      <c r="AH42" s="228"/>
    </row>
    <row r="43" spans="2:34" s="323" customFormat="1" ht="10.5" customHeight="1" x14ac:dyDescent="0.15">
      <c r="B43" s="86"/>
      <c r="C43" s="336"/>
      <c r="D43" s="336"/>
      <c r="E43" s="336"/>
      <c r="F43" s="336"/>
      <c r="G43" s="336"/>
      <c r="H43" s="336"/>
      <c r="I43" s="336"/>
      <c r="J43" s="336"/>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229"/>
    </row>
    <row r="44" spans="2:34" s="323" customFormat="1" ht="6" customHeight="1" x14ac:dyDescent="0.15">
      <c r="B44" s="322"/>
      <c r="C44" s="322"/>
      <c r="D44" s="322"/>
      <c r="E44" s="322"/>
      <c r="F44" s="322"/>
      <c r="X44" s="191"/>
      <c r="Y44" s="191"/>
    </row>
    <row r="45" spans="2:34" s="323" customFormat="1" x14ac:dyDescent="0.15">
      <c r="B45" s="862" t="s">
        <v>386</v>
      </c>
      <c r="C45" s="862"/>
      <c r="D45" s="195" t="s">
        <v>387</v>
      </c>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row>
    <row r="46" spans="2:34" s="323" customFormat="1" ht="13.5" customHeight="1" x14ac:dyDescent="0.15">
      <c r="B46" s="862" t="s">
        <v>388</v>
      </c>
      <c r="C46" s="862"/>
      <c r="D46" s="863" t="s">
        <v>561</v>
      </c>
      <c r="E46" s="863"/>
      <c r="F46" s="863"/>
      <c r="G46" s="863"/>
      <c r="H46" s="863"/>
      <c r="I46" s="863"/>
      <c r="J46" s="863"/>
      <c r="K46" s="863"/>
      <c r="L46" s="863"/>
      <c r="M46" s="863"/>
      <c r="N46" s="863"/>
      <c r="O46" s="863"/>
      <c r="P46" s="863"/>
      <c r="Q46" s="863"/>
      <c r="R46" s="863"/>
      <c r="S46" s="863"/>
      <c r="T46" s="863"/>
      <c r="U46" s="863"/>
      <c r="V46" s="863"/>
      <c r="W46" s="863"/>
      <c r="X46" s="863"/>
      <c r="Y46" s="863"/>
      <c r="Z46" s="863"/>
      <c r="AA46" s="863"/>
      <c r="AB46" s="863"/>
      <c r="AC46" s="863"/>
      <c r="AD46" s="863"/>
      <c r="AE46" s="863"/>
      <c r="AF46" s="863"/>
      <c r="AG46" s="863"/>
      <c r="AH46" s="863"/>
    </row>
    <row r="47" spans="2:34" s="323" customFormat="1" ht="13.5" customHeight="1" x14ac:dyDescent="0.15">
      <c r="B47" s="354"/>
      <c r="C47" s="354"/>
      <c r="D47" s="863"/>
      <c r="E47" s="863"/>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3"/>
      <c r="AE47" s="863"/>
      <c r="AF47" s="863"/>
      <c r="AG47" s="863"/>
      <c r="AH47" s="863"/>
    </row>
    <row r="48" spans="2:34" s="323" customFormat="1" x14ac:dyDescent="0.15">
      <c r="B48" s="862" t="s">
        <v>389</v>
      </c>
      <c r="C48" s="862"/>
      <c r="D48" s="196" t="s">
        <v>562</v>
      </c>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row>
    <row r="49" spans="1:37" ht="13.5" customHeight="1" x14ac:dyDescent="0.15">
      <c r="B49" s="862" t="s">
        <v>563</v>
      </c>
      <c r="C49" s="862"/>
      <c r="D49" s="863" t="s">
        <v>564</v>
      </c>
      <c r="E49" s="863"/>
      <c r="F49" s="863"/>
      <c r="G49" s="863"/>
      <c r="H49" s="863"/>
      <c r="I49" s="863"/>
      <c r="J49" s="863"/>
      <c r="K49" s="863"/>
      <c r="L49" s="863"/>
      <c r="M49" s="863"/>
      <c r="N49" s="863"/>
      <c r="O49" s="863"/>
      <c r="P49" s="863"/>
      <c r="Q49" s="863"/>
      <c r="R49" s="863"/>
      <c r="S49" s="863"/>
      <c r="T49" s="863"/>
      <c r="U49" s="863"/>
      <c r="V49" s="863"/>
      <c r="W49" s="863"/>
      <c r="X49" s="863"/>
      <c r="Y49" s="863"/>
      <c r="Z49" s="863"/>
      <c r="AA49" s="863"/>
      <c r="AB49" s="863"/>
      <c r="AC49" s="863"/>
      <c r="AD49" s="863"/>
      <c r="AE49" s="863"/>
      <c r="AF49" s="863"/>
      <c r="AG49" s="863"/>
      <c r="AH49" s="863"/>
    </row>
    <row r="50" spans="1:37" s="14" customFormat="1" ht="25.15" customHeight="1" x14ac:dyDescent="0.15">
      <c r="B50" s="282"/>
      <c r="C50" s="2"/>
      <c r="D50" s="863"/>
      <c r="E50" s="863"/>
      <c r="F50" s="863"/>
      <c r="G50" s="863"/>
      <c r="H50" s="863"/>
      <c r="I50" s="863"/>
      <c r="J50" s="863"/>
      <c r="K50" s="863"/>
      <c r="L50" s="863"/>
      <c r="M50" s="863"/>
      <c r="N50" s="863"/>
      <c r="O50" s="863"/>
      <c r="P50" s="863"/>
      <c r="Q50" s="863"/>
      <c r="R50" s="863"/>
      <c r="S50" s="863"/>
      <c r="T50" s="863"/>
      <c r="U50" s="863"/>
      <c r="V50" s="863"/>
      <c r="W50" s="863"/>
      <c r="X50" s="863"/>
      <c r="Y50" s="863"/>
      <c r="Z50" s="863"/>
      <c r="AA50" s="863"/>
      <c r="AB50" s="863"/>
      <c r="AC50" s="863"/>
      <c r="AD50" s="863"/>
      <c r="AE50" s="863"/>
      <c r="AF50" s="863"/>
      <c r="AG50" s="863"/>
      <c r="AH50" s="863"/>
    </row>
    <row r="51" spans="1:37" s="14" customFormat="1" ht="13.5" customHeight="1" x14ac:dyDescent="0.15">
      <c r="A51"/>
      <c r="B51" s="172" t="s">
        <v>565</v>
      </c>
      <c r="C51" s="172"/>
      <c r="D51" s="858" t="s">
        <v>566</v>
      </c>
      <c r="E51" s="858"/>
      <c r="F51" s="858"/>
      <c r="G51" s="858"/>
      <c r="H51" s="858"/>
      <c r="I51" s="858"/>
      <c r="J51" s="858"/>
      <c r="K51" s="858"/>
      <c r="L51" s="858"/>
      <c r="M51" s="858"/>
      <c r="N51" s="858"/>
      <c r="O51" s="858"/>
      <c r="P51" s="858"/>
      <c r="Q51" s="858"/>
      <c r="R51" s="858"/>
      <c r="S51" s="858"/>
      <c r="T51" s="858"/>
      <c r="U51" s="858"/>
      <c r="V51" s="858"/>
      <c r="W51" s="858"/>
      <c r="X51" s="858"/>
      <c r="Y51" s="858"/>
      <c r="Z51" s="858"/>
      <c r="AA51" s="858"/>
      <c r="AB51" s="858"/>
      <c r="AC51" s="858"/>
      <c r="AD51" s="858"/>
      <c r="AE51" s="858"/>
      <c r="AF51" s="858"/>
      <c r="AG51" s="858"/>
      <c r="AH51" s="858"/>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sheetPr codeName="Sheet58"/>
  <dimension ref="B2:AI69"/>
  <sheetViews>
    <sheetView zoomScaleNormal="100" workbookViewId="0"/>
  </sheetViews>
  <sheetFormatPr defaultColWidth="4" defaultRowHeight="13.5" x14ac:dyDescent="0.15"/>
  <cols>
    <col min="1" max="1" width="2.875" style="323" customWidth="1"/>
    <col min="2" max="2" width="2.375" style="323" customWidth="1"/>
    <col min="3" max="3" width="3.5" style="323" customWidth="1"/>
    <col min="4" max="15" width="3.625" style="323" customWidth="1"/>
    <col min="16" max="16" width="1.5" style="323" customWidth="1"/>
    <col min="17" max="18" width="3.625" style="323" customWidth="1"/>
    <col min="19" max="19" width="2.75" style="323" customWidth="1"/>
    <col min="20" max="25" width="3.625" style="323" customWidth="1"/>
    <col min="26" max="26" width="9.5" style="323" customWidth="1"/>
    <col min="27" max="30" width="3.625" style="323" customWidth="1"/>
    <col min="31" max="31" width="6.625" style="323" customWidth="1"/>
    <col min="32" max="16384" width="4" style="323"/>
  </cols>
  <sheetData>
    <row r="2" spans="2:31" x14ac:dyDescent="0.15">
      <c r="B2" s="323" t="s">
        <v>654</v>
      </c>
    </row>
    <row r="3" spans="2:31" x14ac:dyDescent="0.15">
      <c r="U3" s="2"/>
      <c r="X3" s="287" t="s">
        <v>83</v>
      </c>
      <c r="Y3" s="648"/>
      <c r="Z3" s="648"/>
      <c r="AA3" s="287" t="s">
        <v>84</v>
      </c>
      <c r="AB3" s="282"/>
      <c r="AC3" s="287" t="s">
        <v>197</v>
      </c>
      <c r="AD3" s="282"/>
      <c r="AE3" s="287" t="s">
        <v>198</v>
      </c>
    </row>
    <row r="4" spans="2:31" x14ac:dyDescent="0.15">
      <c r="T4" s="362"/>
      <c r="U4" s="362"/>
      <c r="V4" s="362"/>
    </row>
    <row r="5" spans="2:31" x14ac:dyDescent="0.15">
      <c r="B5" s="648" t="s">
        <v>608</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row>
    <row r="7" spans="2:31" ht="23.25" customHeight="1" x14ac:dyDescent="0.15">
      <c r="B7" s="230" t="s">
        <v>302</v>
      </c>
      <c r="C7" s="230"/>
      <c r="D7" s="230"/>
      <c r="E7" s="230"/>
      <c r="F7" s="598"/>
      <c r="G7" s="599"/>
      <c r="H7" s="599"/>
      <c r="I7" s="599"/>
      <c r="J7" s="599"/>
      <c r="K7" s="599"/>
      <c r="L7" s="599"/>
      <c r="M7" s="599"/>
      <c r="N7" s="599"/>
      <c r="O7" s="599"/>
      <c r="P7" s="599"/>
      <c r="Q7" s="599"/>
      <c r="R7" s="599"/>
      <c r="S7" s="599"/>
      <c r="T7" s="599"/>
      <c r="U7" s="599"/>
      <c r="V7" s="599"/>
      <c r="W7" s="599"/>
      <c r="X7" s="599"/>
      <c r="Y7" s="599"/>
      <c r="Z7" s="599"/>
      <c r="AA7" s="599"/>
      <c r="AB7" s="599"/>
      <c r="AC7" s="599"/>
      <c r="AD7" s="599"/>
      <c r="AE7" s="600"/>
    </row>
    <row r="8" spans="2:31" ht="23.25" customHeight="1" x14ac:dyDescent="0.15">
      <c r="B8" s="230" t="s">
        <v>317</v>
      </c>
      <c r="C8" s="230"/>
      <c r="D8" s="230"/>
      <c r="E8" s="230"/>
      <c r="F8" s="266" t="s">
        <v>6</v>
      </c>
      <c r="G8" s="344" t="s">
        <v>423</v>
      </c>
      <c r="H8" s="344"/>
      <c r="I8" s="344"/>
      <c r="J8" s="344"/>
      <c r="K8" s="267" t="s">
        <v>6</v>
      </c>
      <c r="L8" s="344" t="s">
        <v>424</v>
      </c>
      <c r="M8" s="344"/>
      <c r="N8" s="344"/>
      <c r="O8" s="344"/>
      <c r="P8" s="344"/>
      <c r="Q8" s="267" t="s">
        <v>6</v>
      </c>
      <c r="R8" s="344" t="s">
        <v>425</v>
      </c>
      <c r="S8" s="344"/>
      <c r="T8" s="344"/>
      <c r="U8" s="344"/>
      <c r="V8" s="344"/>
      <c r="W8" s="344"/>
      <c r="X8" s="344"/>
      <c r="Y8" s="344"/>
      <c r="Z8" s="344"/>
      <c r="AA8" s="344"/>
      <c r="AB8" s="344"/>
      <c r="AC8" s="344"/>
      <c r="AD8" s="319"/>
      <c r="AE8" s="320"/>
    </row>
    <row r="9" spans="2:31" ht="24.95" customHeight="1" x14ac:dyDescent="0.15">
      <c r="B9" s="663" t="s">
        <v>426</v>
      </c>
      <c r="C9" s="664"/>
      <c r="D9" s="664"/>
      <c r="E9" s="665"/>
      <c r="F9" s="282" t="s">
        <v>6</v>
      </c>
      <c r="G9" s="202" t="s">
        <v>609</v>
      </c>
      <c r="H9" s="2"/>
      <c r="I9" s="2"/>
      <c r="J9" s="2"/>
      <c r="K9" s="2"/>
      <c r="L9" s="2"/>
      <c r="M9" s="2"/>
      <c r="N9" s="2"/>
      <c r="O9" s="2"/>
      <c r="Q9" s="330"/>
      <c r="R9" s="269" t="s">
        <v>6</v>
      </c>
      <c r="S9" s="2" t="s">
        <v>610</v>
      </c>
      <c r="T9" s="2"/>
      <c r="U9" s="2"/>
      <c r="V9" s="2"/>
      <c r="W9" s="349"/>
      <c r="X9" s="349"/>
      <c r="Y9" s="349"/>
      <c r="Z9" s="349"/>
      <c r="AA9" s="349"/>
      <c r="AB9" s="349"/>
      <c r="AC9" s="349"/>
      <c r="AD9" s="330"/>
      <c r="AE9" s="331"/>
    </row>
    <row r="10" spans="2:31" ht="24.95" customHeight="1" x14ac:dyDescent="0.15">
      <c r="B10" s="799"/>
      <c r="C10" s="648"/>
      <c r="D10" s="648"/>
      <c r="E10" s="800"/>
      <c r="F10" s="282" t="s">
        <v>6</v>
      </c>
      <c r="G10" s="202" t="s">
        <v>767</v>
      </c>
      <c r="H10" s="2"/>
      <c r="I10" s="2"/>
      <c r="J10" s="2"/>
      <c r="K10" s="2"/>
      <c r="L10" s="2"/>
      <c r="M10" s="2"/>
      <c r="N10" s="2"/>
      <c r="O10" s="2"/>
      <c r="R10" s="282" t="s">
        <v>6</v>
      </c>
      <c r="S10" s="2" t="s">
        <v>611</v>
      </c>
      <c r="T10" s="2"/>
      <c r="U10" s="2"/>
      <c r="V10" s="2"/>
      <c r="W10" s="2"/>
      <c r="X10" s="2"/>
      <c r="Y10" s="2"/>
      <c r="Z10" s="2"/>
      <c r="AA10" s="2"/>
      <c r="AB10" s="2"/>
      <c r="AC10" s="2"/>
      <c r="AE10" s="327"/>
    </row>
    <row r="11" spans="2:31" ht="24.95" customHeight="1" x14ac:dyDescent="0.15">
      <c r="B11" s="601"/>
      <c r="C11" s="602"/>
      <c r="D11" s="602"/>
      <c r="E11" s="603"/>
      <c r="F11" s="282" t="s">
        <v>6</v>
      </c>
      <c r="G11" s="2" t="s">
        <v>612</v>
      </c>
      <c r="H11" s="2"/>
      <c r="I11" s="2"/>
      <c r="J11" s="2"/>
      <c r="K11" s="2"/>
      <c r="L11" s="2"/>
      <c r="M11" s="2"/>
      <c r="N11" s="2"/>
      <c r="O11" s="2"/>
      <c r="R11" s="282"/>
      <c r="S11" s="2"/>
      <c r="T11" s="2"/>
      <c r="U11" s="2"/>
      <c r="V11" s="2"/>
      <c r="W11" s="2"/>
      <c r="X11" s="2"/>
      <c r="Y11" s="2"/>
      <c r="Z11" s="2"/>
      <c r="AA11" s="2"/>
      <c r="AB11" s="2"/>
      <c r="AC11" s="2"/>
      <c r="AE11" s="327"/>
    </row>
    <row r="12" spans="2:31" ht="30.75" customHeight="1" x14ac:dyDescent="0.15">
      <c r="B12" s="230" t="s">
        <v>318</v>
      </c>
      <c r="C12" s="230"/>
      <c r="D12" s="230"/>
      <c r="E12" s="230"/>
      <c r="F12" s="266" t="s">
        <v>6</v>
      </c>
      <c r="G12" s="344" t="s">
        <v>613</v>
      </c>
      <c r="H12" s="231"/>
      <c r="I12" s="231"/>
      <c r="J12" s="231"/>
      <c r="K12" s="231"/>
      <c r="L12" s="231"/>
      <c r="M12" s="231"/>
      <c r="N12" s="231"/>
      <c r="O12" s="231"/>
      <c r="P12" s="231"/>
      <c r="Q12" s="319"/>
      <c r="R12" s="267" t="s">
        <v>6</v>
      </c>
      <c r="S12" s="344" t="s">
        <v>614</v>
      </c>
      <c r="T12" s="231"/>
      <c r="U12" s="231"/>
      <c r="V12" s="231"/>
      <c r="W12" s="231"/>
      <c r="X12" s="231"/>
      <c r="Y12" s="231"/>
      <c r="Z12" s="231"/>
      <c r="AA12" s="231"/>
      <c r="AB12" s="231"/>
      <c r="AC12" s="231"/>
      <c r="AD12" s="319"/>
      <c r="AE12" s="320"/>
    </row>
    <row r="14" spans="2:31" x14ac:dyDescent="0.15">
      <c r="B14" s="285"/>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20"/>
      <c r="AA14" s="266"/>
      <c r="AB14" s="267" t="s">
        <v>308</v>
      </c>
      <c r="AC14" s="267" t="s">
        <v>309</v>
      </c>
      <c r="AD14" s="267" t="s">
        <v>310</v>
      </c>
      <c r="AE14" s="320"/>
    </row>
    <row r="15" spans="2:31" x14ac:dyDescent="0.15">
      <c r="B15" s="329" t="s">
        <v>615</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50"/>
      <c r="AA15" s="268"/>
      <c r="AB15" s="269"/>
      <c r="AC15" s="269"/>
      <c r="AD15" s="330"/>
      <c r="AE15" s="384"/>
    </row>
    <row r="16" spans="2:31" x14ac:dyDescent="0.15">
      <c r="B16" s="328"/>
      <c r="C16" s="232" t="s">
        <v>430</v>
      </c>
      <c r="D16" s="323" t="s">
        <v>616</v>
      </c>
      <c r="Z16" s="203"/>
      <c r="AA16" s="357"/>
      <c r="AB16" s="282" t="s">
        <v>6</v>
      </c>
      <c r="AC16" s="282" t="s">
        <v>309</v>
      </c>
      <c r="AD16" s="282" t="s">
        <v>6</v>
      </c>
      <c r="AE16" s="383"/>
    </row>
    <row r="17" spans="2:31" x14ac:dyDescent="0.15">
      <c r="B17" s="328"/>
      <c r="D17" s="323" t="s">
        <v>431</v>
      </c>
      <c r="Z17" s="127"/>
      <c r="AA17" s="324"/>
      <c r="AB17" s="282"/>
      <c r="AC17" s="282"/>
      <c r="AE17" s="383"/>
    </row>
    <row r="18" spans="2:31" ht="6" customHeight="1" x14ac:dyDescent="0.15">
      <c r="B18" s="328"/>
      <c r="Z18" s="127"/>
      <c r="AA18" s="324"/>
      <c r="AB18" s="282"/>
      <c r="AC18" s="282"/>
      <c r="AE18" s="383"/>
    </row>
    <row r="19" spans="2:31" x14ac:dyDescent="0.15">
      <c r="B19" s="328"/>
      <c r="D19" s="343" t="s">
        <v>484</v>
      </c>
      <c r="E19" s="344"/>
      <c r="F19" s="344"/>
      <c r="G19" s="344"/>
      <c r="H19" s="344"/>
      <c r="I19" s="344"/>
      <c r="J19" s="344"/>
      <c r="K19" s="344"/>
      <c r="L19" s="344"/>
      <c r="M19" s="344"/>
      <c r="N19" s="344"/>
      <c r="O19" s="319"/>
      <c r="P19" s="319"/>
      <c r="Q19" s="319"/>
      <c r="R19" s="319"/>
      <c r="S19" s="344"/>
      <c r="T19" s="344"/>
      <c r="U19" s="598"/>
      <c r="V19" s="599"/>
      <c r="W19" s="599"/>
      <c r="X19" s="319" t="s">
        <v>432</v>
      </c>
      <c r="Y19" s="328"/>
      <c r="Z19" s="127"/>
      <c r="AA19" s="324"/>
      <c r="AB19" s="282"/>
      <c r="AC19" s="282"/>
      <c r="AE19" s="383"/>
    </row>
    <row r="20" spans="2:31" x14ac:dyDescent="0.15">
      <c r="B20" s="328"/>
      <c r="D20" s="343" t="s">
        <v>617</v>
      </c>
      <c r="E20" s="344"/>
      <c r="F20" s="344"/>
      <c r="G20" s="344"/>
      <c r="H20" s="344"/>
      <c r="I20" s="344"/>
      <c r="J20" s="344"/>
      <c r="K20" s="344"/>
      <c r="L20" s="344"/>
      <c r="M20" s="344"/>
      <c r="N20" s="344"/>
      <c r="O20" s="319"/>
      <c r="P20" s="319"/>
      <c r="Q20" s="319"/>
      <c r="R20" s="319"/>
      <c r="S20" s="344"/>
      <c r="T20" s="344"/>
      <c r="U20" s="598"/>
      <c r="V20" s="599"/>
      <c r="W20" s="599"/>
      <c r="X20" s="319" t="s">
        <v>432</v>
      </c>
      <c r="Y20" s="328"/>
      <c r="Z20" s="327"/>
      <c r="AA20" s="324"/>
      <c r="AB20" s="282"/>
      <c r="AC20" s="282"/>
      <c r="AE20" s="383"/>
    </row>
    <row r="21" spans="2:31" x14ac:dyDescent="0.15">
      <c r="B21" s="328"/>
      <c r="D21" s="343" t="s">
        <v>433</v>
      </c>
      <c r="E21" s="344"/>
      <c r="F21" s="344"/>
      <c r="G21" s="344"/>
      <c r="H21" s="344"/>
      <c r="I21" s="344"/>
      <c r="J21" s="344"/>
      <c r="K21" s="344"/>
      <c r="L21" s="344"/>
      <c r="M21" s="344"/>
      <c r="N21" s="344"/>
      <c r="O21" s="319"/>
      <c r="P21" s="319"/>
      <c r="Q21" s="319"/>
      <c r="R21" s="319"/>
      <c r="S21" s="344"/>
      <c r="T21" s="233" t="str">
        <f>(IFERROR(ROUNDDOWN(T20/T19*100,0),""))</f>
        <v/>
      </c>
      <c r="U21" s="872" t="str">
        <f>(IFERROR(ROUNDDOWN(U20/U19*100,0),""))</f>
        <v/>
      </c>
      <c r="V21" s="873"/>
      <c r="W21" s="873"/>
      <c r="X21" s="319" t="s">
        <v>149</v>
      </c>
      <c r="Y21" s="328"/>
      <c r="Z21" s="325"/>
      <c r="AA21" s="324"/>
      <c r="AB21" s="282"/>
      <c r="AC21" s="282"/>
      <c r="AE21" s="383"/>
    </row>
    <row r="22" spans="2:31" x14ac:dyDescent="0.15">
      <c r="B22" s="328"/>
      <c r="D22" s="323" t="s">
        <v>618</v>
      </c>
      <c r="Z22" s="325"/>
      <c r="AA22" s="324"/>
      <c r="AB22" s="282"/>
      <c r="AC22" s="282"/>
      <c r="AE22" s="383"/>
    </row>
    <row r="23" spans="2:31" x14ac:dyDescent="0.15">
      <c r="B23" s="328"/>
      <c r="E23" s="323" t="s">
        <v>619</v>
      </c>
      <c r="Z23" s="325"/>
      <c r="AA23" s="324"/>
      <c r="AB23" s="282"/>
      <c r="AC23" s="282"/>
      <c r="AE23" s="383"/>
    </row>
    <row r="24" spans="2:31" x14ac:dyDescent="0.15">
      <c r="B24" s="328"/>
      <c r="Z24" s="325"/>
      <c r="AA24" s="324"/>
      <c r="AB24" s="282"/>
      <c r="AC24" s="282"/>
      <c r="AE24" s="383"/>
    </row>
    <row r="25" spans="2:31" x14ac:dyDescent="0.15">
      <c r="B25" s="328"/>
      <c r="C25" s="232" t="s">
        <v>434</v>
      </c>
      <c r="D25" s="323" t="s">
        <v>620</v>
      </c>
      <c r="Z25" s="203"/>
      <c r="AA25" s="324"/>
      <c r="AB25" s="282" t="s">
        <v>6</v>
      </c>
      <c r="AC25" s="282" t="s">
        <v>309</v>
      </c>
      <c r="AD25" s="282" t="s">
        <v>6</v>
      </c>
      <c r="AE25" s="383"/>
    </row>
    <row r="26" spans="2:31" x14ac:dyDescent="0.15">
      <c r="B26" s="328"/>
      <c r="C26" s="232"/>
      <c r="D26" s="323" t="s">
        <v>621</v>
      </c>
      <c r="Z26" s="203"/>
      <c r="AA26" s="324"/>
      <c r="AB26" s="282"/>
      <c r="AC26" s="282"/>
      <c r="AD26" s="282"/>
      <c r="AE26" s="383"/>
    </row>
    <row r="27" spans="2:31" x14ac:dyDescent="0.15">
      <c r="B27" s="328"/>
      <c r="C27" s="232"/>
      <c r="D27" s="323" t="s">
        <v>622</v>
      </c>
      <c r="Z27" s="203"/>
      <c r="AA27" s="324"/>
      <c r="AB27" s="282"/>
      <c r="AC27" s="282"/>
      <c r="AD27" s="282"/>
      <c r="AE27" s="383"/>
    </row>
    <row r="28" spans="2:31" x14ac:dyDescent="0.15">
      <c r="B28" s="328"/>
      <c r="C28" s="232"/>
      <c r="D28" s="323" t="s">
        <v>623</v>
      </c>
      <c r="Z28" s="203"/>
      <c r="AA28" s="324"/>
      <c r="AB28" s="282"/>
      <c r="AC28" s="282"/>
      <c r="AD28" s="282"/>
      <c r="AE28" s="383"/>
    </row>
    <row r="29" spans="2:31" ht="6" customHeight="1" x14ac:dyDescent="0.15">
      <c r="B29" s="328"/>
      <c r="Z29" s="325"/>
      <c r="AA29" s="324"/>
      <c r="AB29" s="282"/>
      <c r="AC29" s="282"/>
      <c r="AE29" s="383"/>
    </row>
    <row r="30" spans="2:31" x14ac:dyDescent="0.15">
      <c r="B30" s="328"/>
      <c r="C30" s="232"/>
      <c r="D30" s="348" t="s">
        <v>624</v>
      </c>
      <c r="E30" s="349"/>
      <c r="F30" s="349"/>
      <c r="G30" s="349"/>
      <c r="H30" s="349"/>
      <c r="I30" s="349"/>
      <c r="J30" s="349"/>
      <c r="K30" s="349"/>
      <c r="L30" s="349"/>
      <c r="M30" s="349"/>
      <c r="N30" s="349"/>
      <c r="O30" s="330"/>
      <c r="P30" s="330"/>
      <c r="Q30" s="330"/>
      <c r="R30" s="330"/>
      <c r="S30" s="330"/>
      <c r="T30" s="331"/>
      <c r="U30" s="663"/>
      <c r="V30" s="664"/>
      <c r="W30" s="664"/>
      <c r="X30" s="665" t="s">
        <v>432</v>
      </c>
      <c r="Z30" s="325"/>
      <c r="AA30" s="324"/>
      <c r="AB30" s="282"/>
      <c r="AC30" s="282"/>
      <c r="AE30" s="383"/>
    </row>
    <row r="31" spans="2:31" x14ac:dyDescent="0.15">
      <c r="B31" s="328"/>
      <c r="C31" s="232"/>
      <c r="D31" s="241" t="s">
        <v>625</v>
      </c>
      <c r="E31" s="2"/>
      <c r="F31" s="2"/>
      <c r="G31" s="2"/>
      <c r="H31" s="2"/>
      <c r="I31" s="2"/>
      <c r="J31" s="2"/>
      <c r="K31" s="2"/>
      <c r="L31" s="2"/>
      <c r="M31" s="2"/>
      <c r="N31" s="2"/>
      <c r="T31" s="327"/>
      <c r="U31" s="799"/>
      <c r="V31" s="648"/>
      <c r="W31" s="648"/>
      <c r="X31" s="800"/>
      <c r="Z31" s="325"/>
      <c r="AA31" s="324"/>
      <c r="AB31" s="282"/>
      <c r="AC31" s="282"/>
      <c r="AE31" s="383"/>
    </row>
    <row r="32" spans="2:31" x14ac:dyDescent="0.15">
      <c r="B32" s="328"/>
      <c r="C32" s="232"/>
      <c r="D32" s="241" t="s">
        <v>626</v>
      </c>
      <c r="E32" s="2"/>
      <c r="F32" s="2"/>
      <c r="G32" s="2"/>
      <c r="H32" s="2"/>
      <c r="I32" s="2"/>
      <c r="J32" s="2"/>
      <c r="K32" s="2"/>
      <c r="L32" s="2"/>
      <c r="M32" s="2"/>
      <c r="N32" s="2"/>
      <c r="T32" s="327"/>
      <c r="U32" s="799"/>
      <c r="V32" s="648"/>
      <c r="W32" s="648"/>
      <c r="X32" s="800"/>
      <c r="Z32" s="325"/>
      <c r="AA32" s="324"/>
      <c r="AB32" s="282"/>
      <c r="AC32" s="282"/>
      <c r="AE32" s="383"/>
    </row>
    <row r="33" spans="2:35" x14ac:dyDescent="0.15">
      <c r="B33" s="328"/>
      <c r="C33" s="232"/>
      <c r="D33" s="242" t="s">
        <v>627</v>
      </c>
      <c r="E33" s="346"/>
      <c r="F33" s="346"/>
      <c r="G33" s="346"/>
      <c r="H33" s="346"/>
      <c r="I33" s="346"/>
      <c r="J33" s="346"/>
      <c r="K33" s="346"/>
      <c r="L33" s="346"/>
      <c r="M33" s="346"/>
      <c r="N33" s="346"/>
      <c r="O33" s="273"/>
      <c r="P33" s="273"/>
      <c r="Q33" s="273"/>
      <c r="R33" s="273"/>
      <c r="S33" s="273"/>
      <c r="T33" s="333"/>
      <c r="U33" s="601"/>
      <c r="V33" s="602"/>
      <c r="W33" s="602"/>
      <c r="X33" s="603"/>
      <c r="Z33" s="325"/>
      <c r="AA33" s="324"/>
      <c r="AB33" s="282"/>
      <c r="AC33" s="282"/>
      <c r="AE33" s="383"/>
    </row>
    <row r="34" spans="2:35" ht="4.5" customHeight="1" x14ac:dyDescent="0.15">
      <c r="B34" s="328"/>
      <c r="C34" s="232"/>
      <c r="D34" s="2"/>
      <c r="E34" s="2"/>
      <c r="F34" s="2"/>
      <c r="G34" s="2"/>
      <c r="H34" s="2"/>
      <c r="I34" s="2"/>
      <c r="J34" s="2"/>
      <c r="K34" s="2"/>
      <c r="L34" s="2"/>
      <c r="M34" s="2"/>
      <c r="N34" s="2"/>
      <c r="U34" s="282"/>
      <c r="V34" s="282"/>
      <c r="W34" s="282"/>
      <c r="Z34" s="325"/>
      <c r="AA34" s="324"/>
      <c r="AB34" s="282"/>
      <c r="AC34" s="282"/>
      <c r="AE34" s="383"/>
    </row>
    <row r="35" spans="2:35" x14ac:dyDescent="0.15">
      <c r="B35" s="328"/>
      <c r="C35" s="232"/>
      <c r="J35" s="648"/>
      <c r="K35" s="648"/>
      <c r="L35" s="648"/>
      <c r="M35" s="648"/>
      <c r="N35" s="648"/>
      <c r="O35" s="648"/>
      <c r="P35" s="648"/>
      <c r="Q35" s="648"/>
      <c r="R35" s="648"/>
      <c r="S35" s="648"/>
      <c r="T35" s="648"/>
      <c r="U35" s="648"/>
      <c r="V35" s="648"/>
      <c r="Z35" s="127"/>
      <c r="AA35" s="324"/>
      <c r="AB35" s="282"/>
      <c r="AC35" s="282"/>
      <c r="AE35" s="383"/>
    </row>
    <row r="36" spans="2:35" x14ac:dyDescent="0.15">
      <c r="B36" s="328"/>
      <c r="C36" s="232" t="s">
        <v>451</v>
      </c>
      <c r="D36" s="323" t="s">
        <v>628</v>
      </c>
      <c r="Z36" s="203"/>
      <c r="AA36" s="357"/>
      <c r="AB36" s="282" t="s">
        <v>6</v>
      </c>
      <c r="AC36" s="282" t="s">
        <v>309</v>
      </c>
      <c r="AD36" s="282" t="s">
        <v>6</v>
      </c>
      <c r="AE36" s="383"/>
    </row>
    <row r="37" spans="2:35" x14ac:dyDescent="0.15">
      <c r="B37" s="328"/>
      <c r="D37" s="323" t="s">
        <v>629</v>
      </c>
      <c r="E37" s="2"/>
      <c r="F37" s="2"/>
      <c r="G37" s="2"/>
      <c r="H37" s="2"/>
      <c r="I37" s="2"/>
      <c r="J37" s="2"/>
      <c r="K37" s="2"/>
      <c r="L37" s="2"/>
      <c r="M37" s="2"/>
      <c r="N37" s="2"/>
      <c r="O37" s="274"/>
      <c r="P37" s="274"/>
      <c r="Q37" s="274"/>
      <c r="Z37" s="325"/>
      <c r="AA37" s="324"/>
      <c r="AB37" s="282"/>
      <c r="AC37" s="282"/>
      <c r="AE37" s="383"/>
    </row>
    <row r="38" spans="2:35" ht="14.25" customHeight="1" x14ac:dyDescent="0.15">
      <c r="B38" s="328"/>
      <c r="C38" s="232"/>
      <c r="Z38" s="203"/>
      <c r="AA38" s="357"/>
      <c r="AB38" s="282"/>
      <c r="AC38" s="282"/>
      <c r="AD38" s="282"/>
      <c r="AE38" s="383"/>
    </row>
    <row r="39" spans="2:35" ht="14.25" customHeight="1" x14ac:dyDescent="0.15">
      <c r="B39" s="328"/>
      <c r="C39" s="232" t="s">
        <v>630</v>
      </c>
      <c r="D39" s="323" t="s">
        <v>631</v>
      </c>
      <c r="Z39" s="203"/>
      <c r="AA39" s="357"/>
      <c r="AB39" s="282" t="s">
        <v>6</v>
      </c>
      <c r="AC39" s="282" t="s">
        <v>309</v>
      </c>
      <c r="AD39" s="282" t="s">
        <v>6</v>
      </c>
      <c r="AE39" s="383"/>
    </row>
    <row r="40" spans="2:35" ht="14.25" customHeight="1" x14ac:dyDescent="0.15">
      <c r="B40" s="328"/>
      <c r="C40" s="232"/>
      <c r="D40" s="323" t="s">
        <v>632</v>
      </c>
      <c r="Z40" s="203"/>
      <c r="AA40" s="357"/>
      <c r="AB40" s="282"/>
      <c r="AC40" s="282"/>
      <c r="AD40" s="282"/>
      <c r="AE40" s="383"/>
    </row>
    <row r="41" spans="2:35" x14ac:dyDescent="0.15">
      <c r="B41" s="328"/>
      <c r="D41" s="323" t="s">
        <v>633</v>
      </c>
      <c r="Z41" s="325"/>
      <c r="AA41" s="324"/>
      <c r="AB41" s="282"/>
      <c r="AC41" s="282"/>
      <c r="AE41" s="383"/>
    </row>
    <row r="42" spans="2:35" x14ac:dyDescent="0.15">
      <c r="B42" s="328"/>
      <c r="Z42" s="127"/>
      <c r="AA42" s="324"/>
      <c r="AB42" s="282"/>
      <c r="AC42" s="282"/>
      <c r="AE42" s="383"/>
    </row>
    <row r="43" spans="2:35" x14ac:dyDescent="0.15">
      <c r="B43" s="328" t="s">
        <v>634</v>
      </c>
      <c r="Z43" s="325"/>
      <c r="AA43" s="324"/>
      <c r="AB43" s="282"/>
      <c r="AC43" s="282"/>
      <c r="AE43" s="383"/>
    </row>
    <row r="44" spans="2:35" ht="17.25" customHeight="1" x14ac:dyDescent="0.15">
      <c r="B44" s="328"/>
      <c r="C44" s="232" t="s">
        <v>430</v>
      </c>
      <c r="D44" s="323" t="s">
        <v>635</v>
      </c>
      <c r="Z44" s="203"/>
      <c r="AA44" s="357"/>
      <c r="AB44" s="282" t="s">
        <v>6</v>
      </c>
      <c r="AC44" s="282" t="s">
        <v>309</v>
      </c>
      <c r="AD44" s="282" t="s">
        <v>6</v>
      </c>
      <c r="AE44" s="383"/>
    </row>
    <row r="45" spans="2:35" ht="18.75" customHeight="1" x14ac:dyDescent="0.15">
      <c r="B45" s="328"/>
      <c r="D45" s="323" t="s">
        <v>636</v>
      </c>
      <c r="Z45" s="325"/>
      <c r="AA45" s="324"/>
      <c r="AB45" s="282"/>
      <c r="AC45" s="282"/>
      <c r="AE45" s="383"/>
    </row>
    <row r="46" spans="2:35" ht="7.5" customHeight="1" x14ac:dyDescent="0.15">
      <c r="B46" s="328"/>
      <c r="W46" s="283"/>
      <c r="Z46" s="327"/>
      <c r="AA46" s="324"/>
      <c r="AB46" s="282"/>
      <c r="AC46" s="282"/>
      <c r="AE46" s="383"/>
      <c r="AI46" s="274"/>
    </row>
    <row r="47" spans="2:35" x14ac:dyDescent="0.15">
      <c r="B47" s="328"/>
      <c r="E47" s="2"/>
      <c r="F47" s="2"/>
      <c r="G47" s="2"/>
      <c r="H47" s="2"/>
      <c r="I47" s="2"/>
      <c r="J47" s="2"/>
      <c r="K47" s="2"/>
      <c r="L47" s="2"/>
      <c r="M47" s="2"/>
      <c r="N47" s="2"/>
      <c r="O47" s="274"/>
      <c r="P47" s="274"/>
      <c r="Q47" s="274"/>
      <c r="Z47" s="325"/>
      <c r="AA47" s="324"/>
      <c r="AB47" s="282"/>
      <c r="AC47" s="282"/>
      <c r="AE47" s="383"/>
    </row>
    <row r="48" spans="2:35" x14ac:dyDescent="0.15">
      <c r="B48" s="328"/>
      <c r="C48" s="232" t="s">
        <v>434</v>
      </c>
      <c r="D48" s="248" t="s">
        <v>637</v>
      </c>
      <c r="Z48" s="203"/>
      <c r="AA48" s="324"/>
      <c r="AB48" s="282" t="s">
        <v>6</v>
      </c>
      <c r="AC48" s="282" t="s">
        <v>309</v>
      </c>
      <c r="AD48" s="282" t="s">
        <v>6</v>
      </c>
      <c r="AE48" s="383"/>
    </row>
    <row r="49" spans="2:31" x14ac:dyDescent="0.15">
      <c r="B49" s="328"/>
      <c r="C49" s="232"/>
      <c r="D49" s="323" t="s">
        <v>638</v>
      </c>
      <c r="Z49" s="203"/>
      <c r="AA49" s="324"/>
      <c r="AB49" s="282"/>
      <c r="AC49" s="282"/>
      <c r="AD49" s="282"/>
      <c r="AE49" s="383"/>
    </row>
    <row r="50" spans="2:31" x14ac:dyDescent="0.15">
      <c r="B50" s="328"/>
      <c r="C50" s="232"/>
      <c r="D50" s="323" t="s">
        <v>639</v>
      </c>
      <c r="Z50" s="203"/>
      <c r="AA50" s="324"/>
      <c r="AB50" s="282"/>
      <c r="AC50" s="282"/>
      <c r="AD50" s="282"/>
      <c r="AE50" s="383"/>
    </row>
    <row r="51" spans="2:31" ht="6" customHeight="1" x14ac:dyDescent="0.15">
      <c r="B51" s="328"/>
      <c r="Z51" s="325"/>
      <c r="AA51" s="324"/>
      <c r="AB51" s="282"/>
      <c r="AC51" s="282"/>
      <c r="AE51" s="383"/>
    </row>
    <row r="52" spans="2:31" x14ac:dyDescent="0.15">
      <c r="B52" s="328"/>
      <c r="C52" s="232"/>
      <c r="D52" s="348" t="s">
        <v>640</v>
      </c>
      <c r="E52" s="349"/>
      <c r="F52" s="349"/>
      <c r="G52" s="349"/>
      <c r="H52" s="349"/>
      <c r="I52" s="349"/>
      <c r="J52" s="349"/>
      <c r="K52" s="349"/>
      <c r="L52" s="349"/>
      <c r="M52" s="349"/>
      <c r="N52" s="349"/>
      <c r="O52" s="330"/>
      <c r="P52" s="330"/>
      <c r="Q52" s="330"/>
      <c r="R52" s="330"/>
      <c r="S52" s="330"/>
      <c r="T52" s="330"/>
      <c r="U52" s="663"/>
      <c r="V52" s="664"/>
      <c r="W52" s="664"/>
      <c r="X52" s="665" t="s">
        <v>432</v>
      </c>
      <c r="Z52" s="325"/>
      <c r="AA52" s="324"/>
      <c r="AB52" s="282"/>
      <c r="AC52" s="282"/>
      <c r="AE52" s="383"/>
    </row>
    <row r="53" spans="2:31" x14ac:dyDescent="0.15">
      <c r="B53" s="328"/>
      <c r="C53" s="232"/>
      <c r="D53" s="242" t="s">
        <v>641</v>
      </c>
      <c r="E53" s="346"/>
      <c r="F53" s="346"/>
      <c r="G53" s="346"/>
      <c r="H53" s="346"/>
      <c r="I53" s="346"/>
      <c r="J53" s="346"/>
      <c r="K53" s="346"/>
      <c r="L53" s="346"/>
      <c r="M53" s="346"/>
      <c r="N53" s="346"/>
      <c r="O53" s="273"/>
      <c r="P53" s="273"/>
      <c r="Q53" s="273"/>
      <c r="R53" s="273"/>
      <c r="S53" s="273"/>
      <c r="T53" s="273"/>
      <c r="U53" s="601"/>
      <c r="V53" s="602"/>
      <c r="W53" s="602"/>
      <c r="X53" s="603"/>
      <c r="Z53" s="325"/>
      <c r="AA53" s="324"/>
      <c r="AB53" s="282"/>
      <c r="AC53" s="282"/>
      <c r="AE53" s="383"/>
    </row>
    <row r="54" spans="2:31" ht="4.5" customHeight="1" x14ac:dyDescent="0.15">
      <c r="B54" s="328"/>
      <c r="C54" s="232"/>
      <c r="D54" s="2"/>
      <c r="E54" s="2"/>
      <c r="F54" s="2"/>
      <c r="G54" s="2"/>
      <c r="H54" s="2"/>
      <c r="I54" s="2"/>
      <c r="J54" s="2"/>
      <c r="K54" s="2"/>
      <c r="L54" s="2"/>
      <c r="M54" s="2"/>
      <c r="N54" s="2"/>
      <c r="U54" s="282"/>
      <c r="V54" s="282"/>
      <c r="W54" s="282"/>
      <c r="Z54" s="325"/>
      <c r="AA54" s="324"/>
      <c r="AB54" s="282"/>
      <c r="AC54" s="282"/>
      <c r="AE54" s="383"/>
    </row>
    <row r="55" spans="2:31" x14ac:dyDescent="0.15">
      <c r="B55" s="328"/>
      <c r="D55" s="282"/>
      <c r="E55" s="274"/>
      <c r="F55" s="274"/>
      <c r="G55" s="274"/>
      <c r="H55" s="274"/>
      <c r="I55" s="274"/>
      <c r="J55" s="274"/>
      <c r="K55" s="274"/>
      <c r="L55" s="274"/>
      <c r="M55" s="274"/>
      <c r="N55" s="274"/>
      <c r="Q55" s="282"/>
      <c r="S55" s="283"/>
      <c r="T55" s="283"/>
      <c r="U55" s="283"/>
      <c r="V55" s="283"/>
      <c r="Z55" s="127"/>
      <c r="AA55" s="324"/>
      <c r="AB55" s="282"/>
      <c r="AC55" s="282"/>
      <c r="AE55" s="383"/>
    </row>
    <row r="56" spans="2:31" x14ac:dyDescent="0.15">
      <c r="B56" s="332"/>
      <c r="C56" s="234"/>
      <c r="D56" s="273"/>
      <c r="E56" s="273"/>
      <c r="F56" s="273"/>
      <c r="G56" s="273"/>
      <c r="H56" s="273"/>
      <c r="I56" s="273"/>
      <c r="J56" s="273"/>
      <c r="K56" s="273"/>
      <c r="L56" s="273"/>
      <c r="M56" s="273"/>
      <c r="N56" s="273"/>
      <c r="O56" s="273"/>
      <c r="P56" s="273"/>
      <c r="Q56" s="273"/>
      <c r="R56" s="273"/>
      <c r="S56" s="273"/>
      <c r="T56" s="273"/>
      <c r="U56" s="273"/>
      <c r="V56" s="273"/>
      <c r="W56" s="273"/>
      <c r="X56" s="273"/>
      <c r="Y56" s="273"/>
      <c r="Z56" s="333"/>
      <c r="AA56" s="270"/>
      <c r="AB56" s="271"/>
      <c r="AC56" s="271"/>
      <c r="AD56" s="273"/>
      <c r="AE56" s="385"/>
    </row>
    <row r="57" spans="2:31" x14ac:dyDescent="0.15">
      <c r="B57" s="323" t="s">
        <v>396</v>
      </c>
      <c r="D57" s="323" t="s">
        <v>642</v>
      </c>
    </row>
    <row r="58" spans="2:31" x14ac:dyDescent="0.15">
      <c r="D58" s="323" t="s">
        <v>459</v>
      </c>
    </row>
    <row r="59" spans="2:31" ht="3.75" customHeight="1" x14ac:dyDescent="0.15"/>
    <row r="60" spans="2:31" x14ac:dyDescent="0.15">
      <c r="C60" s="246"/>
    </row>
    <row r="61" spans="2:31" x14ac:dyDescent="0.15">
      <c r="C61" s="246"/>
    </row>
    <row r="62" spans="2:31" x14ac:dyDescent="0.15">
      <c r="C62" s="246"/>
    </row>
    <row r="63" spans="2:31" x14ac:dyDescent="0.15">
      <c r="C63" s="246"/>
    </row>
    <row r="64" spans="2:31" x14ac:dyDescent="0.15">
      <c r="C64" s="246"/>
    </row>
    <row r="66" spans="3:26" x14ac:dyDescent="0.15">
      <c r="C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3:26" x14ac:dyDescent="0.15">
      <c r="C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3:26" x14ac:dyDescent="0.15">
      <c r="C68" s="246"/>
      <c r="E68" s="246"/>
      <c r="F68" s="246"/>
      <c r="G68" s="246"/>
      <c r="H68" s="246"/>
      <c r="I68" s="246"/>
      <c r="J68" s="246"/>
      <c r="K68" s="246"/>
      <c r="L68" s="246"/>
      <c r="M68" s="246"/>
      <c r="N68" s="246"/>
      <c r="O68" s="246"/>
      <c r="P68" s="246"/>
      <c r="Q68" s="246"/>
      <c r="R68" s="246"/>
      <c r="S68" s="246"/>
      <c r="T68" s="246"/>
      <c r="U68" s="246"/>
      <c r="V68" s="246"/>
      <c r="W68" s="246"/>
      <c r="X68" s="246"/>
      <c r="Y68" s="246"/>
      <c r="Z68" s="246"/>
    </row>
    <row r="69" spans="3:26" x14ac:dyDescent="0.1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sheetPr codeName="Sheet64"/>
  <dimension ref="A2:AK123"/>
  <sheetViews>
    <sheetView view="pageBreakPreview" zoomScaleNormal="100" zoomScaleSheetLayoutView="100" workbookViewId="0"/>
  </sheetViews>
  <sheetFormatPr defaultColWidth="4" defaultRowHeight="13.5" x14ac:dyDescent="0.15"/>
  <cols>
    <col min="1" max="1" width="1.5" style="323" customWidth="1"/>
    <col min="2" max="2" width="2.375" style="323" customWidth="1"/>
    <col min="3" max="3" width="1.125" style="323" customWidth="1"/>
    <col min="4" max="18" width="4" style="323"/>
    <col min="19" max="19" width="8.125" style="323" customWidth="1"/>
    <col min="20" max="20" width="4" style="323"/>
    <col min="21" max="21" width="2.375" style="323" customWidth="1"/>
    <col min="22" max="22" width="4" style="323"/>
    <col min="23" max="23" width="2.25" style="323" customWidth="1"/>
    <col min="24" max="24" width="4" style="323"/>
    <col min="25" max="25" width="2.375" style="323" customWidth="1"/>
    <col min="26" max="26" width="1.5" style="323" customWidth="1"/>
    <col min="27" max="16384" width="4" style="323"/>
  </cols>
  <sheetData>
    <row r="2" spans="2:25" x14ac:dyDescent="0.15">
      <c r="B2" s="323" t="s">
        <v>493</v>
      </c>
      <c r="C2"/>
      <c r="D2"/>
      <c r="E2"/>
      <c r="F2"/>
      <c r="G2"/>
      <c r="H2"/>
      <c r="I2"/>
      <c r="J2"/>
      <c r="K2"/>
      <c r="L2"/>
      <c r="M2"/>
      <c r="N2"/>
      <c r="O2"/>
      <c r="P2"/>
      <c r="Q2"/>
      <c r="R2"/>
      <c r="S2"/>
      <c r="T2"/>
      <c r="U2"/>
      <c r="V2"/>
      <c r="W2"/>
      <c r="X2"/>
      <c r="Y2"/>
    </row>
    <row r="4" spans="2:25" x14ac:dyDescent="0.15">
      <c r="B4" s="648" t="s">
        <v>494</v>
      </c>
      <c r="C4" s="648"/>
      <c r="D4" s="648"/>
      <c r="E4" s="648"/>
      <c r="F4" s="648"/>
      <c r="G4" s="648"/>
      <c r="H4" s="648"/>
      <c r="I4" s="648"/>
      <c r="J4" s="648"/>
      <c r="K4" s="648"/>
      <c r="L4" s="648"/>
      <c r="M4" s="648"/>
      <c r="N4" s="648"/>
      <c r="O4" s="648"/>
      <c r="P4" s="648"/>
      <c r="Q4" s="648"/>
      <c r="R4" s="648"/>
      <c r="S4" s="648"/>
      <c r="T4" s="648"/>
      <c r="U4" s="648"/>
      <c r="V4" s="648"/>
      <c r="W4" s="648"/>
      <c r="X4" s="648"/>
      <c r="Y4" s="648"/>
    </row>
    <row r="6" spans="2:25" ht="23.25" customHeight="1" x14ac:dyDescent="0.15">
      <c r="B6" s="809" t="s">
        <v>316</v>
      </c>
      <c r="C6" s="809"/>
      <c r="D6" s="809"/>
      <c r="E6" s="809"/>
      <c r="F6" s="809"/>
      <c r="G6" s="551"/>
      <c r="H6" s="810"/>
      <c r="I6" s="810"/>
      <c r="J6" s="810"/>
      <c r="K6" s="810"/>
      <c r="L6" s="810"/>
      <c r="M6" s="810"/>
      <c r="N6" s="810"/>
      <c r="O6" s="810"/>
      <c r="P6" s="810"/>
      <c r="Q6" s="810"/>
      <c r="R6" s="810"/>
      <c r="S6" s="810"/>
      <c r="T6" s="810"/>
      <c r="U6" s="810"/>
      <c r="V6" s="810"/>
      <c r="W6" s="810"/>
      <c r="X6" s="810"/>
      <c r="Y6" s="811"/>
    </row>
    <row r="7" spans="2:25" ht="23.25" customHeight="1" x14ac:dyDescent="0.15">
      <c r="B7" s="809" t="s">
        <v>317</v>
      </c>
      <c r="C7" s="809"/>
      <c r="D7" s="809"/>
      <c r="E7" s="809"/>
      <c r="F7" s="809"/>
      <c r="G7" s="267" t="s">
        <v>6</v>
      </c>
      <c r="H7" s="344" t="s">
        <v>304</v>
      </c>
      <c r="I7" s="344"/>
      <c r="J7" s="344"/>
      <c r="K7" s="344"/>
      <c r="L7" s="267" t="s">
        <v>6</v>
      </c>
      <c r="M7" s="344" t="s">
        <v>305</v>
      </c>
      <c r="N7" s="344"/>
      <c r="O7" s="344"/>
      <c r="P7" s="344"/>
      <c r="Q7" s="267" t="s">
        <v>6</v>
      </c>
      <c r="R7" s="344" t="s">
        <v>306</v>
      </c>
      <c r="S7" s="344"/>
      <c r="T7" s="344"/>
      <c r="U7" s="344"/>
      <c r="V7" s="344"/>
      <c r="W7" s="319"/>
      <c r="X7" s="319"/>
      <c r="Y7" s="320"/>
    </row>
    <row r="8" spans="2:25" ht="20.100000000000001" customHeight="1" x14ac:dyDescent="0.15">
      <c r="B8" s="663" t="s">
        <v>318</v>
      </c>
      <c r="C8" s="664"/>
      <c r="D8" s="664"/>
      <c r="E8" s="664"/>
      <c r="F8" s="665"/>
      <c r="G8" s="268" t="s">
        <v>6</v>
      </c>
      <c r="H8" s="829" t="s">
        <v>495</v>
      </c>
      <c r="I8" s="829"/>
      <c r="J8" s="829"/>
      <c r="K8" s="829"/>
      <c r="L8" s="829"/>
      <c r="M8" s="829"/>
      <c r="N8" s="829"/>
      <c r="O8" s="829"/>
      <c r="P8" s="829"/>
      <c r="Q8" s="829"/>
      <c r="R8" s="829"/>
      <c r="S8" s="829"/>
      <c r="T8" s="829"/>
      <c r="U8" s="829"/>
      <c r="V8" s="829"/>
      <c r="W8" s="829"/>
      <c r="X8" s="829"/>
      <c r="Y8" s="830"/>
    </row>
    <row r="9" spans="2:25" ht="20.100000000000001" customHeight="1" x14ac:dyDescent="0.15">
      <c r="B9" s="601"/>
      <c r="C9" s="602"/>
      <c r="D9" s="602"/>
      <c r="E9" s="602"/>
      <c r="F9" s="603"/>
      <c r="G9" s="270" t="s">
        <v>6</v>
      </c>
      <c r="H9" s="832" t="s">
        <v>496</v>
      </c>
      <c r="I9" s="832"/>
      <c r="J9" s="832"/>
      <c r="K9" s="832"/>
      <c r="L9" s="832"/>
      <c r="M9" s="832"/>
      <c r="N9" s="832"/>
      <c r="O9" s="832"/>
      <c r="P9" s="832"/>
      <c r="Q9" s="832"/>
      <c r="R9" s="832"/>
      <c r="S9" s="832"/>
      <c r="T9" s="832"/>
      <c r="U9" s="832"/>
      <c r="V9" s="832"/>
      <c r="W9" s="832"/>
      <c r="X9" s="832"/>
      <c r="Y9" s="833"/>
    </row>
    <row r="10" spans="2:25" ht="10.5" customHeight="1" x14ac:dyDescent="0.15">
      <c r="B10" s="282"/>
      <c r="C10" s="282"/>
      <c r="D10" s="282"/>
      <c r="E10" s="282"/>
      <c r="F10" s="282"/>
      <c r="G10" s="2"/>
      <c r="I10" s="283"/>
      <c r="J10" s="283"/>
      <c r="K10" s="283"/>
      <c r="L10" s="283"/>
      <c r="M10" s="283"/>
      <c r="N10" s="283"/>
      <c r="O10" s="283"/>
      <c r="P10" s="283"/>
      <c r="Q10" s="283"/>
      <c r="R10" s="283"/>
      <c r="S10" s="283"/>
      <c r="T10" s="283"/>
      <c r="U10" s="283"/>
      <c r="V10" s="283"/>
      <c r="W10" s="283"/>
      <c r="X10" s="283"/>
      <c r="Y10" s="283"/>
    </row>
    <row r="11" spans="2:25" ht="17.25" customHeight="1" x14ac:dyDescent="0.15">
      <c r="B11" s="323" t="s">
        <v>497</v>
      </c>
      <c r="C11" s="282"/>
      <c r="D11" s="282"/>
      <c r="E11" s="282"/>
      <c r="F11" s="282"/>
      <c r="G11" s="2"/>
      <c r="I11" s="283"/>
      <c r="J11" s="283"/>
      <c r="K11" s="283"/>
      <c r="L11" s="283"/>
      <c r="M11" s="283"/>
      <c r="N11" s="283"/>
      <c r="O11" s="283"/>
      <c r="P11" s="283"/>
      <c r="Q11" s="283"/>
      <c r="R11" s="283"/>
      <c r="S11" s="283"/>
      <c r="T11" s="283"/>
    </row>
    <row r="12" spans="2:25" ht="6" customHeight="1" x14ac:dyDescent="0.15">
      <c r="B12" s="329"/>
      <c r="C12" s="330"/>
      <c r="D12" s="330"/>
      <c r="E12" s="330"/>
      <c r="F12" s="330"/>
      <c r="G12" s="330"/>
      <c r="H12" s="330"/>
      <c r="I12" s="330"/>
      <c r="J12" s="330"/>
      <c r="K12" s="330"/>
      <c r="L12" s="330"/>
      <c r="M12" s="330"/>
      <c r="N12" s="330"/>
      <c r="O12" s="330"/>
      <c r="P12" s="330"/>
      <c r="Q12" s="330"/>
      <c r="R12" s="330"/>
      <c r="S12" s="330"/>
      <c r="T12" s="330"/>
      <c r="U12" s="329"/>
      <c r="V12" s="178"/>
      <c r="W12" s="178"/>
      <c r="X12" s="178"/>
      <c r="Y12" s="331"/>
    </row>
    <row r="13" spans="2:25" ht="21.75" customHeight="1" x14ac:dyDescent="0.15">
      <c r="B13" s="328"/>
      <c r="C13" s="323" t="s">
        <v>498</v>
      </c>
      <c r="U13" s="328"/>
      <c r="V13" s="169"/>
      <c r="W13" s="169"/>
      <c r="X13" s="169"/>
      <c r="Y13" s="327"/>
    </row>
    <row r="14" spans="2:25" ht="5.25" customHeight="1" x14ac:dyDescent="0.15">
      <c r="B14" s="328"/>
      <c r="U14" s="328"/>
      <c r="Y14" s="327"/>
    </row>
    <row r="15" spans="2:25" ht="28.5" customHeight="1" x14ac:dyDescent="0.15">
      <c r="B15" s="328"/>
      <c r="D15" s="598"/>
      <c r="E15" s="599"/>
      <c r="F15" s="599"/>
      <c r="G15" s="599"/>
      <c r="H15" s="599"/>
      <c r="I15" s="599"/>
      <c r="J15" s="599"/>
      <c r="K15" s="599"/>
      <c r="L15" s="522" t="s">
        <v>499</v>
      </c>
      <c r="M15" s="522"/>
      <c r="N15" s="523"/>
      <c r="O15" s="328"/>
      <c r="T15" s="282"/>
      <c r="U15" s="328"/>
      <c r="V15" s="169" t="s">
        <v>308</v>
      </c>
      <c r="W15" s="169" t="s">
        <v>309</v>
      </c>
      <c r="X15" s="169" t="s">
        <v>310</v>
      </c>
      <c r="Y15" s="327"/>
    </row>
    <row r="16" spans="2:25" ht="6" customHeight="1" x14ac:dyDescent="0.15">
      <c r="B16" s="328"/>
      <c r="U16" s="328"/>
      <c r="Y16" s="327"/>
    </row>
    <row r="17" spans="1:37" ht="19.5" customHeight="1" x14ac:dyDescent="0.15">
      <c r="B17" s="328"/>
      <c r="C17" s="323" t="s">
        <v>500</v>
      </c>
      <c r="U17" s="328"/>
      <c r="V17" s="175" t="s">
        <v>6</v>
      </c>
      <c r="W17" s="175" t="s">
        <v>309</v>
      </c>
      <c r="X17" s="175" t="s">
        <v>6</v>
      </c>
      <c r="Y17" s="327"/>
    </row>
    <row r="18" spans="1:37" ht="6.75" customHeight="1" x14ac:dyDescent="0.15">
      <c r="B18" s="328"/>
      <c r="L18" s="282"/>
      <c r="Q18" s="282"/>
      <c r="U18" s="328"/>
      <c r="Y18" s="327"/>
    </row>
    <row r="19" spans="1:37" ht="27.75" customHeight="1" x14ac:dyDescent="0.15">
      <c r="B19" s="328"/>
      <c r="C19" s="612" t="s">
        <v>501</v>
      </c>
      <c r="D19" s="612"/>
      <c r="E19" s="612"/>
      <c r="F19" s="612"/>
      <c r="G19" s="612"/>
      <c r="H19" s="612"/>
      <c r="I19" s="612"/>
      <c r="J19" s="612"/>
      <c r="K19" s="612"/>
      <c r="L19" s="612"/>
      <c r="M19" s="612"/>
      <c r="N19" s="612"/>
      <c r="O19" s="612"/>
      <c r="P19" s="612"/>
      <c r="Q19" s="612"/>
      <c r="R19" s="612"/>
      <c r="S19" s="612"/>
      <c r="T19" s="852"/>
      <c r="U19" s="328"/>
      <c r="V19" s="175" t="s">
        <v>6</v>
      </c>
      <c r="W19" s="175" t="s">
        <v>309</v>
      </c>
      <c r="X19" s="175" t="s">
        <v>6</v>
      </c>
      <c r="Y19" s="327"/>
    </row>
    <row r="20" spans="1:37" ht="8.25" customHeight="1" x14ac:dyDescent="0.15">
      <c r="B20" s="328"/>
      <c r="L20" s="282"/>
      <c r="Q20" s="282"/>
      <c r="U20" s="328"/>
      <c r="Y20" s="327"/>
    </row>
    <row r="21" spans="1:37" ht="18" customHeight="1" x14ac:dyDescent="0.15">
      <c r="B21" s="328"/>
      <c r="C21" s="323" t="s">
        <v>502</v>
      </c>
      <c r="L21" s="282"/>
      <c r="U21" s="328"/>
      <c r="V21" s="175" t="s">
        <v>6</v>
      </c>
      <c r="W21" s="175" t="s">
        <v>309</v>
      </c>
      <c r="X21" s="175" t="s">
        <v>6</v>
      </c>
      <c r="Y21" s="327"/>
    </row>
    <row r="22" spans="1:37" ht="8.25" customHeight="1" x14ac:dyDescent="0.15">
      <c r="B22" s="328"/>
      <c r="U22" s="328"/>
      <c r="Y22" s="327"/>
    </row>
    <row r="23" spans="1:37" ht="27.75" customHeight="1" x14ac:dyDescent="0.15">
      <c r="B23" s="129"/>
      <c r="C23"/>
      <c r="D23" s="266" t="s">
        <v>503</v>
      </c>
      <c r="E23" s="556" t="s">
        <v>504</v>
      </c>
      <c r="F23" s="556"/>
      <c r="G23" s="556"/>
      <c r="H23" s="556"/>
      <c r="I23" s="556"/>
      <c r="J23" s="556"/>
      <c r="K23" s="556"/>
      <c r="L23" s="556"/>
      <c r="M23" s="556"/>
      <c r="N23" s="556"/>
      <c r="O23" s="556"/>
      <c r="P23" s="556"/>
      <c r="Q23" s="556"/>
      <c r="R23" s="557"/>
      <c r="S23" s="326"/>
      <c r="U23" s="328"/>
      <c r="V23" s="355"/>
      <c r="W23" s="282"/>
      <c r="X23" s="355"/>
      <c r="Y23" s="127"/>
      <c r="AC23" s="2"/>
      <c r="AD23" s="2"/>
      <c r="AE23" s="2"/>
      <c r="AF23" s="2"/>
      <c r="AG23" s="2"/>
      <c r="AH23" s="2"/>
      <c r="AI23" s="2"/>
      <c r="AJ23" s="2"/>
      <c r="AK23" s="2"/>
    </row>
    <row r="24" spans="1:37" ht="54" customHeight="1" x14ac:dyDescent="0.15">
      <c r="B24" s="129"/>
      <c r="C24"/>
      <c r="D24" s="266" t="s">
        <v>505</v>
      </c>
      <c r="E24" s="556" t="s">
        <v>710</v>
      </c>
      <c r="F24" s="556"/>
      <c r="G24" s="556"/>
      <c r="H24" s="556"/>
      <c r="I24" s="556"/>
      <c r="J24" s="556"/>
      <c r="K24" s="556"/>
      <c r="L24" s="556"/>
      <c r="M24" s="556"/>
      <c r="N24" s="556"/>
      <c r="O24" s="556"/>
      <c r="P24" s="556"/>
      <c r="Q24" s="556"/>
      <c r="R24" s="557"/>
      <c r="S24" s="326"/>
      <c r="U24" s="328"/>
      <c r="V24" s="355"/>
      <c r="W24" s="282"/>
      <c r="X24" s="355"/>
      <c r="Y24" s="127"/>
      <c r="AC24" s="2"/>
      <c r="AD24" s="2"/>
      <c r="AE24" s="2"/>
      <c r="AF24" s="2"/>
      <c r="AG24" s="2"/>
      <c r="AH24" s="2"/>
      <c r="AI24" s="2"/>
      <c r="AJ24" s="2"/>
      <c r="AK24" s="2"/>
    </row>
    <row r="25" spans="1:37" ht="26.25" customHeight="1" x14ac:dyDescent="0.15">
      <c r="B25" s="129"/>
      <c r="C25"/>
      <c r="D25" s="266" t="s">
        <v>506</v>
      </c>
      <c r="E25" s="556" t="s">
        <v>507</v>
      </c>
      <c r="F25" s="556"/>
      <c r="G25" s="556"/>
      <c r="H25" s="556"/>
      <c r="I25" s="556"/>
      <c r="J25" s="556"/>
      <c r="K25" s="556"/>
      <c r="L25" s="556"/>
      <c r="M25" s="556"/>
      <c r="N25" s="556"/>
      <c r="O25" s="556"/>
      <c r="P25" s="556"/>
      <c r="Q25" s="556"/>
      <c r="R25" s="557"/>
      <c r="S25" s="326"/>
      <c r="U25" s="328"/>
      <c r="V25" s="355"/>
      <c r="W25" s="282"/>
      <c r="X25" s="355"/>
      <c r="Y25" s="127"/>
      <c r="AC25" s="2"/>
      <c r="AD25" s="2"/>
      <c r="AE25" s="2"/>
      <c r="AF25" s="2"/>
      <c r="AG25" s="2"/>
      <c r="AH25" s="2"/>
      <c r="AI25" s="2"/>
      <c r="AJ25" s="2"/>
      <c r="AK25" s="2"/>
    </row>
    <row r="26" spans="1:37" ht="17.25" customHeight="1" x14ac:dyDescent="0.15">
      <c r="B26" s="345"/>
      <c r="C26" s="874"/>
      <c r="D26" s="874"/>
      <c r="E26" s="566"/>
      <c r="F26" s="566"/>
      <c r="G26" s="566"/>
      <c r="H26" s="566"/>
      <c r="I26" s="566"/>
      <c r="J26" s="566"/>
      <c r="K26" s="566"/>
      <c r="L26" s="566"/>
      <c r="M26" s="566"/>
      <c r="N26" s="566"/>
      <c r="O26" s="566"/>
      <c r="P26" s="566"/>
      <c r="Q26" s="566"/>
      <c r="R26" s="566"/>
      <c r="S26" s="566"/>
      <c r="T26" s="567"/>
      <c r="U26" s="332"/>
      <c r="V26" s="273"/>
      <c r="W26" s="273"/>
      <c r="X26" s="273"/>
      <c r="Y26" s="333"/>
    </row>
    <row r="27" spans="1:37" ht="4.5" customHeight="1" x14ac:dyDescent="0.15">
      <c r="A27" s="356"/>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row>
    <row r="28" spans="1:37" ht="26.25" customHeight="1" x14ac:dyDescent="0.15">
      <c r="B28" s="273" t="s">
        <v>508</v>
      </c>
    </row>
    <row r="29" spans="1:37" ht="6" customHeight="1" x14ac:dyDescent="0.15">
      <c r="B29" s="329"/>
      <c r="C29" s="330"/>
      <c r="D29" s="330"/>
      <c r="E29" s="330"/>
      <c r="F29" s="330"/>
      <c r="G29" s="330"/>
      <c r="H29" s="330"/>
      <c r="I29" s="330"/>
      <c r="J29" s="330"/>
      <c r="K29" s="330"/>
      <c r="L29" s="330"/>
      <c r="M29" s="330"/>
      <c r="N29" s="330"/>
      <c r="O29" s="330"/>
      <c r="P29" s="330"/>
      <c r="Q29" s="330"/>
      <c r="R29" s="330"/>
      <c r="S29" s="330"/>
      <c r="T29" s="330"/>
      <c r="U29" s="329"/>
      <c r="V29" s="330"/>
      <c r="W29" s="330"/>
      <c r="X29" s="330"/>
      <c r="Y29" s="331"/>
    </row>
    <row r="30" spans="1:37" ht="22.5" customHeight="1" x14ac:dyDescent="0.15">
      <c r="B30" s="328"/>
      <c r="C30" s="323" t="s">
        <v>509</v>
      </c>
      <c r="U30" s="328"/>
      <c r="Y30" s="327"/>
    </row>
    <row r="31" spans="1:37" ht="6" customHeight="1" x14ac:dyDescent="0.15">
      <c r="B31" s="328"/>
      <c r="U31" s="328"/>
      <c r="Y31" s="327"/>
    </row>
    <row r="32" spans="1:37" ht="21" customHeight="1" x14ac:dyDescent="0.15">
      <c r="B32" s="328"/>
      <c r="D32" s="598"/>
      <c r="E32" s="599"/>
      <c r="F32" s="599"/>
      <c r="G32" s="599"/>
      <c r="H32" s="599"/>
      <c r="I32" s="599"/>
      <c r="J32" s="599"/>
      <c r="K32" s="599"/>
      <c r="L32" s="599"/>
      <c r="M32" s="599"/>
      <c r="N32" s="344" t="s">
        <v>320</v>
      </c>
      <c r="O32" s="328"/>
      <c r="T32" s="282"/>
      <c r="U32" s="328"/>
      <c r="Y32" s="327"/>
    </row>
    <row r="33" spans="2:25" ht="9" customHeight="1" x14ac:dyDescent="0.15">
      <c r="B33" s="328"/>
      <c r="L33" s="282"/>
      <c r="Q33" s="282"/>
      <c r="U33" s="328"/>
      <c r="Y33" s="327"/>
    </row>
    <row r="34" spans="2:25" x14ac:dyDescent="0.15">
      <c r="B34" s="328"/>
      <c r="C34" s="323" t="s">
        <v>416</v>
      </c>
      <c r="U34" s="328"/>
      <c r="Y34" s="327"/>
    </row>
    <row r="35" spans="2:25" ht="7.5" customHeight="1" x14ac:dyDescent="0.15">
      <c r="B35" s="328"/>
      <c r="U35" s="328"/>
      <c r="Y35" s="327"/>
    </row>
    <row r="36" spans="2:25" ht="21.75" customHeight="1" x14ac:dyDescent="0.15">
      <c r="B36" s="328"/>
      <c r="D36" s="598"/>
      <c r="E36" s="599"/>
      <c r="F36" s="599"/>
      <c r="G36" s="599"/>
      <c r="H36" s="599"/>
      <c r="I36" s="599"/>
      <c r="J36" s="599"/>
      <c r="K36" s="599"/>
      <c r="L36" s="599"/>
      <c r="M36" s="599"/>
      <c r="N36" s="344" t="s">
        <v>320</v>
      </c>
      <c r="O36" s="328"/>
      <c r="T36" s="282"/>
      <c r="U36" s="328"/>
      <c r="Y36" s="327"/>
    </row>
    <row r="37" spans="2:25" ht="6.75" customHeight="1" x14ac:dyDescent="0.15">
      <c r="B37" s="328"/>
      <c r="L37" s="282"/>
      <c r="Q37" s="282"/>
      <c r="U37" s="328"/>
      <c r="Y37" s="327"/>
    </row>
    <row r="38" spans="2:25" ht="15.75" customHeight="1" x14ac:dyDescent="0.15">
      <c r="B38" s="328"/>
      <c r="C38" s="323" t="s">
        <v>417</v>
      </c>
      <c r="L38" s="282"/>
      <c r="Q38" s="282"/>
      <c r="U38" s="328"/>
      <c r="V38" s="169" t="s">
        <v>308</v>
      </c>
      <c r="W38" s="169" t="s">
        <v>309</v>
      </c>
      <c r="X38" s="169" t="s">
        <v>310</v>
      </c>
      <c r="Y38" s="327"/>
    </row>
    <row r="39" spans="2:25" ht="6.75" customHeight="1" x14ac:dyDescent="0.15">
      <c r="B39" s="328"/>
      <c r="L39" s="282"/>
      <c r="Q39" s="282"/>
      <c r="U39" s="328"/>
      <c r="Y39" s="327"/>
    </row>
    <row r="40" spans="2:25" ht="21.75" customHeight="1" x14ac:dyDescent="0.15">
      <c r="B40" s="328"/>
      <c r="D40" s="598"/>
      <c r="E40" s="599"/>
      <c r="F40" s="599"/>
      <c r="G40" s="599"/>
      <c r="H40" s="599"/>
      <c r="I40" s="599"/>
      <c r="J40" s="599"/>
      <c r="K40" s="599"/>
      <c r="L40" s="599"/>
      <c r="M40" s="599"/>
      <c r="N40" s="344" t="s">
        <v>149</v>
      </c>
      <c r="O40" s="328"/>
      <c r="P40" s="282" t="s">
        <v>322</v>
      </c>
      <c r="Q40" s="282"/>
      <c r="R40" s="323" t="s">
        <v>409</v>
      </c>
      <c r="U40" s="170"/>
      <c r="V40" s="175" t="s">
        <v>6</v>
      </c>
      <c r="W40" s="175" t="s">
        <v>309</v>
      </c>
      <c r="X40" s="175" t="s">
        <v>6</v>
      </c>
      <c r="Y40" s="327"/>
    </row>
    <row r="41" spans="2:25" ht="8.25" customHeight="1" x14ac:dyDescent="0.15">
      <c r="B41" s="328"/>
      <c r="L41" s="282"/>
      <c r="Q41" s="282"/>
      <c r="U41" s="328"/>
      <c r="Y41" s="327"/>
    </row>
    <row r="42" spans="2:25" ht="14.25" customHeight="1" x14ac:dyDescent="0.15">
      <c r="B42" s="328"/>
      <c r="C42" s="323" t="s">
        <v>418</v>
      </c>
      <c r="U42" s="328"/>
      <c r="Y42" s="327"/>
    </row>
    <row r="43" spans="2:25" ht="5.25" customHeight="1" x14ac:dyDescent="0.15">
      <c r="B43" s="328"/>
      <c r="U43" s="328"/>
      <c r="Y43" s="327"/>
    </row>
    <row r="44" spans="2:25" ht="18" customHeight="1" x14ac:dyDescent="0.15">
      <c r="B44" s="328" t="s">
        <v>311</v>
      </c>
      <c r="D44" s="598" t="s">
        <v>312</v>
      </c>
      <c r="E44" s="599"/>
      <c r="F44" s="600"/>
      <c r="G44" s="555"/>
      <c r="H44" s="556"/>
      <c r="I44" s="556"/>
      <c r="J44" s="556"/>
      <c r="K44" s="556"/>
      <c r="L44" s="556"/>
      <c r="M44" s="556"/>
      <c r="N44" s="556"/>
      <c r="O44" s="556"/>
      <c r="P44" s="556"/>
      <c r="Q44" s="556"/>
      <c r="R44" s="556"/>
      <c r="S44" s="557"/>
      <c r="U44" s="129"/>
      <c r="V44" s="2"/>
      <c r="W44" s="2"/>
      <c r="X44" s="2"/>
      <c r="Y44" s="327"/>
    </row>
    <row r="45" spans="2:25" ht="18.75" customHeight="1" x14ac:dyDescent="0.15">
      <c r="B45" s="328" t="s">
        <v>311</v>
      </c>
      <c r="D45" s="598" t="s">
        <v>313</v>
      </c>
      <c r="E45" s="599"/>
      <c r="F45" s="600"/>
      <c r="G45" s="555"/>
      <c r="H45" s="556"/>
      <c r="I45" s="556"/>
      <c r="J45" s="556"/>
      <c r="K45" s="556"/>
      <c r="L45" s="556"/>
      <c r="M45" s="556"/>
      <c r="N45" s="556"/>
      <c r="O45" s="556"/>
      <c r="P45" s="556"/>
      <c r="Q45" s="556"/>
      <c r="R45" s="556"/>
      <c r="S45" s="557"/>
      <c r="U45" s="129"/>
      <c r="V45" s="2"/>
      <c r="W45" s="2"/>
      <c r="X45" s="2"/>
      <c r="Y45" s="327"/>
    </row>
    <row r="46" spans="2:25" ht="19.5" customHeight="1" x14ac:dyDescent="0.15">
      <c r="B46" s="328" t="s">
        <v>311</v>
      </c>
      <c r="D46" s="598" t="s">
        <v>314</v>
      </c>
      <c r="E46" s="599"/>
      <c r="F46" s="600"/>
      <c r="G46" s="555"/>
      <c r="H46" s="556"/>
      <c r="I46" s="556"/>
      <c r="J46" s="556"/>
      <c r="K46" s="556"/>
      <c r="L46" s="556"/>
      <c r="M46" s="556"/>
      <c r="N46" s="556"/>
      <c r="O46" s="556"/>
      <c r="P46" s="556"/>
      <c r="Q46" s="556"/>
      <c r="R46" s="556"/>
      <c r="S46" s="557"/>
      <c r="U46" s="129"/>
      <c r="V46" s="2"/>
      <c r="W46" s="2"/>
      <c r="X46" s="2"/>
      <c r="Y46" s="327"/>
    </row>
    <row r="47" spans="2:25" ht="21" customHeight="1" x14ac:dyDescent="0.15">
      <c r="B47" s="328"/>
      <c r="C47" s="282"/>
      <c r="D47" s="282"/>
      <c r="E47" s="282"/>
      <c r="F47" s="282"/>
      <c r="G47" s="282"/>
      <c r="H47" s="282"/>
      <c r="I47" s="282"/>
      <c r="J47" s="282"/>
      <c r="K47" s="282"/>
      <c r="L47" s="282"/>
      <c r="M47" s="282"/>
      <c r="N47" s="282"/>
      <c r="O47" s="282"/>
      <c r="U47" s="328"/>
      <c r="V47" s="169" t="s">
        <v>308</v>
      </c>
      <c r="W47" s="169" t="s">
        <v>309</v>
      </c>
      <c r="X47" s="169" t="s">
        <v>310</v>
      </c>
      <c r="Y47" s="327"/>
    </row>
    <row r="48" spans="2:25" x14ac:dyDescent="0.15">
      <c r="B48" s="328"/>
      <c r="C48" s="323" t="s">
        <v>419</v>
      </c>
      <c r="D48" s="282"/>
      <c r="E48" s="282"/>
      <c r="F48" s="282"/>
      <c r="G48" s="282"/>
      <c r="H48" s="282"/>
      <c r="I48" s="282"/>
      <c r="J48" s="282"/>
      <c r="K48" s="282"/>
      <c r="L48" s="282"/>
      <c r="M48" s="282"/>
      <c r="N48" s="282"/>
      <c r="O48" s="282"/>
      <c r="U48" s="170"/>
      <c r="V48" s="175" t="s">
        <v>6</v>
      </c>
      <c r="W48" s="175" t="s">
        <v>309</v>
      </c>
      <c r="X48" s="175" t="s">
        <v>6</v>
      </c>
      <c r="Y48" s="327"/>
    </row>
    <row r="49" spans="1:37" ht="9" customHeight="1" x14ac:dyDescent="0.15">
      <c r="B49" s="328"/>
      <c r="D49" s="282"/>
      <c r="E49" s="282"/>
      <c r="F49" s="282"/>
      <c r="G49" s="282"/>
      <c r="H49" s="282"/>
      <c r="I49" s="282"/>
      <c r="J49" s="282"/>
      <c r="K49" s="282"/>
      <c r="L49" s="282"/>
      <c r="M49" s="282"/>
      <c r="N49" s="282"/>
      <c r="O49" s="282"/>
      <c r="U49" s="129"/>
      <c r="V49" s="2"/>
      <c r="W49" s="2"/>
      <c r="X49" s="2"/>
      <c r="Y49" s="327"/>
      <c r="Z49" s="175"/>
      <c r="AA49" s="175"/>
      <c r="AB49" s="175"/>
    </row>
    <row r="50" spans="1:37" ht="37.5" customHeight="1" x14ac:dyDescent="0.15">
      <c r="B50" s="328"/>
      <c r="C50" s="612" t="s">
        <v>765</v>
      </c>
      <c r="D50" s="612"/>
      <c r="E50" s="612"/>
      <c r="F50" s="612"/>
      <c r="G50" s="612"/>
      <c r="H50" s="612"/>
      <c r="I50" s="612"/>
      <c r="J50" s="612"/>
      <c r="K50" s="612"/>
      <c r="L50" s="612"/>
      <c r="M50" s="612"/>
      <c r="N50" s="612"/>
      <c r="O50" s="612"/>
      <c r="P50" s="612"/>
      <c r="Q50" s="612"/>
      <c r="R50" s="612"/>
      <c r="S50" s="612"/>
      <c r="T50" s="852"/>
      <c r="U50" s="170"/>
      <c r="V50" s="175" t="s">
        <v>6</v>
      </c>
      <c r="W50" s="175" t="s">
        <v>309</v>
      </c>
      <c r="X50" s="175" t="s">
        <v>6</v>
      </c>
      <c r="Y50" s="327"/>
    </row>
    <row r="51" spans="1:37" ht="6" customHeight="1" x14ac:dyDescent="0.15">
      <c r="B51" s="332"/>
      <c r="C51" s="273"/>
      <c r="D51" s="273"/>
      <c r="E51" s="273"/>
      <c r="F51" s="273"/>
      <c r="G51" s="273"/>
      <c r="H51" s="273"/>
      <c r="I51" s="273"/>
      <c r="J51" s="273"/>
      <c r="K51" s="273"/>
      <c r="L51" s="273"/>
      <c r="M51" s="273"/>
      <c r="N51" s="273"/>
      <c r="O51" s="273"/>
      <c r="P51" s="273"/>
      <c r="Q51" s="273"/>
      <c r="R51" s="273"/>
      <c r="S51" s="273"/>
      <c r="T51" s="273"/>
      <c r="U51" s="332"/>
      <c r="V51" s="273"/>
      <c r="W51" s="273"/>
      <c r="X51" s="273"/>
      <c r="Y51" s="333"/>
    </row>
    <row r="52" spans="1:37" x14ac:dyDescent="0.15">
      <c r="A52" s="2"/>
      <c r="B52" s="323" t="s">
        <v>349</v>
      </c>
      <c r="E52" s="349"/>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23" t="s">
        <v>350</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73"/>
      <c r="D122" s="273"/>
      <c r="E122" s="273"/>
      <c r="F122" s="273"/>
      <c r="G122" s="273"/>
    </row>
    <row r="123" spans="3:7" x14ac:dyDescent="0.15">
      <c r="C123" s="330"/>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sheetPr codeName="Sheet65"/>
  <dimension ref="B2:AB123"/>
  <sheetViews>
    <sheetView view="pageBreakPreview" zoomScaleNormal="100" zoomScaleSheetLayoutView="100" workbookViewId="0"/>
  </sheetViews>
  <sheetFormatPr defaultColWidth="4" defaultRowHeight="13.5" x14ac:dyDescent="0.15"/>
  <cols>
    <col min="1" max="1" width="1.5" style="323" customWidth="1"/>
    <col min="2" max="2" width="2.375" style="323" customWidth="1"/>
    <col min="3" max="3" width="1.125" style="323" customWidth="1"/>
    <col min="4" max="4" width="4" style="282"/>
    <col min="5" max="20" width="4" style="323"/>
    <col min="21" max="21" width="2.375" style="323" customWidth="1"/>
    <col min="22" max="22" width="4" style="323"/>
    <col min="23" max="23" width="2.25" style="323" customWidth="1"/>
    <col min="24" max="24" width="4" style="323"/>
    <col min="25" max="25" width="2.375" style="323" customWidth="1"/>
    <col min="26" max="26" width="1.5" style="323" customWidth="1"/>
    <col min="27" max="16384" width="4" style="323"/>
  </cols>
  <sheetData>
    <row r="2" spans="2:28" x14ac:dyDescent="0.15">
      <c r="B2" s="323" t="s">
        <v>351</v>
      </c>
      <c r="C2"/>
      <c r="D2" s="259"/>
      <c r="E2"/>
      <c r="F2"/>
      <c r="G2"/>
      <c r="H2"/>
      <c r="I2"/>
      <c r="J2"/>
      <c r="K2"/>
      <c r="L2"/>
      <c r="M2"/>
      <c r="N2"/>
      <c r="O2"/>
      <c r="P2"/>
      <c r="Q2"/>
      <c r="R2"/>
      <c r="S2"/>
      <c r="T2"/>
      <c r="U2"/>
      <c r="V2"/>
      <c r="W2"/>
      <c r="X2"/>
      <c r="Y2"/>
    </row>
    <row r="4" spans="2:28" x14ac:dyDescent="0.15">
      <c r="B4" s="648" t="s">
        <v>352</v>
      </c>
      <c r="C4" s="648"/>
      <c r="D4" s="648"/>
      <c r="E4" s="648"/>
      <c r="F4" s="648"/>
      <c r="G4" s="648"/>
      <c r="H4" s="648"/>
      <c r="I4" s="648"/>
      <c r="J4" s="648"/>
      <c r="K4" s="648"/>
      <c r="L4" s="648"/>
      <c r="M4" s="648"/>
      <c r="N4" s="648"/>
      <c r="O4" s="648"/>
      <c r="P4" s="648"/>
      <c r="Q4" s="648"/>
      <c r="R4" s="648"/>
      <c r="S4" s="648"/>
      <c r="T4" s="648"/>
      <c r="U4" s="648"/>
      <c r="V4" s="648"/>
      <c r="W4" s="648"/>
      <c r="X4" s="648"/>
      <c r="Y4" s="648"/>
    </row>
    <row r="6" spans="2:28" ht="23.25" customHeight="1" x14ac:dyDescent="0.15">
      <c r="B6" s="809" t="s">
        <v>316</v>
      </c>
      <c r="C6" s="809"/>
      <c r="D6" s="809"/>
      <c r="E6" s="809"/>
      <c r="F6" s="809"/>
      <c r="G6" s="551"/>
      <c r="H6" s="810"/>
      <c r="I6" s="810"/>
      <c r="J6" s="810"/>
      <c r="K6" s="810"/>
      <c r="L6" s="810"/>
      <c r="M6" s="810"/>
      <c r="N6" s="810"/>
      <c r="O6" s="810"/>
      <c r="P6" s="810"/>
      <c r="Q6" s="810"/>
      <c r="R6" s="810"/>
      <c r="S6" s="810"/>
      <c r="T6" s="810"/>
      <c r="U6" s="810"/>
      <c r="V6" s="810"/>
      <c r="W6" s="810"/>
      <c r="X6" s="810"/>
      <c r="Y6" s="811"/>
    </row>
    <row r="7" spans="2:28" ht="23.25" customHeight="1" x14ac:dyDescent="0.15">
      <c r="B7" s="809" t="s">
        <v>317</v>
      </c>
      <c r="C7" s="809"/>
      <c r="D7" s="809"/>
      <c r="E7" s="809"/>
      <c r="F7" s="809"/>
      <c r="G7" s="267" t="s">
        <v>6</v>
      </c>
      <c r="H7" s="344" t="s">
        <v>304</v>
      </c>
      <c r="I7" s="344"/>
      <c r="J7" s="344"/>
      <c r="K7" s="344"/>
      <c r="L7" s="267" t="s">
        <v>6</v>
      </c>
      <c r="M7" s="344" t="s">
        <v>305</v>
      </c>
      <c r="N7" s="344"/>
      <c r="O7" s="344"/>
      <c r="P7" s="344"/>
      <c r="Q7" s="267" t="s">
        <v>6</v>
      </c>
      <c r="R7" s="344" t="s">
        <v>306</v>
      </c>
      <c r="S7" s="344"/>
      <c r="T7" s="344"/>
      <c r="U7" s="344"/>
      <c r="V7" s="344"/>
      <c r="W7" s="319"/>
      <c r="X7" s="319"/>
      <c r="Y7" s="320"/>
    </row>
    <row r="9" spans="2:28" x14ac:dyDescent="0.15">
      <c r="B9" s="329"/>
      <c r="C9" s="330"/>
      <c r="D9" s="269"/>
      <c r="E9" s="330"/>
      <c r="F9" s="330"/>
      <c r="G9" s="330"/>
      <c r="H9" s="330"/>
      <c r="I9" s="330"/>
      <c r="J9" s="330"/>
      <c r="K9" s="330"/>
      <c r="L9" s="330"/>
      <c r="M9" s="330"/>
      <c r="N9" s="330"/>
      <c r="O9" s="330"/>
      <c r="P9" s="330"/>
      <c r="Q9" s="330"/>
      <c r="R9" s="330"/>
      <c r="S9" s="330"/>
      <c r="T9" s="331"/>
      <c r="U9" s="330"/>
      <c r="V9" s="330"/>
      <c r="W9" s="330"/>
      <c r="X9" s="330"/>
      <c r="Y9" s="331"/>
      <c r="Z9"/>
      <c r="AA9"/>
      <c r="AB9"/>
    </row>
    <row r="10" spans="2:28" x14ac:dyDescent="0.15">
      <c r="B10" s="328" t="s">
        <v>353</v>
      </c>
      <c r="T10" s="327"/>
      <c r="V10" s="169" t="s">
        <v>308</v>
      </c>
      <c r="W10" s="169" t="s">
        <v>309</v>
      </c>
      <c r="X10" s="169" t="s">
        <v>310</v>
      </c>
      <c r="Y10" s="327"/>
      <c r="Z10"/>
      <c r="AA10"/>
      <c r="AB10"/>
    </row>
    <row r="11" spans="2:28" x14ac:dyDescent="0.15">
      <c r="B11" s="328"/>
      <c r="T11" s="327"/>
      <c r="Y11" s="327"/>
      <c r="Z11"/>
      <c r="AA11"/>
      <c r="AB11"/>
    </row>
    <row r="12" spans="2:28" ht="17.25" customHeight="1" x14ac:dyDescent="0.15">
      <c r="B12" s="328"/>
      <c r="D12" s="282" t="s">
        <v>319</v>
      </c>
      <c r="E12" s="650" t="s">
        <v>769</v>
      </c>
      <c r="F12" s="650"/>
      <c r="G12" s="650"/>
      <c r="H12" s="650"/>
      <c r="I12" s="650"/>
      <c r="J12" s="650"/>
      <c r="K12" s="650"/>
      <c r="L12" s="650"/>
      <c r="M12" s="650"/>
      <c r="N12" s="650"/>
      <c r="O12" s="650"/>
      <c r="P12" s="650"/>
      <c r="Q12" s="650"/>
      <c r="R12" s="650"/>
      <c r="S12" s="650"/>
      <c r="T12" s="847"/>
      <c r="V12" s="282" t="s">
        <v>6</v>
      </c>
      <c r="W12" s="282" t="s">
        <v>309</v>
      </c>
      <c r="X12" s="282" t="s">
        <v>6</v>
      </c>
      <c r="Y12" s="127"/>
    </row>
    <row r="13" spans="2:28" ht="10.5" customHeight="1" x14ac:dyDescent="0.15">
      <c r="B13" s="328"/>
      <c r="T13" s="327"/>
      <c r="V13" s="282"/>
      <c r="W13" s="282"/>
      <c r="X13" s="282"/>
      <c r="Y13" s="325"/>
    </row>
    <row r="14" spans="2:28" ht="30.75" customHeight="1" x14ac:dyDescent="0.15">
      <c r="B14" s="328"/>
      <c r="D14" s="282" t="s">
        <v>321</v>
      </c>
      <c r="E14" s="612" t="s">
        <v>354</v>
      </c>
      <c r="F14" s="612"/>
      <c r="G14" s="612"/>
      <c r="H14" s="612"/>
      <c r="I14" s="612"/>
      <c r="J14" s="612"/>
      <c r="K14" s="612"/>
      <c r="L14" s="612"/>
      <c r="M14" s="612"/>
      <c r="N14" s="612"/>
      <c r="O14" s="612"/>
      <c r="P14" s="612"/>
      <c r="Q14" s="612"/>
      <c r="R14" s="612"/>
      <c r="S14" s="612"/>
      <c r="T14" s="852"/>
      <c r="V14" s="282" t="s">
        <v>6</v>
      </c>
      <c r="W14" s="282" t="s">
        <v>309</v>
      </c>
      <c r="X14" s="282" t="s">
        <v>6</v>
      </c>
      <c r="Y14" s="127"/>
    </row>
    <row r="15" spans="2:28" ht="9" customHeight="1" x14ac:dyDescent="0.15">
      <c r="B15" s="328"/>
      <c r="T15" s="327"/>
      <c r="V15" s="282"/>
      <c r="W15" s="282"/>
      <c r="X15" s="282"/>
      <c r="Y15" s="325"/>
    </row>
    <row r="16" spans="2:28" ht="41.25" customHeight="1" x14ac:dyDescent="0.15">
      <c r="B16" s="328"/>
      <c r="D16" s="282" t="s">
        <v>333</v>
      </c>
      <c r="E16" s="612" t="s">
        <v>355</v>
      </c>
      <c r="F16" s="612"/>
      <c r="G16" s="612"/>
      <c r="H16" s="612"/>
      <c r="I16" s="612"/>
      <c r="J16" s="612"/>
      <c r="K16" s="612"/>
      <c r="L16" s="612"/>
      <c r="M16" s="612"/>
      <c r="N16" s="612"/>
      <c r="O16" s="612"/>
      <c r="P16" s="612"/>
      <c r="Q16" s="612"/>
      <c r="R16" s="612"/>
      <c r="S16" s="612"/>
      <c r="T16" s="852"/>
      <c r="V16" s="282" t="s">
        <v>6</v>
      </c>
      <c r="W16" s="282" t="s">
        <v>309</v>
      </c>
      <c r="X16" s="282" t="s">
        <v>6</v>
      </c>
      <c r="Y16" s="127"/>
    </row>
    <row r="17" spans="2:28" ht="7.5" customHeight="1" x14ac:dyDescent="0.15">
      <c r="B17" s="328"/>
      <c r="T17" s="327"/>
      <c r="V17" s="2"/>
      <c r="W17" s="2"/>
      <c r="X17" s="2"/>
      <c r="Y17" s="127"/>
    </row>
    <row r="18" spans="2:28" ht="17.25" customHeight="1" x14ac:dyDescent="0.15">
      <c r="B18" s="328"/>
      <c r="D18" s="282" t="s">
        <v>335</v>
      </c>
      <c r="E18" s="650" t="s">
        <v>334</v>
      </c>
      <c r="F18" s="650"/>
      <c r="G18" s="650"/>
      <c r="H18" s="650"/>
      <c r="I18" s="650"/>
      <c r="J18" s="650"/>
      <c r="K18" s="650"/>
      <c r="L18" s="650"/>
      <c r="M18" s="650"/>
      <c r="N18" s="650"/>
      <c r="O18" s="650"/>
      <c r="P18" s="650"/>
      <c r="Q18" s="650"/>
      <c r="R18" s="650"/>
      <c r="S18" s="650"/>
      <c r="T18" s="847"/>
      <c r="V18" s="282" t="s">
        <v>6</v>
      </c>
      <c r="W18" s="282" t="s">
        <v>309</v>
      </c>
      <c r="X18" s="282" t="s">
        <v>6</v>
      </c>
      <c r="Y18" s="127"/>
    </row>
    <row r="19" spans="2:28" ht="6.75" customHeight="1" x14ac:dyDescent="0.15">
      <c r="B19" s="328"/>
      <c r="T19" s="327"/>
      <c r="Y19" s="327"/>
    </row>
    <row r="20" spans="2:28" ht="36" customHeight="1" x14ac:dyDescent="0.15">
      <c r="B20" s="328"/>
      <c r="D20" s="282" t="s">
        <v>342</v>
      </c>
      <c r="E20" s="612" t="s">
        <v>356</v>
      </c>
      <c r="F20" s="612"/>
      <c r="G20" s="612"/>
      <c r="H20" s="612"/>
      <c r="I20" s="612"/>
      <c r="J20" s="612"/>
      <c r="K20" s="612"/>
      <c r="L20" s="612"/>
      <c r="M20" s="612"/>
      <c r="N20" s="612"/>
      <c r="O20" s="612"/>
      <c r="P20" s="612"/>
      <c r="Q20" s="612"/>
      <c r="R20" s="612"/>
      <c r="S20" s="612"/>
      <c r="T20" s="852"/>
      <c r="V20" s="282" t="s">
        <v>6</v>
      </c>
      <c r="W20" s="282" t="s">
        <v>309</v>
      </c>
      <c r="X20" s="282" t="s">
        <v>6</v>
      </c>
      <c r="Y20" s="127"/>
    </row>
    <row r="21" spans="2:28" ht="6.75" customHeight="1" x14ac:dyDescent="0.15">
      <c r="B21" s="332"/>
      <c r="C21" s="273"/>
      <c r="D21" s="271"/>
      <c r="E21" s="273"/>
      <c r="F21" s="273"/>
      <c r="G21" s="273"/>
      <c r="H21" s="273"/>
      <c r="I21" s="273"/>
      <c r="J21" s="273"/>
      <c r="K21" s="273"/>
      <c r="L21" s="273"/>
      <c r="M21" s="273"/>
      <c r="N21" s="273"/>
      <c r="O21" s="273"/>
      <c r="P21" s="273"/>
      <c r="Q21" s="273"/>
      <c r="R21" s="273"/>
      <c r="S21" s="273"/>
      <c r="T21" s="333"/>
      <c r="U21" s="273"/>
      <c r="V21" s="273"/>
      <c r="W21" s="273"/>
      <c r="X21" s="273"/>
      <c r="Y21" s="333"/>
    </row>
    <row r="22" spans="2:28" ht="6.75" customHeight="1" x14ac:dyDescent="0.15"/>
    <row r="23" spans="2:28" ht="35.25" customHeight="1" x14ac:dyDescent="0.15">
      <c r="B23" s="648" t="s">
        <v>357</v>
      </c>
      <c r="C23" s="648"/>
      <c r="D23" s="648"/>
      <c r="E23" s="612" t="s">
        <v>358</v>
      </c>
      <c r="F23" s="612"/>
      <c r="G23" s="612"/>
      <c r="H23" s="612"/>
      <c r="I23" s="612"/>
      <c r="J23" s="612"/>
      <c r="K23" s="612"/>
      <c r="L23" s="612"/>
      <c r="M23" s="612"/>
      <c r="N23" s="612"/>
      <c r="O23" s="612"/>
      <c r="P23" s="612"/>
      <c r="Q23" s="612"/>
      <c r="R23" s="612"/>
      <c r="S23" s="612"/>
      <c r="T23" s="612"/>
      <c r="U23" s="612"/>
      <c r="V23" s="612"/>
      <c r="W23" s="612"/>
      <c r="X23" s="612"/>
      <c r="Y23" s="612"/>
    </row>
    <row r="24" spans="2:28" ht="24.75" customHeight="1" x14ac:dyDescent="0.15">
      <c r="B24" s="648" t="s">
        <v>359</v>
      </c>
      <c r="C24" s="648"/>
      <c r="D24" s="648"/>
      <c r="E24" s="612" t="s">
        <v>360</v>
      </c>
      <c r="F24" s="612"/>
      <c r="G24" s="612"/>
      <c r="H24" s="612"/>
      <c r="I24" s="612"/>
      <c r="J24" s="612"/>
      <c r="K24" s="612"/>
      <c r="L24" s="612"/>
      <c r="M24" s="612"/>
      <c r="N24" s="612"/>
      <c r="O24" s="612"/>
      <c r="P24" s="612"/>
      <c r="Q24" s="612"/>
      <c r="R24" s="612"/>
      <c r="S24" s="612"/>
      <c r="T24" s="612"/>
      <c r="U24" s="612"/>
      <c r="V24" s="612"/>
      <c r="W24" s="612"/>
      <c r="X24" s="612"/>
      <c r="Y24" s="612"/>
      <c r="Z24" s="274"/>
    </row>
    <row r="25" spans="2:28" ht="7.5" customHeight="1" x14ac:dyDescent="0.15">
      <c r="K25"/>
      <c r="L25"/>
      <c r="M25"/>
      <c r="N25"/>
      <c r="O25"/>
      <c r="P25"/>
      <c r="Q25"/>
      <c r="R25"/>
      <c r="S25"/>
      <c r="T25"/>
      <c r="U25"/>
      <c r="V25"/>
      <c r="W25"/>
      <c r="X25"/>
      <c r="Y25"/>
      <c r="Z25"/>
      <c r="AA25"/>
      <c r="AB25"/>
    </row>
    <row r="122" spans="3:7" x14ac:dyDescent="0.15">
      <c r="C122" s="273"/>
      <c r="D122" s="271"/>
      <c r="E122" s="273"/>
      <c r="F122" s="273"/>
      <c r="G122" s="273"/>
    </row>
    <row r="123" spans="3:7" x14ac:dyDescent="0.15">
      <c r="C123" s="33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sheetPr codeName="Sheet66"/>
  <dimension ref="B2:AB123"/>
  <sheetViews>
    <sheetView zoomScaleNormal="100" workbookViewId="0"/>
  </sheetViews>
  <sheetFormatPr defaultColWidth="4" defaultRowHeight="13.5" x14ac:dyDescent="0.15"/>
  <cols>
    <col min="1" max="1" width="1.5" style="323" customWidth="1"/>
    <col min="2" max="2" width="2.375" style="323" customWidth="1"/>
    <col min="3" max="3" width="1.125" style="323" customWidth="1"/>
    <col min="4" max="17" width="4" style="323"/>
    <col min="18" max="18" width="5.125" style="323" customWidth="1"/>
    <col min="19" max="19" width="8.125" style="323" customWidth="1"/>
    <col min="20" max="20" width="4" style="323"/>
    <col min="21" max="21" width="2.375" style="323" customWidth="1"/>
    <col min="22" max="22" width="4" style="323"/>
    <col min="23" max="23" width="2.25" style="323" customWidth="1"/>
    <col min="24" max="24" width="4" style="323"/>
    <col min="25" max="25" width="2.375" style="323" customWidth="1"/>
    <col min="26" max="26" width="1.5" style="323" customWidth="1"/>
    <col min="27" max="16384" width="4" style="323"/>
  </cols>
  <sheetData>
    <row r="2" spans="2:25" x14ac:dyDescent="0.15">
      <c r="B2" s="323" t="s">
        <v>510</v>
      </c>
      <c r="C2"/>
      <c r="D2"/>
      <c r="E2"/>
      <c r="F2"/>
      <c r="G2"/>
      <c r="H2"/>
      <c r="I2"/>
      <c r="J2"/>
      <c r="K2"/>
      <c r="L2"/>
      <c r="M2"/>
      <c r="N2"/>
      <c r="O2"/>
      <c r="P2"/>
      <c r="Q2"/>
      <c r="R2"/>
      <c r="S2"/>
      <c r="T2"/>
      <c r="U2"/>
      <c r="V2"/>
      <c r="W2"/>
      <c r="X2"/>
      <c r="Y2"/>
    </row>
    <row r="4" spans="2:25" x14ac:dyDescent="0.15">
      <c r="B4" s="648" t="s">
        <v>711</v>
      </c>
      <c r="C4" s="648"/>
      <c r="D4" s="648"/>
      <c r="E4" s="648"/>
      <c r="F4" s="648"/>
      <c r="G4" s="648"/>
      <c r="H4" s="648"/>
      <c r="I4" s="648"/>
      <c r="J4" s="648"/>
      <c r="K4" s="648"/>
      <c r="L4" s="648"/>
      <c r="M4" s="648"/>
      <c r="N4" s="648"/>
      <c r="O4" s="648"/>
      <c r="P4" s="648"/>
      <c r="Q4" s="648"/>
      <c r="R4" s="648"/>
      <c r="S4" s="648"/>
      <c r="T4" s="648"/>
      <c r="U4" s="648"/>
      <c r="V4" s="648"/>
      <c r="W4" s="648"/>
      <c r="X4" s="648"/>
      <c r="Y4" s="648"/>
    </row>
    <row r="6" spans="2:25" ht="23.25" customHeight="1" x14ac:dyDescent="0.15">
      <c r="B6" s="809" t="s">
        <v>316</v>
      </c>
      <c r="C6" s="809"/>
      <c r="D6" s="809"/>
      <c r="E6" s="809"/>
      <c r="F6" s="809"/>
      <c r="G6" s="551"/>
      <c r="H6" s="810"/>
      <c r="I6" s="810"/>
      <c r="J6" s="810"/>
      <c r="K6" s="810"/>
      <c r="L6" s="810"/>
      <c r="M6" s="810"/>
      <c r="N6" s="810"/>
      <c r="O6" s="810"/>
      <c r="P6" s="810"/>
      <c r="Q6" s="810"/>
      <c r="R6" s="810"/>
      <c r="S6" s="810"/>
      <c r="T6" s="810"/>
      <c r="U6" s="810"/>
      <c r="V6" s="810"/>
      <c r="W6" s="810"/>
      <c r="X6" s="810"/>
      <c r="Y6" s="811"/>
    </row>
    <row r="7" spans="2:25" ht="23.25" customHeight="1" x14ac:dyDescent="0.15">
      <c r="B7" s="809" t="s">
        <v>317</v>
      </c>
      <c r="C7" s="809"/>
      <c r="D7" s="809"/>
      <c r="E7" s="809"/>
      <c r="F7" s="809"/>
      <c r="G7" s="267" t="s">
        <v>6</v>
      </c>
      <c r="H7" s="344" t="s">
        <v>304</v>
      </c>
      <c r="I7" s="344"/>
      <c r="J7" s="344"/>
      <c r="K7" s="344"/>
      <c r="L7" s="267" t="s">
        <v>6</v>
      </c>
      <c r="M7" s="344" t="s">
        <v>305</v>
      </c>
      <c r="N7" s="344"/>
      <c r="O7" s="344"/>
      <c r="P7" s="344"/>
      <c r="Q7" s="267" t="s">
        <v>6</v>
      </c>
      <c r="R7" s="344" t="s">
        <v>306</v>
      </c>
      <c r="S7" s="344"/>
      <c r="T7" s="344"/>
      <c r="U7" s="344"/>
      <c r="V7" s="344"/>
      <c r="W7" s="319"/>
      <c r="X7" s="319"/>
      <c r="Y7" s="320"/>
    </row>
    <row r="8" spans="2:25" ht="20.100000000000001" customHeight="1" x14ac:dyDescent="0.15">
      <c r="B8" s="663" t="s">
        <v>318</v>
      </c>
      <c r="C8" s="664"/>
      <c r="D8" s="664"/>
      <c r="E8" s="664"/>
      <c r="F8" s="665"/>
      <c r="G8" s="268" t="s">
        <v>6</v>
      </c>
      <c r="H8" s="829" t="s">
        <v>712</v>
      </c>
      <c r="I8" s="829"/>
      <c r="J8" s="829"/>
      <c r="K8" s="829"/>
      <c r="L8" s="829"/>
      <c r="M8" s="829"/>
      <c r="N8" s="829"/>
      <c r="O8" s="829"/>
      <c r="P8" s="829"/>
      <c r="Q8" s="829"/>
      <c r="R8" s="829"/>
      <c r="S8" s="829"/>
      <c r="T8" s="829"/>
      <c r="U8" s="829"/>
      <c r="V8" s="829"/>
      <c r="W8" s="829"/>
      <c r="X8" s="829"/>
      <c r="Y8" s="830"/>
    </row>
    <row r="9" spans="2:25" ht="20.100000000000001" customHeight="1" x14ac:dyDescent="0.15">
      <c r="B9" s="799"/>
      <c r="C9" s="648"/>
      <c r="D9" s="648"/>
      <c r="E9" s="648"/>
      <c r="F9" s="800"/>
      <c r="G9" s="324" t="s">
        <v>6</v>
      </c>
      <c r="H9" s="650" t="s">
        <v>713</v>
      </c>
      <c r="I9" s="650"/>
      <c r="J9" s="650"/>
      <c r="K9" s="650"/>
      <c r="L9" s="650"/>
      <c r="M9" s="650"/>
      <c r="N9" s="650"/>
      <c r="O9" s="650"/>
      <c r="P9" s="650"/>
      <c r="Q9" s="650"/>
      <c r="R9" s="650"/>
      <c r="S9" s="650"/>
      <c r="T9" s="650"/>
      <c r="U9" s="650"/>
      <c r="V9" s="650"/>
      <c r="W9" s="650"/>
      <c r="X9" s="650"/>
      <c r="Y9" s="847"/>
    </row>
    <row r="10" spans="2:25" ht="20.100000000000001" customHeight="1" x14ac:dyDescent="0.15">
      <c r="B10" s="601"/>
      <c r="C10" s="602"/>
      <c r="D10" s="602"/>
      <c r="E10" s="602"/>
      <c r="F10" s="603"/>
      <c r="G10" s="270" t="s">
        <v>6</v>
      </c>
      <c r="H10" s="832" t="s">
        <v>714</v>
      </c>
      <c r="I10" s="832"/>
      <c r="J10" s="832"/>
      <c r="K10" s="832"/>
      <c r="L10" s="832"/>
      <c r="M10" s="832"/>
      <c r="N10" s="832"/>
      <c r="O10" s="832"/>
      <c r="P10" s="832"/>
      <c r="Q10" s="832"/>
      <c r="R10" s="832"/>
      <c r="S10" s="832"/>
      <c r="T10" s="832"/>
      <c r="U10" s="832"/>
      <c r="V10" s="832"/>
      <c r="W10" s="832"/>
      <c r="X10" s="832"/>
      <c r="Y10" s="833"/>
    </row>
    <row r="11" spans="2:25" ht="10.5" customHeight="1" x14ac:dyDescent="0.15">
      <c r="B11" s="282"/>
      <c r="C11" s="282"/>
      <c r="D11" s="282"/>
      <c r="E11" s="282"/>
      <c r="F11" s="282"/>
      <c r="G11" s="2"/>
      <c r="I11" s="283"/>
      <c r="J11" s="283"/>
      <c r="K11" s="283"/>
      <c r="L11" s="283"/>
      <c r="M11" s="283"/>
      <c r="N11" s="283"/>
      <c r="O11" s="283"/>
      <c r="P11" s="283"/>
      <c r="Q11" s="283"/>
      <c r="R11" s="283"/>
      <c r="S11" s="283"/>
      <c r="T11" s="283"/>
      <c r="U11" s="283"/>
      <c r="V11" s="283"/>
      <c r="W11" s="283"/>
      <c r="X11" s="283"/>
      <c r="Y11" s="283"/>
    </row>
    <row r="12" spans="2:25" ht="15.75" customHeight="1" x14ac:dyDescent="0.15">
      <c r="B12" s="329"/>
      <c r="C12" s="269"/>
      <c r="D12" s="269"/>
      <c r="E12" s="269"/>
      <c r="F12" s="269"/>
      <c r="G12" s="349"/>
      <c r="H12" s="330"/>
      <c r="I12" s="277"/>
      <c r="J12" s="277"/>
      <c r="K12" s="277"/>
      <c r="L12" s="277"/>
      <c r="M12" s="277"/>
      <c r="N12" s="277"/>
      <c r="O12" s="277"/>
      <c r="P12" s="277"/>
      <c r="Q12" s="277"/>
      <c r="R12" s="277"/>
      <c r="S12" s="277"/>
      <c r="T12" s="278"/>
      <c r="U12" s="329"/>
      <c r="V12" s="178"/>
      <c r="W12" s="178"/>
      <c r="X12" s="178"/>
      <c r="Y12" s="331"/>
    </row>
    <row r="13" spans="2:25" ht="15.75" customHeight="1" x14ac:dyDescent="0.15">
      <c r="B13" s="328" t="s">
        <v>715</v>
      </c>
      <c r="C13" s="282"/>
      <c r="D13" s="282"/>
      <c r="E13" s="282"/>
      <c r="F13" s="282"/>
      <c r="G13" s="2"/>
      <c r="I13" s="283"/>
      <c r="J13" s="283"/>
      <c r="K13" s="283"/>
      <c r="L13" s="283"/>
      <c r="M13" s="283"/>
      <c r="N13" s="283"/>
      <c r="O13" s="283"/>
      <c r="P13" s="283"/>
      <c r="Q13" s="283"/>
      <c r="R13" s="283"/>
      <c r="S13" s="283"/>
      <c r="T13" s="283"/>
      <c r="U13" s="328"/>
      <c r="V13" s="169" t="s">
        <v>308</v>
      </c>
      <c r="W13" s="169" t="s">
        <v>309</v>
      </c>
      <c r="X13" s="169" t="s">
        <v>310</v>
      </c>
      <c r="Y13" s="327"/>
    </row>
    <row r="14" spans="2:25" ht="9.75" customHeight="1" x14ac:dyDescent="0.15">
      <c r="B14" s="328"/>
      <c r="C14" s="282"/>
      <c r="D14" s="282"/>
      <c r="E14" s="282"/>
      <c r="F14" s="282"/>
      <c r="G14" s="2"/>
      <c r="I14" s="283"/>
      <c r="J14" s="283"/>
      <c r="K14" s="283"/>
      <c r="L14" s="283"/>
      <c r="M14" s="283"/>
      <c r="N14" s="283"/>
      <c r="O14" s="283"/>
      <c r="P14" s="283"/>
      <c r="Q14" s="283"/>
      <c r="R14" s="283"/>
      <c r="S14" s="283"/>
      <c r="T14" s="283"/>
      <c r="U14" s="328"/>
      <c r="V14" s="169"/>
      <c r="W14" s="169"/>
      <c r="X14" s="169"/>
      <c r="Y14" s="327"/>
    </row>
    <row r="15" spans="2:25" ht="15.75" customHeight="1" x14ac:dyDescent="0.15">
      <c r="B15" s="328"/>
      <c r="C15" s="323" t="s">
        <v>768</v>
      </c>
      <c r="D15" s="282"/>
      <c r="E15" s="282"/>
      <c r="F15" s="282"/>
      <c r="G15" s="2"/>
      <c r="I15" s="283"/>
      <c r="J15" s="283"/>
      <c r="K15" s="283"/>
      <c r="L15" s="283"/>
      <c r="M15" s="283"/>
      <c r="N15" s="283"/>
      <c r="O15" s="283"/>
      <c r="P15" s="283"/>
      <c r="Q15" s="283"/>
      <c r="R15" s="283"/>
      <c r="S15" s="283"/>
      <c r="T15" s="283"/>
      <c r="U15" s="328"/>
      <c r="Y15" s="327"/>
    </row>
    <row r="16" spans="2:25" ht="31.5" customHeight="1" x14ac:dyDescent="0.15">
      <c r="B16" s="328"/>
      <c r="C16" s="859" t="s">
        <v>511</v>
      </c>
      <c r="D16" s="859"/>
      <c r="E16" s="859"/>
      <c r="F16" s="521"/>
      <c r="G16" s="268" t="s">
        <v>319</v>
      </c>
      <c r="H16" s="829" t="s">
        <v>512</v>
      </c>
      <c r="I16" s="829"/>
      <c r="J16" s="829"/>
      <c r="K16" s="829"/>
      <c r="L16" s="829"/>
      <c r="M16" s="829"/>
      <c r="N16" s="829"/>
      <c r="O16" s="829"/>
      <c r="P16" s="829"/>
      <c r="Q16" s="829"/>
      <c r="R16" s="829"/>
      <c r="S16" s="830"/>
      <c r="T16" s="2"/>
      <c r="U16" s="328"/>
      <c r="V16" s="282" t="s">
        <v>6</v>
      </c>
      <c r="W16" s="282" t="s">
        <v>309</v>
      </c>
      <c r="X16" s="282" t="s">
        <v>6</v>
      </c>
      <c r="Y16" s="127"/>
    </row>
    <row r="17" spans="2:25" ht="32.25" customHeight="1" x14ac:dyDescent="0.15">
      <c r="B17" s="129"/>
      <c r="C17" s="859"/>
      <c r="D17" s="859"/>
      <c r="E17" s="859"/>
      <c r="F17" s="521"/>
      <c r="G17" s="335" t="s">
        <v>321</v>
      </c>
      <c r="H17" s="614" t="s">
        <v>513</v>
      </c>
      <c r="I17" s="614"/>
      <c r="J17" s="614"/>
      <c r="K17" s="614"/>
      <c r="L17" s="614"/>
      <c r="M17" s="614"/>
      <c r="N17" s="614"/>
      <c r="O17" s="614"/>
      <c r="P17" s="614"/>
      <c r="Q17" s="614"/>
      <c r="R17" s="614"/>
      <c r="S17" s="881"/>
      <c r="T17" s="274"/>
      <c r="U17" s="328"/>
      <c r="V17" s="282" t="s">
        <v>6</v>
      </c>
      <c r="W17" s="282" t="s">
        <v>309</v>
      </c>
      <c r="X17" s="282" t="s">
        <v>6</v>
      </c>
      <c r="Y17" s="325"/>
    </row>
    <row r="18" spans="2:25" ht="5.25" customHeight="1" x14ac:dyDescent="0.15">
      <c r="B18" s="129"/>
      <c r="C18" s="2"/>
      <c r="D18" s="2"/>
      <c r="E18" s="2"/>
      <c r="F18" s="2"/>
      <c r="U18" s="328"/>
      <c r="Y18" s="327"/>
    </row>
    <row r="19" spans="2:25" ht="17.25" customHeight="1" x14ac:dyDescent="0.15">
      <c r="B19" s="129"/>
      <c r="C19" s="2" t="s">
        <v>716</v>
      </c>
      <c r="D19" s="2"/>
      <c r="E19" s="2"/>
      <c r="F19" s="2"/>
      <c r="U19" s="328"/>
      <c r="Y19" s="327"/>
    </row>
    <row r="20" spans="2:25" ht="32.25" customHeight="1" x14ac:dyDescent="0.15">
      <c r="B20" s="129"/>
      <c r="C20" s="859" t="s">
        <v>514</v>
      </c>
      <c r="D20" s="809"/>
      <c r="E20" s="809"/>
      <c r="F20" s="598"/>
      <c r="G20" s="268" t="s">
        <v>319</v>
      </c>
      <c r="H20" s="610" t="s">
        <v>515</v>
      </c>
      <c r="I20" s="610"/>
      <c r="J20" s="610"/>
      <c r="K20" s="610"/>
      <c r="L20" s="610"/>
      <c r="M20" s="610"/>
      <c r="N20" s="610"/>
      <c r="O20" s="610"/>
      <c r="P20" s="610"/>
      <c r="Q20" s="610"/>
      <c r="R20" s="610"/>
      <c r="S20" s="880"/>
      <c r="U20" s="328"/>
      <c r="V20" s="282" t="s">
        <v>6</v>
      </c>
      <c r="W20" s="282" t="s">
        <v>309</v>
      </c>
      <c r="X20" s="282" t="s">
        <v>6</v>
      </c>
      <c r="Y20" s="127"/>
    </row>
    <row r="21" spans="2:25" ht="31.5" customHeight="1" x14ac:dyDescent="0.15">
      <c r="B21" s="129"/>
      <c r="C21" s="809"/>
      <c r="D21" s="809"/>
      <c r="E21" s="809"/>
      <c r="F21" s="598"/>
      <c r="G21" s="270" t="s">
        <v>321</v>
      </c>
      <c r="H21" s="614" t="s">
        <v>516</v>
      </c>
      <c r="I21" s="614"/>
      <c r="J21" s="614"/>
      <c r="K21" s="614"/>
      <c r="L21" s="614"/>
      <c r="M21" s="614"/>
      <c r="N21" s="614"/>
      <c r="O21" s="614"/>
      <c r="P21" s="614"/>
      <c r="Q21" s="614"/>
      <c r="R21" s="614"/>
      <c r="S21" s="881"/>
      <c r="U21" s="328"/>
      <c r="V21" s="282" t="s">
        <v>6</v>
      </c>
      <c r="W21" s="282" t="s">
        <v>309</v>
      </c>
      <c r="X21" s="282" t="s">
        <v>6</v>
      </c>
      <c r="Y21" s="127"/>
    </row>
    <row r="22" spans="2:25" ht="4.5" customHeight="1" x14ac:dyDescent="0.15">
      <c r="B22" s="129"/>
      <c r="C22" s="2"/>
      <c r="D22" s="2"/>
      <c r="E22" s="2"/>
      <c r="F22" s="2"/>
      <c r="U22" s="328"/>
      <c r="Y22" s="327"/>
    </row>
    <row r="23" spans="2:25" ht="17.25" customHeight="1" x14ac:dyDescent="0.15">
      <c r="B23" s="129"/>
      <c r="C23" s="2" t="s">
        <v>717</v>
      </c>
      <c r="D23" s="2"/>
      <c r="E23" s="2"/>
      <c r="F23" s="2"/>
      <c r="U23" s="328"/>
      <c r="Y23" s="327"/>
    </row>
    <row r="24" spans="2:25" ht="31.5" customHeight="1" x14ac:dyDescent="0.15">
      <c r="B24" s="129"/>
      <c r="C24" s="859" t="s">
        <v>514</v>
      </c>
      <c r="D24" s="809"/>
      <c r="E24" s="809"/>
      <c r="F24" s="598"/>
      <c r="G24" s="268" t="s">
        <v>319</v>
      </c>
      <c r="H24" s="610" t="s">
        <v>517</v>
      </c>
      <c r="I24" s="610"/>
      <c r="J24" s="610"/>
      <c r="K24" s="610"/>
      <c r="L24" s="610"/>
      <c r="M24" s="610"/>
      <c r="N24" s="610"/>
      <c r="O24" s="610"/>
      <c r="P24" s="610"/>
      <c r="Q24" s="610"/>
      <c r="R24" s="610"/>
      <c r="S24" s="880"/>
      <c r="U24" s="328"/>
      <c r="V24" s="282" t="s">
        <v>6</v>
      </c>
      <c r="W24" s="282" t="s">
        <v>309</v>
      </c>
      <c r="X24" s="282" t="s">
        <v>6</v>
      </c>
      <c r="Y24" s="127"/>
    </row>
    <row r="25" spans="2:25" ht="44.25" customHeight="1" x14ac:dyDescent="0.15">
      <c r="B25" s="129"/>
      <c r="C25" s="809"/>
      <c r="D25" s="809"/>
      <c r="E25" s="809"/>
      <c r="F25" s="598"/>
      <c r="G25" s="270" t="s">
        <v>321</v>
      </c>
      <c r="H25" s="614" t="s">
        <v>718</v>
      </c>
      <c r="I25" s="614"/>
      <c r="J25" s="614"/>
      <c r="K25" s="614"/>
      <c r="L25" s="614"/>
      <c r="M25" s="614"/>
      <c r="N25" s="614"/>
      <c r="O25" s="614"/>
      <c r="P25" s="614"/>
      <c r="Q25" s="614"/>
      <c r="R25" s="614"/>
      <c r="S25" s="881"/>
      <c r="U25" s="328"/>
      <c r="V25" s="282" t="s">
        <v>6</v>
      </c>
      <c r="W25" s="282" t="s">
        <v>309</v>
      </c>
      <c r="X25" s="282" t="s">
        <v>6</v>
      </c>
      <c r="Y25" s="127"/>
    </row>
    <row r="26" spans="2:25" ht="6.75" customHeight="1" x14ac:dyDescent="0.15">
      <c r="B26" s="129"/>
      <c r="C26" s="2"/>
      <c r="D26" s="2"/>
      <c r="E26" s="2"/>
      <c r="F26" s="2"/>
      <c r="G26" s="235"/>
      <c r="U26" s="328"/>
      <c r="Y26" s="327"/>
    </row>
    <row r="27" spans="2:25" ht="18" customHeight="1" x14ac:dyDescent="0.15">
      <c r="B27" s="129"/>
      <c r="C27" s="2" t="s">
        <v>719</v>
      </c>
      <c r="E27" s="2"/>
      <c r="F27" s="2"/>
      <c r="U27" s="328"/>
      <c r="Y27" s="327"/>
    </row>
    <row r="28" spans="2:25" ht="31.5" customHeight="1" x14ac:dyDescent="0.15">
      <c r="B28" s="129"/>
      <c r="C28" s="859" t="s">
        <v>514</v>
      </c>
      <c r="D28" s="809"/>
      <c r="E28" s="809"/>
      <c r="F28" s="598"/>
      <c r="G28" s="268" t="s">
        <v>319</v>
      </c>
      <c r="H28" s="610" t="s">
        <v>720</v>
      </c>
      <c r="I28" s="610"/>
      <c r="J28" s="610"/>
      <c r="K28" s="610"/>
      <c r="L28" s="610"/>
      <c r="M28" s="610"/>
      <c r="N28" s="610"/>
      <c r="O28" s="610"/>
      <c r="P28" s="610"/>
      <c r="Q28" s="610"/>
      <c r="R28" s="610"/>
      <c r="S28" s="880"/>
      <c r="U28" s="328"/>
      <c r="V28" s="282" t="s">
        <v>6</v>
      </c>
      <c r="W28" s="282" t="s">
        <v>309</v>
      </c>
      <c r="X28" s="282" t="s">
        <v>6</v>
      </c>
      <c r="Y28" s="127"/>
    </row>
    <row r="29" spans="2:25" ht="29.25" customHeight="1" x14ac:dyDescent="0.15">
      <c r="B29" s="129"/>
      <c r="C29" s="809"/>
      <c r="D29" s="809"/>
      <c r="E29" s="809"/>
      <c r="F29" s="598"/>
      <c r="G29" s="270" t="s">
        <v>321</v>
      </c>
      <c r="H29" s="832" t="s">
        <v>518</v>
      </c>
      <c r="I29" s="832"/>
      <c r="J29" s="832"/>
      <c r="K29" s="832"/>
      <c r="L29" s="832"/>
      <c r="M29" s="832"/>
      <c r="N29" s="832"/>
      <c r="O29" s="832"/>
      <c r="P29" s="832"/>
      <c r="Q29" s="832"/>
      <c r="R29" s="832"/>
      <c r="S29" s="833"/>
      <c r="U29" s="328"/>
      <c r="V29" s="282" t="s">
        <v>6</v>
      </c>
      <c r="W29" s="282" t="s">
        <v>309</v>
      </c>
      <c r="X29" s="282" t="s">
        <v>6</v>
      </c>
      <c r="Y29" s="127"/>
    </row>
    <row r="30" spans="2:25" ht="6.75" customHeight="1" x14ac:dyDescent="0.15">
      <c r="B30" s="129"/>
      <c r="C30" s="282"/>
      <c r="D30" s="282"/>
      <c r="E30" s="282"/>
      <c r="F30" s="282"/>
      <c r="U30" s="328"/>
      <c r="V30" s="355"/>
      <c r="W30" s="282"/>
      <c r="X30" s="355"/>
      <c r="Y30" s="127"/>
    </row>
    <row r="31" spans="2:25" ht="29.25" customHeight="1" x14ac:dyDescent="0.15">
      <c r="B31" s="129"/>
      <c r="C31" s="875" t="s">
        <v>519</v>
      </c>
      <c r="D31" s="875"/>
      <c r="E31" s="632" t="s">
        <v>520</v>
      </c>
      <c r="F31" s="632"/>
      <c r="G31" s="632"/>
      <c r="H31" s="632"/>
      <c r="I31" s="632"/>
      <c r="J31" s="632"/>
      <c r="K31" s="632"/>
      <c r="L31" s="632"/>
      <c r="M31" s="632"/>
      <c r="N31" s="632"/>
      <c r="O31" s="632"/>
      <c r="P31" s="632"/>
      <c r="Q31" s="632"/>
      <c r="R31" s="632"/>
      <c r="S31" s="632"/>
      <c r="T31" s="876"/>
      <c r="U31" s="328"/>
      <c r="Y31" s="327"/>
    </row>
    <row r="32" spans="2:25" ht="19.5" customHeight="1" x14ac:dyDescent="0.15">
      <c r="B32" s="345"/>
      <c r="C32" s="877" t="s">
        <v>521</v>
      </c>
      <c r="D32" s="877"/>
      <c r="E32" s="878" t="s">
        <v>361</v>
      </c>
      <c r="F32" s="878"/>
      <c r="G32" s="878"/>
      <c r="H32" s="878"/>
      <c r="I32" s="878"/>
      <c r="J32" s="878"/>
      <c r="K32" s="878"/>
      <c r="L32" s="878"/>
      <c r="M32" s="878"/>
      <c r="N32" s="878"/>
      <c r="O32" s="878"/>
      <c r="P32" s="878"/>
      <c r="Q32" s="878"/>
      <c r="R32" s="878"/>
      <c r="S32" s="878"/>
      <c r="T32" s="879"/>
      <c r="U32" s="332"/>
      <c r="V32" s="363"/>
      <c r="W32" s="271"/>
      <c r="X32" s="363"/>
      <c r="Y32" s="351"/>
    </row>
    <row r="33" spans="2:28" ht="15" customHeight="1" x14ac:dyDescent="0.15">
      <c r="B33" s="323" t="s">
        <v>349</v>
      </c>
    </row>
    <row r="34" spans="2:28" ht="15" customHeight="1" x14ac:dyDescent="0.15">
      <c r="B34" s="323" t="s">
        <v>350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73"/>
      <c r="D122" s="273"/>
      <c r="E122" s="273"/>
      <c r="F122" s="273"/>
      <c r="G122" s="273"/>
    </row>
    <row r="123" spans="3:7" x14ac:dyDescent="0.15">
      <c r="C123" s="33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sheetPr codeName="Sheet67"/>
  <dimension ref="B2:AB123"/>
  <sheetViews>
    <sheetView zoomScaleNormal="100" workbookViewId="0"/>
  </sheetViews>
  <sheetFormatPr defaultColWidth="4" defaultRowHeight="13.5" x14ac:dyDescent="0.15"/>
  <cols>
    <col min="1" max="1" width="1.5" style="323" customWidth="1"/>
    <col min="2" max="2" width="2.375" style="323" customWidth="1"/>
    <col min="3" max="3" width="1.125" style="323" customWidth="1"/>
    <col min="4" max="17" width="4" style="323"/>
    <col min="18" max="18" width="5.125" style="323" customWidth="1"/>
    <col min="19" max="19" width="8.125" style="323" customWidth="1"/>
    <col min="20" max="20" width="4" style="323"/>
    <col min="21" max="21" width="2.375" style="323" customWidth="1"/>
    <col min="22" max="22" width="4" style="323"/>
    <col min="23" max="23" width="2.25" style="323" customWidth="1"/>
    <col min="24" max="24" width="4" style="323"/>
    <col min="25" max="25" width="2.375" style="323" customWidth="1"/>
    <col min="26" max="26" width="1.5" style="323" customWidth="1"/>
    <col min="27" max="16384" width="4" style="323"/>
  </cols>
  <sheetData>
    <row r="2" spans="2:28" x14ac:dyDescent="0.15">
      <c r="B2" s="323" t="s">
        <v>522</v>
      </c>
      <c r="C2"/>
      <c r="D2"/>
      <c r="E2"/>
      <c r="F2"/>
      <c r="G2"/>
      <c r="H2"/>
      <c r="I2"/>
      <c r="J2"/>
      <c r="K2"/>
      <c r="L2"/>
      <c r="M2"/>
      <c r="N2"/>
      <c r="O2"/>
      <c r="P2"/>
      <c r="Q2"/>
      <c r="R2"/>
      <c r="S2"/>
      <c r="T2"/>
      <c r="U2"/>
      <c r="V2"/>
      <c r="W2"/>
      <c r="X2"/>
      <c r="Y2"/>
    </row>
    <row r="4" spans="2:28" x14ac:dyDescent="0.15">
      <c r="B4" s="648" t="s">
        <v>523</v>
      </c>
      <c r="C4" s="648"/>
      <c r="D4" s="648"/>
      <c r="E4" s="648"/>
      <c r="F4" s="648"/>
      <c r="G4" s="648"/>
      <c r="H4" s="648"/>
      <c r="I4" s="648"/>
      <c r="J4" s="648"/>
      <c r="K4" s="648"/>
      <c r="L4" s="648"/>
      <c r="M4" s="648"/>
      <c r="N4" s="648"/>
      <c r="O4" s="648"/>
      <c r="P4" s="648"/>
      <c r="Q4" s="648"/>
      <c r="R4" s="648"/>
      <c r="S4" s="648"/>
      <c r="T4" s="648"/>
      <c r="U4" s="648"/>
      <c r="V4" s="648"/>
      <c r="W4" s="648"/>
      <c r="X4" s="648"/>
      <c r="Y4" s="648"/>
    </row>
    <row r="6" spans="2:28" ht="23.25" customHeight="1" x14ac:dyDescent="0.15">
      <c r="B6" s="809" t="s">
        <v>316</v>
      </c>
      <c r="C6" s="809"/>
      <c r="D6" s="809"/>
      <c r="E6" s="809"/>
      <c r="F6" s="809"/>
      <c r="G6" s="551"/>
      <c r="H6" s="810"/>
      <c r="I6" s="810"/>
      <c r="J6" s="810"/>
      <c r="K6" s="810"/>
      <c r="L6" s="810"/>
      <c r="M6" s="810"/>
      <c r="N6" s="810"/>
      <c r="O6" s="810"/>
      <c r="P6" s="810"/>
      <c r="Q6" s="810"/>
      <c r="R6" s="810"/>
      <c r="S6" s="810"/>
      <c r="T6" s="810"/>
      <c r="U6" s="810"/>
      <c r="V6" s="810"/>
      <c r="W6" s="810"/>
      <c r="X6" s="810"/>
      <c r="Y6" s="811"/>
    </row>
    <row r="7" spans="2:28" ht="23.25" customHeight="1" x14ac:dyDescent="0.15">
      <c r="B7" s="809" t="s">
        <v>317</v>
      </c>
      <c r="C7" s="809"/>
      <c r="D7" s="809"/>
      <c r="E7" s="809"/>
      <c r="F7" s="809"/>
      <c r="G7" s="267" t="s">
        <v>6</v>
      </c>
      <c r="H7" s="344" t="s">
        <v>304</v>
      </c>
      <c r="I7" s="344"/>
      <c r="J7" s="344"/>
      <c r="K7" s="344"/>
      <c r="L7" s="267" t="s">
        <v>6</v>
      </c>
      <c r="M7" s="344" t="s">
        <v>305</v>
      </c>
      <c r="N7" s="344"/>
      <c r="O7" s="344"/>
      <c r="P7" s="344"/>
      <c r="Q7" s="267" t="s">
        <v>6</v>
      </c>
      <c r="R7" s="344" t="s">
        <v>306</v>
      </c>
      <c r="S7" s="344"/>
      <c r="T7" s="344"/>
      <c r="U7" s="344"/>
      <c r="V7" s="344"/>
      <c r="W7" s="319"/>
      <c r="X7" s="319"/>
      <c r="Y7" s="320"/>
    </row>
    <row r="8" spans="2:28" ht="9.75" customHeight="1" x14ac:dyDescent="0.15">
      <c r="B8" s="282"/>
      <c r="C8" s="282"/>
      <c r="D8" s="282"/>
      <c r="E8" s="282"/>
      <c r="F8" s="282"/>
      <c r="G8" s="2"/>
      <c r="I8" s="283"/>
      <c r="J8" s="283"/>
      <c r="K8" s="283"/>
      <c r="L8" s="283"/>
      <c r="M8" s="283"/>
      <c r="N8" s="283"/>
      <c r="O8" s="283"/>
      <c r="P8" s="283"/>
      <c r="Q8" s="283"/>
      <c r="R8" s="283"/>
      <c r="S8" s="283"/>
      <c r="T8" s="283"/>
      <c r="U8" s="283"/>
      <c r="V8" s="283"/>
      <c r="W8" s="283"/>
      <c r="X8" s="283"/>
      <c r="Y8" s="283"/>
    </row>
    <row r="9" spans="2:28" ht="16.5" customHeight="1" x14ac:dyDescent="0.15">
      <c r="B9" s="329"/>
      <c r="C9" s="330"/>
      <c r="D9" s="269"/>
      <c r="E9" s="330"/>
      <c r="F9" s="330"/>
      <c r="G9" s="330"/>
      <c r="H9" s="330"/>
      <c r="I9" s="330"/>
      <c r="J9" s="330"/>
      <c r="K9" s="330"/>
      <c r="L9" s="330"/>
      <c r="M9" s="330"/>
      <c r="N9" s="330"/>
      <c r="O9" s="330"/>
      <c r="P9" s="330"/>
      <c r="Q9" s="330"/>
      <c r="R9" s="330"/>
      <c r="S9" s="330"/>
      <c r="T9" s="331"/>
      <c r="U9" s="330"/>
      <c r="V9" s="330"/>
      <c r="W9" s="330"/>
      <c r="X9" s="330"/>
      <c r="Y9" s="331"/>
      <c r="Z9"/>
      <c r="AA9"/>
      <c r="AB9"/>
    </row>
    <row r="10" spans="2:28" ht="20.100000000000001" customHeight="1" x14ac:dyDescent="0.15">
      <c r="B10" s="328" t="s">
        <v>524</v>
      </c>
      <c r="D10" s="282"/>
      <c r="T10" s="327"/>
      <c r="V10" s="169" t="s">
        <v>308</v>
      </c>
      <c r="W10" s="169" t="s">
        <v>309</v>
      </c>
      <c r="X10" s="169" t="s">
        <v>310</v>
      </c>
      <c r="Y10" s="327"/>
      <c r="Z10"/>
      <c r="AA10"/>
      <c r="AB10"/>
    </row>
    <row r="11" spans="2:28" ht="10.5" customHeight="1" x14ac:dyDescent="0.15">
      <c r="B11" s="328"/>
      <c r="D11" s="282"/>
      <c r="T11" s="327"/>
      <c r="Y11" s="327"/>
      <c r="Z11"/>
      <c r="AA11"/>
      <c r="AB11"/>
    </row>
    <row r="12" spans="2:28" ht="21" customHeight="1" x14ac:dyDescent="0.15">
      <c r="B12" s="328"/>
      <c r="D12" s="282" t="s">
        <v>319</v>
      </c>
      <c r="E12" s="650" t="s">
        <v>769</v>
      </c>
      <c r="F12" s="650"/>
      <c r="G12" s="650"/>
      <c r="H12" s="650"/>
      <c r="I12" s="650"/>
      <c r="J12" s="650"/>
      <c r="K12" s="650"/>
      <c r="L12" s="650"/>
      <c r="M12" s="650"/>
      <c r="N12" s="650"/>
      <c r="O12" s="650"/>
      <c r="P12" s="650"/>
      <c r="Q12" s="650"/>
      <c r="R12" s="650"/>
      <c r="S12" s="650"/>
      <c r="T12" s="847"/>
      <c r="V12" s="282" t="s">
        <v>6</v>
      </c>
      <c r="W12" s="282" t="s">
        <v>309</v>
      </c>
      <c r="X12" s="282" t="s">
        <v>6</v>
      </c>
      <c r="Y12" s="127"/>
    </row>
    <row r="13" spans="2:28" ht="15.75" customHeight="1" x14ac:dyDescent="0.15">
      <c r="B13" s="328"/>
      <c r="D13" s="282"/>
      <c r="T13" s="327"/>
      <c r="V13" s="282"/>
      <c r="W13" s="282"/>
      <c r="X13" s="282"/>
      <c r="Y13" s="325"/>
    </row>
    <row r="14" spans="2:28" ht="27.75" customHeight="1" x14ac:dyDescent="0.15">
      <c r="B14" s="328"/>
      <c r="D14" s="282" t="s">
        <v>321</v>
      </c>
      <c r="E14" s="612" t="s">
        <v>525</v>
      </c>
      <c r="F14" s="612"/>
      <c r="G14" s="612"/>
      <c r="H14" s="612"/>
      <c r="I14" s="612"/>
      <c r="J14" s="612"/>
      <c r="K14" s="612"/>
      <c r="L14" s="612"/>
      <c r="M14" s="612"/>
      <c r="N14" s="612"/>
      <c r="O14" s="612"/>
      <c r="P14" s="612"/>
      <c r="Q14" s="612"/>
      <c r="R14" s="612"/>
      <c r="S14" s="612"/>
      <c r="T14" s="852"/>
      <c r="V14" s="282" t="s">
        <v>6</v>
      </c>
      <c r="W14" s="282" t="s">
        <v>309</v>
      </c>
      <c r="X14" s="282" t="s">
        <v>6</v>
      </c>
      <c r="Y14" s="127"/>
    </row>
    <row r="15" spans="2:28" ht="20.25" customHeight="1" x14ac:dyDescent="0.15">
      <c r="B15" s="129"/>
      <c r="D15" s="282"/>
      <c r="E15" s="260" t="s">
        <v>526</v>
      </c>
      <c r="F15" s="283"/>
      <c r="H15" s="260"/>
      <c r="I15" s="260"/>
      <c r="J15" s="260"/>
      <c r="K15" s="260"/>
      <c r="L15" s="260"/>
      <c r="M15" s="260"/>
      <c r="N15" s="260"/>
      <c r="O15" s="260"/>
      <c r="P15" s="260"/>
      <c r="Q15" s="260"/>
      <c r="R15" s="260"/>
      <c r="S15" s="260"/>
      <c r="U15" s="328"/>
      <c r="Y15" s="327"/>
    </row>
    <row r="16" spans="2:28" ht="18" customHeight="1" x14ac:dyDescent="0.15">
      <c r="B16" s="129"/>
      <c r="D16" s="282"/>
      <c r="E16" s="260" t="s">
        <v>527</v>
      </c>
      <c r="F16" s="283"/>
      <c r="H16" s="260"/>
      <c r="I16" s="260"/>
      <c r="J16" s="260"/>
      <c r="K16" s="260"/>
      <c r="L16" s="260"/>
      <c r="M16" s="260"/>
      <c r="N16" s="260"/>
      <c r="O16" s="260"/>
      <c r="P16" s="260"/>
      <c r="Q16" s="260"/>
      <c r="R16" s="260"/>
      <c r="S16" s="260"/>
      <c r="U16" s="328"/>
      <c r="Y16" s="327"/>
    </row>
    <row r="17" spans="2:28" ht="20.25" customHeight="1" x14ac:dyDescent="0.15">
      <c r="B17" s="129"/>
      <c r="D17" s="282"/>
      <c r="E17" s="260" t="s">
        <v>528</v>
      </c>
      <c r="F17" s="283"/>
      <c r="H17" s="260"/>
      <c r="I17" s="260"/>
      <c r="J17" s="260"/>
      <c r="K17" s="260"/>
      <c r="L17" s="260"/>
      <c r="M17" s="260"/>
      <c r="N17" s="260"/>
      <c r="O17" s="260"/>
      <c r="P17" s="260"/>
      <c r="Q17" s="260"/>
      <c r="R17" s="260"/>
      <c r="S17" s="260"/>
      <c r="U17" s="328"/>
      <c r="Y17" s="327"/>
    </row>
    <row r="18" spans="2:28" ht="18.75" customHeight="1" x14ac:dyDescent="0.15">
      <c r="B18" s="129"/>
      <c r="D18" s="282"/>
      <c r="E18" s="260" t="s">
        <v>529</v>
      </c>
      <c r="F18" s="283"/>
      <c r="H18" s="260"/>
      <c r="I18" s="260"/>
      <c r="J18" s="260"/>
      <c r="K18" s="260"/>
      <c r="L18" s="260"/>
      <c r="M18" s="260"/>
      <c r="N18" s="260"/>
      <c r="O18" s="260"/>
      <c r="P18" s="260"/>
      <c r="Q18" s="260"/>
      <c r="R18" s="260"/>
      <c r="S18" s="260"/>
      <c r="U18" s="328"/>
      <c r="Y18" s="327"/>
    </row>
    <row r="19" spans="2:28" ht="18.75" customHeight="1" x14ac:dyDescent="0.15">
      <c r="B19" s="129"/>
      <c r="D19" s="282"/>
      <c r="E19" s="260" t="s">
        <v>530</v>
      </c>
      <c r="F19" s="283"/>
      <c r="H19" s="260"/>
      <c r="I19" s="260"/>
      <c r="J19" s="260"/>
      <c r="K19" s="260"/>
      <c r="L19" s="260"/>
      <c r="M19" s="260"/>
      <c r="N19" s="260"/>
      <c r="O19" s="260"/>
      <c r="P19" s="260"/>
      <c r="Q19" s="260"/>
      <c r="R19" s="260"/>
      <c r="S19" s="260"/>
      <c r="U19" s="328"/>
      <c r="Y19" s="327"/>
    </row>
    <row r="20" spans="2:28" ht="18.75" customHeight="1" x14ac:dyDescent="0.15">
      <c r="B20" s="129"/>
      <c r="D20" s="282"/>
      <c r="E20" s="260" t="s">
        <v>531</v>
      </c>
      <c r="F20" s="283"/>
      <c r="H20" s="260"/>
      <c r="I20" s="260"/>
      <c r="J20" s="260"/>
      <c r="K20" s="260"/>
      <c r="L20" s="260"/>
      <c r="M20" s="260"/>
      <c r="N20" s="260"/>
      <c r="O20" s="260"/>
      <c r="P20" s="260"/>
      <c r="Q20" s="260"/>
      <c r="R20" s="260"/>
      <c r="S20" s="260"/>
      <c r="U20" s="328"/>
      <c r="Y20" s="327"/>
    </row>
    <row r="21" spans="2:28" ht="19.5" customHeight="1" x14ac:dyDescent="0.15">
      <c r="B21" s="129"/>
      <c r="D21" s="282"/>
      <c r="E21" s="260" t="s">
        <v>532</v>
      </c>
      <c r="F21" s="283"/>
      <c r="H21" s="260"/>
      <c r="I21" s="260"/>
      <c r="J21" s="260"/>
      <c r="K21" s="260"/>
      <c r="L21" s="260"/>
      <c r="M21" s="260"/>
      <c r="N21" s="260"/>
      <c r="O21" s="260"/>
      <c r="P21" s="260"/>
      <c r="Q21" s="260"/>
      <c r="R21" s="260"/>
      <c r="S21" s="260"/>
      <c r="U21" s="328"/>
      <c r="Y21" s="327"/>
    </row>
    <row r="22" spans="2:28" ht="17.25" customHeight="1" x14ac:dyDescent="0.15">
      <c r="B22" s="129"/>
      <c r="D22" s="282"/>
      <c r="E22" s="260" t="s">
        <v>533</v>
      </c>
      <c r="F22" s="283"/>
      <c r="H22" s="260"/>
      <c r="I22" s="260"/>
      <c r="J22" s="260"/>
      <c r="K22" s="260"/>
      <c r="L22" s="260"/>
      <c r="M22" s="260"/>
      <c r="N22" s="260"/>
      <c r="O22" s="260"/>
      <c r="P22" s="260"/>
      <c r="Q22" s="260"/>
      <c r="R22" s="260"/>
      <c r="S22" s="260"/>
      <c r="U22" s="328"/>
      <c r="Y22" s="327"/>
    </row>
    <row r="23" spans="2:28" ht="20.25" customHeight="1" x14ac:dyDescent="0.15">
      <c r="B23" s="129"/>
      <c r="D23" s="282"/>
      <c r="E23" s="260" t="s">
        <v>534</v>
      </c>
      <c r="F23" s="283"/>
      <c r="H23" s="260"/>
      <c r="I23" s="260"/>
      <c r="J23" s="260"/>
      <c r="K23" s="260"/>
      <c r="L23" s="260"/>
      <c r="M23" s="260"/>
      <c r="N23" s="260"/>
      <c r="O23" s="260"/>
      <c r="P23" s="260"/>
      <c r="Q23" s="260"/>
      <c r="R23" s="260"/>
      <c r="S23" s="260"/>
      <c r="U23" s="328"/>
      <c r="Y23" s="327"/>
    </row>
    <row r="24" spans="2:28" ht="18" customHeight="1" x14ac:dyDescent="0.15">
      <c r="B24" s="129"/>
      <c r="D24" s="282"/>
      <c r="E24" s="260" t="s">
        <v>535</v>
      </c>
      <c r="F24" s="283"/>
      <c r="H24" s="260"/>
      <c r="I24" s="260"/>
      <c r="J24" s="260"/>
      <c r="K24" s="260"/>
      <c r="L24" s="260"/>
      <c r="M24" s="260"/>
      <c r="N24" s="260"/>
      <c r="O24" s="260"/>
      <c r="P24" s="260"/>
      <c r="Q24" s="260"/>
      <c r="R24" s="260"/>
      <c r="S24" s="260"/>
      <c r="U24" s="328"/>
      <c r="Y24" s="327"/>
    </row>
    <row r="25" spans="2:28" ht="18.75" customHeight="1" x14ac:dyDescent="0.15">
      <c r="B25" s="129"/>
      <c r="D25" s="282"/>
      <c r="E25" s="260" t="s">
        <v>536</v>
      </c>
      <c r="F25" s="283"/>
      <c r="H25" s="260"/>
      <c r="I25" s="260"/>
      <c r="J25" s="260"/>
      <c r="K25" s="260"/>
      <c r="L25" s="260"/>
      <c r="M25" s="260"/>
      <c r="N25" s="260"/>
      <c r="O25" s="260"/>
      <c r="P25" s="260"/>
      <c r="Q25" s="260"/>
      <c r="R25" s="260"/>
      <c r="S25" s="260"/>
      <c r="U25" s="328"/>
      <c r="Y25" s="327"/>
    </row>
    <row r="26" spans="2:28" ht="6.75" customHeight="1" x14ac:dyDescent="0.15">
      <c r="B26" s="332"/>
      <c r="C26" s="273"/>
      <c r="D26" s="271"/>
      <c r="E26" s="273"/>
      <c r="F26" s="273"/>
      <c r="G26" s="273"/>
      <c r="H26" s="273"/>
      <c r="I26" s="273"/>
      <c r="J26" s="273"/>
      <c r="K26" s="273"/>
      <c r="L26" s="273"/>
      <c r="M26" s="273"/>
      <c r="N26" s="273"/>
      <c r="O26" s="273"/>
      <c r="P26" s="273"/>
      <c r="Q26" s="273"/>
      <c r="R26" s="273"/>
      <c r="S26" s="273"/>
      <c r="T26" s="333"/>
      <c r="U26" s="273"/>
      <c r="V26" s="273"/>
      <c r="W26" s="273"/>
      <c r="X26" s="273"/>
      <c r="Y26" s="333"/>
    </row>
    <row r="27" spans="2:28" ht="5.25" customHeight="1" x14ac:dyDescent="0.15">
      <c r="D27" s="282"/>
    </row>
    <row r="28" spans="2:28" ht="18.75" customHeight="1" x14ac:dyDescent="0.15">
      <c r="B28" s="323" t="s">
        <v>349</v>
      </c>
    </row>
    <row r="29" spans="2:28" ht="18.75" customHeight="1" x14ac:dyDescent="0.15">
      <c r="B29" s="323" t="s">
        <v>350</v>
      </c>
      <c r="K29"/>
      <c r="L29"/>
      <c r="M29"/>
      <c r="N29"/>
      <c r="O29"/>
      <c r="P29"/>
      <c r="Q29"/>
      <c r="R29"/>
      <c r="S29"/>
      <c r="T29"/>
      <c r="U29"/>
      <c r="V29"/>
      <c r="W29"/>
      <c r="X29"/>
      <c r="Y29"/>
      <c r="Z29"/>
      <c r="AA29"/>
      <c r="AB29"/>
    </row>
    <row r="30" spans="2:28" ht="6.75" customHeight="1" x14ac:dyDescent="0.15"/>
    <row r="122" spans="3:7" x14ac:dyDescent="0.15">
      <c r="C122" s="273"/>
      <c r="D122" s="273"/>
      <c r="E122" s="273"/>
      <c r="F122" s="273"/>
      <c r="G122" s="273"/>
    </row>
    <row r="123" spans="3:7" x14ac:dyDescent="0.15">
      <c r="C123" s="330"/>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1" t="s">
        <v>82</v>
      </c>
      <c r="AA3" s="522"/>
      <c r="AB3" s="522"/>
      <c r="AC3" s="522"/>
      <c r="AD3" s="523"/>
      <c r="AE3" s="598"/>
      <c r="AF3" s="599"/>
      <c r="AG3" s="599"/>
      <c r="AH3" s="599"/>
      <c r="AI3" s="599"/>
      <c r="AJ3" s="599"/>
      <c r="AK3" s="599"/>
      <c r="AL3" s="600"/>
      <c r="AM3" s="20"/>
      <c r="AN3" s="1"/>
    </row>
    <row r="4" spans="2:40" s="2" customFormat="1" x14ac:dyDescent="0.15">
      <c r="AN4" s="21"/>
    </row>
    <row r="5" spans="2:40" s="2" customFormat="1" x14ac:dyDescent="0.15">
      <c r="B5" s="648" t="s">
        <v>135</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row>
    <row r="6" spans="2:40" s="2" customFormat="1" ht="13.5" customHeight="1" x14ac:dyDescent="0.15">
      <c r="AC6" s="1"/>
      <c r="AD6" s="45"/>
      <c r="AE6" s="45" t="s">
        <v>644</v>
      </c>
      <c r="AH6" s="2" t="s">
        <v>84</v>
      </c>
      <c r="AJ6" s="2" t="s">
        <v>415</v>
      </c>
      <c r="AL6" s="2" t="s">
        <v>86</v>
      </c>
    </row>
    <row r="7" spans="2:40" s="2" customFormat="1" x14ac:dyDescent="0.15">
      <c r="B7" s="648" t="s">
        <v>645</v>
      </c>
      <c r="C7" s="648"/>
      <c r="D7" s="648"/>
      <c r="E7" s="648"/>
      <c r="F7" s="648"/>
      <c r="G7" s="648"/>
      <c r="H7" s="648"/>
      <c r="I7" s="648"/>
      <c r="J7" s="648"/>
      <c r="K7" s="12"/>
      <c r="L7" s="12"/>
      <c r="M7" s="12"/>
      <c r="N7" s="12"/>
      <c r="O7" s="12"/>
      <c r="P7" s="12"/>
      <c r="Q7" s="12"/>
      <c r="R7" s="12"/>
      <c r="S7" s="12"/>
      <c r="T7" s="12"/>
    </row>
    <row r="8" spans="2:40" s="2" customFormat="1" x14ac:dyDescent="0.15">
      <c r="AC8" s="1" t="s">
        <v>136</v>
      </c>
    </row>
    <row r="9" spans="2:40" s="2" customFormat="1" x14ac:dyDescent="0.15">
      <c r="C9" s="1" t="s">
        <v>137</v>
      </c>
      <c r="D9" s="1"/>
    </row>
    <row r="10" spans="2:40" s="2" customFormat="1" ht="6.75" customHeight="1" x14ac:dyDescent="0.15">
      <c r="C10" s="1"/>
      <c r="D10" s="1"/>
    </row>
    <row r="11" spans="2:40" s="2" customFormat="1" ht="14.25" customHeight="1" x14ac:dyDescent="0.15">
      <c r="B11" s="529" t="s">
        <v>88</v>
      </c>
      <c r="C11" s="609" t="s">
        <v>89</v>
      </c>
      <c r="D11" s="610"/>
      <c r="E11" s="610"/>
      <c r="F11" s="610"/>
      <c r="G11" s="610"/>
      <c r="H11" s="610"/>
      <c r="I11" s="610"/>
      <c r="J11" s="610"/>
      <c r="K11" s="6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0"/>
      <c r="C12" s="611" t="s">
        <v>90</v>
      </c>
      <c r="D12" s="612"/>
      <c r="E12" s="612"/>
      <c r="F12" s="612"/>
      <c r="G12" s="612"/>
      <c r="H12" s="612"/>
      <c r="I12" s="612"/>
      <c r="J12" s="612"/>
      <c r="K12" s="6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0"/>
      <c r="C13" s="609" t="s">
        <v>537</v>
      </c>
      <c r="D13" s="610"/>
      <c r="E13" s="610"/>
      <c r="F13" s="610"/>
      <c r="G13" s="610"/>
      <c r="H13" s="610"/>
      <c r="I13" s="610"/>
      <c r="J13" s="610"/>
      <c r="K13" s="880"/>
      <c r="L13" s="904" t="s">
        <v>646</v>
      </c>
      <c r="M13" s="905"/>
      <c r="N13" s="905"/>
      <c r="O13" s="905"/>
      <c r="P13" s="905"/>
      <c r="Q13" s="905"/>
      <c r="R13" s="905"/>
      <c r="S13" s="905"/>
      <c r="T13" s="905"/>
      <c r="U13" s="905"/>
      <c r="V13" s="905"/>
      <c r="W13" s="905"/>
      <c r="X13" s="905"/>
      <c r="Y13" s="905"/>
      <c r="Z13" s="905"/>
      <c r="AA13" s="905"/>
      <c r="AB13" s="905"/>
      <c r="AC13" s="905"/>
      <c r="AD13" s="905"/>
      <c r="AE13" s="905"/>
      <c r="AF13" s="905"/>
      <c r="AG13" s="905"/>
      <c r="AH13" s="905"/>
      <c r="AI13" s="905"/>
      <c r="AJ13" s="905"/>
      <c r="AK13" s="905"/>
      <c r="AL13" s="906"/>
    </row>
    <row r="14" spans="2:40" s="2" customFormat="1" x14ac:dyDescent="0.15">
      <c r="B14" s="530"/>
      <c r="C14" s="611"/>
      <c r="D14" s="612"/>
      <c r="E14" s="612"/>
      <c r="F14" s="612"/>
      <c r="G14" s="612"/>
      <c r="H14" s="612"/>
      <c r="I14" s="612"/>
      <c r="J14" s="612"/>
      <c r="K14" s="852"/>
      <c r="L14" s="907" t="s">
        <v>647</v>
      </c>
      <c r="M14" s="908"/>
      <c r="N14" s="908"/>
      <c r="O14" s="908"/>
      <c r="P14" s="908"/>
      <c r="Q14" s="908"/>
      <c r="R14" s="908"/>
      <c r="S14" s="908"/>
      <c r="T14" s="908"/>
      <c r="U14" s="908"/>
      <c r="V14" s="908"/>
      <c r="W14" s="908"/>
      <c r="X14" s="908"/>
      <c r="Y14" s="908"/>
      <c r="Z14" s="908"/>
      <c r="AA14" s="908"/>
      <c r="AB14" s="908"/>
      <c r="AC14" s="908"/>
      <c r="AD14" s="908"/>
      <c r="AE14" s="908"/>
      <c r="AF14" s="908"/>
      <c r="AG14" s="908"/>
      <c r="AH14" s="908"/>
      <c r="AI14" s="908"/>
      <c r="AJ14" s="908"/>
      <c r="AK14" s="908"/>
      <c r="AL14" s="909"/>
    </row>
    <row r="15" spans="2:40" s="2" customFormat="1" x14ac:dyDescent="0.15">
      <c r="B15" s="530"/>
      <c r="C15" s="613"/>
      <c r="D15" s="614"/>
      <c r="E15" s="614"/>
      <c r="F15" s="614"/>
      <c r="G15" s="614"/>
      <c r="H15" s="614"/>
      <c r="I15" s="614"/>
      <c r="J15" s="614"/>
      <c r="K15" s="881"/>
      <c r="L15" s="921" t="s">
        <v>98</v>
      </c>
      <c r="M15" s="912"/>
      <c r="N15" s="912"/>
      <c r="O15" s="912"/>
      <c r="P15" s="912"/>
      <c r="Q15" s="912"/>
      <c r="R15" s="912"/>
      <c r="S15" s="912"/>
      <c r="T15" s="912"/>
      <c r="U15" s="912"/>
      <c r="V15" s="912"/>
      <c r="W15" s="912"/>
      <c r="X15" s="912"/>
      <c r="Y15" s="912"/>
      <c r="Z15" s="912"/>
      <c r="AA15" s="912"/>
      <c r="AB15" s="912"/>
      <c r="AC15" s="912"/>
      <c r="AD15" s="912"/>
      <c r="AE15" s="912"/>
      <c r="AF15" s="912"/>
      <c r="AG15" s="912"/>
      <c r="AH15" s="912"/>
      <c r="AI15" s="912"/>
      <c r="AJ15" s="912"/>
      <c r="AK15" s="912"/>
      <c r="AL15" s="913"/>
    </row>
    <row r="16" spans="2:40" s="2" customFormat="1" ht="14.25" customHeight="1" x14ac:dyDescent="0.15">
      <c r="B16" s="530"/>
      <c r="C16" s="555" t="s">
        <v>99</v>
      </c>
      <c r="D16" s="556"/>
      <c r="E16" s="556"/>
      <c r="F16" s="556"/>
      <c r="G16" s="556"/>
      <c r="H16" s="556"/>
      <c r="I16" s="556"/>
      <c r="J16" s="556"/>
      <c r="K16" s="557"/>
      <c r="L16" s="521" t="s">
        <v>100</v>
      </c>
      <c r="M16" s="522"/>
      <c r="N16" s="522"/>
      <c r="O16" s="522"/>
      <c r="P16" s="523"/>
      <c r="Q16" s="24"/>
      <c r="R16" s="25"/>
      <c r="S16" s="25"/>
      <c r="T16" s="25"/>
      <c r="U16" s="25"/>
      <c r="V16" s="25"/>
      <c r="W16" s="25"/>
      <c r="X16" s="25"/>
      <c r="Y16" s="26"/>
      <c r="Z16" s="615" t="s">
        <v>101</v>
      </c>
      <c r="AA16" s="616"/>
      <c r="AB16" s="616"/>
      <c r="AC16" s="616"/>
      <c r="AD16" s="618"/>
      <c r="AE16" s="28"/>
      <c r="AF16" s="32"/>
      <c r="AG16" s="22"/>
      <c r="AH16" s="22"/>
      <c r="AI16" s="22"/>
      <c r="AJ16" s="905"/>
      <c r="AK16" s="905"/>
      <c r="AL16" s="906"/>
    </row>
    <row r="17" spans="2:40" ht="14.25" customHeight="1" x14ac:dyDescent="0.15">
      <c r="B17" s="530"/>
      <c r="C17" s="646" t="s">
        <v>139</v>
      </c>
      <c r="D17" s="647"/>
      <c r="E17" s="647"/>
      <c r="F17" s="647"/>
      <c r="G17" s="647"/>
      <c r="H17" s="647"/>
      <c r="I17" s="647"/>
      <c r="J17" s="647"/>
      <c r="K17" s="919"/>
      <c r="L17" s="27"/>
      <c r="M17" s="27"/>
      <c r="N17" s="27"/>
      <c r="O17" s="27"/>
      <c r="P17" s="27"/>
      <c r="Q17" s="27"/>
      <c r="R17" s="27"/>
      <c r="S17" s="27"/>
      <c r="U17" s="521" t="s">
        <v>102</v>
      </c>
      <c r="V17" s="522"/>
      <c r="W17" s="522"/>
      <c r="X17" s="522"/>
      <c r="Y17" s="523"/>
      <c r="Z17" s="18"/>
      <c r="AA17" s="19"/>
      <c r="AB17" s="19"/>
      <c r="AC17" s="19"/>
      <c r="AD17" s="19"/>
      <c r="AE17" s="920"/>
      <c r="AF17" s="920"/>
      <c r="AG17" s="920"/>
      <c r="AH17" s="920"/>
      <c r="AI17" s="920"/>
      <c r="AJ17" s="920"/>
      <c r="AK17" s="920"/>
      <c r="AL17" s="17"/>
      <c r="AN17" s="3"/>
    </row>
    <row r="18" spans="2:40" ht="14.25" customHeight="1" x14ac:dyDescent="0.15">
      <c r="B18" s="530"/>
      <c r="C18" s="524" t="s">
        <v>140</v>
      </c>
      <c r="D18" s="524"/>
      <c r="E18" s="524"/>
      <c r="F18" s="524"/>
      <c r="G18" s="524"/>
      <c r="H18" s="922"/>
      <c r="I18" s="922"/>
      <c r="J18" s="922"/>
      <c r="K18" s="923"/>
      <c r="L18" s="521" t="s">
        <v>103</v>
      </c>
      <c r="M18" s="522"/>
      <c r="N18" s="522"/>
      <c r="O18" s="522"/>
      <c r="P18" s="523"/>
      <c r="Q18" s="29"/>
      <c r="R18" s="30"/>
      <c r="S18" s="30"/>
      <c r="T18" s="30"/>
      <c r="U18" s="30"/>
      <c r="V18" s="30"/>
      <c r="W18" s="30"/>
      <c r="X18" s="30"/>
      <c r="Y18" s="31"/>
      <c r="Z18" s="533" t="s">
        <v>104</v>
      </c>
      <c r="AA18" s="533"/>
      <c r="AB18" s="533"/>
      <c r="AC18" s="533"/>
      <c r="AD18" s="534"/>
      <c r="AE18" s="15"/>
      <c r="AF18" s="16"/>
      <c r="AG18" s="16"/>
      <c r="AH18" s="16"/>
      <c r="AI18" s="16"/>
      <c r="AJ18" s="16"/>
      <c r="AK18" s="16"/>
      <c r="AL18" s="17"/>
      <c r="AN18" s="3"/>
    </row>
    <row r="19" spans="2:40" ht="13.5" customHeight="1" x14ac:dyDescent="0.15">
      <c r="B19" s="530"/>
      <c r="C19" s="803" t="s">
        <v>105</v>
      </c>
      <c r="D19" s="803"/>
      <c r="E19" s="803"/>
      <c r="F19" s="803"/>
      <c r="G19" s="803"/>
      <c r="H19" s="914"/>
      <c r="I19" s="914"/>
      <c r="J19" s="914"/>
      <c r="K19" s="914"/>
      <c r="L19" s="904" t="s">
        <v>646</v>
      </c>
      <c r="M19" s="905"/>
      <c r="N19" s="905"/>
      <c r="O19" s="905"/>
      <c r="P19" s="905"/>
      <c r="Q19" s="905"/>
      <c r="R19" s="905"/>
      <c r="S19" s="905"/>
      <c r="T19" s="905"/>
      <c r="U19" s="905"/>
      <c r="V19" s="905"/>
      <c r="W19" s="905"/>
      <c r="X19" s="905"/>
      <c r="Y19" s="905"/>
      <c r="Z19" s="905"/>
      <c r="AA19" s="905"/>
      <c r="AB19" s="905"/>
      <c r="AC19" s="905"/>
      <c r="AD19" s="905"/>
      <c r="AE19" s="905"/>
      <c r="AF19" s="905"/>
      <c r="AG19" s="905"/>
      <c r="AH19" s="905"/>
      <c r="AI19" s="905"/>
      <c r="AJ19" s="905"/>
      <c r="AK19" s="905"/>
      <c r="AL19" s="906"/>
      <c r="AN19" s="3"/>
    </row>
    <row r="20" spans="2:40" ht="14.25" customHeight="1" x14ac:dyDescent="0.15">
      <c r="B20" s="530"/>
      <c r="C20" s="803"/>
      <c r="D20" s="803"/>
      <c r="E20" s="803"/>
      <c r="F20" s="803"/>
      <c r="G20" s="803"/>
      <c r="H20" s="914"/>
      <c r="I20" s="914"/>
      <c r="J20" s="914"/>
      <c r="K20" s="914"/>
      <c r="L20" s="907" t="s">
        <v>647</v>
      </c>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9"/>
      <c r="AN20" s="3"/>
    </row>
    <row r="21" spans="2:40" x14ac:dyDescent="0.15">
      <c r="B21" s="531"/>
      <c r="C21" s="915"/>
      <c r="D21" s="915"/>
      <c r="E21" s="915"/>
      <c r="F21" s="915"/>
      <c r="G21" s="915"/>
      <c r="H21" s="916"/>
      <c r="I21" s="916"/>
      <c r="J21" s="916"/>
      <c r="K21" s="916"/>
      <c r="L21" s="910"/>
      <c r="M21" s="911"/>
      <c r="N21" s="911"/>
      <c r="O21" s="911"/>
      <c r="P21" s="911"/>
      <c r="Q21" s="911"/>
      <c r="R21" s="911"/>
      <c r="S21" s="911"/>
      <c r="T21" s="911"/>
      <c r="U21" s="911"/>
      <c r="V21" s="911"/>
      <c r="W21" s="911"/>
      <c r="X21" s="911"/>
      <c r="Y21" s="911"/>
      <c r="Z21" s="911"/>
      <c r="AA21" s="911"/>
      <c r="AB21" s="911"/>
      <c r="AC21" s="911"/>
      <c r="AD21" s="911"/>
      <c r="AE21" s="911"/>
      <c r="AF21" s="911"/>
      <c r="AG21" s="911"/>
      <c r="AH21" s="911"/>
      <c r="AI21" s="911"/>
      <c r="AJ21" s="911"/>
      <c r="AK21" s="911"/>
      <c r="AL21" s="917"/>
      <c r="AN21" s="3"/>
    </row>
    <row r="22" spans="2:40" ht="13.5" customHeight="1" x14ac:dyDescent="0.15">
      <c r="B22" s="634" t="s">
        <v>141</v>
      </c>
      <c r="C22" s="609" t="s">
        <v>142</v>
      </c>
      <c r="D22" s="610"/>
      <c r="E22" s="610"/>
      <c r="F22" s="610"/>
      <c r="G22" s="610"/>
      <c r="H22" s="610"/>
      <c r="I22" s="610"/>
      <c r="J22" s="610"/>
      <c r="K22" s="880"/>
      <c r="L22" s="904" t="s">
        <v>646</v>
      </c>
      <c r="M22" s="905"/>
      <c r="N22" s="905"/>
      <c r="O22" s="905"/>
      <c r="P22" s="905"/>
      <c r="Q22" s="905"/>
      <c r="R22" s="905"/>
      <c r="S22" s="905"/>
      <c r="T22" s="905"/>
      <c r="U22" s="905"/>
      <c r="V22" s="905"/>
      <c r="W22" s="905"/>
      <c r="X22" s="905"/>
      <c r="Y22" s="905"/>
      <c r="Z22" s="905"/>
      <c r="AA22" s="905"/>
      <c r="AB22" s="905"/>
      <c r="AC22" s="905"/>
      <c r="AD22" s="905"/>
      <c r="AE22" s="905"/>
      <c r="AF22" s="905"/>
      <c r="AG22" s="905"/>
      <c r="AH22" s="905"/>
      <c r="AI22" s="905"/>
      <c r="AJ22" s="905"/>
      <c r="AK22" s="905"/>
      <c r="AL22" s="906"/>
      <c r="AN22" s="3"/>
    </row>
    <row r="23" spans="2:40" ht="14.25" customHeight="1" x14ac:dyDescent="0.15">
      <c r="B23" s="593"/>
      <c r="C23" s="611"/>
      <c r="D23" s="612"/>
      <c r="E23" s="612"/>
      <c r="F23" s="612"/>
      <c r="G23" s="612"/>
      <c r="H23" s="612"/>
      <c r="I23" s="612"/>
      <c r="J23" s="612"/>
      <c r="K23" s="852"/>
      <c r="L23" s="907" t="s">
        <v>647</v>
      </c>
      <c r="M23" s="908"/>
      <c r="N23" s="908"/>
      <c r="O23" s="908"/>
      <c r="P23" s="908"/>
      <c r="Q23" s="908"/>
      <c r="R23" s="908"/>
      <c r="S23" s="908"/>
      <c r="T23" s="908"/>
      <c r="U23" s="908"/>
      <c r="V23" s="908"/>
      <c r="W23" s="908"/>
      <c r="X23" s="908"/>
      <c r="Y23" s="908"/>
      <c r="Z23" s="908"/>
      <c r="AA23" s="908"/>
      <c r="AB23" s="908"/>
      <c r="AC23" s="908"/>
      <c r="AD23" s="908"/>
      <c r="AE23" s="908"/>
      <c r="AF23" s="908"/>
      <c r="AG23" s="908"/>
      <c r="AH23" s="908"/>
      <c r="AI23" s="908"/>
      <c r="AJ23" s="908"/>
      <c r="AK23" s="908"/>
      <c r="AL23" s="909"/>
      <c r="AN23" s="3"/>
    </row>
    <row r="24" spans="2:40" x14ac:dyDescent="0.15">
      <c r="B24" s="593"/>
      <c r="C24" s="613"/>
      <c r="D24" s="614"/>
      <c r="E24" s="614"/>
      <c r="F24" s="614"/>
      <c r="G24" s="614"/>
      <c r="H24" s="614"/>
      <c r="I24" s="614"/>
      <c r="J24" s="614"/>
      <c r="K24" s="881"/>
      <c r="L24" s="910"/>
      <c r="M24" s="911"/>
      <c r="N24" s="911"/>
      <c r="O24" s="911"/>
      <c r="P24" s="911"/>
      <c r="Q24" s="911"/>
      <c r="R24" s="911"/>
      <c r="S24" s="911"/>
      <c r="T24" s="911"/>
      <c r="U24" s="911"/>
      <c r="V24" s="911"/>
      <c r="W24" s="911"/>
      <c r="X24" s="911"/>
      <c r="Y24" s="911"/>
      <c r="Z24" s="911"/>
      <c r="AA24" s="911"/>
      <c r="AB24" s="911"/>
      <c r="AC24" s="911"/>
      <c r="AD24" s="911"/>
      <c r="AE24" s="911"/>
      <c r="AF24" s="911"/>
      <c r="AG24" s="911"/>
      <c r="AH24" s="911"/>
      <c r="AI24" s="911"/>
      <c r="AJ24" s="911"/>
      <c r="AK24" s="911"/>
      <c r="AL24" s="917"/>
      <c r="AN24" s="3"/>
    </row>
    <row r="25" spans="2:40" ht="14.25" customHeight="1" x14ac:dyDescent="0.15">
      <c r="B25" s="593"/>
      <c r="C25" s="803" t="s">
        <v>99</v>
      </c>
      <c r="D25" s="803"/>
      <c r="E25" s="803"/>
      <c r="F25" s="803"/>
      <c r="G25" s="803"/>
      <c r="H25" s="803"/>
      <c r="I25" s="803"/>
      <c r="J25" s="803"/>
      <c r="K25" s="803"/>
      <c r="L25" s="521" t="s">
        <v>100</v>
      </c>
      <c r="M25" s="522"/>
      <c r="N25" s="522"/>
      <c r="O25" s="522"/>
      <c r="P25" s="523"/>
      <c r="Q25" s="24"/>
      <c r="R25" s="25"/>
      <c r="S25" s="25"/>
      <c r="T25" s="25"/>
      <c r="U25" s="25"/>
      <c r="V25" s="25"/>
      <c r="W25" s="25"/>
      <c r="X25" s="25"/>
      <c r="Y25" s="26"/>
      <c r="Z25" s="615" t="s">
        <v>101</v>
      </c>
      <c r="AA25" s="616"/>
      <c r="AB25" s="616"/>
      <c r="AC25" s="616"/>
      <c r="AD25" s="618"/>
      <c r="AE25" s="28"/>
      <c r="AF25" s="32"/>
      <c r="AG25" s="22"/>
      <c r="AH25" s="22"/>
      <c r="AI25" s="22"/>
      <c r="AJ25" s="905"/>
      <c r="AK25" s="905"/>
      <c r="AL25" s="906"/>
      <c r="AN25" s="3"/>
    </row>
    <row r="26" spans="2:40" ht="13.5" customHeight="1" x14ac:dyDescent="0.15">
      <c r="B26" s="593"/>
      <c r="C26" s="918" t="s">
        <v>143</v>
      </c>
      <c r="D26" s="918"/>
      <c r="E26" s="918"/>
      <c r="F26" s="918"/>
      <c r="G26" s="918"/>
      <c r="H26" s="918"/>
      <c r="I26" s="918"/>
      <c r="J26" s="918"/>
      <c r="K26" s="918"/>
      <c r="L26" s="904" t="s">
        <v>646</v>
      </c>
      <c r="M26" s="905"/>
      <c r="N26" s="905"/>
      <c r="O26" s="905"/>
      <c r="P26" s="905"/>
      <c r="Q26" s="905"/>
      <c r="R26" s="905"/>
      <c r="S26" s="905"/>
      <c r="T26" s="905"/>
      <c r="U26" s="905"/>
      <c r="V26" s="905"/>
      <c r="W26" s="905"/>
      <c r="X26" s="905"/>
      <c r="Y26" s="905"/>
      <c r="Z26" s="905"/>
      <c r="AA26" s="905"/>
      <c r="AB26" s="905"/>
      <c r="AC26" s="905"/>
      <c r="AD26" s="905"/>
      <c r="AE26" s="905"/>
      <c r="AF26" s="905"/>
      <c r="AG26" s="905"/>
      <c r="AH26" s="905"/>
      <c r="AI26" s="905"/>
      <c r="AJ26" s="905"/>
      <c r="AK26" s="905"/>
      <c r="AL26" s="906"/>
      <c r="AN26" s="3"/>
    </row>
    <row r="27" spans="2:40" ht="14.25" customHeight="1" x14ac:dyDescent="0.15">
      <c r="B27" s="593"/>
      <c r="C27" s="918"/>
      <c r="D27" s="918"/>
      <c r="E27" s="918"/>
      <c r="F27" s="918"/>
      <c r="G27" s="918"/>
      <c r="H27" s="918"/>
      <c r="I27" s="918"/>
      <c r="J27" s="918"/>
      <c r="K27" s="918"/>
      <c r="L27" s="907" t="s">
        <v>647</v>
      </c>
      <c r="M27" s="908"/>
      <c r="N27" s="908"/>
      <c r="O27" s="908"/>
      <c r="P27" s="908"/>
      <c r="Q27" s="908"/>
      <c r="R27" s="908"/>
      <c r="S27" s="908"/>
      <c r="T27" s="908"/>
      <c r="U27" s="908"/>
      <c r="V27" s="908"/>
      <c r="W27" s="908"/>
      <c r="X27" s="908"/>
      <c r="Y27" s="908"/>
      <c r="Z27" s="908"/>
      <c r="AA27" s="908"/>
      <c r="AB27" s="908"/>
      <c r="AC27" s="908"/>
      <c r="AD27" s="908"/>
      <c r="AE27" s="908"/>
      <c r="AF27" s="908"/>
      <c r="AG27" s="908"/>
      <c r="AH27" s="908"/>
      <c r="AI27" s="908"/>
      <c r="AJ27" s="908"/>
      <c r="AK27" s="908"/>
      <c r="AL27" s="909"/>
      <c r="AN27" s="3"/>
    </row>
    <row r="28" spans="2:40" x14ac:dyDescent="0.15">
      <c r="B28" s="593"/>
      <c r="C28" s="918"/>
      <c r="D28" s="918"/>
      <c r="E28" s="918"/>
      <c r="F28" s="918"/>
      <c r="G28" s="918"/>
      <c r="H28" s="918"/>
      <c r="I28" s="918"/>
      <c r="J28" s="918"/>
      <c r="K28" s="918"/>
      <c r="L28" s="910"/>
      <c r="M28" s="911"/>
      <c r="N28" s="911"/>
      <c r="O28" s="911"/>
      <c r="P28" s="911"/>
      <c r="Q28" s="911"/>
      <c r="R28" s="911"/>
      <c r="S28" s="911"/>
      <c r="T28" s="911"/>
      <c r="U28" s="911"/>
      <c r="V28" s="911"/>
      <c r="W28" s="911"/>
      <c r="X28" s="911"/>
      <c r="Y28" s="911"/>
      <c r="Z28" s="911"/>
      <c r="AA28" s="911"/>
      <c r="AB28" s="911"/>
      <c r="AC28" s="911"/>
      <c r="AD28" s="911"/>
      <c r="AE28" s="911"/>
      <c r="AF28" s="911"/>
      <c r="AG28" s="911"/>
      <c r="AH28" s="911"/>
      <c r="AI28" s="911"/>
      <c r="AJ28" s="911"/>
      <c r="AK28" s="911"/>
      <c r="AL28" s="917"/>
      <c r="AN28" s="3"/>
    </row>
    <row r="29" spans="2:40" ht="14.25" customHeight="1" x14ac:dyDescent="0.15">
      <c r="B29" s="593"/>
      <c r="C29" s="803" t="s">
        <v>99</v>
      </c>
      <c r="D29" s="803"/>
      <c r="E29" s="803"/>
      <c r="F29" s="803"/>
      <c r="G29" s="803"/>
      <c r="H29" s="803"/>
      <c r="I29" s="803"/>
      <c r="J29" s="803"/>
      <c r="K29" s="803"/>
      <c r="L29" s="521" t="s">
        <v>100</v>
      </c>
      <c r="M29" s="522"/>
      <c r="N29" s="522"/>
      <c r="O29" s="522"/>
      <c r="P29" s="523"/>
      <c r="Q29" s="28"/>
      <c r="R29" s="32"/>
      <c r="S29" s="32"/>
      <c r="T29" s="32"/>
      <c r="U29" s="32"/>
      <c r="V29" s="32"/>
      <c r="W29" s="32"/>
      <c r="X29" s="32"/>
      <c r="Y29" s="33"/>
      <c r="Z29" s="615" t="s">
        <v>101</v>
      </c>
      <c r="AA29" s="616"/>
      <c r="AB29" s="616"/>
      <c r="AC29" s="616"/>
      <c r="AD29" s="618"/>
      <c r="AE29" s="28"/>
      <c r="AF29" s="32"/>
      <c r="AG29" s="22"/>
      <c r="AH29" s="22"/>
      <c r="AI29" s="22"/>
      <c r="AJ29" s="905"/>
      <c r="AK29" s="905"/>
      <c r="AL29" s="906"/>
      <c r="AN29" s="3"/>
    </row>
    <row r="30" spans="2:40" ht="14.25" customHeight="1" x14ac:dyDescent="0.15">
      <c r="B30" s="593"/>
      <c r="C30" s="803" t="s">
        <v>108</v>
      </c>
      <c r="D30" s="803"/>
      <c r="E30" s="803"/>
      <c r="F30" s="803"/>
      <c r="G30" s="803"/>
      <c r="H30" s="803"/>
      <c r="I30" s="803"/>
      <c r="J30" s="803"/>
      <c r="K30" s="803"/>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3"/>
      <c r="AI30" s="903"/>
      <c r="AJ30" s="903"/>
      <c r="AK30" s="903"/>
      <c r="AL30" s="903"/>
      <c r="AN30" s="3"/>
    </row>
    <row r="31" spans="2:40" ht="13.5" customHeight="1" x14ac:dyDescent="0.15">
      <c r="B31" s="593"/>
      <c r="C31" s="803" t="s">
        <v>109</v>
      </c>
      <c r="D31" s="803"/>
      <c r="E31" s="803"/>
      <c r="F31" s="803"/>
      <c r="G31" s="803"/>
      <c r="H31" s="803"/>
      <c r="I31" s="803"/>
      <c r="J31" s="803"/>
      <c r="K31" s="803"/>
      <c r="L31" s="904" t="s">
        <v>646</v>
      </c>
      <c r="M31" s="905"/>
      <c r="N31" s="905"/>
      <c r="O31" s="905"/>
      <c r="P31" s="905"/>
      <c r="Q31" s="905"/>
      <c r="R31" s="905"/>
      <c r="S31" s="905"/>
      <c r="T31" s="905"/>
      <c r="U31" s="905"/>
      <c r="V31" s="905"/>
      <c r="W31" s="905"/>
      <c r="X31" s="905"/>
      <c r="Y31" s="905"/>
      <c r="Z31" s="905"/>
      <c r="AA31" s="905"/>
      <c r="AB31" s="905"/>
      <c r="AC31" s="905"/>
      <c r="AD31" s="905"/>
      <c r="AE31" s="905"/>
      <c r="AF31" s="905"/>
      <c r="AG31" s="905"/>
      <c r="AH31" s="905"/>
      <c r="AI31" s="905"/>
      <c r="AJ31" s="905"/>
      <c r="AK31" s="905"/>
      <c r="AL31" s="906"/>
      <c r="AN31" s="3"/>
    </row>
    <row r="32" spans="2:40" ht="14.25" customHeight="1" x14ac:dyDescent="0.15">
      <c r="B32" s="593"/>
      <c r="C32" s="803"/>
      <c r="D32" s="803"/>
      <c r="E32" s="803"/>
      <c r="F32" s="803"/>
      <c r="G32" s="803"/>
      <c r="H32" s="803"/>
      <c r="I32" s="803"/>
      <c r="J32" s="803"/>
      <c r="K32" s="803"/>
      <c r="L32" s="907" t="s">
        <v>647</v>
      </c>
      <c r="M32" s="908"/>
      <c r="N32" s="908"/>
      <c r="O32" s="908"/>
      <c r="P32" s="908"/>
      <c r="Q32" s="908"/>
      <c r="R32" s="908"/>
      <c r="S32" s="908"/>
      <c r="T32" s="908"/>
      <c r="U32" s="908"/>
      <c r="V32" s="908"/>
      <c r="W32" s="908"/>
      <c r="X32" s="908"/>
      <c r="Y32" s="908"/>
      <c r="Z32" s="908"/>
      <c r="AA32" s="908"/>
      <c r="AB32" s="908"/>
      <c r="AC32" s="908"/>
      <c r="AD32" s="908"/>
      <c r="AE32" s="908"/>
      <c r="AF32" s="908"/>
      <c r="AG32" s="908"/>
      <c r="AH32" s="908"/>
      <c r="AI32" s="908"/>
      <c r="AJ32" s="908"/>
      <c r="AK32" s="908"/>
      <c r="AL32" s="909"/>
      <c r="AN32" s="3"/>
    </row>
    <row r="33" spans="2:40" x14ac:dyDescent="0.15">
      <c r="B33" s="635"/>
      <c r="C33" s="803"/>
      <c r="D33" s="803"/>
      <c r="E33" s="803"/>
      <c r="F33" s="803"/>
      <c r="G33" s="803"/>
      <c r="H33" s="803"/>
      <c r="I33" s="803"/>
      <c r="J33" s="803"/>
      <c r="K33" s="803"/>
      <c r="L33" s="910"/>
      <c r="M33" s="911"/>
      <c r="N33" s="912"/>
      <c r="O33" s="912"/>
      <c r="P33" s="912"/>
      <c r="Q33" s="912"/>
      <c r="R33" s="912"/>
      <c r="S33" s="912"/>
      <c r="T33" s="912"/>
      <c r="U33" s="912"/>
      <c r="V33" s="912"/>
      <c r="W33" s="912"/>
      <c r="X33" s="912"/>
      <c r="Y33" s="912"/>
      <c r="Z33" s="912"/>
      <c r="AA33" s="912"/>
      <c r="AB33" s="912"/>
      <c r="AC33" s="911"/>
      <c r="AD33" s="911"/>
      <c r="AE33" s="911"/>
      <c r="AF33" s="911"/>
      <c r="AG33" s="911"/>
      <c r="AH33" s="912"/>
      <c r="AI33" s="912"/>
      <c r="AJ33" s="912"/>
      <c r="AK33" s="912"/>
      <c r="AL33" s="913"/>
      <c r="AN33" s="3"/>
    </row>
    <row r="34" spans="2:40" ht="13.5" customHeight="1" x14ac:dyDescent="0.15">
      <c r="B34" s="634" t="s">
        <v>144</v>
      </c>
      <c r="C34" s="535" t="s">
        <v>110</v>
      </c>
      <c r="D34" s="536"/>
      <c r="E34" s="536"/>
      <c r="F34" s="536"/>
      <c r="G34" s="536"/>
      <c r="H34" s="536"/>
      <c r="I34" s="536"/>
      <c r="J34" s="536"/>
      <c r="K34" s="536"/>
      <c r="L34" s="536"/>
      <c r="M34" s="901" t="s">
        <v>111</v>
      </c>
      <c r="N34" s="887"/>
      <c r="O34" s="53" t="s">
        <v>145</v>
      </c>
      <c r="P34" s="49"/>
      <c r="Q34" s="50"/>
      <c r="R34" s="663" t="s">
        <v>112</v>
      </c>
      <c r="S34" s="664"/>
      <c r="T34" s="664"/>
      <c r="U34" s="664"/>
      <c r="V34" s="664"/>
      <c r="W34" s="664"/>
      <c r="X34" s="665"/>
      <c r="Y34" s="604" t="s">
        <v>113</v>
      </c>
      <c r="Z34" s="605"/>
      <c r="AA34" s="605"/>
      <c r="AB34" s="606"/>
      <c r="AC34" s="607" t="s">
        <v>114</v>
      </c>
      <c r="AD34" s="608"/>
      <c r="AE34" s="608"/>
      <c r="AF34" s="608"/>
      <c r="AG34" s="902"/>
      <c r="AH34" s="587" t="s">
        <v>146</v>
      </c>
      <c r="AI34" s="588"/>
      <c r="AJ34" s="588"/>
      <c r="AK34" s="588"/>
      <c r="AL34" s="589"/>
      <c r="AN34" s="3"/>
    </row>
    <row r="35" spans="2:40" ht="14.25" customHeight="1" x14ac:dyDescent="0.15">
      <c r="B35" s="593"/>
      <c r="C35" s="537"/>
      <c r="D35" s="538"/>
      <c r="E35" s="538"/>
      <c r="F35" s="538"/>
      <c r="G35" s="538"/>
      <c r="H35" s="538"/>
      <c r="I35" s="538"/>
      <c r="J35" s="538"/>
      <c r="K35" s="538"/>
      <c r="L35" s="538"/>
      <c r="M35" s="596"/>
      <c r="N35" s="597"/>
      <c r="O35" s="54" t="s">
        <v>147</v>
      </c>
      <c r="P35" s="51"/>
      <c r="Q35" s="52"/>
      <c r="R35" s="601"/>
      <c r="S35" s="602"/>
      <c r="T35" s="602"/>
      <c r="U35" s="602"/>
      <c r="V35" s="602"/>
      <c r="W35" s="602"/>
      <c r="X35" s="603"/>
      <c r="Y35" s="55" t="s">
        <v>115</v>
      </c>
      <c r="Z35" s="14"/>
      <c r="AA35" s="14"/>
      <c r="AB35" s="14"/>
      <c r="AC35" s="894" t="s">
        <v>116</v>
      </c>
      <c r="AD35" s="895"/>
      <c r="AE35" s="895"/>
      <c r="AF35" s="895"/>
      <c r="AG35" s="896"/>
      <c r="AH35" s="563" t="s">
        <v>148</v>
      </c>
      <c r="AI35" s="564"/>
      <c r="AJ35" s="564"/>
      <c r="AK35" s="564"/>
      <c r="AL35" s="565"/>
      <c r="AN35" s="3"/>
    </row>
    <row r="36" spans="2:40" ht="14.25" customHeight="1" x14ac:dyDescent="0.15">
      <c r="B36" s="593"/>
      <c r="C36" s="530"/>
      <c r="D36" s="68"/>
      <c r="E36" s="590" t="s">
        <v>24</v>
      </c>
      <c r="F36" s="590"/>
      <c r="G36" s="590"/>
      <c r="H36" s="590"/>
      <c r="I36" s="590"/>
      <c r="J36" s="590"/>
      <c r="K36" s="590"/>
      <c r="L36" s="897"/>
      <c r="M36" s="37"/>
      <c r="N36" s="36"/>
      <c r="O36" s="18"/>
      <c r="P36" s="19"/>
      <c r="Q36" s="36"/>
      <c r="R36" s="11" t="s">
        <v>648</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15">
      <c r="B37" s="593"/>
      <c r="C37" s="530"/>
      <c r="D37" s="68"/>
      <c r="E37" s="590" t="s">
        <v>120</v>
      </c>
      <c r="F37" s="591"/>
      <c r="G37" s="591"/>
      <c r="H37" s="591"/>
      <c r="I37" s="591"/>
      <c r="J37" s="591"/>
      <c r="K37" s="591"/>
      <c r="L37" s="891"/>
      <c r="M37" s="37"/>
      <c r="N37" s="36"/>
      <c r="O37" s="18"/>
      <c r="P37" s="19"/>
      <c r="Q37" s="36"/>
      <c r="R37" s="11" t="s">
        <v>648</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15">
      <c r="B38" s="593"/>
      <c r="C38" s="530"/>
      <c r="D38" s="68"/>
      <c r="E38" s="590" t="s">
        <v>32</v>
      </c>
      <c r="F38" s="591"/>
      <c r="G38" s="591"/>
      <c r="H38" s="591"/>
      <c r="I38" s="591"/>
      <c r="J38" s="591"/>
      <c r="K38" s="591"/>
      <c r="L38" s="891"/>
      <c r="M38" s="37"/>
      <c r="N38" s="36"/>
      <c r="O38" s="18"/>
      <c r="P38" s="19"/>
      <c r="Q38" s="36"/>
      <c r="R38" s="11" t="s">
        <v>648</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15">
      <c r="B39" s="593"/>
      <c r="C39" s="530"/>
      <c r="D39" s="68"/>
      <c r="E39" s="590" t="s">
        <v>121</v>
      </c>
      <c r="F39" s="591"/>
      <c r="G39" s="591"/>
      <c r="H39" s="591"/>
      <c r="I39" s="591"/>
      <c r="J39" s="591"/>
      <c r="K39" s="591"/>
      <c r="L39" s="891"/>
      <c r="M39" s="37"/>
      <c r="N39" s="36"/>
      <c r="O39" s="18"/>
      <c r="P39" s="19"/>
      <c r="Q39" s="36"/>
      <c r="R39" s="11" t="s">
        <v>648</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15">
      <c r="B40" s="593"/>
      <c r="C40" s="530"/>
      <c r="D40" s="68"/>
      <c r="E40" s="590" t="s">
        <v>45</v>
      </c>
      <c r="F40" s="591"/>
      <c r="G40" s="591"/>
      <c r="H40" s="591"/>
      <c r="I40" s="591"/>
      <c r="J40" s="591"/>
      <c r="K40" s="591"/>
      <c r="L40" s="891"/>
      <c r="M40" s="37"/>
      <c r="N40" s="36"/>
      <c r="O40" s="18"/>
      <c r="P40" s="19"/>
      <c r="Q40" s="36"/>
      <c r="R40" s="11" t="s">
        <v>648</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
      <c r="B41" s="593"/>
      <c r="C41" s="530"/>
      <c r="D41" s="69"/>
      <c r="E41" s="898" t="s">
        <v>150</v>
      </c>
      <c r="F41" s="899"/>
      <c r="G41" s="899"/>
      <c r="H41" s="899"/>
      <c r="I41" s="899"/>
      <c r="J41" s="899"/>
      <c r="K41" s="899"/>
      <c r="L41" s="900"/>
      <c r="M41" s="70"/>
      <c r="N41" s="35"/>
      <c r="O41" s="79"/>
      <c r="P41" s="34"/>
      <c r="Q41" s="35"/>
      <c r="R41" s="4" t="s">
        <v>648</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15">
      <c r="B42" s="593"/>
      <c r="C42" s="530"/>
      <c r="D42" s="71"/>
      <c r="E42" s="892" t="s">
        <v>649</v>
      </c>
      <c r="F42" s="892"/>
      <c r="G42" s="892"/>
      <c r="H42" s="892"/>
      <c r="I42" s="892"/>
      <c r="J42" s="892"/>
      <c r="K42" s="892"/>
      <c r="L42" s="893"/>
      <c r="M42" s="72"/>
      <c r="N42" s="74"/>
      <c r="O42" s="81"/>
      <c r="P42" s="73"/>
      <c r="Q42" s="74"/>
      <c r="R42" s="82" t="s">
        <v>648</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15">
      <c r="B43" s="593"/>
      <c r="C43" s="530"/>
      <c r="D43" s="68"/>
      <c r="E43" s="590" t="s">
        <v>51</v>
      </c>
      <c r="F43" s="591"/>
      <c r="G43" s="591"/>
      <c r="H43" s="591"/>
      <c r="I43" s="591"/>
      <c r="J43" s="591"/>
      <c r="K43" s="591"/>
      <c r="L43" s="891"/>
      <c r="M43" s="37"/>
      <c r="N43" s="36"/>
      <c r="O43" s="18"/>
      <c r="P43" s="19"/>
      <c r="Q43" s="36"/>
      <c r="R43" s="11" t="s">
        <v>648</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15">
      <c r="B44" s="593"/>
      <c r="C44" s="530"/>
      <c r="D44" s="68"/>
      <c r="E44" s="590" t="s">
        <v>650</v>
      </c>
      <c r="F44" s="591"/>
      <c r="G44" s="591"/>
      <c r="H44" s="591"/>
      <c r="I44" s="591"/>
      <c r="J44" s="591"/>
      <c r="K44" s="591"/>
      <c r="L44" s="891"/>
      <c r="M44" s="37"/>
      <c r="N44" s="36"/>
      <c r="O44" s="18"/>
      <c r="P44" s="19"/>
      <c r="Q44" s="36"/>
      <c r="R44" s="11" t="s">
        <v>648</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15">
      <c r="B45" s="593"/>
      <c r="C45" s="530"/>
      <c r="D45" s="68"/>
      <c r="E45" s="590" t="s">
        <v>53</v>
      </c>
      <c r="F45" s="591"/>
      <c r="G45" s="591"/>
      <c r="H45" s="591"/>
      <c r="I45" s="591"/>
      <c r="J45" s="591"/>
      <c r="K45" s="591"/>
      <c r="L45" s="891"/>
      <c r="M45" s="37"/>
      <c r="N45" s="36"/>
      <c r="O45" s="18"/>
      <c r="P45" s="19"/>
      <c r="Q45" s="36"/>
      <c r="R45" s="11" t="s">
        <v>648</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15">
      <c r="B46" s="593"/>
      <c r="C46" s="530"/>
      <c r="D46" s="68"/>
      <c r="E46" s="590" t="s">
        <v>122</v>
      </c>
      <c r="F46" s="591"/>
      <c r="G46" s="591"/>
      <c r="H46" s="591"/>
      <c r="I46" s="591"/>
      <c r="J46" s="591"/>
      <c r="K46" s="591"/>
      <c r="L46" s="891"/>
      <c r="M46" s="37"/>
      <c r="N46" s="36"/>
      <c r="O46" s="18"/>
      <c r="P46" s="19"/>
      <c r="Q46" s="36"/>
      <c r="R46" s="11" t="s">
        <v>648</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15">
      <c r="B47" s="635"/>
      <c r="C47" s="530"/>
      <c r="D47" s="68"/>
      <c r="E47" s="590" t="s">
        <v>54</v>
      </c>
      <c r="F47" s="591"/>
      <c r="G47" s="591"/>
      <c r="H47" s="591"/>
      <c r="I47" s="591"/>
      <c r="J47" s="591"/>
      <c r="K47" s="591"/>
      <c r="L47" s="891"/>
      <c r="M47" s="37"/>
      <c r="N47" s="36"/>
      <c r="O47" s="18"/>
      <c r="P47" s="19"/>
      <c r="Q47" s="36"/>
      <c r="R47" s="11" t="s">
        <v>648</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15">
      <c r="B48" s="550" t="s">
        <v>151</v>
      </c>
      <c r="C48" s="550"/>
      <c r="D48" s="550"/>
      <c r="E48" s="550"/>
      <c r="F48" s="550"/>
      <c r="G48" s="550"/>
      <c r="H48" s="550"/>
      <c r="I48" s="550"/>
      <c r="J48" s="550"/>
      <c r="K48" s="5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0" t="s">
        <v>152</v>
      </c>
      <c r="C49" s="550"/>
      <c r="D49" s="550"/>
      <c r="E49" s="550"/>
      <c r="F49" s="550"/>
      <c r="G49" s="550"/>
      <c r="H49" s="550"/>
      <c r="I49" s="550"/>
      <c r="J49" s="550"/>
      <c r="K49" s="5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4" t="s">
        <v>123</v>
      </c>
      <c r="C50" s="524"/>
      <c r="D50" s="524"/>
      <c r="E50" s="524"/>
      <c r="F50" s="524"/>
      <c r="G50" s="524"/>
      <c r="H50" s="524"/>
      <c r="I50" s="524"/>
      <c r="J50" s="524"/>
      <c r="K50" s="524"/>
      <c r="L50" s="61"/>
      <c r="M50" s="62"/>
      <c r="N50" s="62"/>
      <c r="O50" s="62"/>
      <c r="P50" s="62"/>
      <c r="Q50" s="62"/>
      <c r="R50" s="63"/>
      <c r="S50" s="63"/>
      <c r="T50" s="63"/>
      <c r="U50" s="64"/>
      <c r="V50" s="9" t="s">
        <v>153</v>
      </c>
      <c r="W50" s="10"/>
      <c r="X50" s="10"/>
      <c r="Y50" s="10"/>
      <c r="Z50" s="30"/>
      <c r="AA50" s="30"/>
      <c r="AB50" s="30"/>
      <c r="AC50" s="16"/>
      <c r="AD50" s="16"/>
      <c r="AE50" s="16"/>
      <c r="AF50" s="16"/>
      <c r="AG50" s="16"/>
      <c r="AH50" s="47"/>
      <c r="AI50" s="16"/>
      <c r="AJ50" s="16"/>
      <c r="AK50" s="16"/>
      <c r="AL50" s="17"/>
      <c r="AN50" s="3"/>
    </row>
    <row r="51" spans="2:40" ht="14.25" customHeight="1" x14ac:dyDescent="0.15">
      <c r="B51" s="882" t="s">
        <v>154</v>
      </c>
      <c r="C51" s="882"/>
      <c r="D51" s="882"/>
      <c r="E51" s="882"/>
      <c r="F51" s="882"/>
      <c r="G51" s="882"/>
      <c r="H51" s="882"/>
      <c r="I51" s="882"/>
      <c r="J51" s="882"/>
      <c r="K51" s="8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6" t="s">
        <v>124</v>
      </c>
      <c r="C52" s="527"/>
      <c r="D52" s="527"/>
      <c r="E52" s="527"/>
      <c r="F52" s="527"/>
      <c r="G52" s="527"/>
      <c r="H52" s="527"/>
      <c r="I52" s="527"/>
      <c r="J52" s="527"/>
      <c r="K52" s="527"/>
      <c r="L52" s="527"/>
      <c r="M52" s="527"/>
      <c r="N52" s="5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9" t="s">
        <v>125</v>
      </c>
      <c r="C53" s="532" t="s">
        <v>126</v>
      </c>
      <c r="D53" s="533"/>
      <c r="E53" s="533"/>
      <c r="F53" s="533"/>
      <c r="G53" s="533"/>
      <c r="H53" s="533"/>
      <c r="I53" s="533"/>
      <c r="J53" s="533"/>
      <c r="K53" s="533"/>
      <c r="L53" s="533"/>
      <c r="M53" s="533"/>
      <c r="N53" s="533"/>
      <c r="O53" s="533"/>
      <c r="P53" s="533"/>
      <c r="Q53" s="533"/>
      <c r="R53" s="533"/>
      <c r="S53" s="533"/>
      <c r="T53" s="534"/>
      <c r="U53" s="532" t="s">
        <v>127</v>
      </c>
      <c r="V53" s="883"/>
      <c r="W53" s="883"/>
      <c r="X53" s="883"/>
      <c r="Y53" s="883"/>
      <c r="Z53" s="883"/>
      <c r="AA53" s="883"/>
      <c r="AB53" s="883"/>
      <c r="AC53" s="883"/>
      <c r="AD53" s="883"/>
      <c r="AE53" s="883"/>
      <c r="AF53" s="883"/>
      <c r="AG53" s="883"/>
      <c r="AH53" s="883"/>
      <c r="AI53" s="883"/>
      <c r="AJ53" s="883"/>
      <c r="AK53" s="883"/>
      <c r="AL53" s="884"/>
      <c r="AN53" s="3"/>
    </row>
    <row r="54" spans="2:40" x14ac:dyDescent="0.15">
      <c r="B54" s="530"/>
      <c r="C54" s="885"/>
      <c r="D54" s="886"/>
      <c r="E54" s="886"/>
      <c r="F54" s="886"/>
      <c r="G54" s="886"/>
      <c r="H54" s="886"/>
      <c r="I54" s="886"/>
      <c r="J54" s="886"/>
      <c r="K54" s="886"/>
      <c r="L54" s="886"/>
      <c r="M54" s="886"/>
      <c r="N54" s="886"/>
      <c r="O54" s="886"/>
      <c r="P54" s="886"/>
      <c r="Q54" s="886"/>
      <c r="R54" s="886"/>
      <c r="S54" s="886"/>
      <c r="T54" s="887"/>
      <c r="U54" s="885"/>
      <c r="V54" s="886"/>
      <c r="W54" s="886"/>
      <c r="X54" s="886"/>
      <c r="Y54" s="886"/>
      <c r="Z54" s="886"/>
      <c r="AA54" s="886"/>
      <c r="AB54" s="886"/>
      <c r="AC54" s="886"/>
      <c r="AD54" s="886"/>
      <c r="AE54" s="886"/>
      <c r="AF54" s="886"/>
      <c r="AG54" s="886"/>
      <c r="AH54" s="886"/>
      <c r="AI54" s="886"/>
      <c r="AJ54" s="886"/>
      <c r="AK54" s="886"/>
      <c r="AL54" s="887"/>
      <c r="AN54" s="3"/>
    </row>
    <row r="55" spans="2:40" x14ac:dyDescent="0.15">
      <c r="B55" s="530"/>
      <c r="C55" s="888"/>
      <c r="D55" s="889"/>
      <c r="E55" s="889"/>
      <c r="F55" s="889"/>
      <c r="G55" s="889"/>
      <c r="H55" s="889"/>
      <c r="I55" s="889"/>
      <c r="J55" s="889"/>
      <c r="K55" s="889"/>
      <c r="L55" s="889"/>
      <c r="M55" s="889"/>
      <c r="N55" s="889"/>
      <c r="O55" s="889"/>
      <c r="P55" s="889"/>
      <c r="Q55" s="889"/>
      <c r="R55" s="889"/>
      <c r="S55" s="889"/>
      <c r="T55" s="597"/>
      <c r="U55" s="888"/>
      <c r="V55" s="889"/>
      <c r="W55" s="889"/>
      <c r="X55" s="889"/>
      <c r="Y55" s="889"/>
      <c r="Z55" s="889"/>
      <c r="AA55" s="889"/>
      <c r="AB55" s="889"/>
      <c r="AC55" s="889"/>
      <c r="AD55" s="889"/>
      <c r="AE55" s="889"/>
      <c r="AF55" s="889"/>
      <c r="AG55" s="889"/>
      <c r="AH55" s="889"/>
      <c r="AI55" s="889"/>
      <c r="AJ55" s="889"/>
      <c r="AK55" s="889"/>
      <c r="AL55" s="597"/>
      <c r="AN55" s="3"/>
    </row>
    <row r="56" spans="2:40" x14ac:dyDescent="0.15">
      <c r="B56" s="530"/>
      <c r="C56" s="888"/>
      <c r="D56" s="889"/>
      <c r="E56" s="889"/>
      <c r="F56" s="889"/>
      <c r="G56" s="889"/>
      <c r="H56" s="889"/>
      <c r="I56" s="889"/>
      <c r="J56" s="889"/>
      <c r="K56" s="889"/>
      <c r="L56" s="889"/>
      <c r="M56" s="889"/>
      <c r="N56" s="889"/>
      <c r="O56" s="889"/>
      <c r="P56" s="889"/>
      <c r="Q56" s="889"/>
      <c r="R56" s="889"/>
      <c r="S56" s="889"/>
      <c r="T56" s="597"/>
      <c r="U56" s="888"/>
      <c r="V56" s="889"/>
      <c r="W56" s="889"/>
      <c r="X56" s="889"/>
      <c r="Y56" s="889"/>
      <c r="Z56" s="889"/>
      <c r="AA56" s="889"/>
      <c r="AB56" s="889"/>
      <c r="AC56" s="889"/>
      <c r="AD56" s="889"/>
      <c r="AE56" s="889"/>
      <c r="AF56" s="889"/>
      <c r="AG56" s="889"/>
      <c r="AH56" s="889"/>
      <c r="AI56" s="889"/>
      <c r="AJ56" s="889"/>
      <c r="AK56" s="889"/>
      <c r="AL56" s="597"/>
      <c r="AN56" s="3"/>
    </row>
    <row r="57" spans="2:40" x14ac:dyDescent="0.15">
      <c r="B57" s="531"/>
      <c r="C57" s="890"/>
      <c r="D57" s="883"/>
      <c r="E57" s="883"/>
      <c r="F57" s="883"/>
      <c r="G57" s="883"/>
      <c r="H57" s="883"/>
      <c r="I57" s="883"/>
      <c r="J57" s="883"/>
      <c r="K57" s="883"/>
      <c r="L57" s="883"/>
      <c r="M57" s="883"/>
      <c r="N57" s="883"/>
      <c r="O57" s="883"/>
      <c r="P57" s="883"/>
      <c r="Q57" s="883"/>
      <c r="R57" s="883"/>
      <c r="S57" s="883"/>
      <c r="T57" s="884"/>
      <c r="U57" s="890"/>
      <c r="V57" s="883"/>
      <c r="W57" s="883"/>
      <c r="X57" s="883"/>
      <c r="Y57" s="883"/>
      <c r="Z57" s="883"/>
      <c r="AA57" s="883"/>
      <c r="AB57" s="883"/>
      <c r="AC57" s="883"/>
      <c r="AD57" s="883"/>
      <c r="AE57" s="883"/>
      <c r="AF57" s="883"/>
      <c r="AG57" s="883"/>
      <c r="AH57" s="883"/>
      <c r="AI57" s="883"/>
      <c r="AJ57" s="883"/>
      <c r="AK57" s="883"/>
      <c r="AL57" s="884"/>
      <c r="AN57" s="3"/>
    </row>
    <row r="58" spans="2:40" ht="14.25" customHeight="1" x14ac:dyDescent="0.15">
      <c r="B58" s="521" t="s">
        <v>128</v>
      </c>
      <c r="C58" s="522"/>
      <c r="D58" s="522"/>
      <c r="E58" s="522"/>
      <c r="F58" s="523"/>
      <c r="G58" s="524" t="s">
        <v>129</v>
      </c>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4"/>
      <c r="AL58" s="524"/>
      <c r="AN58" s="3"/>
    </row>
    <row r="60" spans="2:40" x14ac:dyDescent="0.15">
      <c r="B60" s="14" t="s">
        <v>155</v>
      </c>
    </row>
    <row r="61" spans="2:40" x14ac:dyDescent="0.15">
      <c r="B61" s="14" t="s">
        <v>156</v>
      </c>
    </row>
    <row r="62" spans="2:40" x14ac:dyDescent="0.15">
      <c r="B62" s="14" t="s">
        <v>157</v>
      </c>
    </row>
    <row r="63" spans="2:40" x14ac:dyDescent="0.15">
      <c r="B63" s="14" t="s">
        <v>130</v>
      </c>
    </row>
    <row r="64" spans="2:40" x14ac:dyDescent="0.15">
      <c r="B64" s="14" t="s">
        <v>131</v>
      </c>
    </row>
    <row r="65" spans="2:41" x14ac:dyDescent="0.15">
      <c r="B65" s="14" t="s">
        <v>651</v>
      </c>
    </row>
    <row r="66" spans="2:41" x14ac:dyDescent="0.15">
      <c r="B66" s="14" t="s">
        <v>652</v>
      </c>
      <c r="AN66" s="3"/>
      <c r="AO66" s="14"/>
    </row>
    <row r="67" spans="2:41" x14ac:dyDescent="0.15">
      <c r="B67" s="14" t="s">
        <v>159</v>
      </c>
    </row>
    <row r="68" spans="2:41" x14ac:dyDescent="0.15">
      <c r="B68" s="14" t="s">
        <v>160</v>
      </c>
    </row>
    <row r="69" spans="2:41" x14ac:dyDescent="0.15">
      <c r="B69" s="14" t="s">
        <v>161</v>
      </c>
    </row>
    <row r="70" spans="2:41" x14ac:dyDescent="0.15">
      <c r="B70" s="14" t="s">
        <v>134</v>
      </c>
    </row>
    <row r="84" spans="2:2" ht="12.75" customHeight="1" x14ac:dyDescent="0.15">
      <c r="B84" s="46"/>
    </row>
    <row r="85" spans="2:2" ht="12.75" customHeight="1" x14ac:dyDescent="0.15">
      <c r="B85" s="46" t="s">
        <v>162</v>
      </c>
    </row>
    <row r="86" spans="2:2" ht="12.75" customHeight="1" x14ac:dyDescent="0.15">
      <c r="B86" s="46" t="s">
        <v>163</v>
      </c>
    </row>
    <row r="87" spans="2:2" ht="12.75" customHeight="1" x14ac:dyDescent="0.15">
      <c r="B87" s="46" t="s">
        <v>164</v>
      </c>
    </row>
    <row r="88" spans="2:2" ht="12.75" customHeight="1" x14ac:dyDescent="0.15">
      <c r="B88" s="46" t="s">
        <v>165</v>
      </c>
    </row>
    <row r="89" spans="2:2" ht="12.75" customHeight="1" x14ac:dyDescent="0.15">
      <c r="B89" s="46" t="s">
        <v>166</v>
      </c>
    </row>
    <row r="90" spans="2:2" ht="12.75" customHeight="1" x14ac:dyDescent="0.15">
      <c r="B90" s="46" t="s">
        <v>167</v>
      </c>
    </row>
    <row r="91" spans="2:2" ht="12.75" customHeight="1" x14ac:dyDescent="0.15">
      <c r="B91" s="46" t="s">
        <v>168</v>
      </c>
    </row>
    <row r="92" spans="2:2" ht="12.75" customHeight="1" x14ac:dyDescent="0.15">
      <c r="B92" s="46" t="s">
        <v>169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L173"/>
  <sheetViews>
    <sheetView view="pageBreakPreview" zoomScale="60" zoomScaleNormal="100" workbookViewId="0">
      <selection activeCell="AG39" sqref="AG1:AL1048576"/>
    </sheetView>
  </sheetViews>
  <sheetFormatPr defaultRowHeight="13.5" x14ac:dyDescent="0.15"/>
  <cols>
    <col min="1" max="2" width="4.25" style="254" customWidth="1"/>
    <col min="3" max="3" width="25" style="238" customWidth="1"/>
    <col min="4" max="4" width="4.875" style="238" customWidth="1"/>
    <col min="5" max="5" width="41.625" style="238" customWidth="1"/>
    <col min="6" max="6" width="4.875" style="238" customWidth="1"/>
    <col min="7" max="7" width="19.625" style="252" customWidth="1"/>
    <col min="8" max="8" width="33.875" style="238" customWidth="1"/>
    <col min="9" max="23" width="4.875" style="238" customWidth="1"/>
    <col min="24" max="24" width="9.25" style="238" customWidth="1"/>
    <col min="25" max="32" width="4.875" style="238" customWidth="1"/>
    <col min="33" max="38" width="0" style="238" hidden="1" customWidth="1"/>
    <col min="39" max="16384" width="9" style="238"/>
  </cols>
  <sheetData>
    <row r="1" spans="1:38" s="403" customFormat="1" x14ac:dyDescent="0.15">
      <c r="A1" s="402"/>
      <c r="B1" s="402"/>
      <c r="G1" s="88"/>
    </row>
    <row r="2" spans="1:38" s="403" customFormat="1" ht="20.25" customHeight="1" x14ac:dyDescent="0.15">
      <c r="A2" s="416" t="s">
        <v>775</v>
      </c>
      <c r="B2" s="416"/>
      <c r="G2" s="88"/>
    </row>
    <row r="3" spans="1:38" s="403" customFormat="1" ht="20.25" customHeight="1" x14ac:dyDescent="0.15">
      <c r="A3" s="660" t="s">
        <v>55</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row>
    <row r="4" spans="1:38" s="403" customFormat="1" ht="20.25" customHeight="1" x14ac:dyDescent="0.15">
      <c r="A4" s="402"/>
      <c r="B4" s="402"/>
      <c r="G4" s="88"/>
    </row>
    <row r="5" spans="1:38" s="403" customFormat="1" ht="30" customHeight="1" x14ac:dyDescent="0.15">
      <c r="A5" s="402"/>
      <c r="B5" s="402"/>
      <c r="G5" s="88"/>
      <c r="J5" s="402"/>
      <c r="K5" s="402"/>
      <c r="L5" s="402"/>
      <c r="M5" s="402"/>
      <c r="N5" s="402"/>
      <c r="O5" s="402"/>
      <c r="P5" s="402"/>
      <c r="Q5" s="402"/>
      <c r="R5" s="402"/>
      <c r="S5" s="598" t="s">
        <v>56</v>
      </c>
      <c r="T5" s="599"/>
      <c r="U5" s="599"/>
      <c r="V5" s="600"/>
      <c r="W5" s="417"/>
      <c r="X5" s="418"/>
      <c r="Y5" s="418"/>
      <c r="Z5" s="418"/>
      <c r="AA5" s="418"/>
      <c r="AB5" s="418"/>
      <c r="AC5" s="418"/>
      <c r="AD5" s="418"/>
      <c r="AE5" s="418"/>
      <c r="AF5" s="419"/>
      <c r="AG5" s="420" t="str">
        <f>"kaigo_num='" &amp;W5&amp;X5&amp;Y5&amp;Z5&amp;AA5&amp;AB5&amp;AC5&amp;AD5&amp;AE5&amp;AF5&amp; "'"</f>
        <v>kaigo_num=''</v>
      </c>
      <c r="AH5" s="404"/>
      <c r="AI5" s="404"/>
      <c r="AJ5" s="404"/>
      <c r="AK5" s="404"/>
    </row>
    <row r="6" spans="1:38" s="403" customFormat="1" ht="20.25" customHeight="1" x14ac:dyDescent="0.15">
      <c r="A6" s="402"/>
      <c r="B6" s="402"/>
      <c r="G6" s="88"/>
      <c r="AG6" s="420"/>
      <c r="AH6" s="404"/>
      <c r="AI6" s="404"/>
      <c r="AJ6" s="404"/>
      <c r="AK6" s="404"/>
    </row>
    <row r="7" spans="1:38" s="403" customFormat="1" ht="18" customHeight="1" x14ac:dyDescent="0.15">
      <c r="A7" s="598" t="s">
        <v>47</v>
      </c>
      <c r="B7" s="599"/>
      <c r="C7" s="600"/>
      <c r="D7" s="598" t="s">
        <v>0</v>
      </c>
      <c r="E7" s="600"/>
      <c r="F7" s="661" t="s">
        <v>1</v>
      </c>
      <c r="G7" s="662"/>
      <c r="H7" s="598" t="s">
        <v>50</v>
      </c>
      <c r="I7" s="599"/>
      <c r="J7" s="599"/>
      <c r="K7" s="599"/>
      <c r="L7" s="599"/>
      <c r="M7" s="599"/>
      <c r="N7" s="599"/>
      <c r="O7" s="599"/>
      <c r="P7" s="599"/>
      <c r="Q7" s="599"/>
      <c r="R7" s="599"/>
      <c r="S7" s="599"/>
      <c r="T7" s="599"/>
      <c r="U7" s="599"/>
      <c r="V7" s="599"/>
      <c r="W7" s="599"/>
      <c r="X7" s="600"/>
      <c r="Y7" s="598" t="s">
        <v>2</v>
      </c>
      <c r="Z7" s="599"/>
      <c r="AA7" s="599"/>
      <c r="AB7" s="600"/>
      <c r="AC7" s="598" t="s">
        <v>3</v>
      </c>
      <c r="AD7" s="599"/>
      <c r="AE7" s="599"/>
      <c r="AF7" s="600"/>
      <c r="AG7" s="420"/>
      <c r="AH7" s="404"/>
      <c r="AI7" s="404"/>
      <c r="AJ7" s="404"/>
      <c r="AK7" s="404"/>
    </row>
    <row r="8" spans="1:38" s="403" customFormat="1" ht="18.75" customHeight="1" x14ac:dyDescent="0.15">
      <c r="A8" s="663" t="s">
        <v>4</v>
      </c>
      <c r="B8" s="664"/>
      <c r="C8" s="665"/>
      <c r="D8" s="405"/>
      <c r="E8" s="412"/>
      <c r="F8" s="411"/>
      <c r="G8" s="421"/>
      <c r="H8" s="666" t="s">
        <v>5</v>
      </c>
      <c r="I8" s="422" t="s">
        <v>6</v>
      </c>
      <c r="J8" s="349" t="s">
        <v>7</v>
      </c>
      <c r="K8" s="128"/>
      <c r="L8" s="128"/>
      <c r="M8" s="422" t="s">
        <v>6</v>
      </c>
      <c r="N8" s="349" t="s">
        <v>8</v>
      </c>
      <c r="O8" s="128"/>
      <c r="P8" s="128"/>
      <c r="Q8" s="422" t="s">
        <v>6</v>
      </c>
      <c r="R8" s="349" t="s">
        <v>9</v>
      </c>
      <c r="S8" s="128"/>
      <c r="T8" s="128"/>
      <c r="U8" s="422" t="s">
        <v>6</v>
      </c>
      <c r="V8" s="349" t="s">
        <v>10</v>
      </c>
      <c r="W8" s="128"/>
      <c r="X8" s="423"/>
      <c r="Y8" s="668"/>
      <c r="Z8" s="669"/>
      <c r="AA8" s="669"/>
      <c r="AB8" s="670"/>
      <c r="AC8" s="668"/>
      <c r="AD8" s="669"/>
      <c r="AE8" s="669"/>
      <c r="AF8" s="670"/>
      <c r="AG8" s="424" t="str">
        <f>"tiikikbn_code:"&amp; IF(I8="■",1,IF(M8="■",6,IF(Q8="■",7,IF(U8="■",2,IF(I9="■",3,IF(M9="■",4,IF(Q9="■",9,IF(U9="■",5,0))))))))</f>
        <v>tiikikbn_code:0</v>
      </c>
      <c r="AH8" s="404"/>
      <c r="AI8" s="404"/>
      <c r="AJ8" s="404"/>
      <c r="AK8" s="404"/>
    </row>
    <row r="9" spans="1:38" s="403" customFormat="1" ht="18.75" customHeight="1" x14ac:dyDescent="0.15">
      <c r="A9" s="601"/>
      <c r="B9" s="602"/>
      <c r="C9" s="603"/>
      <c r="D9" s="397"/>
      <c r="E9" s="414"/>
      <c r="F9" s="413"/>
      <c r="G9" s="425"/>
      <c r="H9" s="667"/>
      <c r="I9" s="426" t="s">
        <v>6</v>
      </c>
      <c r="J9" s="409" t="s">
        <v>11</v>
      </c>
      <c r="K9" s="427"/>
      <c r="L9" s="427"/>
      <c r="M9" s="428" t="s">
        <v>6</v>
      </c>
      <c r="N9" s="409" t="s">
        <v>12</v>
      </c>
      <c r="O9" s="427"/>
      <c r="P9" s="427"/>
      <c r="Q9" s="428" t="s">
        <v>6</v>
      </c>
      <c r="R9" s="409" t="s">
        <v>13</v>
      </c>
      <c r="S9" s="427"/>
      <c r="T9" s="427"/>
      <c r="U9" s="428" t="s">
        <v>6</v>
      </c>
      <c r="V9" s="409" t="s">
        <v>14</v>
      </c>
      <c r="W9" s="427"/>
      <c r="X9" s="429"/>
      <c r="Y9" s="671"/>
      <c r="Z9" s="672"/>
      <c r="AA9" s="672"/>
      <c r="AB9" s="673"/>
      <c r="AC9" s="671"/>
      <c r="AD9" s="672"/>
      <c r="AE9" s="672"/>
      <c r="AF9" s="673"/>
      <c r="AG9" s="420"/>
      <c r="AH9" s="404"/>
      <c r="AI9" s="404"/>
      <c r="AJ9" s="404"/>
      <c r="AK9" s="404"/>
    </row>
    <row r="10" spans="1:38" s="403" customFormat="1" ht="18.75" customHeight="1" x14ac:dyDescent="0.15">
      <c r="A10" s="348"/>
      <c r="B10" s="406"/>
      <c r="C10" s="430"/>
      <c r="D10" s="399"/>
      <c r="E10" s="423"/>
      <c r="F10" s="431"/>
      <c r="G10" s="432"/>
      <c r="H10" s="433" t="s">
        <v>39</v>
      </c>
      <c r="I10" s="434" t="s">
        <v>6</v>
      </c>
      <c r="J10" s="435" t="s">
        <v>36</v>
      </c>
      <c r="K10" s="436"/>
      <c r="L10" s="437"/>
      <c r="M10" s="438" t="s">
        <v>6</v>
      </c>
      <c r="N10" s="435" t="s">
        <v>37</v>
      </c>
      <c r="O10" s="439"/>
      <c r="P10" s="439"/>
      <c r="Q10" s="439"/>
      <c r="R10" s="439"/>
      <c r="S10" s="439"/>
      <c r="T10" s="439"/>
      <c r="U10" s="439"/>
      <c r="V10" s="439"/>
      <c r="W10" s="439"/>
      <c r="X10" s="440"/>
      <c r="Y10" s="441" t="s">
        <v>6</v>
      </c>
      <c r="Z10" s="349" t="s">
        <v>15</v>
      </c>
      <c r="AA10" s="349"/>
      <c r="AB10" s="442"/>
      <c r="AC10" s="441" t="s">
        <v>6</v>
      </c>
      <c r="AD10" s="349" t="s">
        <v>15</v>
      </c>
      <c r="AE10" s="349"/>
      <c r="AF10" s="442"/>
      <c r="AG10" s="420" t="str">
        <f>"ser_code = '" &amp; IF(A24="■",32,"") &amp; "'"</f>
        <v>ser_code = ''</v>
      </c>
      <c r="AH10" s="420"/>
      <c r="AI10" s="420" t="str">
        <f>"32:yakan_kinmu_code:" &amp; IF(I10="■",1,IF(M10="■",6,0))</f>
        <v>32:yakan_kinmu_code:0</v>
      </c>
      <c r="AJ10" s="420" t="str">
        <f>"32:field203:" &amp; IF(Y10="■",1,IF(Y11="■",2,0))</f>
        <v>32:field203:0</v>
      </c>
      <c r="AK10" s="420" t="str">
        <f>"32:waribiki_code:" &amp; IF(AC10="■",1,IF(AC11="■",2,0))</f>
        <v>32:waribiki_code:0</v>
      </c>
      <c r="AL10" s="404"/>
    </row>
    <row r="11" spans="1:38" s="403" customFormat="1" ht="18.75" customHeight="1" x14ac:dyDescent="0.15">
      <c r="A11" s="129"/>
      <c r="B11" s="407"/>
      <c r="C11" s="245"/>
      <c r="D11" s="400"/>
      <c r="E11" s="353"/>
      <c r="F11" s="352"/>
      <c r="G11" s="443"/>
      <c r="H11" s="444" t="s">
        <v>30</v>
      </c>
      <c r="I11" s="445" t="s">
        <v>6</v>
      </c>
      <c r="J11" s="446" t="s">
        <v>20</v>
      </c>
      <c r="K11" s="446"/>
      <c r="L11" s="447"/>
      <c r="M11" s="448" t="s">
        <v>6</v>
      </c>
      <c r="N11" s="446" t="s">
        <v>58</v>
      </c>
      <c r="O11" s="446"/>
      <c r="P11" s="447"/>
      <c r="Q11" s="449"/>
      <c r="R11" s="449"/>
      <c r="S11" s="449"/>
      <c r="T11" s="449"/>
      <c r="U11" s="449"/>
      <c r="V11" s="449"/>
      <c r="W11" s="449"/>
      <c r="X11" s="450"/>
      <c r="Y11" s="451" t="s">
        <v>6</v>
      </c>
      <c r="Z11" s="2" t="s">
        <v>16</v>
      </c>
      <c r="AA11" s="362"/>
      <c r="AB11" s="452"/>
      <c r="AC11" s="451" t="s">
        <v>6</v>
      </c>
      <c r="AD11" s="2" t="s">
        <v>16</v>
      </c>
      <c r="AE11" s="362"/>
      <c r="AF11" s="452"/>
      <c r="AG11" s="420" t="str">
        <f>"32:sisetukbn_code:" &amp; IF(D24="■",1,IF(D25="■",2,IF(D26="■",3,IF(D27="■",4,0))))</f>
        <v>32:sisetukbn_code:0</v>
      </c>
      <c r="AH11" s="404"/>
      <c r="AI11" s="420" t="str">
        <f>"32:"&amp;IF(AND(I11="□",M11="□"),"ketu_kaigoj_code:0",IF(I11="■","ketu_kaigoj_code:1",IF(M11="■","ketu_kaigoj_code:2","ketu_kaigoj_code:1")))</f>
        <v>32:ketu_kaigoj_code:0</v>
      </c>
      <c r="AJ11" s="404"/>
      <c r="AK11" s="404"/>
      <c r="AL11" s="404"/>
    </row>
    <row r="12" spans="1:38" s="403" customFormat="1" ht="18.75" customHeight="1" x14ac:dyDescent="0.15">
      <c r="A12" s="129"/>
      <c r="B12" s="407"/>
      <c r="C12" s="245"/>
      <c r="D12" s="400"/>
      <c r="E12" s="353"/>
      <c r="F12" s="352"/>
      <c r="G12" s="443"/>
      <c r="H12" s="453" t="s">
        <v>42</v>
      </c>
      <c r="I12" s="445" t="s">
        <v>6</v>
      </c>
      <c r="J12" s="446" t="s">
        <v>18</v>
      </c>
      <c r="K12" s="449"/>
      <c r="L12" s="447"/>
      <c r="M12" s="448" t="s">
        <v>6</v>
      </c>
      <c r="N12" s="446" t="s">
        <v>43</v>
      </c>
      <c r="O12" s="454"/>
      <c r="P12" s="454"/>
      <c r="Q12" s="449"/>
      <c r="R12" s="449"/>
      <c r="S12" s="449"/>
      <c r="T12" s="449"/>
      <c r="U12" s="449"/>
      <c r="V12" s="449"/>
      <c r="W12" s="449"/>
      <c r="X12" s="450"/>
      <c r="Y12" s="455"/>
      <c r="Z12" s="362"/>
      <c r="AA12" s="362"/>
      <c r="AB12" s="452"/>
      <c r="AC12" s="455"/>
      <c r="AD12" s="362"/>
      <c r="AE12" s="362"/>
      <c r="AF12" s="452"/>
      <c r="AG12" s="404"/>
      <c r="AH12" s="404"/>
      <c r="AI12" s="420" t="str">
        <f>"32:sintaikousoku_code:" &amp; IF(I12="■",1,IF(M12="■",2,0))</f>
        <v>32:sintaikousoku_code:0</v>
      </c>
      <c r="AJ12" s="404"/>
      <c r="AK12" s="404"/>
      <c r="AL12" s="404"/>
    </row>
    <row r="13" spans="1:38" s="403" customFormat="1" ht="19.5" customHeight="1" x14ac:dyDescent="0.15">
      <c r="A13" s="129"/>
      <c r="B13" s="407"/>
      <c r="C13" s="206"/>
      <c r="D13" s="415"/>
      <c r="E13" s="353"/>
      <c r="F13" s="400"/>
      <c r="G13" s="127"/>
      <c r="H13" s="456" t="s">
        <v>17</v>
      </c>
      <c r="I13" s="445" t="s">
        <v>6</v>
      </c>
      <c r="J13" s="446" t="s">
        <v>18</v>
      </c>
      <c r="K13" s="449"/>
      <c r="L13" s="447"/>
      <c r="M13" s="448" t="s">
        <v>6</v>
      </c>
      <c r="N13" s="446" t="s">
        <v>19</v>
      </c>
      <c r="O13" s="457"/>
      <c r="P13" s="446"/>
      <c r="Q13" s="454"/>
      <c r="R13" s="454"/>
      <c r="S13" s="454"/>
      <c r="T13" s="454"/>
      <c r="U13" s="454"/>
      <c r="V13" s="454"/>
      <c r="W13" s="454"/>
      <c r="X13" s="458"/>
      <c r="Y13" s="362"/>
      <c r="Z13" s="362"/>
      <c r="AA13" s="362"/>
      <c r="AB13" s="452"/>
      <c r="AC13" s="455"/>
      <c r="AD13" s="362"/>
      <c r="AE13" s="362"/>
      <c r="AF13" s="452"/>
      <c r="AG13" s="404"/>
      <c r="AH13" s="404"/>
      <c r="AI13" s="420" t="str">
        <f>"32:field223:" &amp; IF(I13="■",1,IF(M13="■",2,0))</f>
        <v>32:field223:0</v>
      </c>
      <c r="AJ13" s="404"/>
      <c r="AK13" s="404"/>
      <c r="AL13" s="404"/>
    </row>
    <row r="14" spans="1:38" s="403" customFormat="1" ht="19.5" customHeight="1" x14ac:dyDescent="0.15">
      <c r="A14" s="129"/>
      <c r="B14" s="407"/>
      <c r="C14" s="206"/>
      <c r="D14" s="415"/>
      <c r="E14" s="353"/>
      <c r="F14" s="400"/>
      <c r="G14" s="127"/>
      <c r="H14" s="456" t="s">
        <v>31</v>
      </c>
      <c r="I14" s="445" t="s">
        <v>6</v>
      </c>
      <c r="J14" s="446" t="s">
        <v>18</v>
      </c>
      <c r="K14" s="449"/>
      <c r="L14" s="447"/>
      <c r="M14" s="448" t="s">
        <v>6</v>
      </c>
      <c r="N14" s="446" t="s">
        <v>19</v>
      </c>
      <c r="O14" s="457"/>
      <c r="P14" s="446"/>
      <c r="Q14" s="454"/>
      <c r="R14" s="454"/>
      <c r="S14" s="454"/>
      <c r="T14" s="454"/>
      <c r="U14" s="454"/>
      <c r="V14" s="454"/>
      <c r="W14" s="454"/>
      <c r="X14" s="458"/>
      <c r="Y14" s="362"/>
      <c r="Z14" s="362"/>
      <c r="AA14" s="362"/>
      <c r="AB14" s="452"/>
      <c r="AC14" s="455"/>
      <c r="AD14" s="362"/>
      <c r="AE14" s="362"/>
      <c r="AF14" s="452"/>
      <c r="AG14" s="404"/>
      <c r="AH14" s="404"/>
      <c r="AI14" s="420" t="str">
        <f>"32:field232:" &amp; IF(I14="■",1,IF(M14="■",2,0))</f>
        <v>32:field232:0</v>
      </c>
      <c r="AJ14" s="404"/>
      <c r="AK14" s="404"/>
      <c r="AL14" s="404"/>
    </row>
    <row r="15" spans="1:38" s="403" customFormat="1" ht="18.75" customHeight="1" x14ac:dyDescent="0.15">
      <c r="A15" s="129"/>
      <c r="B15" s="407"/>
      <c r="C15" s="245"/>
      <c r="D15" s="400"/>
      <c r="E15" s="353"/>
      <c r="F15" s="352"/>
      <c r="G15" s="443"/>
      <c r="H15" s="654" t="s">
        <v>59</v>
      </c>
      <c r="I15" s="656" t="s">
        <v>6</v>
      </c>
      <c r="J15" s="658" t="s">
        <v>20</v>
      </c>
      <c r="K15" s="658"/>
      <c r="L15" s="656" t="s">
        <v>6</v>
      </c>
      <c r="M15" s="658" t="s">
        <v>23</v>
      </c>
      <c r="N15" s="658"/>
      <c r="O15" s="459"/>
      <c r="P15" s="459"/>
      <c r="Q15" s="459"/>
      <c r="R15" s="459"/>
      <c r="S15" s="459"/>
      <c r="T15" s="459"/>
      <c r="U15" s="459"/>
      <c r="V15" s="459"/>
      <c r="W15" s="459"/>
      <c r="X15" s="460"/>
      <c r="Y15" s="455"/>
      <c r="Z15" s="362"/>
      <c r="AA15" s="362"/>
      <c r="AB15" s="452"/>
      <c r="AC15" s="455"/>
      <c r="AD15" s="362"/>
      <c r="AE15" s="362"/>
      <c r="AF15" s="452"/>
      <c r="AG15" s="404"/>
      <c r="AH15" s="404"/>
      <c r="AI15" s="420" t="str">
        <f>"32:field219:" &amp; IF(I15="■",1,IF(L15="■",2,0))</f>
        <v>32:field219:0</v>
      </c>
      <c r="AJ15" s="404"/>
      <c r="AK15" s="404"/>
      <c r="AL15" s="404"/>
    </row>
    <row r="16" spans="1:38" s="403" customFormat="1" ht="18.75" customHeight="1" x14ac:dyDescent="0.15">
      <c r="A16" s="129"/>
      <c r="B16" s="407"/>
      <c r="C16" s="245"/>
      <c r="D16" s="400"/>
      <c r="E16" s="353"/>
      <c r="F16" s="352"/>
      <c r="G16" s="443"/>
      <c r="H16" s="655"/>
      <c r="I16" s="657"/>
      <c r="J16" s="659"/>
      <c r="K16" s="659"/>
      <c r="L16" s="657"/>
      <c r="M16" s="659"/>
      <c r="N16" s="659"/>
      <c r="O16" s="461"/>
      <c r="P16" s="461"/>
      <c r="Q16" s="461"/>
      <c r="R16" s="461"/>
      <c r="S16" s="461"/>
      <c r="T16" s="461"/>
      <c r="U16" s="461"/>
      <c r="V16" s="461"/>
      <c r="W16" s="461"/>
      <c r="X16" s="462"/>
      <c r="Y16" s="455"/>
      <c r="Z16" s="362"/>
      <c r="AA16" s="362"/>
      <c r="AB16" s="452"/>
      <c r="AC16" s="455"/>
      <c r="AD16" s="362"/>
      <c r="AE16" s="362"/>
      <c r="AF16" s="452"/>
      <c r="AG16" s="404"/>
      <c r="AH16" s="404"/>
      <c r="AI16" s="404"/>
      <c r="AJ16" s="404"/>
      <c r="AK16" s="404"/>
      <c r="AL16" s="404"/>
    </row>
    <row r="17" spans="1:38" s="403" customFormat="1" ht="18.75" customHeight="1" x14ac:dyDescent="0.15">
      <c r="A17" s="129"/>
      <c r="B17" s="407"/>
      <c r="C17" s="245"/>
      <c r="D17" s="400"/>
      <c r="E17" s="353"/>
      <c r="F17" s="352"/>
      <c r="G17" s="443"/>
      <c r="H17" s="444" t="s">
        <v>60</v>
      </c>
      <c r="I17" s="463" t="s">
        <v>6</v>
      </c>
      <c r="J17" s="446" t="s">
        <v>20</v>
      </c>
      <c r="K17" s="446"/>
      <c r="L17" s="448" t="s">
        <v>6</v>
      </c>
      <c r="M17" s="446" t="s">
        <v>21</v>
      </c>
      <c r="N17" s="446"/>
      <c r="O17" s="464" t="s">
        <v>6</v>
      </c>
      <c r="P17" s="446" t="s">
        <v>22</v>
      </c>
      <c r="Q17" s="465"/>
      <c r="R17" s="465"/>
      <c r="S17" s="465"/>
      <c r="T17" s="465"/>
      <c r="U17" s="465"/>
      <c r="V17" s="465"/>
      <c r="W17" s="465"/>
      <c r="X17" s="466"/>
      <c r="Y17" s="455"/>
      <c r="Z17" s="362"/>
      <c r="AA17" s="362"/>
      <c r="AB17" s="452"/>
      <c r="AC17" s="455"/>
      <c r="AD17" s="362"/>
      <c r="AE17" s="362"/>
      <c r="AF17" s="452"/>
      <c r="AG17" s="404"/>
      <c r="AH17" s="404"/>
      <c r="AI17" s="420" t="str">
        <f>"32:field173:" &amp; IF(I17="■",1,IF(L17="■",2,IF(O17="■",3,0)))</f>
        <v>32:field173:0</v>
      </c>
      <c r="AJ17" s="404"/>
      <c r="AK17" s="404"/>
      <c r="AL17" s="404"/>
    </row>
    <row r="18" spans="1:38" s="403" customFormat="1" ht="18.75" customHeight="1" x14ac:dyDescent="0.15">
      <c r="A18" s="129"/>
      <c r="B18" s="407"/>
      <c r="C18" s="245"/>
      <c r="D18" s="400"/>
      <c r="E18" s="353"/>
      <c r="F18" s="352"/>
      <c r="G18" s="443"/>
      <c r="H18" s="444" t="s">
        <v>52</v>
      </c>
      <c r="I18" s="445" t="s">
        <v>6</v>
      </c>
      <c r="J18" s="446" t="s">
        <v>20</v>
      </c>
      <c r="K18" s="449"/>
      <c r="L18" s="448" t="s">
        <v>6</v>
      </c>
      <c r="M18" s="446" t="s">
        <v>23</v>
      </c>
      <c r="N18" s="465"/>
      <c r="O18" s="465"/>
      <c r="P18" s="465"/>
      <c r="Q18" s="465"/>
      <c r="R18" s="465"/>
      <c r="S18" s="465"/>
      <c r="T18" s="465"/>
      <c r="U18" s="465"/>
      <c r="V18" s="465"/>
      <c r="W18" s="465"/>
      <c r="X18" s="466"/>
      <c r="Y18" s="455"/>
      <c r="Z18" s="362"/>
      <c r="AA18" s="362"/>
      <c r="AB18" s="452"/>
      <c r="AC18" s="455"/>
      <c r="AD18" s="362"/>
      <c r="AE18" s="362"/>
      <c r="AF18" s="452"/>
      <c r="AG18" s="404"/>
      <c r="AH18" s="404"/>
      <c r="AI18" s="420" t="str">
        <f>"32:jyakuninti_uke_code:" &amp; IF(I18="■",1,IF(L18="■",2,0))</f>
        <v>32:jyakuninti_uke_code:0</v>
      </c>
      <c r="AJ18" s="404"/>
      <c r="AK18" s="404"/>
      <c r="AL18" s="404"/>
    </row>
    <row r="19" spans="1:38" s="403" customFormat="1" ht="18.75" customHeight="1" x14ac:dyDescent="0.15">
      <c r="A19" s="129"/>
      <c r="B19" s="407"/>
      <c r="C19" s="245"/>
      <c r="D19" s="400"/>
      <c r="E19" s="353"/>
      <c r="F19" s="352"/>
      <c r="G19" s="443"/>
      <c r="H19" s="453" t="s">
        <v>61</v>
      </c>
      <c r="I19" s="445" t="s">
        <v>6</v>
      </c>
      <c r="J19" s="446" t="s">
        <v>28</v>
      </c>
      <c r="K19" s="449"/>
      <c r="L19" s="447"/>
      <c r="M19" s="448" t="s">
        <v>6</v>
      </c>
      <c r="N19" s="446" t="s">
        <v>29</v>
      </c>
      <c r="O19" s="454"/>
      <c r="P19" s="454"/>
      <c r="Q19" s="454"/>
      <c r="R19" s="454"/>
      <c r="S19" s="454"/>
      <c r="T19" s="454"/>
      <c r="U19" s="454"/>
      <c r="V19" s="454"/>
      <c r="W19" s="454"/>
      <c r="X19" s="458"/>
      <c r="Y19" s="455"/>
      <c r="Z19" s="362"/>
      <c r="AA19" s="362"/>
      <c r="AB19" s="452"/>
      <c r="AC19" s="455"/>
      <c r="AD19" s="362"/>
      <c r="AE19" s="362"/>
      <c r="AF19" s="452"/>
      <c r="AG19" s="404"/>
      <c r="AH19" s="404"/>
      <c r="AI19" s="420" t="str">
        <f>"32:field196:" &amp; IF(I19="■",1,IF(M19="■",2,0))</f>
        <v>32:field196:0</v>
      </c>
      <c r="AJ19" s="404"/>
      <c r="AK19" s="404"/>
      <c r="AL19" s="404"/>
    </row>
    <row r="20" spans="1:38" s="403" customFormat="1" ht="18.75" customHeight="1" x14ac:dyDescent="0.15">
      <c r="A20" s="129"/>
      <c r="B20" s="407"/>
      <c r="C20" s="245"/>
      <c r="D20" s="400"/>
      <c r="E20" s="353"/>
      <c r="F20" s="352"/>
      <c r="G20" s="443"/>
      <c r="H20" s="444" t="s">
        <v>44</v>
      </c>
      <c r="I20" s="445" t="s">
        <v>6</v>
      </c>
      <c r="J20" s="446" t="s">
        <v>20</v>
      </c>
      <c r="K20" s="449"/>
      <c r="L20" s="448" t="s">
        <v>6</v>
      </c>
      <c r="M20" s="446" t="s">
        <v>23</v>
      </c>
      <c r="N20" s="465"/>
      <c r="O20" s="465"/>
      <c r="P20" s="465"/>
      <c r="Q20" s="465"/>
      <c r="R20" s="465"/>
      <c r="S20" s="465"/>
      <c r="T20" s="465"/>
      <c r="U20" s="465"/>
      <c r="V20" s="465"/>
      <c r="W20" s="465"/>
      <c r="X20" s="466"/>
      <c r="Y20" s="455"/>
      <c r="Z20" s="362"/>
      <c r="AA20" s="362"/>
      <c r="AB20" s="452"/>
      <c r="AC20" s="455"/>
      <c r="AD20" s="362"/>
      <c r="AE20" s="362"/>
      <c r="AF20" s="452"/>
      <c r="AG20" s="404"/>
      <c r="AH20" s="404"/>
      <c r="AI20" s="420" t="str">
        <f>"32:terminal_code:" &amp; IF(I20="■",1,IF(L20="■",2,0))</f>
        <v>32:terminal_code:0</v>
      </c>
      <c r="AJ20" s="404"/>
      <c r="AK20" s="404"/>
      <c r="AL20" s="404"/>
    </row>
    <row r="21" spans="1:38" s="403" customFormat="1" ht="18.75" customHeight="1" x14ac:dyDescent="0.15">
      <c r="A21" s="129"/>
      <c r="B21" s="407"/>
      <c r="C21" s="245"/>
      <c r="D21" s="400"/>
      <c r="E21" s="353"/>
      <c r="F21" s="352"/>
      <c r="G21" s="443"/>
      <c r="H21" s="444" t="s">
        <v>746</v>
      </c>
      <c r="I21" s="463" t="s">
        <v>6</v>
      </c>
      <c r="J21" s="446" t="s">
        <v>20</v>
      </c>
      <c r="K21" s="446"/>
      <c r="L21" s="448" t="s">
        <v>6</v>
      </c>
      <c r="M21" s="446" t="s">
        <v>770</v>
      </c>
      <c r="N21" s="446"/>
      <c r="O21" s="467"/>
      <c r="P21" s="464" t="s">
        <v>6</v>
      </c>
      <c r="Q21" s="446" t="s">
        <v>776</v>
      </c>
      <c r="R21" s="467"/>
      <c r="S21" s="446"/>
      <c r="T21" s="464" t="s">
        <v>6</v>
      </c>
      <c r="U21" s="446" t="s">
        <v>771</v>
      </c>
      <c r="V21" s="465"/>
      <c r="W21" s="465"/>
      <c r="X21" s="466"/>
      <c r="Y21" s="455"/>
      <c r="Z21" s="362"/>
      <c r="AA21" s="362"/>
      <c r="AB21" s="452"/>
      <c r="AC21" s="455"/>
      <c r="AD21" s="362"/>
      <c r="AE21" s="362"/>
      <c r="AF21" s="452"/>
      <c r="AG21" s="404"/>
      <c r="AH21" s="404"/>
      <c r="AI21" s="420" t="str">
        <f>"32:iryo_renkei_code:" &amp; IF(I21="■",1,IF(L21="■",2,IF(P21="■",3,IF(T21="■",4,0))))</f>
        <v>32:iryo_renkei_code:0</v>
      </c>
      <c r="AJ21" s="404"/>
      <c r="AK21" s="404"/>
      <c r="AL21" s="404"/>
    </row>
    <row r="22" spans="1:38" s="403" customFormat="1" ht="18.75" customHeight="1" x14ac:dyDescent="0.15">
      <c r="A22" s="129"/>
      <c r="B22" s="407"/>
      <c r="C22" s="245"/>
      <c r="D22" s="468"/>
      <c r="E22" s="353"/>
      <c r="F22" s="352"/>
      <c r="G22" s="443"/>
      <c r="H22" s="444" t="s">
        <v>64</v>
      </c>
      <c r="I22" s="463" t="s">
        <v>6</v>
      </c>
      <c r="J22" s="446" t="s">
        <v>20</v>
      </c>
      <c r="K22" s="446"/>
      <c r="L22" s="448" t="s">
        <v>6</v>
      </c>
      <c r="M22" s="461" t="s">
        <v>23</v>
      </c>
      <c r="N22" s="446"/>
      <c r="O22" s="467"/>
      <c r="P22" s="467"/>
      <c r="Q22" s="467"/>
      <c r="R22" s="467"/>
      <c r="S22" s="467"/>
      <c r="T22" s="467"/>
      <c r="U22" s="467"/>
      <c r="V22" s="467"/>
      <c r="W22" s="467"/>
      <c r="X22" s="466"/>
      <c r="Y22" s="455"/>
      <c r="Z22" s="362"/>
      <c r="AA22" s="362"/>
      <c r="AB22" s="452"/>
      <c r="AC22" s="455"/>
      <c r="AD22" s="362"/>
      <c r="AE22" s="362"/>
      <c r="AF22" s="452"/>
      <c r="AG22" s="404"/>
      <c r="AH22" s="404"/>
      <c r="AI22" s="420" t="str">
        <f>"32:field222:" &amp; IF(I22="■",1,IF(L22="■",2,0))</f>
        <v>32:field222:0</v>
      </c>
      <c r="AJ22" s="404"/>
      <c r="AK22" s="404"/>
      <c r="AL22" s="404"/>
    </row>
    <row r="23" spans="1:38" s="403" customFormat="1" ht="18.75" customHeight="1" x14ac:dyDescent="0.15">
      <c r="A23" s="129"/>
      <c r="B23" s="407"/>
      <c r="C23" s="245"/>
      <c r="D23" s="400"/>
      <c r="E23" s="353"/>
      <c r="F23" s="352"/>
      <c r="G23" s="443"/>
      <c r="H23" s="444" t="s">
        <v>25</v>
      </c>
      <c r="I23" s="445" t="s">
        <v>6</v>
      </c>
      <c r="J23" s="446" t="s">
        <v>20</v>
      </c>
      <c r="K23" s="446"/>
      <c r="L23" s="448" t="s">
        <v>6</v>
      </c>
      <c r="M23" s="446" t="s">
        <v>21</v>
      </c>
      <c r="N23" s="446"/>
      <c r="O23" s="448" t="s">
        <v>6</v>
      </c>
      <c r="P23" s="446" t="s">
        <v>22</v>
      </c>
      <c r="Q23" s="465"/>
      <c r="R23" s="465"/>
      <c r="S23" s="465"/>
      <c r="T23" s="465"/>
      <c r="U23" s="465"/>
      <c r="V23" s="465"/>
      <c r="W23" s="465"/>
      <c r="X23" s="466"/>
      <c r="Y23" s="455"/>
      <c r="Z23" s="362"/>
      <c r="AA23" s="362"/>
      <c r="AB23" s="452"/>
      <c r="AC23" s="455"/>
      <c r="AD23" s="362"/>
      <c r="AE23" s="362"/>
      <c r="AF23" s="452"/>
      <c r="AG23" s="404"/>
      <c r="AH23" s="404"/>
      <c r="AI23" s="420" t="str">
        <f>"32:ninti_senmoncare_code:" &amp; IF(I23="■",1,IF(L23="■",2,IF(O23="■",3,0)))</f>
        <v>32:ninti_senmoncare_code:0</v>
      </c>
      <c r="AJ23" s="404"/>
      <c r="AK23" s="404"/>
      <c r="AL23" s="404"/>
    </row>
    <row r="24" spans="1:38" s="403" customFormat="1" ht="18.75" customHeight="1" x14ac:dyDescent="0.15">
      <c r="A24" s="451" t="s">
        <v>6</v>
      </c>
      <c r="B24" s="407">
        <v>32</v>
      </c>
      <c r="C24" s="245" t="s">
        <v>62</v>
      </c>
      <c r="D24" s="451" t="s">
        <v>6</v>
      </c>
      <c r="E24" s="353" t="s">
        <v>41</v>
      </c>
      <c r="F24" s="352"/>
      <c r="G24" s="443"/>
      <c r="H24" s="469" t="s">
        <v>46</v>
      </c>
      <c r="I24" s="445" t="s">
        <v>6</v>
      </c>
      <c r="J24" s="446" t="s">
        <v>20</v>
      </c>
      <c r="K24" s="446"/>
      <c r="L24" s="448" t="s">
        <v>6</v>
      </c>
      <c r="M24" s="446" t="s">
        <v>21</v>
      </c>
      <c r="N24" s="446"/>
      <c r="O24" s="448" t="s">
        <v>6</v>
      </c>
      <c r="P24" s="446" t="s">
        <v>22</v>
      </c>
      <c r="Q24" s="449"/>
      <c r="R24" s="449"/>
      <c r="S24" s="449"/>
      <c r="T24" s="449"/>
      <c r="U24" s="449"/>
      <c r="V24" s="449"/>
      <c r="W24" s="449"/>
      <c r="X24" s="450"/>
      <c r="Y24" s="455"/>
      <c r="Z24" s="362"/>
      <c r="AA24" s="362"/>
      <c r="AB24" s="452"/>
      <c r="AC24" s="455"/>
      <c r="AD24" s="362"/>
      <c r="AE24" s="362"/>
      <c r="AF24" s="452"/>
      <c r="AG24" s="404"/>
      <c r="AH24" s="404"/>
      <c r="AI24" s="420" t="str">
        <f>"32:field228:" &amp; IF(I24="■",1,IF(L24="■",2,IF(O24="■",3,0)))</f>
        <v>32:field228:0</v>
      </c>
      <c r="AJ24" s="404"/>
      <c r="AK24" s="404"/>
      <c r="AL24" s="404"/>
    </row>
    <row r="25" spans="1:38" s="403" customFormat="1" ht="18.75" customHeight="1" x14ac:dyDescent="0.15">
      <c r="A25" s="129"/>
      <c r="B25" s="407"/>
      <c r="C25" s="245" t="s">
        <v>63</v>
      </c>
      <c r="D25" s="451" t="s">
        <v>6</v>
      </c>
      <c r="E25" s="353" t="s">
        <v>40</v>
      </c>
      <c r="F25" s="352"/>
      <c r="G25" s="443"/>
      <c r="H25" s="470" t="s">
        <v>33</v>
      </c>
      <c r="I25" s="445" t="s">
        <v>6</v>
      </c>
      <c r="J25" s="446" t="s">
        <v>20</v>
      </c>
      <c r="K25" s="449"/>
      <c r="L25" s="448" t="s">
        <v>6</v>
      </c>
      <c r="M25" s="446" t="s">
        <v>23</v>
      </c>
      <c r="N25" s="465"/>
      <c r="O25" s="465"/>
      <c r="P25" s="465"/>
      <c r="Q25" s="465"/>
      <c r="R25" s="465"/>
      <c r="S25" s="465"/>
      <c r="T25" s="465"/>
      <c r="U25" s="465"/>
      <c r="V25" s="465"/>
      <c r="W25" s="465"/>
      <c r="X25" s="466"/>
      <c r="Y25" s="455"/>
      <c r="Z25" s="362"/>
      <c r="AA25" s="362"/>
      <c r="AB25" s="452"/>
      <c r="AC25" s="455"/>
      <c r="AD25" s="362"/>
      <c r="AE25" s="362"/>
      <c r="AF25" s="452"/>
      <c r="AG25" s="404"/>
      <c r="AH25" s="404"/>
      <c r="AI25" s="420" t="str">
        <f>"32:field212:" &amp; IF(I25="■",1,IF(L25="■",2,0))</f>
        <v>32:field212:0</v>
      </c>
      <c r="AJ25" s="404"/>
      <c r="AK25" s="404"/>
      <c r="AL25" s="404"/>
    </row>
    <row r="26" spans="1:38" s="403" customFormat="1" ht="18.75" customHeight="1" x14ac:dyDescent="0.15">
      <c r="A26" s="129"/>
      <c r="B26" s="407"/>
      <c r="C26" s="471"/>
      <c r="D26" s="451" t="s">
        <v>6</v>
      </c>
      <c r="E26" s="353" t="s">
        <v>65</v>
      </c>
      <c r="F26" s="400"/>
      <c r="G26" s="353"/>
      <c r="H26" s="469" t="s">
        <v>656</v>
      </c>
      <c r="I26" s="445" t="s">
        <v>6</v>
      </c>
      <c r="J26" s="446" t="s">
        <v>20</v>
      </c>
      <c r="K26" s="446"/>
      <c r="L26" s="448" t="s">
        <v>6</v>
      </c>
      <c r="M26" s="461" t="s">
        <v>23</v>
      </c>
      <c r="N26" s="446"/>
      <c r="O26" s="446"/>
      <c r="P26" s="446"/>
      <c r="Q26" s="449"/>
      <c r="R26" s="449"/>
      <c r="S26" s="449"/>
      <c r="T26" s="449"/>
      <c r="U26" s="449"/>
      <c r="V26" s="449"/>
      <c r="W26" s="449"/>
      <c r="X26" s="450"/>
      <c r="Y26" s="455"/>
      <c r="Z26" s="362"/>
      <c r="AA26" s="362"/>
      <c r="AB26" s="452"/>
      <c r="AC26" s="455"/>
      <c r="AD26" s="362"/>
      <c r="AE26" s="362"/>
      <c r="AF26" s="452"/>
      <c r="AG26" s="404"/>
      <c r="AH26" s="404"/>
      <c r="AI26" s="420" t="str">
        <f>"32:field226:" &amp; IF(I26="■",1,IF(L26="■",2,0))</f>
        <v>32:field226:0</v>
      </c>
      <c r="AJ26" s="404"/>
      <c r="AK26" s="404"/>
      <c r="AL26" s="404"/>
    </row>
    <row r="27" spans="1:38" s="403" customFormat="1" ht="18.75" customHeight="1" x14ac:dyDescent="0.15">
      <c r="A27" s="129"/>
      <c r="B27" s="407"/>
      <c r="C27" s="471"/>
      <c r="D27" s="451" t="s">
        <v>6</v>
      </c>
      <c r="E27" s="353" t="s">
        <v>66</v>
      </c>
      <c r="F27" s="400"/>
      <c r="G27" s="353"/>
      <c r="H27" s="469" t="s">
        <v>657</v>
      </c>
      <c r="I27" s="445" t="s">
        <v>6</v>
      </c>
      <c r="J27" s="446" t="s">
        <v>20</v>
      </c>
      <c r="K27" s="446"/>
      <c r="L27" s="448" t="s">
        <v>6</v>
      </c>
      <c r="M27" s="461" t="s">
        <v>23</v>
      </c>
      <c r="N27" s="446"/>
      <c r="O27" s="446"/>
      <c r="P27" s="446"/>
      <c r="Q27" s="449"/>
      <c r="R27" s="449"/>
      <c r="S27" s="449"/>
      <c r="T27" s="449"/>
      <c r="U27" s="449"/>
      <c r="V27" s="449"/>
      <c r="W27" s="449"/>
      <c r="X27" s="450"/>
      <c r="Y27" s="455"/>
      <c r="Z27" s="362"/>
      <c r="AA27" s="362"/>
      <c r="AB27" s="452"/>
      <c r="AC27" s="455"/>
      <c r="AD27" s="362"/>
      <c r="AE27" s="362"/>
      <c r="AF27" s="452"/>
      <c r="AG27" s="404"/>
      <c r="AH27" s="404"/>
      <c r="AI27" s="420" t="str">
        <f>"32:field227:" &amp; IF(I27="■",1,IF(L27="■",2,0))</f>
        <v>32:field227:0</v>
      </c>
      <c r="AJ27" s="404"/>
      <c r="AK27" s="404"/>
      <c r="AL27" s="404"/>
    </row>
    <row r="28" spans="1:38" s="403" customFormat="1" ht="18.75" customHeight="1" x14ac:dyDescent="0.15">
      <c r="A28" s="129"/>
      <c r="B28" s="407"/>
      <c r="C28" s="245"/>
      <c r="D28" s="400"/>
      <c r="E28" s="353"/>
      <c r="F28" s="352"/>
      <c r="G28" s="443"/>
      <c r="H28" s="472" t="s">
        <v>38</v>
      </c>
      <c r="I28" s="445" t="s">
        <v>6</v>
      </c>
      <c r="J28" s="446" t="s">
        <v>20</v>
      </c>
      <c r="K28" s="446"/>
      <c r="L28" s="448" t="s">
        <v>6</v>
      </c>
      <c r="M28" s="446" t="s">
        <v>21</v>
      </c>
      <c r="N28" s="446"/>
      <c r="O28" s="448" t="s">
        <v>6</v>
      </c>
      <c r="P28" s="446" t="s">
        <v>22</v>
      </c>
      <c r="Q28" s="454"/>
      <c r="R28" s="454"/>
      <c r="S28" s="454"/>
      <c r="T28" s="454"/>
      <c r="U28" s="473"/>
      <c r="V28" s="473"/>
      <c r="W28" s="473"/>
      <c r="X28" s="474"/>
      <c r="Y28" s="455"/>
      <c r="Z28" s="362"/>
      <c r="AA28" s="362"/>
      <c r="AB28" s="452"/>
      <c r="AC28" s="455"/>
      <c r="AD28" s="362"/>
      <c r="AE28" s="362"/>
      <c r="AF28" s="452"/>
      <c r="AG28" s="404"/>
      <c r="AH28" s="404"/>
      <c r="AI28" s="420" t="str">
        <f>"32:field225:" &amp; IF(I28="■",1,IF(L28="■",2,IF(O28="■",3,0)))</f>
        <v>32:field225:0</v>
      </c>
      <c r="AJ28" s="404"/>
      <c r="AK28" s="404"/>
      <c r="AL28" s="404"/>
    </row>
    <row r="29" spans="1:38" s="403" customFormat="1" ht="18.75" customHeight="1" x14ac:dyDescent="0.15">
      <c r="A29" s="129"/>
      <c r="B29" s="407"/>
      <c r="C29" s="245"/>
      <c r="D29" s="400"/>
      <c r="E29" s="353"/>
      <c r="F29" s="352"/>
      <c r="G29" s="443"/>
      <c r="H29" s="444" t="s">
        <v>34</v>
      </c>
      <c r="I29" s="445" t="s">
        <v>6</v>
      </c>
      <c r="J29" s="446" t="s">
        <v>20</v>
      </c>
      <c r="K29" s="446"/>
      <c r="L29" s="448" t="s">
        <v>6</v>
      </c>
      <c r="M29" s="446" t="s">
        <v>26</v>
      </c>
      <c r="N29" s="446"/>
      <c r="O29" s="448" t="s">
        <v>6</v>
      </c>
      <c r="P29" s="446" t="s">
        <v>27</v>
      </c>
      <c r="Q29" s="465"/>
      <c r="R29" s="448" t="s">
        <v>6</v>
      </c>
      <c r="S29" s="446" t="s">
        <v>35</v>
      </c>
      <c r="T29" s="465"/>
      <c r="U29" s="465"/>
      <c r="V29" s="465"/>
      <c r="W29" s="465"/>
      <c r="X29" s="466"/>
      <c r="Y29" s="455"/>
      <c r="Z29" s="362"/>
      <c r="AA29" s="362"/>
      <c r="AB29" s="452"/>
      <c r="AC29" s="455"/>
      <c r="AD29" s="362"/>
      <c r="AE29" s="362"/>
      <c r="AF29" s="452"/>
      <c r="AG29" s="404"/>
      <c r="AH29" s="404"/>
      <c r="AI29" s="420" t="str">
        <f>"32:serteikyo_kyoka_code:" &amp; IF(I29="■",1,IF(L29="■",6,IF(O29="■",5,IF(R29="■",7,0))))</f>
        <v>32:serteikyo_kyoka_code:0</v>
      </c>
      <c r="AJ29" s="404"/>
      <c r="AK29" s="404"/>
      <c r="AL29" s="404"/>
    </row>
    <row r="30" spans="1:38" s="403" customFormat="1" ht="18.75" customHeight="1" x14ac:dyDescent="0.15">
      <c r="A30" s="129"/>
      <c r="B30" s="407"/>
      <c r="C30" s="206"/>
      <c r="D30" s="415"/>
      <c r="E30" s="353"/>
      <c r="F30" s="400"/>
      <c r="G30" s="127"/>
      <c r="H30" s="651" t="s">
        <v>777</v>
      </c>
      <c r="I30" s="475" t="s">
        <v>6</v>
      </c>
      <c r="J30" s="476" t="s">
        <v>20</v>
      </c>
      <c r="K30" s="476"/>
      <c r="L30" s="477" t="s">
        <v>6</v>
      </c>
      <c r="M30" s="478" t="s">
        <v>778</v>
      </c>
      <c r="N30" s="479"/>
      <c r="O30" s="477" t="s">
        <v>6</v>
      </c>
      <c r="P30" s="480" t="s">
        <v>779</v>
      </c>
      <c r="Q30" s="481"/>
      <c r="R30" s="477" t="s">
        <v>6</v>
      </c>
      <c r="S30" s="478" t="s">
        <v>780</v>
      </c>
      <c r="T30" s="481"/>
      <c r="U30" s="477" t="s">
        <v>6</v>
      </c>
      <c r="V30" s="478" t="s">
        <v>781</v>
      </c>
      <c r="W30" s="482"/>
      <c r="X30" s="483"/>
      <c r="Y30" s="362"/>
      <c r="Z30" s="362"/>
      <c r="AA30" s="362"/>
      <c r="AB30" s="452"/>
      <c r="AC30" s="455"/>
      <c r="AD30" s="362"/>
      <c r="AE30" s="362"/>
      <c r="AF30" s="452"/>
      <c r="AI30" s="424" t="str">
        <f>"32:shoguukaizen_code:"&amp;IF(I30="■",1,IF(L30="■",7,IF(O30="■",8,IF(R30="■",9,IF(U30="■","A",IF(I31="■","B",IF(M31="■","C",IF(Q31="■","D",IF(U31="■","E",IF(I32="■","F",IF(M32="■","G",IF(Q32="■","H",IF(U32="■","J",IF(I33="■","K",IF(M33="■","L",IF(Q33="■","M",IF(U33="■","N",IF(I34="■","P",IF(M34="■","R",0)))))))))))))))))))</f>
        <v>32:shoguukaizen_code:0</v>
      </c>
    </row>
    <row r="31" spans="1:38" s="403" customFormat="1" ht="18.75" customHeight="1" x14ac:dyDescent="0.15">
      <c r="A31" s="129"/>
      <c r="B31" s="407"/>
      <c r="C31" s="206"/>
      <c r="D31" s="415"/>
      <c r="E31" s="353"/>
      <c r="F31" s="400"/>
      <c r="G31" s="127"/>
      <c r="H31" s="652"/>
      <c r="I31" s="484" t="s">
        <v>6</v>
      </c>
      <c r="J31" s="480" t="s">
        <v>782</v>
      </c>
      <c r="K31" s="485"/>
      <c r="L31" s="486"/>
      <c r="M31" s="487" t="s">
        <v>6</v>
      </c>
      <c r="N31" s="480" t="s">
        <v>783</v>
      </c>
      <c r="O31" s="486"/>
      <c r="P31" s="486"/>
      <c r="Q31" s="487" t="s">
        <v>6</v>
      </c>
      <c r="R31" s="480" t="s">
        <v>784</v>
      </c>
      <c r="S31" s="488"/>
      <c r="T31" s="485"/>
      <c r="U31" s="487" t="s">
        <v>6</v>
      </c>
      <c r="V31" s="480" t="s">
        <v>785</v>
      </c>
      <c r="W31" s="489"/>
      <c r="X31" s="490"/>
      <c r="Y31" s="362"/>
      <c r="Z31" s="362"/>
      <c r="AA31" s="362"/>
      <c r="AB31" s="452"/>
      <c r="AC31" s="455"/>
      <c r="AD31" s="362"/>
      <c r="AE31" s="362"/>
      <c r="AF31" s="452"/>
    </row>
    <row r="32" spans="1:38" s="403" customFormat="1" ht="18.75" customHeight="1" x14ac:dyDescent="0.15">
      <c r="A32" s="129"/>
      <c r="B32" s="407"/>
      <c r="C32" s="206"/>
      <c r="D32" s="415"/>
      <c r="E32" s="353"/>
      <c r="F32" s="400"/>
      <c r="G32" s="127"/>
      <c r="H32" s="652"/>
      <c r="I32" s="484" t="s">
        <v>6</v>
      </c>
      <c r="J32" s="480" t="s">
        <v>786</v>
      </c>
      <c r="K32" s="485"/>
      <c r="L32" s="491"/>
      <c r="M32" s="487" t="s">
        <v>6</v>
      </c>
      <c r="N32" s="480" t="s">
        <v>787</v>
      </c>
      <c r="O32" s="486"/>
      <c r="P32" s="486"/>
      <c r="Q32" s="487" t="s">
        <v>6</v>
      </c>
      <c r="R32" s="480" t="s">
        <v>788</v>
      </c>
      <c r="S32" s="492"/>
      <c r="T32" s="480"/>
      <c r="U32" s="487" t="s">
        <v>6</v>
      </c>
      <c r="V32" s="480" t="s">
        <v>789</v>
      </c>
      <c r="W32" s="489"/>
      <c r="X32" s="490"/>
      <c r="Y32" s="362"/>
      <c r="Z32" s="362"/>
      <c r="AA32" s="362"/>
      <c r="AB32" s="452"/>
      <c r="AC32" s="455"/>
      <c r="AD32" s="362"/>
      <c r="AE32" s="362"/>
      <c r="AF32" s="452"/>
    </row>
    <row r="33" spans="1:37" s="403" customFormat="1" ht="18.75" customHeight="1" x14ac:dyDescent="0.15">
      <c r="A33" s="129"/>
      <c r="B33" s="407"/>
      <c r="C33" s="206"/>
      <c r="D33" s="415"/>
      <c r="E33" s="353"/>
      <c r="F33" s="400"/>
      <c r="G33" s="127"/>
      <c r="H33" s="652"/>
      <c r="I33" s="484" t="s">
        <v>6</v>
      </c>
      <c r="J33" s="480" t="s">
        <v>790</v>
      </c>
      <c r="K33" s="485"/>
      <c r="L33" s="491"/>
      <c r="M33" s="487" t="s">
        <v>6</v>
      </c>
      <c r="N33" s="480" t="s">
        <v>791</v>
      </c>
      <c r="O33" s="486"/>
      <c r="P33" s="486"/>
      <c r="Q33" s="487" t="s">
        <v>6</v>
      </c>
      <c r="R33" s="480" t="s">
        <v>792</v>
      </c>
      <c r="S33" s="492"/>
      <c r="T33" s="480"/>
      <c r="U33" s="487" t="s">
        <v>6</v>
      </c>
      <c r="V33" s="480" t="s">
        <v>793</v>
      </c>
      <c r="W33" s="489"/>
      <c r="X33" s="490"/>
      <c r="Y33" s="362"/>
      <c r="Z33" s="362"/>
      <c r="AA33" s="362"/>
      <c r="AB33" s="452"/>
      <c r="AC33" s="455"/>
      <c r="AD33" s="362"/>
      <c r="AE33" s="362"/>
      <c r="AF33" s="452"/>
    </row>
    <row r="34" spans="1:37" s="403" customFormat="1" ht="18.75" customHeight="1" x14ac:dyDescent="0.15">
      <c r="A34" s="408"/>
      <c r="B34" s="398"/>
      <c r="C34" s="410"/>
      <c r="D34" s="413"/>
      <c r="E34" s="429"/>
      <c r="F34" s="401"/>
      <c r="G34" s="351"/>
      <c r="H34" s="653"/>
      <c r="I34" s="493" t="s">
        <v>6</v>
      </c>
      <c r="J34" s="494" t="s">
        <v>794</v>
      </c>
      <c r="K34" s="495"/>
      <c r="L34" s="496"/>
      <c r="M34" s="497" t="s">
        <v>6</v>
      </c>
      <c r="N34" s="494" t="s">
        <v>795</v>
      </c>
      <c r="O34" s="498"/>
      <c r="P34" s="498"/>
      <c r="Q34" s="494"/>
      <c r="R34" s="494"/>
      <c r="S34" s="499"/>
      <c r="T34" s="494"/>
      <c r="U34" s="494"/>
      <c r="V34" s="494"/>
      <c r="W34" s="500"/>
      <c r="X34" s="501"/>
      <c r="Y34" s="502"/>
      <c r="Z34" s="502"/>
      <c r="AA34" s="502"/>
      <c r="AB34" s="503"/>
      <c r="AC34" s="504"/>
      <c r="AD34" s="502"/>
      <c r="AE34" s="502"/>
      <c r="AF34" s="503"/>
    </row>
    <row r="35" spans="1:37" s="403" customFormat="1" ht="18.75" customHeight="1" x14ac:dyDescent="0.15">
      <c r="A35" s="348"/>
      <c r="B35" s="406"/>
      <c r="C35" s="430"/>
      <c r="D35" s="399"/>
      <c r="E35" s="423"/>
      <c r="F35" s="431"/>
      <c r="G35" s="432"/>
      <c r="H35" s="433" t="s">
        <v>39</v>
      </c>
      <c r="I35" s="434" t="s">
        <v>6</v>
      </c>
      <c r="J35" s="435" t="s">
        <v>36</v>
      </c>
      <c r="K35" s="436"/>
      <c r="L35" s="437"/>
      <c r="M35" s="438" t="s">
        <v>6</v>
      </c>
      <c r="N35" s="435" t="s">
        <v>37</v>
      </c>
      <c r="O35" s="439"/>
      <c r="P35" s="439"/>
      <c r="Q35" s="439"/>
      <c r="R35" s="439"/>
      <c r="S35" s="439"/>
      <c r="T35" s="439"/>
      <c r="U35" s="439"/>
      <c r="V35" s="439"/>
      <c r="W35" s="439"/>
      <c r="X35" s="440"/>
      <c r="Y35" s="441" t="s">
        <v>6</v>
      </c>
      <c r="Z35" s="349" t="s">
        <v>15</v>
      </c>
      <c r="AA35" s="349"/>
      <c r="AB35" s="442"/>
      <c r="AC35" s="441" t="s">
        <v>6</v>
      </c>
      <c r="AD35" s="349" t="s">
        <v>15</v>
      </c>
      <c r="AE35" s="349"/>
      <c r="AF35" s="442"/>
      <c r="AG35" s="420" t="str">
        <f>"ser_code = '" &amp; IF(A44="■",38,"") &amp; "'"</f>
        <v>ser_code = ''</v>
      </c>
      <c r="AH35" s="420"/>
      <c r="AI35" s="420" t="str">
        <f>"38:yakan_kinmu_code:" &amp; IF(I35="■",1,IF(M35="■",6,0))</f>
        <v>38:yakan_kinmu_code:0</v>
      </c>
      <c r="AJ35" s="420" t="str">
        <f>"38:field203:" &amp; IF(Y35="■",1,IF(Y36="■",2,0))</f>
        <v>38:field203:0</v>
      </c>
      <c r="AK35" s="420" t="str">
        <f>"38:waribiki_code:" &amp; IF(AC35="■",1,IF(AC36="■",2,0))</f>
        <v>38:waribiki_code:0</v>
      </c>
    </row>
    <row r="36" spans="1:37" s="403" customFormat="1" ht="18.75" customHeight="1" x14ac:dyDescent="0.15">
      <c r="A36" s="129"/>
      <c r="B36" s="407"/>
      <c r="C36" s="245"/>
      <c r="D36" s="400"/>
      <c r="E36" s="353"/>
      <c r="F36" s="352"/>
      <c r="G36" s="443"/>
      <c r="H36" s="444" t="s">
        <v>30</v>
      </c>
      <c r="I36" s="445" t="s">
        <v>6</v>
      </c>
      <c r="J36" s="446" t="s">
        <v>20</v>
      </c>
      <c r="K36" s="446"/>
      <c r="L36" s="447"/>
      <c r="M36" s="448" t="s">
        <v>6</v>
      </c>
      <c r="N36" s="446" t="s">
        <v>58</v>
      </c>
      <c r="O36" s="446"/>
      <c r="P36" s="447"/>
      <c r="Q36" s="449"/>
      <c r="R36" s="449"/>
      <c r="S36" s="449"/>
      <c r="T36" s="449"/>
      <c r="U36" s="449"/>
      <c r="V36" s="449"/>
      <c r="W36" s="449"/>
      <c r="X36" s="450"/>
      <c r="Y36" s="451" t="s">
        <v>6</v>
      </c>
      <c r="Z36" s="2" t="s">
        <v>16</v>
      </c>
      <c r="AA36" s="362"/>
      <c r="AB36" s="452"/>
      <c r="AC36" s="451" t="s">
        <v>6</v>
      </c>
      <c r="AD36" s="2" t="s">
        <v>16</v>
      </c>
      <c r="AE36" s="362"/>
      <c r="AF36" s="452"/>
      <c r="AG36" s="420" t="str">
        <f>"38:sisetukbn_code:" &amp; IF(D44="■",1,IF(D45="■",2,IF(D46="■",3,IF(D47="■",4,0))))</f>
        <v>38:sisetukbn_code:0</v>
      </c>
      <c r="AH36" s="404"/>
      <c r="AI36" s="420" t="str">
        <f>"38:"&amp;IF(AND(I36="□",M36="□"),"ketu_kaigoj_code:0",IF(I36="■","ketu_kaigoj_code:1",IF(M36="■","ketu_kaigoj_code:2","ketu_kaigoj_code:1")))</f>
        <v>38:ketu_kaigoj_code:0</v>
      </c>
      <c r="AJ36" s="404"/>
      <c r="AK36" s="404"/>
    </row>
    <row r="37" spans="1:37" s="403" customFormat="1" ht="19.5" customHeight="1" x14ac:dyDescent="0.15">
      <c r="A37" s="129"/>
      <c r="B37" s="407"/>
      <c r="C37" s="206"/>
      <c r="D37" s="415"/>
      <c r="E37" s="353"/>
      <c r="F37" s="400"/>
      <c r="G37" s="127"/>
      <c r="H37" s="456" t="s">
        <v>17</v>
      </c>
      <c r="I37" s="445" t="s">
        <v>6</v>
      </c>
      <c r="J37" s="446" t="s">
        <v>18</v>
      </c>
      <c r="K37" s="449"/>
      <c r="L37" s="447"/>
      <c r="M37" s="448" t="s">
        <v>6</v>
      </c>
      <c r="N37" s="446" t="s">
        <v>19</v>
      </c>
      <c r="O37" s="457"/>
      <c r="P37" s="446"/>
      <c r="Q37" s="454"/>
      <c r="R37" s="454"/>
      <c r="S37" s="454"/>
      <c r="T37" s="454"/>
      <c r="U37" s="454"/>
      <c r="V37" s="454"/>
      <c r="W37" s="454"/>
      <c r="X37" s="458"/>
      <c r="Y37" s="362"/>
      <c r="Z37" s="362"/>
      <c r="AA37" s="362"/>
      <c r="AB37" s="452"/>
      <c r="AC37" s="455"/>
      <c r="AD37" s="362"/>
      <c r="AE37" s="362"/>
      <c r="AF37" s="452"/>
      <c r="AG37" s="404"/>
      <c r="AH37" s="404"/>
      <c r="AI37" s="420" t="str">
        <f>"38:field223:" &amp; IF(I37="■",1,IF(M37="■",2,0))</f>
        <v>38:field223:0</v>
      </c>
      <c r="AJ37" s="404"/>
      <c r="AK37" s="404"/>
    </row>
    <row r="38" spans="1:37" s="403" customFormat="1" ht="19.5" customHeight="1" x14ac:dyDescent="0.15">
      <c r="A38" s="129"/>
      <c r="B38" s="407"/>
      <c r="C38" s="206"/>
      <c r="D38" s="415"/>
      <c r="E38" s="353"/>
      <c r="F38" s="400"/>
      <c r="G38" s="127"/>
      <c r="H38" s="456" t="s">
        <v>31</v>
      </c>
      <c r="I38" s="445" t="s">
        <v>6</v>
      </c>
      <c r="J38" s="446" t="s">
        <v>18</v>
      </c>
      <c r="K38" s="449"/>
      <c r="L38" s="447"/>
      <c r="M38" s="448" t="s">
        <v>6</v>
      </c>
      <c r="N38" s="446" t="s">
        <v>19</v>
      </c>
      <c r="O38" s="457"/>
      <c r="P38" s="446"/>
      <c r="Q38" s="454"/>
      <c r="R38" s="454"/>
      <c r="S38" s="454"/>
      <c r="T38" s="454"/>
      <c r="U38" s="454"/>
      <c r="V38" s="454"/>
      <c r="W38" s="454"/>
      <c r="X38" s="458"/>
      <c r="Y38" s="362"/>
      <c r="Z38" s="362"/>
      <c r="AA38" s="362"/>
      <c r="AB38" s="452"/>
      <c r="AC38" s="455"/>
      <c r="AD38" s="362"/>
      <c r="AE38" s="362"/>
      <c r="AF38" s="452"/>
      <c r="AG38" s="404"/>
      <c r="AH38" s="404"/>
      <c r="AI38" s="420" t="str">
        <f>"38:field232:" &amp; IF(I38="■",1,IF(M38="■",2,0))</f>
        <v>38:field232:0</v>
      </c>
      <c r="AJ38" s="404"/>
      <c r="AK38" s="404"/>
    </row>
    <row r="39" spans="1:37" s="403" customFormat="1" ht="18.75" customHeight="1" x14ac:dyDescent="0.15">
      <c r="A39" s="129"/>
      <c r="B39" s="407"/>
      <c r="C39" s="245"/>
      <c r="D39" s="400"/>
      <c r="E39" s="353"/>
      <c r="F39" s="352"/>
      <c r="G39" s="443"/>
      <c r="H39" s="654" t="s">
        <v>59</v>
      </c>
      <c r="I39" s="656" t="s">
        <v>6</v>
      </c>
      <c r="J39" s="658" t="s">
        <v>20</v>
      </c>
      <c r="K39" s="658"/>
      <c r="L39" s="656" t="s">
        <v>6</v>
      </c>
      <c r="M39" s="658" t="s">
        <v>23</v>
      </c>
      <c r="N39" s="658"/>
      <c r="O39" s="459"/>
      <c r="P39" s="459"/>
      <c r="Q39" s="459"/>
      <c r="R39" s="459"/>
      <c r="S39" s="459"/>
      <c r="T39" s="459"/>
      <c r="U39" s="459"/>
      <c r="V39" s="459"/>
      <c r="W39" s="459"/>
      <c r="X39" s="460"/>
      <c r="Y39" s="455"/>
      <c r="Z39" s="362"/>
      <c r="AA39" s="362"/>
      <c r="AB39" s="452"/>
      <c r="AC39" s="455"/>
      <c r="AD39" s="362"/>
      <c r="AE39" s="362"/>
      <c r="AF39" s="452"/>
      <c r="AG39" s="404"/>
      <c r="AH39" s="404"/>
      <c r="AI39" s="420" t="str">
        <f>"38:field219:" &amp; IF(I39="■",1,IF(L39="■",2,0))</f>
        <v>38:field219:0</v>
      </c>
      <c r="AJ39" s="404"/>
      <c r="AK39" s="404"/>
    </row>
    <row r="40" spans="1:37" s="403" customFormat="1" ht="18.75" customHeight="1" x14ac:dyDescent="0.15">
      <c r="A40" s="129"/>
      <c r="B40" s="407"/>
      <c r="C40" s="245"/>
      <c r="D40" s="400"/>
      <c r="E40" s="353"/>
      <c r="F40" s="352"/>
      <c r="G40" s="443"/>
      <c r="H40" s="655"/>
      <c r="I40" s="657"/>
      <c r="J40" s="659"/>
      <c r="K40" s="659"/>
      <c r="L40" s="657"/>
      <c r="M40" s="659"/>
      <c r="N40" s="659"/>
      <c r="O40" s="461"/>
      <c r="P40" s="461"/>
      <c r="Q40" s="461"/>
      <c r="R40" s="461"/>
      <c r="S40" s="461"/>
      <c r="T40" s="461"/>
      <c r="U40" s="461"/>
      <c r="V40" s="461"/>
      <c r="W40" s="461"/>
      <c r="X40" s="462"/>
      <c r="Y40" s="455"/>
      <c r="Z40" s="362"/>
      <c r="AA40" s="362"/>
      <c r="AB40" s="452"/>
      <c r="AC40" s="455"/>
      <c r="AD40" s="362"/>
      <c r="AE40" s="362"/>
      <c r="AF40" s="452"/>
      <c r="AG40" s="404"/>
      <c r="AH40" s="404"/>
      <c r="AI40" s="404"/>
      <c r="AJ40" s="404"/>
      <c r="AK40" s="404"/>
    </row>
    <row r="41" spans="1:37" s="403" customFormat="1" ht="18.75" customHeight="1" x14ac:dyDescent="0.15">
      <c r="A41" s="129"/>
      <c r="B41" s="407"/>
      <c r="C41" s="245"/>
      <c r="D41" s="400"/>
      <c r="E41" s="353"/>
      <c r="F41" s="352"/>
      <c r="G41" s="443"/>
      <c r="H41" s="444" t="s">
        <v>60</v>
      </c>
      <c r="I41" s="463" t="s">
        <v>6</v>
      </c>
      <c r="J41" s="446" t="s">
        <v>20</v>
      </c>
      <c r="K41" s="446"/>
      <c r="L41" s="448" t="s">
        <v>6</v>
      </c>
      <c r="M41" s="446" t="s">
        <v>21</v>
      </c>
      <c r="N41" s="446"/>
      <c r="O41" s="464" t="s">
        <v>6</v>
      </c>
      <c r="P41" s="446" t="s">
        <v>22</v>
      </c>
      <c r="Q41" s="465"/>
      <c r="R41" s="465"/>
      <c r="S41" s="465"/>
      <c r="T41" s="465"/>
      <c r="U41" s="465"/>
      <c r="V41" s="465"/>
      <c r="W41" s="465"/>
      <c r="X41" s="466"/>
      <c r="Y41" s="455"/>
      <c r="Z41" s="362"/>
      <c r="AA41" s="362"/>
      <c r="AB41" s="452"/>
      <c r="AC41" s="455"/>
      <c r="AD41" s="362"/>
      <c r="AE41" s="362"/>
      <c r="AF41" s="452"/>
      <c r="AG41" s="404"/>
      <c r="AH41" s="404"/>
      <c r="AI41" s="420" t="str">
        <f>"38:field173:" &amp; IF(I41="■",1,IF(L41="■",2,IF(O41="■",3,0)))</f>
        <v>38:field173:0</v>
      </c>
      <c r="AJ41" s="404"/>
      <c r="AK41" s="404"/>
    </row>
    <row r="42" spans="1:37" s="403" customFormat="1" ht="18.75" customHeight="1" x14ac:dyDescent="0.15">
      <c r="A42" s="129"/>
      <c r="B42" s="407"/>
      <c r="C42" s="245"/>
      <c r="D42" s="400"/>
      <c r="E42" s="353"/>
      <c r="F42" s="352"/>
      <c r="G42" s="443"/>
      <c r="H42" s="444" t="s">
        <v>52</v>
      </c>
      <c r="I42" s="445" t="s">
        <v>6</v>
      </c>
      <c r="J42" s="446" t="s">
        <v>20</v>
      </c>
      <c r="K42" s="449"/>
      <c r="L42" s="448" t="s">
        <v>6</v>
      </c>
      <c r="M42" s="446" t="s">
        <v>23</v>
      </c>
      <c r="N42" s="465"/>
      <c r="O42" s="465"/>
      <c r="P42" s="465"/>
      <c r="Q42" s="465"/>
      <c r="R42" s="465"/>
      <c r="S42" s="465"/>
      <c r="T42" s="465"/>
      <c r="U42" s="465"/>
      <c r="V42" s="465"/>
      <c r="W42" s="465"/>
      <c r="X42" s="466"/>
      <c r="Y42" s="455"/>
      <c r="Z42" s="362"/>
      <c r="AA42" s="362"/>
      <c r="AB42" s="452"/>
      <c r="AC42" s="455"/>
      <c r="AD42" s="362"/>
      <c r="AE42" s="362"/>
      <c r="AF42" s="452"/>
      <c r="AG42" s="404"/>
      <c r="AH42" s="404"/>
      <c r="AI42" s="420" t="str">
        <f>"38:jyakuninti_uke_code:" &amp; IF(I42="■",1,IF(L42="■",2,0))</f>
        <v>38:jyakuninti_uke_code:0</v>
      </c>
      <c r="AJ42" s="404"/>
      <c r="AK42" s="404"/>
    </row>
    <row r="43" spans="1:37" s="403" customFormat="1" ht="18.75" customHeight="1" x14ac:dyDescent="0.15">
      <c r="A43" s="468"/>
      <c r="B43" s="407"/>
      <c r="C43" s="245"/>
      <c r="D43" s="468"/>
      <c r="E43" s="353"/>
      <c r="F43" s="352"/>
      <c r="G43" s="443"/>
      <c r="H43" s="444" t="s">
        <v>746</v>
      </c>
      <c r="I43" s="463" t="s">
        <v>6</v>
      </c>
      <c r="J43" s="446" t="s">
        <v>20</v>
      </c>
      <c r="K43" s="446"/>
      <c r="L43" s="448" t="s">
        <v>6</v>
      </c>
      <c r="M43" s="446" t="s">
        <v>770</v>
      </c>
      <c r="N43" s="446"/>
      <c r="O43" s="467"/>
      <c r="P43" s="464" t="s">
        <v>6</v>
      </c>
      <c r="Q43" s="446" t="s">
        <v>776</v>
      </c>
      <c r="R43" s="467"/>
      <c r="S43" s="446"/>
      <c r="T43" s="464" t="s">
        <v>6</v>
      </c>
      <c r="U43" s="446" t="s">
        <v>771</v>
      </c>
      <c r="V43" s="465"/>
      <c r="W43" s="465"/>
      <c r="X43" s="466"/>
      <c r="Y43" s="455"/>
      <c r="Z43" s="362"/>
      <c r="AA43" s="362"/>
      <c r="AB43" s="452"/>
      <c r="AC43" s="455"/>
      <c r="AD43" s="362"/>
      <c r="AE43" s="362"/>
      <c r="AF43" s="452"/>
      <c r="AG43" s="404"/>
      <c r="AH43" s="404"/>
      <c r="AI43" s="420" t="str">
        <f>"38:iryo_renkei_code:" &amp; IF(I43="■",1,IF(L43="■",2,IF(P43="■",3,IF(T43="■",4,0))))</f>
        <v>38:iryo_renkei_code:0</v>
      </c>
      <c r="AJ43" s="404"/>
      <c r="AK43" s="404"/>
    </row>
    <row r="44" spans="1:37" s="403" customFormat="1" ht="18.75" customHeight="1" x14ac:dyDescent="0.15">
      <c r="A44" s="451" t="s">
        <v>6</v>
      </c>
      <c r="B44" s="407">
        <v>38</v>
      </c>
      <c r="C44" s="245" t="s">
        <v>62</v>
      </c>
      <c r="D44" s="451" t="s">
        <v>6</v>
      </c>
      <c r="E44" s="353" t="s">
        <v>41</v>
      </c>
      <c r="F44" s="352"/>
      <c r="G44" s="443"/>
      <c r="H44" s="444" t="s">
        <v>64</v>
      </c>
      <c r="I44" s="463" t="s">
        <v>6</v>
      </c>
      <c r="J44" s="446" t="s">
        <v>20</v>
      </c>
      <c r="K44" s="446"/>
      <c r="L44" s="448" t="s">
        <v>6</v>
      </c>
      <c r="M44" s="461" t="s">
        <v>23</v>
      </c>
      <c r="N44" s="446"/>
      <c r="O44" s="467"/>
      <c r="P44" s="467"/>
      <c r="Q44" s="467"/>
      <c r="R44" s="467"/>
      <c r="S44" s="467"/>
      <c r="T44" s="467"/>
      <c r="U44" s="467"/>
      <c r="V44" s="467"/>
      <c r="W44" s="467"/>
      <c r="X44" s="466"/>
      <c r="Y44" s="455"/>
      <c r="Z44" s="362"/>
      <c r="AA44" s="362"/>
      <c r="AB44" s="452"/>
      <c r="AC44" s="455"/>
      <c r="AD44" s="362"/>
      <c r="AE44" s="362"/>
      <c r="AF44" s="452"/>
      <c r="AG44" s="404"/>
      <c r="AH44" s="404"/>
      <c r="AI44" s="420" t="str">
        <f>"38:field222:" &amp; IF(I44="■",1,IF(L44="■",2,0))</f>
        <v>38:field222:0</v>
      </c>
      <c r="AJ44" s="404"/>
      <c r="AK44" s="404"/>
    </row>
    <row r="45" spans="1:37" s="403" customFormat="1" ht="18.75" customHeight="1" x14ac:dyDescent="0.15">
      <c r="A45" s="129"/>
      <c r="B45" s="407"/>
      <c r="C45" s="245" t="s">
        <v>63</v>
      </c>
      <c r="D45" s="451" t="s">
        <v>6</v>
      </c>
      <c r="E45" s="353" t="s">
        <v>40</v>
      </c>
      <c r="F45" s="400"/>
      <c r="G45" s="353"/>
      <c r="H45" s="469" t="s">
        <v>656</v>
      </c>
      <c r="I45" s="445" t="s">
        <v>6</v>
      </c>
      <c r="J45" s="446" t="s">
        <v>20</v>
      </c>
      <c r="K45" s="446"/>
      <c r="L45" s="448" t="s">
        <v>6</v>
      </c>
      <c r="M45" s="461" t="s">
        <v>23</v>
      </c>
      <c r="N45" s="446"/>
      <c r="O45" s="446"/>
      <c r="P45" s="446"/>
      <c r="Q45" s="449"/>
      <c r="R45" s="449"/>
      <c r="S45" s="449"/>
      <c r="T45" s="449"/>
      <c r="U45" s="449"/>
      <c r="V45" s="449"/>
      <c r="W45" s="449"/>
      <c r="X45" s="450"/>
      <c r="Y45" s="455"/>
      <c r="Z45" s="362"/>
      <c r="AA45" s="362"/>
      <c r="AB45" s="452"/>
      <c r="AC45" s="455"/>
      <c r="AD45" s="362"/>
      <c r="AE45" s="362"/>
      <c r="AF45" s="452"/>
      <c r="AG45" s="404"/>
      <c r="AH45" s="404"/>
      <c r="AI45" s="420" t="str">
        <f>"38:field226:" &amp; IF(I45="■",1,IF(L45="■",2,0))</f>
        <v>38:field226:0</v>
      </c>
      <c r="AJ45" s="404"/>
      <c r="AK45" s="404"/>
    </row>
    <row r="46" spans="1:37" s="403" customFormat="1" ht="18.75" customHeight="1" x14ac:dyDescent="0.15">
      <c r="A46" s="129"/>
      <c r="B46" s="407"/>
      <c r="C46" s="245" t="s">
        <v>67</v>
      </c>
      <c r="D46" s="451" t="s">
        <v>6</v>
      </c>
      <c r="E46" s="353" t="s">
        <v>65</v>
      </c>
      <c r="F46" s="400"/>
      <c r="G46" s="353"/>
      <c r="H46" s="469" t="s">
        <v>657</v>
      </c>
      <c r="I46" s="445" t="s">
        <v>6</v>
      </c>
      <c r="J46" s="446" t="s">
        <v>20</v>
      </c>
      <c r="K46" s="446"/>
      <c r="L46" s="448" t="s">
        <v>6</v>
      </c>
      <c r="M46" s="461" t="s">
        <v>23</v>
      </c>
      <c r="N46" s="446"/>
      <c r="O46" s="446"/>
      <c r="P46" s="446"/>
      <c r="Q46" s="449"/>
      <c r="R46" s="449"/>
      <c r="S46" s="449"/>
      <c r="T46" s="449"/>
      <c r="U46" s="449"/>
      <c r="V46" s="449"/>
      <c r="W46" s="449"/>
      <c r="X46" s="450"/>
      <c r="Y46" s="455"/>
      <c r="Z46" s="362"/>
      <c r="AA46" s="362"/>
      <c r="AB46" s="452"/>
      <c r="AC46" s="455"/>
      <c r="AD46" s="362"/>
      <c r="AE46" s="362"/>
      <c r="AF46" s="452"/>
      <c r="AG46" s="404"/>
      <c r="AH46" s="404"/>
      <c r="AI46" s="420" t="str">
        <f>"38:field227:" &amp; IF(I46="■",1,IF(L46="■",2,0))</f>
        <v>38:field227:0</v>
      </c>
      <c r="AJ46" s="404"/>
      <c r="AK46" s="404"/>
    </row>
    <row r="47" spans="1:37" s="403" customFormat="1" ht="18.75" customHeight="1" x14ac:dyDescent="0.15">
      <c r="A47" s="129"/>
      <c r="B47" s="407"/>
      <c r="C47" s="471"/>
      <c r="D47" s="451" t="s">
        <v>6</v>
      </c>
      <c r="E47" s="353" t="s">
        <v>66</v>
      </c>
      <c r="F47" s="352"/>
      <c r="G47" s="443"/>
      <c r="H47" s="472" t="s">
        <v>38</v>
      </c>
      <c r="I47" s="445" t="s">
        <v>6</v>
      </c>
      <c r="J47" s="446" t="s">
        <v>20</v>
      </c>
      <c r="K47" s="446"/>
      <c r="L47" s="448" t="s">
        <v>6</v>
      </c>
      <c r="M47" s="446" t="s">
        <v>21</v>
      </c>
      <c r="N47" s="446"/>
      <c r="O47" s="448" t="s">
        <v>6</v>
      </c>
      <c r="P47" s="446" t="s">
        <v>22</v>
      </c>
      <c r="Q47" s="454"/>
      <c r="R47" s="454"/>
      <c r="S47" s="454"/>
      <c r="T47" s="454"/>
      <c r="U47" s="473"/>
      <c r="V47" s="473"/>
      <c r="W47" s="473"/>
      <c r="X47" s="474"/>
      <c r="Y47" s="455"/>
      <c r="Z47" s="362"/>
      <c r="AA47" s="362"/>
      <c r="AB47" s="452"/>
      <c r="AC47" s="455"/>
      <c r="AD47" s="362"/>
      <c r="AE47" s="362"/>
      <c r="AF47" s="452"/>
      <c r="AG47" s="404"/>
      <c r="AH47" s="404"/>
      <c r="AI47" s="420" t="str">
        <f>"38:field225:" &amp; IF(I47="■",1,IF(L47="■",2,IF(O47="■",3,0)))</f>
        <v>38:field225:0</v>
      </c>
      <c r="AJ47" s="404"/>
      <c r="AK47" s="404"/>
    </row>
    <row r="48" spans="1:37" s="403" customFormat="1" ht="18.75" customHeight="1" x14ac:dyDescent="0.15">
      <c r="A48" s="129"/>
      <c r="B48" s="407"/>
      <c r="C48" s="245"/>
      <c r="D48" s="415"/>
      <c r="E48" s="353"/>
      <c r="F48" s="352"/>
      <c r="G48" s="443"/>
      <c r="H48" s="444" t="s">
        <v>34</v>
      </c>
      <c r="I48" s="445" t="s">
        <v>6</v>
      </c>
      <c r="J48" s="446" t="s">
        <v>20</v>
      </c>
      <c r="K48" s="446"/>
      <c r="L48" s="448" t="s">
        <v>6</v>
      </c>
      <c r="M48" s="446" t="s">
        <v>26</v>
      </c>
      <c r="N48" s="446"/>
      <c r="O48" s="448" t="s">
        <v>6</v>
      </c>
      <c r="P48" s="446" t="s">
        <v>27</v>
      </c>
      <c r="Q48" s="465"/>
      <c r="R48" s="448" t="s">
        <v>6</v>
      </c>
      <c r="S48" s="446" t="s">
        <v>35</v>
      </c>
      <c r="T48" s="465"/>
      <c r="U48" s="465"/>
      <c r="V48" s="465"/>
      <c r="W48" s="465"/>
      <c r="X48" s="466"/>
      <c r="Y48" s="455"/>
      <c r="Z48" s="362"/>
      <c r="AA48" s="362"/>
      <c r="AB48" s="452"/>
      <c r="AC48" s="455"/>
      <c r="AD48" s="362"/>
      <c r="AE48" s="362"/>
      <c r="AF48" s="452"/>
      <c r="AG48" s="404"/>
      <c r="AH48" s="404"/>
      <c r="AI48" s="420" t="str">
        <f>"38:serteikyo_kyoka_code:" &amp; IF(I48="■",1,IF(L48="■",6,IF(O48="■",5,IF(R48="■",7,0))))</f>
        <v>38:serteikyo_kyoka_code:0</v>
      </c>
      <c r="AJ48" s="404"/>
      <c r="AK48" s="404"/>
    </row>
    <row r="49" spans="1:37" s="403" customFormat="1" ht="18.75" customHeight="1" x14ac:dyDescent="0.15">
      <c r="A49" s="129"/>
      <c r="B49" s="407"/>
      <c r="C49" s="206"/>
      <c r="D49" s="415"/>
      <c r="E49" s="353"/>
      <c r="F49" s="400"/>
      <c r="G49" s="127"/>
      <c r="H49" s="651" t="s">
        <v>777</v>
      </c>
      <c r="I49" s="475" t="s">
        <v>6</v>
      </c>
      <c r="J49" s="476" t="s">
        <v>20</v>
      </c>
      <c r="K49" s="476"/>
      <c r="L49" s="477" t="s">
        <v>6</v>
      </c>
      <c r="M49" s="478" t="s">
        <v>778</v>
      </c>
      <c r="N49" s="479"/>
      <c r="O49" s="477" t="s">
        <v>6</v>
      </c>
      <c r="P49" s="480" t="s">
        <v>779</v>
      </c>
      <c r="Q49" s="481"/>
      <c r="R49" s="477" t="s">
        <v>6</v>
      </c>
      <c r="S49" s="478" t="s">
        <v>780</v>
      </c>
      <c r="T49" s="481"/>
      <c r="U49" s="477" t="s">
        <v>6</v>
      </c>
      <c r="V49" s="478" t="s">
        <v>781</v>
      </c>
      <c r="W49" s="482"/>
      <c r="X49" s="483"/>
      <c r="Y49" s="362"/>
      <c r="Z49" s="362"/>
      <c r="AA49" s="362"/>
      <c r="AB49" s="452"/>
      <c r="AC49" s="455"/>
      <c r="AD49" s="362"/>
      <c r="AE49" s="362"/>
      <c r="AF49" s="452"/>
      <c r="AI49" s="424" t="str">
        <f>"38:shoguukaizen_code:"&amp;IF(I49="■",1,IF(L49="■",7,IF(O49="■",8,IF(R49="■",9,IF(U49="■","A",IF(I50="■","B",IF(M50="■","C",IF(Q50="■","D",IF(U50="■","E",IF(I51="■","F",IF(M51="■","G",IF(Q51="■","H",IF(U51="■","J",IF(I52="■","K",IF(M52="■","L",IF(Q52="■","M",IF(U52="■","N",IF(I53="■","P",IF(M53="■","R",0)))))))))))))))))))</f>
        <v>38:shoguukaizen_code:0</v>
      </c>
    </row>
    <row r="50" spans="1:37" s="403" customFormat="1" ht="18.75" customHeight="1" x14ac:dyDescent="0.15">
      <c r="A50" s="129"/>
      <c r="B50" s="407"/>
      <c r="C50" s="206"/>
      <c r="D50" s="415"/>
      <c r="E50" s="353"/>
      <c r="F50" s="400"/>
      <c r="G50" s="127"/>
      <c r="H50" s="652"/>
      <c r="I50" s="484" t="s">
        <v>6</v>
      </c>
      <c r="J50" s="480" t="s">
        <v>782</v>
      </c>
      <c r="K50" s="485"/>
      <c r="L50" s="486"/>
      <c r="M50" s="487" t="s">
        <v>6</v>
      </c>
      <c r="N50" s="480" t="s">
        <v>783</v>
      </c>
      <c r="O50" s="486"/>
      <c r="P50" s="486"/>
      <c r="Q50" s="487" t="s">
        <v>6</v>
      </c>
      <c r="R50" s="480" t="s">
        <v>784</v>
      </c>
      <c r="S50" s="488"/>
      <c r="T50" s="485"/>
      <c r="U50" s="487" t="s">
        <v>6</v>
      </c>
      <c r="V50" s="480" t="s">
        <v>785</v>
      </c>
      <c r="W50" s="489"/>
      <c r="X50" s="490"/>
      <c r="Y50" s="362"/>
      <c r="Z50" s="362"/>
      <c r="AA50" s="362"/>
      <c r="AB50" s="452"/>
      <c r="AC50" s="455"/>
      <c r="AD50" s="362"/>
      <c r="AE50" s="362"/>
      <c r="AF50" s="452"/>
    </row>
    <row r="51" spans="1:37" s="403" customFormat="1" ht="18.75" customHeight="1" x14ac:dyDescent="0.15">
      <c r="A51" s="129"/>
      <c r="B51" s="407"/>
      <c r="C51" s="206"/>
      <c r="D51" s="415"/>
      <c r="E51" s="353"/>
      <c r="F51" s="400"/>
      <c r="G51" s="127"/>
      <c r="H51" s="652"/>
      <c r="I51" s="484" t="s">
        <v>6</v>
      </c>
      <c r="J51" s="480" t="s">
        <v>786</v>
      </c>
      <c r="K51" s="485"/>
      <c r="L51" s="491"/>
      <c r="M51" s="487" t="s">
        <v>6</v>
      </c>
      <c r="N51" s="480" t="s">
        <v>787</v>
      </c>
      <c r="O51" s="486"/>
      <c r="P51" s="486"/>
      <c r="Q51" s="487" t="s">
        <v>6</v>
      </c>
      <c r="R51" s="480" t="s">
        <v>788</v>
      </c>
      <c r="S51" s="492"/>
      <c r="T51" s="480"/>
      <c r="U51" s="487" t="s">
        <v>6</v>
      </c>
      <c r="V51" s="480" t="s">
        <v>789</v>
      </c>
      <c r="W51" s="489"/>
      <c r="X51" s="490"/>
      <c r="Y51" s="362"/>
      <c r="Z51" s="362"/>
      <c r="AA51" s="362"/>
      <c r="AB51" s="452"/>
      <c r="AC51" s="455"/>
      <c r="AD51" s="362"/>
      <c r="AE51" s="362"/>
      <c r="AF51" s="452"/>
    </row>
    <row r="52" spans="1:37" s="403" customFormat="1" ht="18.75" customHeight="1" x14ac:dyDescent="0.15">
      <c r="A52" s="129"/>
      <c r="B52" s="407"/>
      <c r="C52" s="206"/>
      <c r="D52" s="415"/>
      <c r="E52" s="353"/>
      <c r="F52" s="400"/>
      <c r="G52" s="127"/>
      <c r="H52" s="652"/>
      <c r="I52" s="484" t="s">
        <v>6</v>
      </c>
      <c r="J52" s="480" t="s">
        <v>790</v>
      </c>
      <c r="K52" s="485"/>
      <c r="L52" s="491"/>
      <c r="M52" s="487" t="s">
        <v>6</v>
      </c>
      <c r="N52" s="480" t="s">
        <v>791</v>
      </c>
      <c r="O52" s="486"/>
      <c r="P52" s="486"/>
      <c r="Q52" s="487" t="s">
        <v>6</v>
      </c>
      <c r="R52" s="480" t="s">
        <v>792</v>
      </c>
      <c r="S52" s="492"/>
      <c r="T52" s="480"/>
      <c r="U52" s="487" t="s">
        <v>6</v>
      </c>
      <c r="V52" s="480" t="s">
        <v>793</v>
      </c>
      <c r="W52" s="489"/>
      <c r="X52" s="490"/>
      <c r="Y52" s="362"/>
      <c r="Z52" s="362"/>
      <c r="AA52" s="362"/>
      <c r="AB52" s="452"/>
      <c r="AC52" s="455"/>
      <c r="AD52" s="362"/>
      <c r="AE52" s="362"/>
      <c r="AF52" s="452"/>
    </row>
    <row r="53" spans="1:37" s="403" customFormat="1" ht="18.75" customHeight="1" x14ac:dyDescent="0.15">
      <c r="A53" s="408"/>
      <c r="B53" s="398"/>
      <c r="C53" s="410"/>
      <c r="D53" s="413"/>
      <c r="E53" s="429"/>
      <c r="F53" s="401"/>
      <c r="G53" s="351"/>
      <c r="H53" s="653"/>
      <c r="I53" s="493" t="s">
        <v>6</v>
      </c>
      <c r="J53" s="494" t="s">
        <v>794</v>
      </c>
      <c r="K53" s="495"/>
      <c r="L53" s="496"/>
      <c r="M53" s="497" t="s">
        <v>6</v>
      </c>
      <c r="N53" s="494" t="s">
        <v>795</v>
      </c>
      <c r="O53" s="498"/>
      <c r="P53" s="498"/>
      <c r="Q53" s="494"/>
      <c r="R53" s="494"/>
      <c r="S53" s="499"/>
      <c r="T53" s="494"/>
      <c r="U53" s="494"/>
      <c r="V53" s="494"/>
      <c r="W53" s="500"/>
      <c r="X53" s="501"/>
      <c r="Y53" s="502"/>
      <c r="Z53" s="502"/>
      <c r="AA53" s="502"/>
      <c r="AB53" s="503"/>
      <c r="AC53" s="504"/>
      <c r="AD53" s="502"/>
      <c r="AE53" s="502"/>
      <c r="AF53" s="503"/>
    </row>
    <row r="54" spans="1:37" s="403" customFormat="1" ht="18.75" customHeight="1" x14ac:dyDescent="0.15">
      <c r="A54" s="348"/>
      <c r="B54" s="406"/>
      <c r="C54" s="430"/>
      <c r="D54" s="399"/>
      <c r="E54" s="423"/>
      <c r="F54" s="399"/>
      <c r="G54" s="432"/>
      <c r="H54" s="433" t="s">
        <v>39</v>
      </c>
      <c r="I54" s="434" t="s">
        <v>6</v>
      </c>
      <c r="J54" s="435" t="s">
        <v>36</v>
      </c>
      <c r="K54" s="436"/>
      <c r="L54" s="437"/>
      <c r="M54" s="438" t="s">
        <v>6</v>
      </c>
      <c r="N54" s="435" t="s">
        <v>37</v>
      </c>
      <c r="O54" s="439"/>
      <c r="P54" s="439"/>
      <c r="Q54" s="439"/>
      <c r="R54" s="439"/>
      <c r="S54" s="439"/>
      <c r="T54" s="439"/>
      <c r="U54" s="439"/>
      <c r="V54" s="439"/>
      <c r="W54" s="439"/>
      <c r="X54" s="440"/>
      <c r="Y54" s="441" t="s">
        <v>6</v>
      </c>
      <c r="Z54" s="349" t="s">
        <v>15</v>
      </c>
      <c r="AA54" s="349"/>
      <c r="AB54" s="442"/>
      <c r="AC54" s="441" t="s">
        <v>6</v>
      </c>
      <c r="AD54" s="349" t="s">
        <v>15</v>
      </c>
      <c r="AE54" s="349"/>
      <c r="AF54" s="442"/>
      <c r="AG54" s="420" t="str">
        <f>"ser_code = '" &amp; IF(A63="■",37,"") &amp; "'"</f>
        <v>ser_code = ''</v>
      </c>
      <c r="AH54" s="420"/>
      <c r="AI54" s="420" t="str">
        <f>"37:yakan_kinmu_code:" &amp; IF(I54="■",1,IF(M54="■",6,0))</f>
        <v>37:yakan_kinmu_code:0</v>
      </c>
      <c r="AJ54" s="420" t="str">
        <f>"37:field203:" &amp; IF(Y54="■",1,IF(Y55="■",2,0))</f>
        <v>37:field203:0</v>
      </c>
      <c r="AK54" s="420" t="str">
        <f>"37:waribiki_code:" &amp; IF(AC54="■",1,IF(AC55="■",2,0))</f>
        <v>37:waribiki_code:0</v>
      </c>
    </row>
    <row r="55" spans="1:37" s="403" customFormat="1" ht="18.75" customHeight="1" x14ac:dyDescent="0.15">
      <c r="A55" s="129"/>
      <c r="B55" s="407"/>
      <c r="C55" s="245"/>
      <c r="D55" s="400"/>
      <c r="E55" s="353"/>
      <c r="F55" s="400"/>
      <c r="G55" s="443"/>
      <c r="H55" s="444" t="s">
        <v>30</v>
      </c>
      <c r="I55" s="445" t="s">
        <v>6</v>
      </c>
      <c r="J55" s="446" t="s">
        <v>20</v>
      </c>
      <c r="K55" s="446"/>
      <c r="L55" s="447"/>
      <c r="M55" s="448" t="s">
        <v>6</v>
      </c>
      <c r="N55" s="446" t="s">
        <v>58</v>
      </c>
      <c r="O55" s="446"/>
      <c r="P55" s="447"/>
      <c r="Q55" s="449"/>
      <c r="R55" s="449"/>
      <c r="S55" s="449"/>
      <c r="T55" s="449"/>
      <c r="U55" s="449"/>
      <c r="V55" s="449"/>
      <c r="W55" s="449"/>
      <c r="X55" s="450"/>
      <c r="Y55" s="451" t="s">
        <v>6</v>
      </c>
      <c r="Z55" s="2" t="s">
        <v>16</v>
      </c>
      <c r="AA55" s="362"/>
      <c r="AB55" s="452"/>
      <c r="AC55" s="451" t="s">
        <v>6</v>
      </c>
      <c r="AD55" s="2" t="s">
        <v>16</v>
      </c>
      <c r="AE55" s="362"/>
      <c r="AF55" s="452"/>
      <c r="AG55" s="420" t="str">
        <f>"37:sisetukbn_code:" &amp; IF(D63="■",1,IF(D64="■",2,IF(D65="■",3,IF(D66="■",4,0))))</f>
        <v>37:sisetukbn_code:0</v>
      </c>
      <c r="AH55" s="404"/>
      <c r="AI55" s="420" t="str">
        <f>"37:"&amp;IF(AND(I55="□",M55="□"),"ketu_kaigoj_code:0",IF(I55="■","ketu_kaigoj_code:1",IF(M55="■","ketu_kaigoj_code:2","ketu_kaigoj_code:1")))</f>
        <v>37:ketu_kaigoj_code:0</v>
      </c>
      <c r="AJ55" s="404"/>
      <c r="AK55" s="404"/>
    </row>
    <row r="56" spans="1:37" s="403" customFormat="1" ht="18.75" customHeight="1" x14ac:dyDescent="0.15">
      <c r="A56" s="129"/>
      <c r="B56" s="407"/>
      <c r="C56" s="245"/>
      <c r="D56" s="400"/>
      <c r="E56" s="353"/>
      <c r="F56" s="400"/>
      <c r="G56" s="443"/>
      <c r="H56" s="453" t="s">
        <v>42</v>
      </c>
      <c r="I56" s="445" t="s">
        <v>6</v>
      </c>
      <c r="J56" s="446" t="s">
        <v>18</v>
      </c>
      <c r="K56" s="449"/>
      <c r="L56" s="447"/>
      <c r="M56" s="448" t="s">
        <v>6</v>
      </c>
      <c r="N56" s="446" t="s">
        <v>43</v>
      </c>
      <c r="O56" s="454"/>
      <c r="P56" s="454"/>
      <c r="Q56" s="449"/>
      <c r="R56" s="449"/>
      <c r="S56" s="449"/>
      <c r="T56" s="449"/>
      <c r="U56" s="449"/>
      <c r="V56" s="449"/>
      <c r="W56" s="449"/>
      <c r="X56" s="450"/>
      <c r="Y56" s="455"/>
      <c r="Z56" s="362"/>
      <c r="AA56" s="362"/>
      <c r="AB56" s="452"/>
      <c r="AC56" s="455"/>
      <c r="AD56" s="362"/>
      <c r="AE56" s="362"/>
      <c r="AF56" s="452"/>
      <c r="AG56" s="404"/>
      <c r="AH56" s="404"/>
      <c r="AI56" s="420" t="str">
        <f>"37:sintaikousoku_code:" &amp; IF(I56="■",1,IF(M56="■",2,0))</f>
        <v>37:sintaikousoku_code:0</v>
      </c>
      <c r="AJ56" s="404"/>
      <c r="AK56" s="404"/>
    </row>
    <row r="57" spans="1:37" s="403" customFormat="1" ht="19.5" customHeight="1" x14ac:dyDescent="0.15">
      <c r="A57" s="129"/>
      <c r="B57" s="407"/>
      <c r="C57" s="206"/>
      <c r="D57" s="415"/>
      <c r="E57" s="353"/>
      <c r="F57" s="400"/>
      <c r="G57" s="127"/>
      <c r="H57" s="456" t="s">
        <v>17</v>
      </c>
      <c r="I57" s="445" t="s">
        <v>6</v>
      </c>
      <c r="J57" s="446" t="s">
        <v>18</v>
      </c>
      <c r="K57" s="449"/>
      <c r="L57" s="447"/>
      <c r="M57" s="448" t="s">
        <v>6</v>
      </c>
      <c r="N57" s="446" t="s">
        <v>19</v>
      </c>
      <c r="O57" s="457"/>
      <c r="P57" s="446"/>
      <c r="Q57" s="454"/>
      <c r="R57" s="454"/>
      <c r="S57" s="454"/>
      <c r="T57" s="454"/>
      <c r="U57" s="454"/>
      <c r="V57" s="454"/>
      <c r="W57" s="454"/>
      <c r="X57" s="458"/>
      <c r="Y57" s="362"/>
      <c r="Z57" s="362"/>
      <c r="AA57" s="362"/>
      <c r="AB57" s="452"/>
      <c r="AC57" s="455"/>
      <c r="AD57" s="362"/>
      <c r="AE57" s="362"/>
      <c r="AF57" s="452"/>
      <c r="AG57" s="404"/>
      <c r="AH57" s="404"/>
      <c r="AI57" s="420" t="str">
        <f>"37:field223:" &amp; IF(I57="■",1,IF(M57="■",2,0))</f>
        <v>37:field223:0</v>
      </c>
      <c r="AJ57" s="404"/>
      <c r="AK57" s="404"/>
    </row>
    <row r="58" spans="1:37" s="403" customFormat="1" ht="19.5" customHeight="1" x14ac:dyDescent="0.15">
      <c r="A58" s="129"/>
      <c r="B58" s="407"/>
      <c r="C58" s="206"/>
      <c r="D58" s="415"/>
      <c r="E58" s="353"/>
      <c r="F58" s="400"/>
      <c r="G58" s="127"/>
      <c r="H58" s="456" t="s">
        <v>31</v>
      </c>
      <c r="I58" s="445" t="s">
        <v>6</v>
      </c>
      <c r="J58" s="446" t="s">
        <v>18</v>
      </c>
      <c r="K58" s="449"/>
      <c r="L58" s="447"/>
      <c r="M58" s="448" t="s">
        <v>6</v>
      </c>
      <c r="N58" s="446" t="s">
        <v>19</v>
      </c>
      <c r="O58" s="457"/>
      <c r="P58" s="446"/>
      <c r="Q58" s="454"/>
      <c r="R58" s="454"/>
      <c r="S58" s="454"/>
      <c r="T58" s="454"/>
      <c r="U58" s="454"/>
      <c r="V58" s="454"/>
      <c r="W58" s="454"/>
      <c r="X58" s="458"/>
      <c r="Y58" s="362"/>
      <c r="Z58" s="362"/>
      <c r="AA58" s="362"/>
      <c r="AB58" s="452"/>
      <c r="AC58" s="455"/>
      <c r="AD58" s="362"/>
      <c r="AE58" s="362"/>
      <c r="AF58" s="452"/>
      <c r="AG58" s="404"/>
      <c r="AH58" s="404"/>
      <c r="AI58" s="420" t="str">
        <f>"37:field232:" &amp; IF(I58="■",1,IF(M58="■",2,0))</f>
        <v>37:field232:0</v>
      </c>
      <c r="AJ58" s="404"/>
      <c r="AK58" s="404"/>
    </row>
    <row r="59" spans="1:37" s="403" customFormat="1" ht="18.75" customHeight="1" x14ac:dyDescent="0.15">
      <c r="A59" s="129"/>
      <c r="B59" s="407"/>
      <c r="C59" s="245"/>
      <c r="D59" s="400"/>
      <c r="E59" s="353"/>
      <c r="F59" s="400"/>
      <c r="G59" s="443"/>
      <c r="H59" s="654" t="s">
        <v>59</v>
      </c>
      <c r="I59" s="656" t="s">
        <v>6</v>
      </c>
      <c r="J59" s="658" t="s">
        <v>20</v>
      </c>
      <c r="K59" s="658"/>
      <c r="L59" s="656" t="s">
        <v>6</v>
      </c>
      <c r="M59" s="658" t="s">
        <v>23</v>
      </c>
      <c r="N59" s="658"/>
      <c r="O59" s="459"/>
      <c r="P59" s="459"/>
      <c r="Q59" s="459"/>
      <c r="R59" s="459"/>
      <c r="S59" s="459"/>
      <c r="T59" s="459"/>
      <c r="U59" s="459"/>
      <c r="V59" s="459"/>
      <c r="W59" s="459"/>
      <c r="X59" s="460"/>
      <c r="Y59" s="455"/>
      <c r="Z59" s="362"/>
      <c r="AA59" s="362"/>
      <c r="AB59" s="452"/>
      <c r="AC59" s="455"/>
      <c r="AD59" s="362"/>
      <c r="AE59" s="362"/>
      <c r="AF59" s="452"/>
      <c r="AG59" s="404"/>
      <c r="AH59" s="404"/>
      <c r="AI59" s="420" t="str">
        <f>"37:field219:" &amp; IF(I59="■",1,IF(L59="■",2,0))</f>
        <v>37:field219:0</v>
      </c>
      <c r="AJ59" s="404"/>
      <c r="AK59" s="404"/>
    </row>
    <row r="60" spans="1:37" s="403" customFormat="1" ht="18.75" customHeight="1" x14ac:dyDescent="0.15">
      <c r="A60" s="129"/>
      <c r="B60" s="407"/>
      <c r="C60" s="245"/>
      <c r="D60" s="400"/>
      <c r="E60" s="353"/>
      <c r="F60" s="400"/>
      <c r="G60" s="443"/>
      <c r="H60" s="655"/>
      <c r="I60" s="657"/>
      <c r="J60" s="659"/>
      <c r="K60" s="659"/>
      <c r="L60" s="657"/>
      <c r="M60" s="659"/>
      <c r="N60" s="659"/>
      <c r="O60" s="461"/>
      <c r="P60" s="461"/>
      <c r="Q60" s="461"/>
      <c r="R60" s="461"/>
      <c r="S60" s="461"/>
      <c r="T60" s="461"/>
      <c r="U60" s="461"/>
      <c r="V60" s="461"/>
      <c r="W60" s="461"/>
      <c r="X60" s="462"/>
      <c r="Y60" s="455"/>
      <c r="Z60" s="362"/>
      <c r="AA60" s="362"/>
      <c r="AB60" s="452"/>
      <c r="AC60" s="455"/>
      <c r="AD60" s="362"/>
      <c r="AE60" s="362"/>
      <c r="AF60" s="452"/>
      <c r="AG60" s="404"/>
      <c r="AH60" s="404"/>
      <c r="AI60" s="404"/>
      <c r="AJ60" s="404"/>
      <c r="AK60" s="404"/>
    </row>
    <row r="61" spans="1:37" s="403" customFormat="1" ht="18.75" customHeight="1" x14ac:dyDescent="0.15">
      <c r="A61" s="129"/>
      <c r="B61" s="407"/>
      <c r="C61" s="245"/>
      <c r="D61" s="400"/>
      <c r="E61" s="353"/>
      <c r="F61" s="400"/>
      <c r="G61" s="443"/>
      <c r="H61" s="444" t="s">
        <v>60</v>
      </c>
      <c r="I61" s="463" t="s">
        <v>6</v>
      </c>
      <c r="J61" s="446" t="s">
        <v>20</v>
      </c>
      <c r="K61" s="446"/>
      <c r="L61" s="448" t="s">
        <v>6</v>
      </c>
      <c r="M61" s="446" t="s">
        <v>21</v>
      </c>
      <c r="N61" s="446"/>
      <c r="O61" s="464" t="s">
        <v>6</v>
      </c>
      <c r="P61" s="446" t="s">
        <v>22</v>
      </c>
      <c r="Q61" s="465"/>
      <c r="R61" s="465"/>
      <c r="S61" s="465"/>
      <c r="T61" s="465"/>
      <c r="U61" s="465"/>
      <c r="V61" s="465"/>
      <c r="W61" s="465"/>
      <c r="X61" s="466"/>
      <c r="Y61" s="455"/>
      <c r="Z61" s="362"/>
      <c r="AA61" s="362"/>
      <c r="AB61" s="452"/>
      <c r="AC61" s="455"/>
      <c r="AD61" s="362"/>
      <c r="AE61" s="362"/>
      <c r="AF61" s="452"/>
      <c r="AG61" s="404"/>
      <c r="AH61" s="404"/>
      <c r="AI61" s="420" t="str">
        <f>"37:field173:" &amp; IF(I61="■",1,IF(L61="■",2,IF(O61="■",3,0)))</f>
        <v>37:field173:0</v>
      </c>
      <c r="AJ61" s="404"/>
      <c r="AK61" s="404"/>
    </row>
    <row r="62" spans="1:37" s="403" customFormat="1" ht="18.75" customHeight="1" x14ac:dyDescent="0.15">
      <c r="A62" s="129"/>
      <c r="B62" s="407"/>
      <c r="C62" s="245"/>
      <c r="D62" s="468"/>
      <c r="E62" s="353"/>
      <c r="F62" s="400"/>
      <c r="G62" s="443"/>
      <c r="H62" s="444" t="s">
        <v>52</v>
      </c>
      <c r="I62" s="445" t="s">
        <v>6</v>
      </c>
      <c r="J62" s="446" t="s">
        <v>20</v>
      </c>
      <c r="K62" s="449"/>
      <c r="L62" s="448" t="s">
        <v>6</v>
      </c>
      <c r="M62" s="446" t="s">
        <v>23</v>
      </c>
      <c r="N62" s="465"/>
      <c r="O62" s="465"/>
      <c r="P62" s="465"/>
      <c r="Q62" s="465"/>
      <c r="R62" s="465"/>
      <c r="S62" s="465"/>
      <c r="T62" s="465"/>
      <c r="U62" s="465"/>
      <c r="V62" s="465"/>
      <c r="W62" s="465"/>
      <c r="X62" s="466"/>
      <c r="Y62" s="455"/>
      <c r="Z62" s="362"/>
      <c r="AA62" s="362"/>
      <c r="AB62" s="452"/>
      <c r="AC62" s="455"/>
      <c r="AD62" s="362"/>
      <c r="AE62" s="362"/>
      <c r="AF62" s="452"/>
      <c r="AG62" s="404"/>
      <c r="AH62" s="404"/>
      <c r="AI62" s="420" t="str">
        <f>"37:jyakuninti_uke_code:" &amp; IF(I62="■",1,IF(L62="■",2,0))</f>
        <v>37:jyakuninti_uke_code:0</v>
      </c>
      <c r="AJ62" s="404"/>
      <c r="AK62" s="404"/>
    </row>
    <row r="63" spans="1:37" s="403" customFormat="1" ht="18.75" customHeight="1" x14ac:dyDescent="0.15">
      <c r="A63" s="451" t="s">
        <v>6</v>
      </c>
      <c r="B63" s="407">
        <v>37</v>
      </c>
      <c r="C63" s="245" t="s">
        <v>68</v>
      </c>
      <c r="D63" s="451" t="s">
        <v>6</v>
      </c>
      <c r="E63" s="353" t="s">
        <v>41</v>
      </c>
      <c r="F63" s="400"/>
      <c r="G63" s="443"/>
      <c r="H63" s="453" t="s">
        <v>69</v>
      </c>
      <c r="I63" s="445" t="s">
        <v>6</v>
      </c>
      <c r="J63" s="446" t="s">
        <v>28</v>
      </c>
      <c r="K63" s="449"/>
      <c r="L63" s="447"/>
      <c r="M63" s="448" t="s">
        <v>6</v>
      </c>
      <c r="N63" s="446" t="s">
        <v>29</v>
      </c>
      <c r="O63" s="454"/>
      <c r="P63" s="454"/>
      <c r="Q63" s="454"/>
      <c r="R63" s="454"/>
      <c r="S63" s="454"/>
      <c r="T63" s="454"/>
      <c r="U63" s="454"/>
      <c r="V63" s="454"/>
      <c r="W63" s="454"/>
      <c r="X63" s="458"/>
      <c r="Y63" s="455"/>
      <c r="Z63" s="362"/>
      <c r="AA63" s="362"/>
      <c r="AB63" s="452"/>
      <c r="AC63" s="455"/>
      <c r="AD63" s="362"/>
      <c r="AE63" s="362"/>
      <c r="AF63" s="452"/>
      <c r="AG63" s="404"/>
      <c r="AH63" s="404"/>
      <c r="AI63" s="420" t="str">
        <f>"37:field196:" &amp; IF(I63="■",1,IF(M63="■",2,0))</f>
        <v>37:field196:0</v>
      </c>
      <c r="AJ63" s="404"/>
      <c r="AK63" s="404"/>
    </row>
    <row r="64" spans="1:37" s="403" customFormat="1" ht="18.75" customHeight="1" x14ac:dyDescent="0.15">
      <c r="A64" s="129"/>
      <c r="B64" s="407"/>
      <c r="C64" s="245" t="s">
        <v>70</v>
      </c>
      <c r="D64" s="451" t="s">
        <v>6</v>
      </c>
      <c r="E64" s="353" t="s">
        <v>40</v>
      </c>
      <c r="F64" s="400"/>
      <c r="G64" s="443"/>
      <c r="H64" s="444" t="s">
        <v>25</v>
      </c>
      <c r="I64" s="463" t="s">
        <v>6</v>
      </c>
      <c r="J64" s="446" t="s">
        <v>20</v>
      </c>
      <c r="K64" s="446"/>
      <c r="L64" s="448" t="s">
        <v>6</v>
      </c>
      <c r="M64" s="446" t="s">
        <v>21</v>
      </c>
      <c r="N64" s="446"/>
      <c r="O64" s="464" t="s">
        <v>6</v>
      </c>
      <c r="P64" s="446" t="s">
        <v>22</v>
      </c>
      <c r="Q64" s="465"/>
      <c r="R64" s="465"/>
      <c r="S64" s="465"/>
      <c r="T64" s="465"/>
      <c r="U64" s="465"/>
      <c r="V64" s="465"/>
      <c r="W64" s="465"/>
      <c r="X64" s="466"/>
      <c r="Y64" s="455"/>
      <c r="Z64" s="362"/>
      <c r="AA64" s="362"/>
      <c r="AB64" s="452"/>
      <c r="AC64" s="455"/>
      <c r="AD64" s="362"/>
      <c r="AE64" s="362"/>
      <c r="AF64" s="452"/>
      <c r="AG64" s="404"/>
      <c r="AH64" s="404"/>
      <c r="AI64" s="420" t="str">
        <f>"37:ninti_senmoncare_code:" &amp; IF(I64="■",1,IF(L64="■",2,IF(O64="■",3,0)))</f>
        <v>37:ninti_senmoncare_code:0</v>
      </c>
      <c r="AJ64" s="404"/>
      <c r="AK64" s="404"/>
    </row>
    <row r="65" spans="1:37" s="403" customFormat="1" ht="18.75" customHeight="1" x14ac:dyDescent="0.15">
      <c r="A65" s="129"/>
      <c r="B65" s="407"/>
      <c r="C65" s="471"/>
      <c r="D65" s="451" t="s">
        <v>6</v>
      </c>
      <c r="E65" s="353" t="s">
        <v>65</v>
      </c>
      <c r="F65" s="400"/>
      <c r="G65" s="443"/>
      <c r="H65" s="469" t="s">
        <v>46</v>
      </c>
      <c r="I65" s="445" t="s">
        <v>6</v>
      </c>
      <c r="J65" s="446" t="s">
        <v>20</v>
      </c>
      <c r="K65" s="446"/>
      <c r="L65" s="448" t="s">
        <v>6</v>
      </c>
      <c r="M65" s="446" t="s">
        <v>21</v>
      </c>
      <c r="N65" s="446"/>
      <c r="O65" s="448" t="s">
        <v>6</v>
      </c>
      <c r="P65" s="446" t="s">
        <v>22</v>
      </c>
      <c r="Q65" s="449"/>
      <c r="R65" s="449"/>
      <c r="S65" s="449"/>
      <c r="T65" s="449"/>
      <c r="U65" s="449"/>
      <c r="V65" s="449"/>
      <c r="W65" s="449"/>
      <c r="X65" s="450"/>
      <c r="Y65" s="455"/>
      <c r="Z65" s="362"/>
      <c r="AA65" s="362"/>
      <c r="AB65" s="452"/>
      <c r="AC65" s="455"/>
      <c r="AD65" s="362"/>
      <c r="AE65" s="362"/>
      <c r="AF65" s="452"/>
      <c r="AG65" s="404"/>
      <c r="AH65" s="404"/>
      <c r="AI65" s="420" t="str">
        <f>"37:field228:" &amp; IF(I65="■",1,IF(L65="■",2,IF(O65="■",3,0)))</f>
        <v>37:field228:0</v>
      </c>
      <c r="AJ65" s="404"/>
      <c r="AK65" s="404"/>
    </row>
    <row r="66" spans="1:37" s="403" customFormat="1" ht="18.75" customHeight="1" x14ac:dyDescent="0.15">
      <c r="A66" s="129"/>
      <c r="B66" s="407"/>
      <c r="C66" s="245"/>
      <c r="D66" s="451" t="s">
        <v>6</v>
      </c>
      <c r="E66" s="353" t="s">
        <v>66</v>
      </c>
      <c r="F66" s="400"/>
      <c r="G66" s="443"/>
      <c r="H66" s="470" t="s">
        <v>33</v>
      </c>
      <c r="I66" s="445" t="s">
        <v>6</v>
      </c>
      <c r="J66" s="446" t="s">
        <v>20</v>
      </c>
      <c r="K66" s="449"/>
      <c r="L66" s="448" t="s">
        <v>6</v>
      </c>
      <c r="M66" s="446" t="s">
        <v>23</v>
      </c>
      <c r="N66" s="465"/>
      <c r="O66" s="465"/>
      <c r="P66" s="465"/>
      <c r="Q66" s="465"/>
      <c r="R66" s="465"/>
      <c r="S66" s="465"/>
      <c r="T66" s="465"/>
      <c r="U66" s="465"/>
      <c r="V66" s="465"/>
      <c r="W66" s="465"/>
      <c r="X66" s="466"/>
      <c r="Y66" s="455"/>
      <c r="Z66" s="362"/>
      <c r="AA66" s="362"/>
      <c r="AB66" s="452"/>
      <c r="AC66" s="455"/>
      <c r="AD66" s="362"/>
      <c r="AE66" s="362"/>
      <c r="AF66" s="452"/>
      <c r="AG66" s="404"/>
      <c r="AH66" s="404"/>
      <c r="AI66" s="420" t="str">
        <f>"37:field212:" &amp; IF(I66="■",1,IF(L66="■",2,0))</f>
        <v>37:field212:0</v>
      </c>
      <c r="AJ66" s="404"/>
      <c r="AK66" s="404"/>
    </row>
    <row r="67" spans="1:37" s="403" customFormat="1" ht="18.75" customHeight="1" x14ac:dyDescent="0.15">
      <c r="A67" s="129"/>
      <c r="B67" s="407"/>
      <c r="C67" s="245"/>
      <c r="D67" s="400"/>
      <c r="E67" s="353"/>
      <c r="F67" s="400"/>
      <c r="G67" s="353"/>
      <c r="H67" s="469" t="s">
        <v>656</v>
      </c>
      <c r="I67" s="445" t="s">
        <v>6</v>
      </c>
      <c r="J67" s="446" t="s">
        <v>20</v>
      </c>
      <c r="K67" s="446"/>
      <c r="L67" s="448" t="s">
        <v>6</v>
      </c>
      <c r="M67" s="461" t="s">
        <v>23</v>
      </c>
      <c r="N67" s="446"/>
      <c r="O67" s="446"/>
      <c r="P67" s="446"/>
      <c r="Q67" s="449"/>
      <c r="R67" s="449"/>
      <c r="S67" s="449"/>
      <c r="T67" s="449"/>
      <c r="U67" s="449"/>
      <c r="V67" s="449"/>
      <c r="W67" s="449"/>
      <c r="X67" s="450"/>
      <c r="Y67" s="455"/>
      <c r="Z67" s="362"/>
      <c r="AA67" s="362"/>
      <c r="AB67" s="452"/>
      <c r="AC67" s="455"/>
      <c r="AD67" s="362"/>
      <c r="AE67" s="362"/>
      <c r="AF67" s="452"/>
      <c r="AG67" s="404"/>
      <c r="AH67" s="404"/>
      <c r="AI67" s="420" t="str">
        <f>"37:field226:" &amp; IF(I67="■",1,IF(L67="■",2,0))</f>
        <v>37:field226:0</v>
      </c>
      <c r="AJ67" s="404"/>
      <c r="AK67" s="404"/>
    </row>
    <row r="68" spans="1:37" s="403" customFormat="1" ht="18.75" customHeight="1" x14ac:dyDescent="0.15">
      <c r="A68" s="129"/>
      <c r="B68" s="407"/>
      <c r="C68" s="245"/>
      <c r="D68" s="400"/>
      <c r="E68" s="353"/>
      <c r="F68" s="400"/>
      <c r="G68" s="353"/>
      <c r="H68" s="469" t="s">
        <v>657</v>
      </c>
      <c r="I68" s="445" t="s">
        <v>6</v>
      </c>
      <c r="J68" s="446" t="s">
        <v>20</v>
      </c>
      <c r="K68" s="446"/>
      <c r="L68" s="448" t="s">
        <v>6</v>
      </c>
      <c r="M68" s="461" t="s">
        <v>23</v>
      </c>
      <c r="N68" s="446"/>
      <c r="O68" s="446"/>
      <c r="P68" s="446"/>
      <c r="Q68" s="449"/>
      <c r="R68" s="449"/>
      <c r="S68" s="449"/>
      <c r="T68" s="449"/>
      <c r="U68" s="449"/>
      <c r="V68" s="449"/>
      <c r="W68" s="449"/>
      <c r="X68" s="450"/>
      <c r="Y68" s="455"/>
      <c r="Z68" s="362"/>
      <c r="AA68" s="362"/>
      <c r="AB68" s="452"/>
      <c r="AC68" s="455"/>
      <c r="AD68" s="362"/>
      <c r="AE68" s="362"/>
      <c r="AF68" s="452"/>
      <c r="AG68" s="404"/>
      <c r="AH68" s="404"/>
      <c r="AI68" s="420" t="str">
        <f>"37:field227:" &amp; IF(I68="■",1,IF(L68="■",2,0))</f>
        <v>37:field227:0</v>
      </c>
      <c r="AJ68" s="404"/>
      <c r="AK68" s="404"/>
    </row>
    <row r="69" spans="1:37" s="403" customFormat="1" ht="18.75" customHeight="1" x14ac:dyDescent="0.15">
      <c r="A69" s="129"/>
      <c r="B69" s="407"/>
      <c r="C69" s="245"/>
      <c r="D69" s="400"/>
      <c r="E69" s="353"/>
      <c r="F69" s="400"/>
      <c r="G69" s="443"/>
      <c r="H69" s="472" t="s">
        <v>38</v>
      </c>
      <c r="I69" s="445" t="s">
        <v>6</v>
      </c>
      <c r="J69" s="446" t="s">
        <v>20</v>
      </c>
      <c r="K69" s="446"/>
      <c r="L69" s="448" t="s">
        <v>6</v>
      </c>
      <c r="M69" s="446" t="s">
        <v>21</v>
      </c>
      <c r="N69" s="446"/>
      <c r="O69" s="448" t="s">
        <v>6</v>
      </c>
      <c r="P69" s="446" t="s">
        <v>22</v>
      </c>
      <c r="Q69" s="454"/>
      <c r="R69" s="454"/>
      <c r="S69" s="454"/>
      <c r="T69" s="454"/>
      <c r="U69" s="473"/>
      <c r="V69" s="473"/>
      <c r="W69" s="473"/>
      <c r="X69" s="474"/>
      <c r="Y69" s="455"/>
      <c r="Z69" s="362"/>
      <c r="AA69" s="362"/>
      <c r="AB69" s="452"/>
      <c r="AC69" s="455"/>
      <c r="AD69" s="362"/>
      <c r="AE69" s="362"/>
      <c r="AF69" s="452"/>
      <c r="AG69" s="404"/>
      <c r="AH69" s="404"/>
      <c r="AI69" s="420" t="str">
        <f>"37:field225:" &amp; IF(I69="■",1,IF(L69="■",2,IF(O69="■",3,0)))</f>
        <v>37:field225:0</v>
      </c>
      <c r="AJ69" s="404"/>
      <c r="AK69" s="404"/>
    </row>
    <row r="70" spans="1:37" s="403" customFormat="1" ht="18.75" customHeight="1" x14ac:dyDescent="0.15">
      <c r="A70" s="129"/>
      <c r="B70" s="407"/>
      <c r="C70" s="245"/>
      <c r="D70" s="400"/>
      <c r="E70" s="353"/>
      <c r="F70" s="400"/>
      <c r="G70" s="443"/>
      <c r="H70" s="444" t="s">
        <v>34</v>
      </c>
      <c r="I70" s="445" t="s">
        <v>6</v>
      </c>
      <c r="J70" s="446" t="s">
        <v>20</v>
      </c>
      <c r="K70" s="446"/>
      <c r="L70" s="448" t="s">
        <v>6</v>
      </c>
      <c r="M70" s="446" t="s">
        <v>26</v>
      </c>
      <c r="N70" s="446"/>
      <c r="O70" s="448" t="s">
        <v>6</v>
      </c>
      <c r="P70" s="446" t="s">
        <v>27</v>
      </c>
      <c r="Q70" s="465"/>
      <c r="R70" s="448" t="s">
        <v>6</v>
      </c>
      <c r="S70" s="446" t="s">
        <v>35</v>
      </c>
      <c r="T70" s="465"/>
      <c r="U70" s="465"/>
      <c r="V70" s="465"/>
      <c r="W70" s="465"/>
      <c r="X70" s="466"/>
      <c r="Y70" s="455"/>
      <c r="Z70" s="362"/>
      <c r="AA70" s="362"/>
      <c r="AB70" s="452"/>
      <c r="AC70" s="455"/>
      <c r="AD70" s="362"/>
      <c r="AE70" s="362"/>
      <c r="AF70" s="452"/>
      <c r="AG70" s="404"/>
      <c r="AH70" s="404"/>
      <c r="AI70" s="420" t="str">
        <f>"37:serteikyo_kyoka_code:" &amp; IF(I70="■",1,IF(L70="■",6,IF(O70="■",5,IF(R70="■",7,0))))</f>
        <v>37:serteikyo_kyoka_code:0</v>
      </c>
      <c r="AJ70" s="404"/>
      <c r="AK70" s="404"/>
    </row>
    <row r="71" spans="1:37" s="403" customFormat="1" ht="18.75" customHeight="1" x14ac:dyDescent="0.15">
      <c r="A71" s="129"/>
      <c r="B71" s="407"/>
      <c r="C71" s="206"/>
      <c r="D71" s="415"/>
      <c r="E71" s="353"/>
      <c r="F71" s="400"/>
      <c r="G71" s="127"/>
      <c r="H71" s="651" t="s">
        <v>777</v>
      </c>
      <c r="I71" s="475" t="s">
        <v>6</v>
      </c>
      <c r="J71" s="476" t="s">
        <v>20</v>
      </c>
      <c r="K71" s="476"/>
      <c r="L71" s="477" t="s">
        <v>6</v>
      </c>
      <c r="M71" s="478" t="s">
        <v>778</v>
      </c>
      <c r="N71" s="479"/>
      <c r="O71" s="477" t="s">
        <v>6</v>
      </c>
      <c r="P71" s="480" t="s">
        <v>779</v>
      </c>
      <c r="Q71" s="481"/>
      <c r="R71" s="477" t="s">
        <v>6</v>
      </c>
      <c r="S71" s="478" t="s">
        <v>780</v>
      </c>
      <c r="T71" s="481"/>
      <c r="U71" s="477" t="s">
        <v>6</v>
      </c>
      <c r="V71" s="478" t="s">
        <v>781</v>
      </c>
      <c r="W71" s="482"/>
      <c r="X71" s="483"/>
      <c r="Y71" s="362"/>
      <c r="Z71" s="362"/>
      <c r="AA71" s="362"/>
      <c r="AB71" s="452"/>
      <c r="AC71" s="455"/>
      <c r="AD71" s="362"/>
      <c r="AE71" s="362"/>
      <c r="AF71" s="452"/>
      <c r="AI71" s="424" t="str">
        <f>"37:shoguukaizen_code:"&amp;IF(I71="■",1,IF(L71="■",7,IF(O71="■",8,IF(R71="■",9,IF(U71="■","A",IF(I72="■","B",IF(M72="■","C",IF(Q72="■","D",IF(U72="■","E",IF(I73="■","F",IF(M73="■","G",IF(Q73="■","H",IF(U73="■","J",IF(I74="■","K",IF(M74="■","L",IF(Q74="■","M",IF(U74="■","N",IF(I75="■","P",IF(M75="■","R",0)))))))))))))))))))</f>
        <v>37:shoguukaizen_code:0</v>
      </c>
    </row>
    <row r="72" spans="1:37" s="403" customFormat="1" ht="18.75" customHeight="1" x14ac:dyDescent="0.15">
      <c r="A72" s="129"/>
      <c r="B72" s="407"/>
      <c r="C72" s="206"/>
      <c r="D72" s="415"/>
      <c r="E72" s="353"/>
      <c r="F72" s="400"/>
      <c r="G72" s="127"/>
      <c r="H72" s="652"/>
      <c r="I72" s="484" t="s">
        <v>6</v>
      </c>
      <c r="J72" s="480" t="s">
        <v>782</v>
      </c>
      <c r="K72" s="485"/>
      <c r="L72" s="486"/>
      <c r="M72" s="487" t="s">
        <v>6</v>
      </c>
      <c r="N72" s="480" t="s">
        <v>783</v>
      </c>
      <c r="O72" s="486"/>
      <c r="P72" s="486"/>
      <c r="Q72" s="487" t="s">
        <v>6</v>
      </c>
      <c r="R72" s="480" t="s">
        <v>784</v>
      </c>
      <c r="S72" s="488"/>
      <c r="T72" s="485"/>
      <c r="U72" s="487" t="s">
        <v>6</v>
      </c>
      <c r="V72" s="480" t="s">
        <v>785</v>
      </c>
      <c r="W72" s="489"/>
      <c r="X72" s="490"/>
      <c r="Y72" s="362"/>
      <c r="Z72" s="362"/>
      <c r="AA72" s="362"/>
      <c r="AB72" s="452"/>
      <c r="AC72" s="455"/>
      <c r="AD72" s="362"/>
      <c r="AE72" s="362"/>
      <c r="AF72" s="452"/>
    </row>
    <row r="73" spans="1:37" s="403" customFormat="1" ht="18.75" customHeight="1" x14ac:dyDescent="0.15">
      <c r="A73" s="129"/>
      <c r="B73" s="407"/>
      <c r="C73" s="206"/>
      <c r="D73" s="415"/>
      <c r="E73" s="353"/>
      <c r="F73" s="400"/>
      <c r="G73" s="127"/>
      <c r="H73" s="652"/>
      <c r="I73" s="484" t="s">
        <v>6</v>
      </c>
      <c r="J73" s="480" t="s">
        <v>786</v>
      </c>
      <c r="K73" s="485"/>
      <c r="L73" s="491"/>
      <c r="M73" s="487" t="s">
        <v>6</v>
      </c>
      <c r="N73" s="480" t="s">
        <v>787</v>
      </c>
      <c r="O73" s="486"/>
      <c r="P73" s="486"/>
      <c r="Q73" s="487" t="s">
        <v>6</v>
      </c>
      <c r="R73" s="480" t="s">
        <v>788</v>
      </c>
      <c r="S73" s="492"/>
      <c r="T73" s="480"/>
      <c r="U73" s="487" t="s">
        <v>6</v>
      </c>
      <c r="V73" s="480" t="s">
        <v>789</v>
      </c>
      <c r="W73" s="489"/>
      <c r="X73" s="490"/>
      <c r="Y73" s="362"/>
      <c r="Z73" s="362"/>
      <c r="AA73" s="362"/>
      <c r="AB73" s="452"/>
      <c r="AC73" s="455"/>
      <c r="AD73" s="362"/>
      <c r="AE73" s="362"/>
      <c r="AF73" s="452"/>
    </row>
    <row r="74" spans="1:37" s="403" customFormat="1" ht="18.75" customHeight="1" x14ac:dyDescent="0.15">
      <c r="A74" s="129"/>
      <c r="B74" s="407"/>
      <c r="C74" s="206"/>
      <c r="D74" s="415"/>
      <c r="E74" s="353"/>
      <c r="F74" s="400"/>
      <c r="G74" s="127"/>
      <c r="H74" s="652"/>
      <c r="I74" s="484" t="s">
        <v>6</v>
      </c>
      <c r="J74" s="480" t="s">
        <v>790</v>
      </c>
      <c r="K74" s="485"/>
      <c r="L74" s="491"/>
      <c r="M74" s="487" t="s">
        <v>6</v>
      </c>
      <c r="N74" s="480" t="s">
        <v>791</v>
      </c>
      <c r="O74" s="486"/>
      <c r="P74" s="486"/>
      <c r="Q74" s="487" t="s">
        <v>6</v>
      </c>
      <c r="R74" s="480" t="s">
        <v>792</v>
      </c>
      <c r="S74" s="492"/>
      <c r="T74" s="480"/>
      <c r="U74" s="487" t="s">
        <v>6</v>
      </c>
      <c r="V74" s="480" t="s">
        <v>793</v>
      </c>
      <c r="W74" s="489"/>
      <c r="X74" s="490"/>
      <c r="Y74" s="362"/>
      <c r="Z74" s="362"/>
      <c r="AA74" s="362"/>
      <c r="AB74" s="452"/>
      <c r="AC74" s="455"/>
      <c r="AD74" s="362"/>
      <c r="AE74" s="362"/>
      <c r="AF74" s="452"/>
    </row>
    <row r="75" spans="1:37" s="403" customFormat="1" ht="18.75" customHeight="1" x14ac:dyDescent="0.15">
      <c r="A75" s="408"/>
      <c r="B75" s="398"/>
      <c r="C75" s="410"/>
      <c r="D75" s="413"/>
      <c r="E75" s="429"/>
      <c r="F75" s="401"/>
      <c r="G75" s="351"/>
      <c r="H75" s="653"/>
      <c r="I75" s="493" t="s">
        <v>6</v>
      </c>
      <c r="J75" s="494" t="s">
        <v>794</v>
      </c>
      <c r="K75" s="495"/>
      <c r="L75" s="496"/>
      <c r="M75" s="497" t="s">
        <v>6</v>
      </c>
      <c r="N75" s="494" t="s">
        <v>795</v>
      </c>
      <c r="O75" s="498"/>
      <c r="P75" s="498"/>
      <c r="Q75" s="494"/>
      <c r="R75" s="494"/>
      <c r="S75" s="499"/>
      <c r="T75" s="494"/>
      <c r="U75" s="494"/>
      <c r="V75" s="494"/>
      <c r="W75" s="500"/>
      <c r="X75" s="501"/>
      <c r="Y75" s="502"/>
      <c r="Z75" s="502"/>
      <c r="AA75" s="502"/>
      <c r="AB75" s="503"/>
      <c r="AC75" s="504"/>
      <c r="AD75" s="502"/>
      <c r="AE75" s="502"/>
      <c r="AF75" s="503"/>
    </row>
    <row r="76" spans="1:37" s="403" customFormat="1" ht="18.75" customHeight="1" x14ac:dyDescent="0.15">
      <c r="A76" s="348"/>
      <c r="B76" s="406"/>
      <c r="C76" s="430"/>
      <c r="D76" s="399"/>
      <c r="E76" s="423"/>
      <c r="F76" s="431"/>
      <c r="G76" s="505"/>
      <c r="H76" s="433" t="s">
        <v>39</v>
      </c>
      <c r="I76" s="434" t="s">
        <v>6</v>
      </c>
      <c r="J76" s="435" t="s">
        <v>36</v>
      </c>
      <c r="K76" s="436"/>
      <c r="L76" s="437"/>
      <c r="M76" s="438" t="s">
        <v>6</v>
      </c>
      <c r="N76" s="435" t="s">
        <v>37</v>
      </c>
      <c r="O76" s="439"/>
      <c r="P76" s="439"/>
      <c r="Q76" s="439"/>
      <c r="R76" s="439"/>
      <c r="S76" s="439"/>
      <c r="T76" s="439"/>
      <c r="U76" s="439"/>
      <c r="V76" s="439"/>
      <c r="W76" s="439"/>
      <c r="X76" s="440"/>
      <c r="Y76" s="506" t="s">
        <v>6</v>
      </c>
      <c r="Z76" s="349" t="s">
        <v>15</v>
      </c>
      <c r="AA76" s="349"/>
      <c r="AB76" s="442"/>
      <c r="AC76" s="506" t="s">
        <v>6</v>
      </c>
      <c r="AD76" s="349" t="s">
        <v>15</v>
      </c>
      <c r="AE76" s="349"/>
      <c r="AF76" s="442"/>
      <c r="AG76" s="420" t="str">
        <f>"ser_code = '" &amp; IF(A84="■",39,"") &amp; "'"</f>
        <v>ser_code = ''</v>
      </c>
      <c r="AH76" s="420"/>
      <c r="AI76" s="420" t="str">
        <f>"39:yakan_kinmu_code:" &amp; IF(I76="■",1,IF(M76="■",6,0))</f>
        <v>39:yakan_kinmu_code:0</v>
      </c>
      <c r="AJ76" s="420" t="str">
        <f>"39:field203:" &amp; IF(Y76="■",1,IF(Y77="■",2,0))</f>
        <v>39:field203:0</v>
      </c>
      <c r="AK76" s="420" t="str">
        <f>"39:waribiki_code:" &amp; IF(AC76="■",1,IF(AC77="■",2,0))</f>
        <v>39:waribiki_code:0</v>
      </c>
    </row>
    <row r="77" spans="1:37" s="403" customFormat="1" ht="18.75" customHeight="1" x14ac:dyDescent="0.15">
      <c r="A77" s="129"/>
      <c r="B77" s="407"/>
      <c r="C77" s="245"/>
      <c r="D77" s="400"/>
      <c r="E77" s="353"/>
      <c r="F77" s="352"/>
      <c r="G77" s="507"/>
      <c r="H77" s="444" t="s">
        <v>30</v>
      </c>
      <c r="I77" s="445" t="s">
        <v>6</v>
      </c>
      <c r="J77" s="446" t="s">
        <v>20</v>
      </c>
      <c r="K77" s="446"/>
      <c r="L77" s="447"/>
      <c r="M77" s="448" t="s">
        <v>6</v>
      </c>
      <c r="N77" s="446" t="s">
        <v>58</v>
      </c>
      <c r="O77" s="446"/>
      <c r="P77" s="447"/>
      <c r="Q77" s="449"/>
      <c r="R77" s="449"/>
      <c r="S77" s="449"/>
      <c r="T77" s="449"/>
      <c r="U77" s="449"/>
      <c r="V77" s="449"/>
      <c r="W77" s="449"/>
      <c r="X77" s="450"/>
      <c r="Y77" s="468" t="s">
        <v>6</v>
      </c>
      <c r="Z77" s="2" t="s">
        <v>16</v>
      </c>
      <c r="AA77" s="362"/>
      <c r="AB77" s="452"/>
      <c r="AC77" s="468" t="s">
        <v>6</v>
      </c>
      <c r="AD77" s="2" t="s">
        <v>16</v>
      </c>
      <c r="AE77" s="362"/>
      <c r="AF77" s="452"/>
      <c r="AG77" s="420" t="str">
        <f>"39:sisetukbn_code:" &amp; IF(D83="■",1,IF(D84="■",2,IF(D85="■",3,IF(D86="■",4,0))))</f>
        <v>39:sisetukbn_code:0</v>
      </c>
      <c r="AH77" s="404"/>
      <c r="AI77" s="420" t="str">
        <f>"39:"&amp;IF(AND(I77="□",M77="□"),"ketu_kaigoj_code:0",IF(I77="■","ketu_kaigoj_code:1",IF(M77="■","ketu_kaigoj_code:2","ketu_kaigoj_code:1")))</f>
        <v>39:ketu_kaigoj_code:0</v>
      </c>
      <c r="AJ77" s="404"/>
      <c r="AK77" s="404"/>
    </row>
    <row r="78" spans="1:37" s="403" customFormat="1" ht="19.5" customHeight="1" x14ac:dyDescent="0.15">
      <c r="A78" s="129"/>
      <c r="B78" s="407"/>
      <c r="C78" s="206"/>
      <c r="D78" s="415"/>
      <c r="E78" s="353"/>
      <c r="F78" s="400"/>
      <c r="G78" s="127"/>
      <c r="H78" s="456" t="s">
        <v>17</v>
      </c>
      <c r="I78" s="445" t="s">
        <v>6</v>
      </c>
      <c r="J78" s="446" t="s">
        <v>18</v>
      </c>
      <c r="K78" s="449"/>
      <c r="L78" s="447"/>
      <c r="M78" s="448" t="s">
        <v>6</v>
      </c>
      <c r="N78" s="446" t="s">
        <v>19</v>
      </c>
      <c r="O78" s="457"/>
      <c r="P78" s="446"/>
      <c r="Q78" s="454"/>
      <c r="R78" s="454"/>
      <c r="S78" s="454"/>
      <c r="T78" s="454"/>
      <c r="U78" s="454"/>
      <c r="V78" s="454"/>
      <c r="W78" s="454"/>
      <c r="X78" s="458"/>
      <c r="Y78" s="362"/>
      <c r="Z78" s="362"/>
      <c r="AA78" s="362"/>
      <c r="AB78" s="452"/>
      <c r="AC78" s="455"/>
      <c r="AD78" s="362"/>
      <c r="AE78" s="362"/>
      <c r="AF78" s="452"/>
      <c r="AG78" s="404"/>
      <c r="AH78" s="404"/>
      <c r="AI78" s="420" t="str">
        <f>"39:field223:" &amp; IF(I78="■",1,IF(M78="■",2,0))</f>
        <v>39:field223:0</v>
      </c>
      <c r="AJ78" s="404"/>
      <c r="AK78" s="404"/>
    </row>
    <row r="79" spans="1:37" s="403" customFormat="1" ht="19.5" customHeight="1" x14ac:dyDescent="0.15">
      <c r="A79" s="129"/>
      <c r="B79" s="407"/>
      <c r="C79" s="206"/>
      <c r="D79" s="415"/>
      <c r="E79" s="353"/>
      <c r="F79" s="400"/>
      <c r="G79" s="127"/>
      <c r="H79" s="456" t="s">
        <v>31</v>
      </c>
      <c r="I79" s="445" t="s">
        <v>6</v>
      </c>
      <c r="J79" s="446" t="s">
        <v>18</v>
      </c>
      <c r="K79" s="449"/>
      <c r="L79" s="447"/>
      <c r="M79" s="448" t="s">
        <v>6</v>
      </c>
      <c r="N79" s="446" t="s">
        <v>19</v>
      </c>
      <c r="O79" s="457"/>
      <c r="P79" s="446"/>
      <c r="Q79" s="454"/>
      <c r="R79" s="454"/>
      <c r="S79" s="454"/>
      <c r="T79" s="454"/>
      <c r="U79" s="454"/>
      <c r="V79" s="454"/>
      <c r="W79" s="454"/>
      <c r="X79" s="458"/>
      <c r="Y79" s="362"/>
      <c r="Z79" s="362"/>
      <c r="AA79" s="362"/>
      <c r="AB79" s="452"/>
      <c r="AC79" s="455"/>
      <c r="AD79" s="362"/>
      <c r="AE79" s="362"/>
      <c r="AF79" s="452"/>
      <c r="AG79" s="404"/>
      <c r="AH79" s="404"/>
      <c r="AI79" s="420" t="str">
        <f>"39:field232:" &amp; IF(I79="■",1,IF(M79="■",2,0))</f>
        <v>39:field232:0</v>
      </c>
      <c r="AJ79" s="404"/>
      <c r="AK79" s="404"/>
    </row>
    <row r="80" spans="1:37" s="403" customFormat="1" ht="18.75" customHeight="1" x14ac:dyDescent="0.15">
      <c r="A80" s="129"/>
      <c r="B80" s="407"/>
      <c r="C80" s="245"/>
      <c r="D80" s="400"/>
      <c r="E80" s="353"/>
      <c r="F80" s="352"/>
      <c r="G80" s="507"/>
      <c r="H80" s="654" t="s">
        <v>59</v>
      </c>
      <c r="I80" s="656" t="s">
        <v>6</v>
      </c>
      <c r="J80" s="658" t="s">
        <v>20</v>
      </c>
      <c r="K80" s="658"/>
      <c r="L80" s="656" t="s">
        <v>6</v>
      </c>
      <c r="M80" s="658" t="s">
        <v>23</v>
      </c>
      <c r="N80" s="658"/>
      <c r="O80" s="459"/>
      <c r="P80" s="459"/>
      <c r="Q80" s="459"/>
      <c r="R80" s="459"/>
      <c r="S80" s="459"/>
      <c r="T80" s="459"/>
      <c r="U80" s="459"/>
      <c r="V80" s="459"/>
      <c r="W80" s="459"/>
      <c r="X80" s="460"/>
      <c r="Y80" s="455"/>
      <c r="Z80" s="362"/>
      <c r="AA80" s="362"/>
      <c r="AB80" s="452"/>
      <c r="AC80" s="455"/>
      <c r="AD80" s="362"/>
      <c r="AE80" s="362"/>
      <c r="AF80" s="452"/>
      <c r="AG80" s="404"/>
      <c r="AH80" s="404"/>
      <c r="AI80" s="420" t="str">
        <f>"39:field219:" &amp; IF(I80="■",1,IF(L80="■",2,0))</f>
        <v>39:field219:0</v>
      </c>
      <c r="AJ80" s="404"/>
      <c r="AK80" s="404"/>
    </row>
    <row r="81" spans="1:37" s="403" customFormat="1" ht="18.75" customHeight="1" x14ac:dyDescent="0.15">
      <c r="A81" s="129"/>
      <c r="B81" s="407"/>
      <c r="C81" s="471"/>
      <c r="D81" s="508"/>
      <c r="E81" s="353"/>
      <c r="F81" s="352"/>
      <c r="G81" s="507"/>
      <c r="H81" s="655"/>
      <c r="I81" s="657"/>
      <c r="J81" s="659"/>
      <c r="K81" s="659"/>
      <c r="L81" s="657"/>
      <c r="M81" s="659"/>
      <c r="N81" s="659"/>
      <c r="O81" s="461"/>
      <c r="P81" s="461"/>
      <c r="Q81" s="461"/>
      <c r="R81" s="461"/>
      <c r="S81" s="461"/>
      <c r="T81" s="461"/>
      <c r="U81" s="461"/>
      <c r="V81" s="461"/>
      <c r="W81" s="461"/>
      <c r="X81" s="462"/>
      <c r="Y81" s="455"/>
      <c r="Z81" s="362"/>
      <c r="AA81" s="362"/>
      <c r="AB81" s="452"/>
      <c r="AC81" s="455"/>
      <c r="AD81" s="362"/>
      <c r="AE81" s="362"/>
      <c r="AF81" s="452"/>
      <c r="AG81" s="404"/>
      <c r="AH81" s="404"/>
      <c r="AI81" s="420"/>
      <c r="AJ81" s="404"/>
      <c r="AK81" s="404"/>
    </row>
    <row r="82" spans="1:37" s="403" customFormat="1" ht="18.75" customHeight="1" x14ac:dyDescent="0.15">
      <c r="A82" s="129"/>
      <c r="B82" s="407"/>
      <c r="C82" s="471"/>
      <c r="D82" s="508"/>
      <c r="E82" s="353"/>
      <c r="F82" s="352"/>
      <c r="G82" s="507"/>
      <c r="H82" s="444" t="s">
        <v>60</v>
      </c>
      <c r="I82" s="463" t="s">
        <v>6</v>
      </c>
      <c r="J82" s="446" t="s">
        <v>20</v>
      </c>
      <c r="K82" s="446"/>
      <c r="L82" s="448" t="s">
        <v>6</v>
      </c>
      <c r="M82" s="446" t="s">
        <v>21</v>
      </c>
      <c r="N82" s="446"/>
      <c r="O82" s="464" t="s">
        <v>6</v>
      </c>
      <c r="P82" s="446" t="s">
        <v>22</v>
      </c>
      <c r="Q82" s="465"/>
      <c r="R82" s="465"/>
      <c r="S82" s="465"/>
      <c r="T82" s="465"/>
      <c r="U82" s="465"/>
      <c r="V82" s="465"/>
      <c r="W82" s="465"/>
      <c r="X82" s="466"/>
      <c r="Y82" s="455"/>
      <c r="Z82" s="362"/>
      <c r="AA82" s="362"/>
      <c r="AB82" s="452"/>
      <c r="AC82" s="455"/>
      <c r="AD82" s="362"/>
      <c r="AE82" s="362"/>
      <c r="AF82" s="452"/>
      <c r="AG82" s="404"/>
      <c r="AH82" s="404"/>
      <c r="AI82" s="420" t="str">
        <f>"39:field173:" &amp; IF(I82="■",1,IF(L82="■",2,IF(O82="■",3,0)))</f>
        <v>39:field173:0</v>
      </c>
      <c r="AJ82" s="404"/>
      <c r="AK82" s="404"/>
    </row>
    <row r="83" spans="1:37" s="403" customFormat="1" ht="18.75" customHeight="1" x14ac:dyDescent="0.15">
      <c r="A83" s="129"/>
      <c r="B83" s="407"/>
      <c r="C83" s="245" t="s">
        <v>68</v>
      </c>
      <c r="D83" s="451" t="s">
        <v>6</v>
      </c>
      <c r="E83" s="353" t="s">
        <v>41</v>
      </c>
      <c r="F83" s="352"/>
      <c r="G83" s="507"/>
      <c r="H83" s="444" t="s">
        <v>52</v>
      </c>
      <c r="I83" s="445" t="s">
        <v>6</v>
      </c>
      <c r="J83" s="446" t="s">
        <v>20</v>
      </c>
      <c r="K83" s="449"/>
      <c r="L83" s="448" t="s">
        <v>6</v>
      </c>
      <c r="M83" s="446" t="s">
        <v>23</v>
      </c>
      <c r="N83" s="465"/>
      <c r="O83" s="465"/>
      <c r="P83" s="465"/>
      <c r="Q83" s="465"/>
      <c r="R83" s="465"/>
      <c r="S83" s="465"/>
      <c r="T83" s="465"/>
      <c r="U83" s="465"/>
      <c r="V83" s="465"/>
      <c r="W83" s="465"/>
      <c r="X83" s="466"/>
      <c r="Y83" s="455"/>
      <c r="Z83" s="362"/>
      <c r="AA83" s="362"/>
      <c r="AB83" s="452"/>
      <c r="AC83" s="455"/>
      <c r="AD83" s="362"/>
      <c r="AE83" s="362"/>
      <c r="AF83" s="452"/>
      <c r="AG83" s="404"/>
      <c r="AH83" s="404"/>
      <c r="AI83" s="420" t="str">
        <f>"39:jyakuninti_uke_code:" &amp; IF(I83="■",1,IF(L83="■",2,0))</f>
        <v>39:jyakuninti_uke_code:0</v>
      </c>
      <c r="AJ83" s="404"/>
      <c r="AK83" s="404"/>
    </row>
    <row r="84" spans="1:37" s="403" customFormat="1" ht="18.75" customHeight="1" x14ac:dyDescent="0.15">
      <c r="A84" s="451" t="s">
        <v>6</v>
      </c>
      <c r="B84" s="407">
        <v>39</v>
      </c>
      <c r="C84" s="245" t="s">
        <v>70</v>
      </c>
      <c r="D84" s="451" t="s">
        <v>6</v>
      </c>
      <c r="E84" s="353" t="s">
        <v>40</v>
      </c>
      <c r="F84" s="400"/>
      <c r="G84" s="353"/>
      <c r="H84" s="469" t="s">
        <v>656</v>
      </c>
      <c r="I84" s="445" t="s">
        <v>6</v>
      </c>
      <c r="J84" s="446" t="s">
        <v>20</v>
      </c>
      <c r="K84" s="446"/>
      <c r="L84" s="448" t="s">
        <v>6</v>
      </c>
      <c r="M84" s="461" t="s">
        <v>23</v>
      </c>
      <c r="N84" s="446"/>
      <c r="O84" s="446"/>
      <c r="P84" s="446"/>
      <c r="Q84" s="449"/>
      <c r="R84" s="449"/>
      <c r="S84" s="449"/>
      <c r="T84" s="449"/>
      <c r="U84" s="449"/>
      <c r="V84" s="449"/>
      <c r="W84" s="449"/>
      <c r="X84" s="450"/>
      <c r="Y84" s="455"/>
      <c r="Z84" s="362"/>
      <c r="AA84" s="362"/>
      <c r="AB84" s="452"/>
      <c r="AC84" s="455"/>
      <c r="AD84" s="362"/>
      <c r="AE84" s="362"/>
      <c r="AF84" s="452"/>
      <c r="AG84" s="404"/>
      <c r="AH84" s="404"/>
      <c r="AI84" s="420" t="str">
        <f>"39:field226:" &amp; IF(I84="■",1,IF(L84="■",2,0))</f>
        <v>39:field226:0</v>
      </c>
      <c r="AJ84" s="404"/>
      <c r="AK84" s="404"/>
    </row>
    <row r="85" spans="1:37" s="403" customFormat="1" ht="18.75" customHeight="1" x14ac:dyDescent="0.15">
      <c r="A85" s="129"/>
      <c r="B85" s="407"/>
      <c r="C85" s="245" t="s">
        <v>67</v>
      </c>
      <c r="D85" s="451" t="s">
        <v>6</v>
      </c>
      <c r="E85" s="353" t="s">
        <v>65</v>
      </c>
      <c r="F85" s="400"/>
      <c r="G85" s="353"/>
      <c r="H85" s="469" t="s">
        <v>657</v>
      </c>
      <c r="I85" s="445" t="s">
        <v>6</v>
      </c>
      <c r="J85" s="446" t="s">
        <v>20</v>
      </c>
      <c r="K85" s="446"/>
      <c r="L85" s="448" t="s">
        <v>6</v>
      </c>
      <c r="M85" s="461" t="s">
        <v>23</v>
      </c>
      <c r="N85" s="446"/>
      <c r="O85" s="446"/>
      <c r="P85" s="446"/>
      <c r="Q85" s="449"/>
      <c r="R85" s="449"/>
      <c r="S85" s="449"/>
      <c r="T85" s="449"/>
      <c r="U85" s="449"/>
      <c r="V85" s="449"/>
      <c r="W85" s="449"/>
      <c r="X85" s="450"/>
      <c r="Y85" s="455"/>
      <c r="Z85" s="362"/>
      <c r="AA85" s="362"/>
      <c r="AB85" s="452"/>
      <c r="AC85" s="455"/>
      <c r="AD85" s="362"/>
      <c r="AE85" s="362"/>
      <c r="AF85" s="452"/>
      <c r="AG85" s="404"/>
      <c r="AH85" s="404"/>
      <c r="AI85" s="420" t="str">
        <f>"39:field227:" &amp; IF(I85="■",1,IF(L85="■",2,0))</f>
        <v>39:field227:0</v>
      </c>
      <c r="AJ85" s="404"/>
      <c r="AK85" s="404"/>
    </row>
    <row r="86" spans="1:37" s="403" customFormat="1" ht="18.75" customHeight="1" x14ac:dyDescent="0.15">
      <c r="A86" s="129"/>
      <c r="B86" s="407"/>
      <c r="C86" s="206"/>
      <c r="D86" s="451" t="s">
        <v>6</v>
      </c>
      <c r="E86" s="353" t="s">
        <v>66</v>
      </c>
      <c r="F86" s="352"/>
      <c r="G86" s="507"/>
      <c r="H86" s="472" t="s">
        <v>38</v>
      </c>
      <c r="I86" s="445" t="s">
        <v>6</v>
      </c>
      <c r="J86" s="446" t="s">
        <v>20</v>
      </c>
      <c r="K86" s="446"/>
      <c r="L86" s="448" t="s">
        <v>6</v>
      </c>
      <c r="M86" s="446" t="s">
        <v>21</v>
      </c>
      <c r="N86" s="446"/>
      <c r="O86" s="448" t="s">
        <v>6</v>
      </c>
      <c r="P86" s="446" t="s">
        <v>22</v>
      </c>
      <c r="Q86" s="454"/>
      <c r="R86" s="454"/>
      <c r="S86" s="454"/>
      <c r="T86" s="454"/>
      <c r="U86" s="473"/>
      <c r="V86" s="473"/>
      <c r="W86" s="473"/>
      <c r="X86" s="474"/>
      <c r="Y86" s="455"/>
      <c r="Z86" s="362"/>
      <c r="AA86" s="362"/>
      <c r="AB86" s="452"/>
      <c r="AC86" s="455"/>
      <c r="AD86" s="362"/>
      <c r="AE86" s="362"/>
      <c r="AF86" s="452"/>
      <c r="AG86" s="404"/>
      <c r="AH86" s="404"/>
      <c r="AI86" s="420" t="str">
        <f>"39:field225:" &amp; IF(I86="■",1,IF(L86="■",2,IF(O86="■",3,0)))</f>
        <v>39:field225:0</v>
      </c>
      <c r="AJ86" s="404"/>
      <c r="AK86" s="404"/>
    </row>
    <row r="87" spans="1:37" s="403" customFormat="1" ht="18.75" customHeight="1" x14ac:dyDescent="0.15">
      <c r="A87" s="129"/>
      <c r="B87" s="407"/>
      <c r="C87" s="206"/>
      <c r="D87" s="415"/>
      <c r="E87" s="353"/>
      <c r="F87" s="352"/>
      <c r="G87" s="507"/>
      <c r="H87" s="444" t="s">
        <v>34</v>
      </c>
      <c r="I87" s="445" t="s">
        <v>6</v>
      </c>
      <c r="J87" s="446" t="s">
        <v>20</v>
      </c>
      <c r="K87" s="446"/>
      <c r="L87" s="448" t="s">
        <v>6</v>
      </c>
      <c r="M87" s="446" t="s">
        <v>26</v>
      </c>
      <c r="N87" s="446"/>
      <c r="O87" s="448" t="s">
        <v>6</v>
      </c>
      <c r="P87" s="446" t="s">
        <v>27</v>
      </c>
      <c r="Q87" s="465"/>
      <c r="R87" s="448" t="s">
        <v>6</v>
      </c>
      <c r="S87" s="446" t="s">
        <v>35</v>
      </c>
      <c r="T87" s="465"/>
      <c r="U87" s="465"/>
      <c r="V87" s="465"/>
      <c r="W87" s="465"/>
      <c r="X87" s="466"/>
      <c r="Y87" s="455"/>
      <c r="Z87" s="362"/>
      <c r="AA87" s="362"/>
      <c r="AB87" s="452"/>
      <c r="AC87" s="455"/>
      <c r="AD87" s="362"/>
      <c r="AE87" s="362"/>
      <c r="AF87" s="452"/>
      <c r="AG87" s="404"/>
      <c r="AH87" s="404"/>
      <c r="AI87" s="420" t="str">
        <f>"39:serteikyo_kyoka_code:" &amp; IF(I87="■",1,IF(L87="■",6,IF(O87="■",5,IF(R87="■",7,0))))</f>
        <v>39:serteikyo_kyoka_code:0</v>
      </c>
      <c r="AJ87" s="404"/>
      <c r="AK87" s="404"/>
    </row>
    <row r="88" spans="1:37" s="403" customFormat="1" ht="18.75" customHeight="1" x14ac:dyDescent="0.15">
      <c r="A88" s="129"/>
      <c r="B88" s="407"/>
      <c r="C88" s="206"/>
      <c r="D88" s="415"/>
      <c r="E88" s="353"/>
      <c r="F88" s="400"/>
      <c r="G88" s="127"/>
      <c r="H88" s="651" t="s">
        <v>777</v>
      </c>
      <c r="I88" s="475" t="s">
        <v>6</v>
      </c>
      <c r="J88" s="476" t="s">
        <v>20</v>
      </c>
      <c r="K88" s="476"/>
      <c r="L88" s="477" t="s">
        <v>6</v>
      </c>
      <c r="M88" s="478" t="s">
        <v>778</v>
      </c>
      <c r="N88" s="479"/>
      <c r="O88" s="477" t="s">
        <v>6</v>
      </c>
      <c r="P88" s="480" t="s">
        <v>779</v>
      </c>
      <c r="Q88" s="481"/>
      <c r="R88" s="477" t="s">
        <v>6</v>
      </c>
      <c r="S88" s="478" t="s">
        <v>780</v>
      </c>
      <c r="T88" s="481"/>
      <c r="U88" s="477" t="s">
        <v>6</v>
      </c>
      <c r="V88" s="478" t="s">
        <v>781</v>
      </c>
      <c r="W88" s="482"/>
      <c r="X88" s="483"/>
      <c r="Y88" s="362"/>
      <c r="Z88" s="362"/>
      <c r="AA88" s="362"/>
      <c r="AB88" s="452"/>
      <c r="AC88" s="455"/>
      <c r="AD88" s="362"/>
      <c r="AE88" s="362"/>
      <c r="AF88" s="452"/>
      <c r="AI88" s="424" t="str">
        <f>"39:shoguukaizen_code:"&amp;IF(I88="■",1,IF(L88="■",7,IF(O88="■",8,IF(R88="■",9,IF(U88="■","A",IF(I89="■","B",IF(M89="■","C",IF(Q89="■","D",IF(U89="■","E",IF(I90="■","F",IF(M90="■","G",IF(Q90="■","H",IF(U90="■","J",IF(I91="■","K",IF(M91="■","L",IF(Q91="■","M",IF(U91="■","N",IF(I92="■","P",IF(M92="■","R",0)))))))))))))))))))</f>
        <v>39:shoguukaizen_code:0</v>
      </c>
    </row>
    <row r="89" spans="1:37" s="403" customFormat="1" ht="18.75" customHeight="1" x14ac:dyDescent="0.15">
      <c r="A89" s="129"/>
      <c r="B89" s="407"/>
      <c r="C89" s="206"/>
      <c r="D89" s="415"/>
      <c r="E89" s="353"/>
      <c r="F89" s="400"/>
      <c r="G89" s="127"/>
      <c r="H89" s="652"/>
      <c r="I89" s="484" t="s">
        <v>6</v>
      </c>
      <c r="J89" s="480" t="s">
        <v>782</v>
      </c>
      <c r="K89" s="485"/>
      <c r="L89" s="486"/>
      <c r="M89" s="487" t="s">
        <v>6</v>
      </c>
      <c r="N89" s="480" t="s">
        <v>783</v>
      </c>
      <c r="O89" s="486"/>
      <c r="P89" s="486"/>
      <c r="Q89" s="487" t="s">
        <v>6</v>
      </c>
      <c r="R89" s="480" t="s">
        <v>784</v>
      </c>
      <c r="S89" s="488"/>
      <c r="T89" s="485"/>
      <c r="U89" s="487" t="s">
        <v>6</v>
      </c>
      <c r="V89" s="480" t="s">
        <v>785</v>
      </c>
      <c r="W89" s="489"/>
      <c r="X89" s="490"/>
      <c r="Y89" s="362"/>
      <c r="Z89" s="362"/>
      <c r="AA89" s="362"/>
      <c r="AB89" s="452"/>
      <c r="AC89" s="455"/>
      <c r="AD89" s="362"/>
      <c r="AE89" s="362"/>
      <c r="AF89" s="452"/>
    </row>
    <row r="90" spans="1:37" s="403" customFormat="1" ht="18.75" customHeight="1" x14ac:dyDescent="0.15">
      <c r="A90" s="129"/>
      <c r="B90" s="407"/>
      <c r="C90" s="206"/>
      <c r="D90" s="415"/>
      <c r="E90" s="353"/>
      <c r="F90" s="400"/>
      <c r="G90" s="127"/>
      <c r="H90" s="652"/>
      <c r="I90" s="484" t="s">
        <v>6</v>
      </c>
      <c r="J90" s="480" t="s">
        <v>786</v>
      </c>
      <c r="K90" s="485"/>
      <c r="L90" s="491"/>
      <c r="M90" s="487" t="s">
        <v>6</v>
      </c>
      <c r="N90" s="480" t="s">
        <v>787</v>
      </c>
      <c r="O90" s="486"/>
      <c r="P90" s="486"/>
      <c r="Q90" s="487" t="s">
        <v>6</v>
      </c>
      <c r="R90" s="480" t="s">
        <v>788</v>
      </c>
      <c r="S90" s="492"/>
      <c r="T90" s="480"/>
      <c r="U90" s="487" t="s">
        <v>6</v>
      </c>
      <c r="V90" s="480" t="s">
        <v>789</v>
      </c>
      <c r="W90" s="489"/>
      <c r="X90" s="490"/>
      <c r="Y90" s="362"/>
      <c r="Z90" s="362"/>
      <c r="AA90" s="362"/>
      <c r="AB90" s="452"/>
      <c r="AC90" s="455"/>
      <c r="AD90" s="362"/>
      <c r="AE90" s="362"/>
      <c r="AF90" s="452"/>
    </row>
    <row r="91" spans="1:37" s="403" customFormat="1" ht="18.75" customHeight="1" x14ac:dyDescent="0.15">
      <c r="A91" s="129"/>
      <c r="B91" s="407"/>
      <c r="C91" s="206"/>
      <c r="D91" s="415"/>
      <c r="E91" s="353"/>
      <c r="F91" s="400"/>
      <c r="G91" s="127"/>
      <c r="H91" s="652"/>
      <c r="I91" s="484" t="s">
        <v>6</v>
      </c>
      <c r="J91" s="480" t="s">
        <v>790</v>
      </c>
      <c r="K91" s="485"/>
      <c r="L91" s="491"/>
      <c r="M91" s="487" t="s">
        <v>6</v>
      </c>
      <c r="N91" s="480" t="s">
        <v>791</v>
      </c>
      <c r="O91" s="486"/>
      <c r="P91" s="486"/>
      <c r="Q91" s="487" t="s">
        <v>6</v>
      </c>
      <c r="R91" s="480" t="s">
        <v>792</v>
      </c>
      <c r="S91" s="492"/>
      <c r="T91" s="480"/>
      <c r="U91" s="487" t="s">
        <v>6</v>
      </c>
      <c r="V91" s="480" t="s">
        <v>793</v>
      </c>
      <c r="W91" s="489"/>
      <c r="X91" s="490"/>
      <c r="Y91" s="362"/>
      <c r="Z91" s="362"/>
      <c r="AA91" s="362"/>
      <c r="AB91" s="452"/>
      <c r="AC91" s="455"/>
      <c r="AD91" s="362"/>
      <c r="AE91" s="362"/>
      <c r="AF91" s="452"/>
    </row>
    <row r="92" spans="1:37" s="403" customFormat="1" ht="18.75" customHeight="1" x14ac:dyDescent="0.15">
      <c r="A92" s="408"/>
      <c r="B92" s="398"/>
      <c r="C92" s="410"/>
      <c r="D92" s="413"/>
      <c r="E92" s="429"/>
      <c r="F92" s="401"/>
      <c r="G92" s="351"/>
      <c r="H92" s="653"/>
      <c r="I92" s="493" t="s">
        <v>6</v>
      </c>
      <c r="J92" s="494" t="s">
        <v>794</v>
      </c>
      <c r="K92" s="495"/>
      <c r="L92" s="496"/>
      <c r="M92" s="497" t="s">
        <v>6</v>
      </c>
      <c r="N92" s="494" t="s">
        <v>795</v>
      </c>
      <c r="O92" s="498"/>
      <c r="P92" s="498"/>
      <c r="Q92" s="494"/>
      <c r="R92" s="494"/>
      <c r="S92" s="499"/>
      <c r="T92" s="494"/>
      <c r="U92" s="494"/>
      <c r="V92" s="494"/>
      <c r="W92" s="500"/>
      <c r="X92" s="501"/>
      <c r="Y92" s="502"/>
      <c r="Z92" s="502"/>
      <c r="AA92" s="502"/>
      <c r="AB92" s="503"/>
      <c r="AC92" s="504"/>
      <c r="AD92" s="502"/>
      <c r="AE92" s="502"/>
      <c r="AF92" s="503"/>
    </row>
    <row r="93" spans="1:37" ht="20.25" customHeight="1" x14ac:dyDescent="0.15"/>
    <row r="94" spans="1:37" ht="20.25" customHeight="1" x14ac:dyDescent="0.15"/>
    <row r="95" spans="1:37" ht="20.25" customHeight="1" x14ac:dyDescent="0.15"/>
    <row r="96" spans="1:37"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sheetData>
  <sheetProtection sheet="1" objects="1" scenarios="1"/>
  <mergeCells count="36">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 ref="H30:H34"/>
    <mergeCell ref="H39:H40"/>
    <mergeCell ref="I39:I40"/>
    <mergeCell ref="J39:K40"/>
    <mergeCell ref="L39:L40"/>
    <mergeCell ref="M80:N81"/>
    <mergeCell ref="M39:N40"/>
    <mergeCell ref="H49:H53"/>
    <mergeCell ref="H59:H60"/>
    <mergeCell ref="I59:I60"/>
    <mergeCell ref="J59:K60"/>
    <mergeCell ref="L59:L60"/>
    <mergeCell ref="M59:N60"/>
    <mergeCell ref="H71:H75"/>
    <mergeCell ref="H88:H92"/>
    <mergeCell ref="H80:H81"/>
    <mergeCell ref="I80:I81"/>
    <mergeCell ref="J80:K81"/>
    <mergeCell ref="L80:L81"/>
  </mergeCells>
  <phoneticPr fontId="2"/>
  <conditionalFormatting sqref="A1:XFD9">
    <cfRule type="expression" dxfId="6" priority="7">
      <formula>CELL("protect",A1)=0</formula>
    </cfRule>
  </conditionalFormatting>
  <conditionalFormatting sqref="A10:XFD29 A31:XFD48 A30:AH30 AJ30:XFD30 A50:XFD53 A49:AH49 AJ49:XFD49">
    <cfRule type="expression" dxfId="5" priority="6">
      <formula>CELL("protect",A10)=0</formula>
    </cfRule>
  </conditionalFormatting>
  <conditionalFormatting sqref="AI30">
    <cfRule type="expression" dxfId="4" priority="5">
      <formula>CELL("protect",AI30)=0</formula>
    </cfRule>
  </conditionalFormatting>
  <conditionalFormatting sqref="AI49">
    <cfRule type="expression" dxfId="3" priority="4">
      <formula>CELL("protect",AI49)=0</formula>
    </cfRule>
  </conditionalFormatting>
  <conditionalFormatting sqref="A54:XFD70 A72:XFD87 A71:AH71 AJ71:XFD71 A88:AH88 AJ88:XFD88 A89:XFD92">
    <cfRule type="expression" dxfId="2" priority="3">
      <formula>CELL("protect",A54)=0</formula>
    </cfRule>
  </conditionalFormatting>
  <conditionalFormatting sqref="AI71">
    <cfRule type="expression" dxfId="1" priority="2">
      <formula>CELL("protect",AI71)=0</formula>
    </cfRule>
  </conditionalFormatting>
  <conditionalFormatting sqref="AI88">
    <cfRule type="expression" dxfId="0" priority="1">
      <formula>CELL("protect",AI88)=0</formula>
    </cfRule>
  </conditionalFormatting>
  <dataValidations count="1">
    <dataValidation type="list" allowBlank="1" showInputMessage="1" showErrorMessage="1" sqref="M8:M14 S22 A43:A44 U44:W44 O44:Q44 O13:O14 O37:O38 D43:D47 L20:L30 R29:R30 M31:M38 L39:L49 R48:R49 O28:O30 Q31:Q33 Q8:Q9 U8:U9 P31:P34 U30:U33 O47:O49 I8:I92 Q50:Q52 P50:P53 M50:M58 U49:U52 L15:L18 T21:T22 O17 M19 P21:P22 Y35:Y36 O41 Y10:Y11 AC35:AC36 AC10:AC11 A24 T43:T44 D24:D27 D22 O43:P43 R43:R44 S44 U22:W22 O21:O24 R21:R22 Q22 L59:L62 O61 M63 Y76:Y77 O82 Y54:Y55 AC76:AC77 AC54:AC55 A84 D83:D86 O64:O65 A63 O57:O58 O78:O79 L80:L88 D62:D66 O69:O71 Q72:Q74 R87:R88 L64:L71 R70:R71 M72:M79 P72:P75 U71:U74 O86:O88 M89:M92 Q89:Q91 P89:P92 U88:U91" xr:uid="{00000000-0002-0000-04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53" max="31" man="1"/>
    <brk id="15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G438"/>
  <sheetViews>
    <sheetView view="pageBreakPreview" topLeftCell="A21" zoomScaleNormal="100" zoomScaleSheetLayoutView="10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x14ac:dyDescent="0.15">
      <c r="A1" s="390"/>
      <c r="B1" s="263" t="s">
        <v>71</v>
      </c>
      <c r="C1" s="389"/>
      <c r="D1" s="389"/>
      <c r="E1" s="389"/>
      <c r="F1" s="389"/>
      <c r="G1" s="389"/>
    </row>
    <row r="2" spans="1:7" ht="18.75" customHeight="1" x14ac:dyDescent="0.15">
      <c r="A2" s="387"/>
      <c r="B2" s="388"/>
      <c r="C2" s="388"/>
      <c r="D2" s="386"/>
      <c r="E2" s="386"/>
      <c r="F2" s="386"/>
      <c r="G2" s="391"/>
    </row>
    <row r="3" spans="1:7" ht="31.5" customHeight="1" x14ac:dyDescent="0.15">
      <c r="A3" s="255"/>
      <c r="B3" s="675" t="s">
        <v>72</v>
      </c>
      <c r="C3" s="675"/>
      <c r="D3" s="675"/>
      <c r="E3" s="675"/>
      <c r="F3" s="675"/>
      <c r="G3" s="675"/>
    </row>
    <row r="4" spans="1:7" ht="20.25" customHeight="1" x14ac:dyDescent="0.15">
      <c r="A4" s="255"/>
      <c r="B4" s="249" t="s">
        <v>48</v>
      </c>
      <c r="C4" s="256"/>
      <c r="D4" s="256"/>
      <c r="E4" s="256"/>
      <c r="F4" s="256"/>
      <c r="G4" s="256"/>
    </row>
    <row r="5" spans="1:7" ht="20.25" customHeight="1" x14ac:dyDescent="0.15">
      <c r="A5" s="255"/>
      <c r="B5" s="249" t="s">
        <v>73</v>
      </c>
      <c r="C5" s="256"/>
      <c r="D5" s="256"/>
      <c r="E5" s="256"/>
      <c r="F5" s="256"/>
      <c r="G5" s="256"/>
    </row>
    <row r="6" spans="1:7" ht="20.25" customHeight="1" x14ac:dyDescent="0.15">
      <c r="A6" s="261"/>
      <c r="B6" s="249" t="s">
        <v>74</v>
      </c>
      <c r="C6" s="261"/>
      <c r="D6" s="261"/>
      <c r="E6" s="261"/>
      <c r="F6" s="261"/>
      <c r="G6" s="261"/>
    </row>
    <row r="7" spans="1:7" ht="20.25" customHeight="1" x14ac:dyDescent="0.15">
      <c r="A7" s="264"/>
      <c r="B7" s="249" t="s">
        <v>721</v>
      </c>
      <c r="C7" s="264"/>
      <c r="D7" s="264"/>
      <c r="E7" s="264"/>
      <c r="F7" s="264"/>
      <c r="G7" s="264"/>
    </row>
    <row r="8" spans="1:7" ht="20.25" customHeight="1" x14ac:dyDescent="0.15">
      <c r="A8" s="264"/>
      <c r="B8" s="249" t="s">
        <v>722</v>
      </c>
      <c r="C8" s="264"/>
      <c r="D8" s="264"/>
      <c r="E8" s="264"/>
      <c r="F8" s="264"/>
      <c r="G8" s="264"/>
    </row>
    <row r="9" spans="1:7" ht="20.25" customHeight="1" x14ac:dyDescent="0.15">
      <c r="A9" s="264"/>
      <c r="B9" s="249" t="s">
        <v>723</v>
      </c>
      <c r="C9" s="264"/>
      <c r="D9" s="264"/>
      <c r="E9" s="264"/>
      <c r="F9" s="264"/>
      <c r="G9" s="264"/>
    </row>
    <row r="10" spans="1:7" ht="50.25" customHeight="1" x14ac:dyDescent="0.15">
      <c r="A10" s="264"/>
      <c r="B10" s="674" t="s">
        <v>747</v>
      </c>
      <c r="C10" s="674"/>
      <c r="D10" s="674"/>
      <c r="E10" s="674"/>
      <c r="F10" s="674"/>
      <c r="G10" s="674"/>
    </row>
    <row r="11" spans="1:7" s="240" customFormat="1" ht="21" customHeight="1" x14ac:dyDescent="0.15">
      <c r="A11" s="264"/>
      <c r="B11" s="674" t="s">
        <v>724</v>
      </c>
      <c r="C11" s="674"/>
      <c r="D11" s="674"/>
      <c r="E11" s="674"/>
      <c r="F11" s="674"/>
      <c r="G11" s="674"/>
    </row>
    <row r="12" spans="1:7" ht="20.25" customHeight="1" x14ac:dyDescent="0.15">
      <c r="A12" s="264"/>
      <c r="B12" s="249" t="s">
        <v>725</v>
      </c>
      <c r="C12" s="264"/>
      <c r="D12" s="264"/>
      <c r="E12" s="264"/>
      <c r="F12" s="264"/>
      <c r="G12" s="264"/>
    </row>
    <row r="13" spans="1:7" ht="20.25" customHeight="1" x14ac:dyDescent="0.15">
      <c r="A13" s="264"/>
      <c r="B13" s="249" t="s">
        <v>75</v>
      </c>
      <c r="C13" s="264"/>
      <c r="D13" s="264"/>
      <c r="E13" s="264"/>
      <c r="F13" s="264"/>
      <c r="G13" s="264"/>
    </row>
    <row r="14" spans="1:7" ht="20.25" customHeight="1" x14ac:dyDescent="0.15">
      <c r="A14" s="264"/>
      <c r="B14" s="249" t="s">
        <v>76</v>
      </c>
      <c r="C14" s="264"/>
      <c r="D14" s="264"/>
      <c r="E14" s="264"/>
      <c r="F14" s="264"/>
      <c r="G14" s="264"/>
    </row>
    <row r="15" spans="1:7" ht="20.25" customHeight="1" x14ac:dyDescent="0.15">
      <c r="A15" s="264"/>
      <c r="B15" s="249" t="s">
        <v>77</v>
      </c>
      <c r="C15" s="264"/>
      <c r="D15" s="264"/>
      <c r="E15" s="264"/>
      <c r="F15" s="264"/>
      <c r="G15" s="264"/>
    </row>
    <row r="16" spans="1:7" ht="20.25" customHeight="1" x14ac:dyDescent="0.15">
      <c r="A16" s="264"/>
      <c r="B16" s="249" t="s">
        <v>726</v>
      </c>
      <c r="C16" s="264"/>
      <c r="D16" s="264"/>
      <c r="E16" s="264"/>
      <c r="F16" s="264"/>
      <c r="G16" s="264"/>
    </row>
    <row r="17" spans="1:7" ht="20.25" customHeight="1" x14ac:dyDescent="0.15">
      <c r="A17" s="264"/>
      <c r="B17" s="249" t="s">
        <v>766</v>
      </c>
      <c r="C17" s="264"/>
      <c r="D17" s="264"/>
      <c r="E17" s="264"/>
      <c r="F17" s="264"/>
      <c r="G17" s="264"/>
    </row>
    <row r="18" spans="1:7" ht="20.25" customHeight="1" x14ac:dyDescent="0.15">
      <c r="A18" s="264"/>
      <c r="B18" s="249" t="s">
        <v>727</v>
      </c>
      <c r="C18" s="264"/>
      <c r="D18" s="264"/>
      <c r="E18" s="264"/>
      <c r="F18" s="264"/>
      <c r="G18" s="264"/>
    </row>
    <row r="19" spans="1:7" ht="45" customHeight="1" x14ac:dyDescent="0.15">
      <c r="A19" s="264"/>
      <c r="B19" s="674" t="s">
        <v>728</v>
      </c>
      <c r="C19" s="676"/>
      <c r="D19" s="676"/>
      <c r="E19" s="676"/>
      <c r="F19" s="676"/>
      <c r="G19" s="676"/>
    </row>
    <row r="20" spans="1:7" ht="20.25" customHeight="1" x14ac:dyDescent="0.15">
      <c r="A20" s="264"/>
      <c r="B20" s="249" t="s">
        <v>729</v>
      </c>
      <c r="C20" s="264"/>
      <c r="D20" s="264"/>
      <c r="E20" s="264"/>
      <c r="F20" s="249"/>
      <c r="G20" s="249"/>
    </row>
    <row r="21" spans="1:7" s="85" customFormat="1" ht="19.5" customHeight="1" x14ac:dyDescent="0.15">
      <c r="A21" s="253"/>
      <c r="B21" s="249" t="s">
        <v>730</v>
      </c>
      <c r="C21" s="262"/>
      <c r="D21" s="262"/>
      <c r="E21" s="262"/>
      <c r="F21" s="262"/>
      <c r="G21" s="262"/>
    </row>
    <row r="22" spans="1:7" s="85" customFormat="1" ht="19.5" customHeight="1" x14ac:dyDescent="0.15">
      <c r="A22" s="253"/>
      <c r="B22" s="249" t="s">
        <v>731</v>
      </c>
      <c r="C22" s="262"/>
      <c r="D22" s="262"/>
      <c r="E22" s="262"/>
      <c r="F22" s="262"/>
      <c r="G22" s="262"/>
    </row>
    <row r="23" spans="1:7" s="85" customFormat="1" ht="19.5" customHeight="1" x14ac:dyDescent="0.15">
      <c r="A23" s="253"/>
      <c r="B23" s="249" t="s">
        <v>732</v>
      </c>
      <c r="C23" s="262"/>
      <c r="D23" s="262"/>
      <c r="E23" s="262"/>
      <c r="F23" s="262"/>
      <c r="G23" s="262"/>
    </row>
    <row r="24" spans="1:7" s="85" customFormat="1" ht="19.5" customHeight="1" x14ac:dyDescent="0.15">
      <c r="A24" s="253"/>
      <c r="B24" s="249" t="s">
        <v>733</v>
      </c>
      <c r="C24" s="262"/>
      <c r="D24" s="262"/>
      <c r="E24" s="262"/>
      <c r="F24" s="262"/>
      <c r="G24" s="262"/>
    </row>
    <row r="25" spans="1:7" s="85" customFormat="1" ht="19.5" customHeight="1" x14ac:dyDescent="0.15">
      <c r="A25" s="253"/>
      <c r="B25" s="249" t="s">
        <v>734</v>
      </c>
      <c r="C25" s="262"/>
      <c r="D25" s="262"/>
      <c r="E25" s="262"/>
      <c r="F25" s="262"/>
      <c r="G25" s="262"/>
    </row>
    <row r="26" spans="1:7" s="85" customFormat="1" ht="19.5" customHeight="1" x14ac:dyDescent="0.15">
      <c r="A26" s="253"/>
      <c r="B26" s="249" t="s">
        <v>735</v>
      </c>
      <c r="C26" s="262"/>
      <c r="D26" s="262"/>
      <c r="E26" s="262"/>
      <c r="F26" s="262"/>
      <c r="G26" s="262"/>
    </row>
    <row r="27" spans="1:7" s="85" customFormat="1" ht="19.5" customHeight="1" x14ac:dyDescent="0.15">
      <c r="A27" s="253"/>
      <c r="B27" s="249" t="s">
        <v>736</v>
      </c>
      <c r="C27" s="262"/>
      <c r="D27" s="262"/>
      <c r="E27" s="262"/>
      <c r="F27" s="262"/>
      <c r="G27" s="262"/>
    </row>
    <row r="28" spans="1:7" s="85" customFormat="1" ht="20.25" customHeight="1" x14ac:dyDescent="0.15">
      <c r="A28" s="253"/>
      <c r="B28" s="249" t="s">
        <v>737</v>
      </c>
      <c r="C28" s="262"/>
      <c r="D28" s="262"/>
      <c r="E28" s="262"/>
      <c r="F28" s="262"/>
      <c r="G28" s="262"/>
    </row>
    <row r="29" spans="1:7" ht="20.25" customHeight="1" x14ac:dyDescent="0.15">
      <c r="A29" s="238"/>
      <c r="B29" s="249" t="s">
        <v>78</v>
      </c>
      <c r="C29" s="264"/>
      <c r="D29" s="264"/>
      <c r="E29" s="264"/>
      <c r="F29" s="264"/>
      <c r="G29" s="264"/>
    </row>
    <row r="30" spans="1:7" ht="19.5" customHeight="1" x14ac:dyDescent="0.15">
      <c r="A30" s="238"/>
      <c r="B30" s="249" t="s">
        <v>79</v>
      </c>
      <c r="C30" s="264"/>
      <c r="D30" s="264"/>
      <c r="E30" s="264"/>
      <c r="F30" s="264"/>
      <c r="G30" s="264"/>
    </row>
    <row r="31" spans="1:7" s="87" customFormat="1" ht="20.25" customHeight="1" x14ac:dyDescent="0.15">
      <c r="A31" s="250"/>
      <c r="B31" s="674" t="s">
        <v>738</v>
      </c>
      <c r="C31" s="674"/>
      <c r="D31" s="674"/>
      <c r="E31" s="674"/>
      <c r="F31" s="674"/>
      <c r="G31" s="674"/>
    </row>
    <row r="32" spans="1:7" s="87" customFormat="1" ht="20.25" customHeight="1" x14ac:dyDescent="0.15">
      <c r="A32" s="250"/>
      <c r="B32" s="249" t="s">
        <v>739</v>
      </c>
      <c r="C32" s="262"/>
      <c r="D32" s="262"/>
      <c r="E32" s="262"/>
      <c r="F32" s="250"/>
      <c r="G32" s="250"/>
    </row>
    <row r="33" spans="1:7" s="87" customFormat="1" ht="20.25" customHeight="1" x14ac:dyDescent="0.15">
      <c r="A33" s="250"/>
      <c r="B33" s="249" t="s">
        <v>740</v>
      </c>
      <c r="C33" s="262"/>
      <c r="D33" s="262"/>
      <c r="E33" s="262"/>
      <c r="F33" s="250"/>
      <c r="G33" s="250"/>
    </row>
    <row r="34" spans="1:7" s="87" customFormat="1" ht="20.25" customHeight="1" x14ac:dyDescent="0.15">
      <c r="A34" s="250"/>
      <c r="B34" s="249" t="s">
        <v>741</v>
      </c>
      <c r="C34" s="262"/>
      <c r="D34" s="262"/>
      <c r="E34" s="262"/>
      <c r="F34" s="250"/>
      <c r="G34" s="250"/>
    </row>
    <row r="35" spans="1:7" s="87" customFormat="1" ht="20.25" customHeight="1" x14ac:dyDescent="0.15">
      <c r="A35" s="250"/>
      <c r="B35" s="674" t="s">
        <v>742</v>
      </c>
      <c r="C35" s="674"/>
      <c r="D35" s="674"/>
      <c r="E35" s="674"/>
      <c r="F35" s="674"/>
      <c r="G35" s="674"/>
    </row>
    <row r="36" spans="1:7" ht="20.25" customHeight="1" x14ac:dyDescent="0.15">
      <c r="A36" s="254"/>
      <c r="B36" s="674" t="s">
        <v>743</v>
      </c>
      <c r="C36" s="674"/>
      <c r="D36" s="674"/>
      <c r="E36" s="674"/>
      <c r="F36" s="674"/>
      <c r="G36" s="674"/>
    </row>
    <row r="37" spans="1:7" ht="20.25" customHeight="1" x14ac:dyDescent="0.15">
      <c r="A37" s="254"/>
      <c r="B37" s="674" t="s">
        <v>744</v>
      </c>
      <c r="C37" s="674"/>
      <c r="D37" s="674"/>
      <c r="E37" s="674"/>
      <c r="F37" s="674"/>
      <c r="G37" s="674"/>
    </row>
    <row r="38" spans="1:7" s="239" customFormat="1" ht="20.25" customHeight="1" x14ac:dyDescent="0.15">
      <c r="A38" s="250"/>
      <c r="B38" s="674" t="s">
        <v>745</v>
      </c>
      <c r="C38" s="674"/>
      <c r="D38" s="674"/>
      <c r="E38" s="674"/>
      <c r="F38" s="674"/>
      <c r="G38" s="674"/>
    </row>
    <row r="39" spans="1:7" s="88" customFormat="1" ht="20.25" customHeight="1" x14ac:dyDescent="0.15">
      <c r="A39" s="251"/>
      <c r="B39" s="249" t="s">
        <v>80</v>
      </c>
      <c r="C39" s="264"/>
      <c r="D39" s="264"/>
      <c r="E39" s="264"/>
      <c r="F39" s="252"/>
      <c r="G39" s="252"/>
    </row>
    <row r="40" spans="1:7" ht="20.25" customHeight="1" x14ac:dyDescent="0.15">
      <c r="A40" s="255"/>
      <c r="B40" s="238"/>
      <c r="C40" s="238"/>
      <c r="D40" s="238"/>
      <c r="E40" s="238"/>
      <c r="F40" s="256"/>
      <c r="G40" s="256"/>
    </row>
    <row r="41" spans="1:7" ht="20.25" customHeight="1" x14ac:dyDescent="0.15">
      <c r="A41" s="254"/>
      <c r="B41" s="263" t="s">
        <v>81</v>
      </c>
      <c r="C41" s="252"/>
      <c r="D41" s="252"/>
      <c r="E41" s="252"/>
      <c r="F41" s="238"/>
      <c r="G41" s="238"/>
    </row>
    <row r="42" spans="1:7" ht="20.25" customHeight="1" x14ac:dyDescent="0.15">
      <c r="A42" s="254"/>
      <c r="B42" s="238"/>
      <c r="C42" s="238"/>
      <c r="D42" s="238"/>
      <c r="E42" s="238"/>
      <c r="F42" s="238"/>
      <c r="G42" s="238"/>
    </row>
    <row r="43" spans="1:7" ht="20.25" customHeight="1" x14ac:dyDescent="0.15">
      <c r="A43" s="254"/>
      <c r="B43" s="249" t="s">
        <v>49</v>
      </c>
      <c r="C43" s="256"/>
      <c r="D43" s="256"/>
      <c r="E43" s="256"/>
      <c r="F43" s="238"/>
      <c r="G43" s="238"/>
    </row>
    <row r="44" spans="1:7" ht="20.25" customHeight="1" x14ac:dyDescent="0.15">
      <c r="A44" s="254"/>
      <c r="B44" s="238"/>
      <c r="C44" s="238"/>
      <c r="D44" s="238"/>
      <c r="E44" s="238"/>
      <c r="F44" s="238"/>
      <c r="G44" s="238"/>
    </row>
    <row r="45" spans="1:7" ht="20.25" customHeight="1" x14ac:dyDescent="0.15">
      <c r="A45" s="254"/>
      <c r="B45" s="238"/>
      <c r="C45" s="238"/>
      <c r="D45" s="238"/>
      <c r="E45" s="238"/>
      <c r="F45" s="238"/>
      <c r="G45" s="238"/>
    </row>
    <row r="46" spans="1:7" ht="20.25" customHeight="1" x14ac:dyDescent="0.15">
      <c r="A46" s="254"/>
      <c r="B46" s="238"/>
      <c r="C46" s="238"/>
      <c r="D46" s="238"/>
      <c r="E46" s="238"/>
      <c r="F46" s="238"/>
      <c r="G46" s="238"/>
    </row>
    <row r="47" spans="1:7" ht="20.25" customHeight="1" x14ac:dyDescent="0.15">
      <c r="A47" s="254"/>
      <c r="B47" s="238"/>
      <c r="C47" s="238"/>
      <c r="D47" s="238"/>
      <c r="E47" s="238"/>
      <c r="F47" s="238"/>
      <c r="G47" s="238"/>
    </row>
    <row r="48" spans="1:7" ht="20.25" customHeight="1" x14ac:dyDescent="0.15">
      <c r="A48" s="254"/>
      <c r="B48" s="238"/>
      <c r="C48" s="238"/>
      <c r="D48" s="238"/>
      <c r="E48" s="238"/>
      <c r="F48" s="238"/>
      <c r="G48" s="238"/>
    </row>
    <row r="49" spans="1:7" ht="20.25" customHeight="1" x14ac:dyDescent="0.15">
      <c r="A49" s="254"/>
      <c r="B49" s="238"/>
      <c r="C49" s="238"/>
      <c r="D49" s="238"/>
      <c r="E49" s="238"/>
      <c r="F49" s="238"/>
      <c r="G49" s="238"/>
    </row>
    <row r="50" spans="1:7" ht="20.25" customHeight="1" x14ac:dyDescent="0.15">
      <c r="A50" s="254"/>
      <c r="B50" s="238"/>
      <c r="C50" s="238"/>
      <c r="D50" s="238"/>
      <c r="E50" s="238"/>
      <c r="F50" s="238"/>
      <c r="G50" s="238"/>
    </row>
    <row r="51" spans="1:7" ht="20.25" customHeight="1" x14ac:dyDescent="0.15">
      <c r="A51" s="254"/>
      <c r="B51" s="238"/>
      <c r="C51" s="238"/>
      <c r="D51" s="238"/>
      <c r="E51" s="238"/>
      <c r="F51" s="238"/>
      <c r="G51" s="238"/>
    </row>
    <row r="52" spans="1:7" ht="20.25" customHeight="1" x14ac:dyDescent="0.15">
      <c r="A52" s="254"/>
      <c r="B52" s="238"/>
      <c r="C52" s="238"/>
      <c r="D52" s="238"/>
      <c r="E52" s="238"/>
      <c r="F52" s="238"/>
      <c r="G52" s="238"/>
    </row>
    <row r="53" spans="1:7" ht="20.25" customHeight="1" x14ac:dyDescent="0.15">
      <c r="A53" s="254"/>
      <c r="B53" s="238"/>
      <c r="C53" s="238"/>
      <c r="D53" s="238"/>
      <c r="E53" s="238"/>
      <c r="F53" s="238"/>
      <c r="G53" s="238"/>
    </row>
    <row r="54" spans="1:7" ht="20.25" customHeight="1" x14ac:dyDescent="0.15">
      <c r="A54" s="254"/>
      <c r="B54" s="238"/>
      <c r="C54" s="238"/>
      <c r="D54" s="238"/>
      <c r="E54" s="238"/>
      <c r="F54" s="238"/>
      <c r="G54" s="238"/>
    </row>
    <row r="55" spans="1:7" ht="20.25" customHeight="1" x14ac:dyDescent="0.15">
      <c r="A55" s="254"/>
      <c r="B55" s="238"/>
      <c r="C55" s="238"/>
      <c r="D55" s="238"/>
      <c r="E55" s="238"/>
      <c r="F55" s="238"/>
      <c r="G55" s="238"/>
    </row>
    <row r="56" spans="1:7" ht="20.25" customHeight="1" x14ac:dyDescent="0.15">
      <c r="A56" s="254"/>
      <c r="B56" s="238"/>
      <c r="C56" s="238"/>
      <c r="D56" s="238"/>
      <c r="E56" s="238"/>
      <c r="F56" s="238"/>
      <c r="G56" s="238"/>
    </row>
    <row r="57" spans="1:7" ht="20.25" customHeight="1" x14ac:dyDescent="0.15">
      <c r="A57" s="254"/>
      <c r="B57" s="238"/>
      <c r="C57" s="238"/>
      <c r="D57" s="238"/>
      <c r="E57" s="238"/>
      <c r="F57" s="238"/>
      <c r="G57" s="238"/>
    </row>
    <row r="58" spans="1:7" ht="20.25" customHeight="1" x14ac:dyDescent="0.15">
      <c r="A58" s="254"/>
      <c r="B58" s="238"/>
      <c r="C58" s="238"/>
      <c r="D58" s="238"/>
      <c r="E58" s="238"/>
      <c r="F58" s="238"/>
      <c r="G58" s="238"/>
    </row>
    <row r="59" spans="1:7" ht="20.25" customHeight="1" x14ac:dyDescent="0.15">
      <c r="A59" s="254"/>
      <c r="B59" s="238"/>
      <c r="C59" s="238"/>
      <c r="D59" s="238"/>
      <c r="E59" s="238"/>
      <c r="F59" s="238"/>
      <c r="G59" s="238"/>
    </row>
    <row r="60" spans="1:7" ht="20.25" customHeight="1" x14ac:dyDescent="0.15">
      <c r="A60" s="254"/>
      <c r="B60" s="238"/>
      <c r="C60" s="238"/>
      <c r="D60" s="238"/>
      <c r="E60" s="238"/>
      <c r="F60" s="238"/>
      <c r="G60" s="238"/>
    </row>
    <row r="61" spans="1:7" ht="20.25" customHeight="1" x14ac:dyDescent="0.15">
      <c r="A61" s="254"/>
      <c r="B61" s="238"/>
      <c r="C61" s="238"/>
      <c r="D61" s="238"/>
      <c r="E61" s="238"/>
      <c r="F61" s="238"/>
      <c r="G61" s="238"/>
    </row>
    <row r="62" spans="1:7" ht="20.25" customHeight="1" x14ac:dyDescent="0.15">
      <c r="A62" s="254"/>
      <c r="B62" s="238"/>
      <c r="C62" s="238"/>
      <c r="D62" s="238"/>
      <c r="E62" s="238"/>
      <c r="F62" s="238"/>
      <c r="G62" s="238"/>
    </row>
    <row r="63" spans="1:7" ht="20.25" customHeight="1" x14ac:dyDescent="0.15">
      <c r="A63" s="254"/>
      <c r="B63" s="238"/>
      <c r="C63" s="238"/>
      <c r="D63" s="238"/>
      <c r="E63" s="238"/>
      <c r="F63" s="238"/>
      <c r="G63" s="238"/>
    </row>
    <row r="64" spans="1:7" ht="20.25" customHeight="1" x14ac:dyDescent="0.15">
      <c r="A64" s="254"/>
      <c r="B64" s="238"/>
      <c r="C64" s="238"/>
      <c r="D64" s="238"/>
      <c r="E64" s="238"/>
      <c r="F64" s="238"/>
      <c r="G64" s="238"/>
    </row>
    <row r="65" spans="1:7" ht="20.25" customHeight="1" x14ac:dyDescent="0.15">
      <c r="A65" s="254"/>
      <c r="B65" s="238"/>
      <c r="C65" s="238"/>
      <c r="D65" s="238"/>
      <c r="E65" s="238"/>
      <c r="F65" s="238"/>
      <c r="G65" s="238"/>
    </row>
    <row r="66" spans="1:7" ht="20.25" customHeight="1" x14ac:dyDescent="0.15">
      <c r="A66" s="254"/>
      <c r="B66" s="238"/>
      <c r="C66" s="238"/>
      <c r="D66" s="238"/>
      <c r="E66" s="238"/>
      <c r="F66" s="238"/>
      <c r="G66" s="238"/>
    </row>
    <row r="67" spans="1:7" ht="20.25" customHeight="1" x14ac:dyDescent="0.15">
      <c r="A67" s="254"/>
      <c r="B67" s="238"/>
      <c r="C67" s="238"/>
      <c r="D67" s="238"/>
      <c r="E67" s="238"/>
      <c r="F67" s="238"/>
      <c r="G67" s="238"/>
    </row>
    <row r="68" spans="1:7" ht="20.25" customHeight="1" x14ac:dyDescent="0.15">
      <c r="A68" s="254"/>
      <c r="B68" s="238"/>
      <c r="C68" s="238"/>
      <c r="D68" s="238"/>
      <c r="E68" s="238"/>
      <c r="F68" s="238"/>
      <c r="G68" s="238"/>
    </row>
    <row r="69" spans="1:7" ht="20.25" customHeight="1" x14ac:dyDescent="0.15">
      <c r="A69" s="254"/>
      <c r="B69" s="238"/>
      <c r="C69" s="238"/>
      <c r="D69" s="238"/>
      <c r="E69" s="238"/>
      <c r="F69" s="238"/>
      <c r="G69" s="238"/>
    </row>
    <row r="70" spans="1:7" ht="20.25" customHeight="1" x14ac:dyDescent="0.15">
      <c r="A70" s="254"/>
      <c r="B70" s="238"/>
      <c r="C70" s="238"/>
      <c r="D70" s="238"/>
      <c r="E70" s="238"/>
      <c r="F70" s="238"/>
      <c r="G70" s="238"/>
    </row>
    <row r="71" spans="1:7" ht="20.25" customHeight="1" x14ac:dyDescent="0.15">
      <c r="A71" s="254"/>
      <c r="B71" s="238"/>
      <c r="C71" s="238"/>
      <c r="D71" s="238"/>
      <c r="E71" s="238"/>
      <c r="F71" s="238"/>
      <c r="G71" s="238"/>
    </row>
    <row r="72" spans="1:7" ht="20.25" customHeight="1" x14ac:dyDescent="0.15">
      <c r="A72" s="254"/>
      <c r="B72" s="238"/>
      <c r="C72" s="238"/>
      <c r="D72" s="238"/>
      <c r="E72" s="238"/>
      <c r="F72" s="238"/>
      <c r="G72" s="238"/>
    </row>
    <row r="73" spans="1:7" ht="20.25" customHeight="1" x14ac:dyDescent="0.15">
      <c r="A73" s="254"/>
      <c r="B73" s="238"/>
      <c r="C73" s="238"/>
      <c r="D73" s="238"/>
      <c r="E73" s="238"/>
      <c r="F73" s="238"/>
      <c r="G73" s="238"/>
    </row>
    <row r="74" spans="1:7" ht="20.25" customHeight="1" x14ac:dyDescent="0.15">
      <c r="A74" s="254"/>
      <c r="B74" s="238"/>
      <c r="C74" s="238"/>
      <c r="D74" s="238"/>
      <c r="E74" s="238"/>
      <c r="F74" s="238"/>
      <c r="G74" s="238"/>
    </row>
    <row r="75" spans="1:7" ht="20.25" customHeight="1" x14ac:dyDescent="0.15">
      <c r="A75" s="254"/>
      <c r="B75" s="238"/>
      <c r="C75" s="238"/>
      <c r="D75" s="238"/>
      <c r="E75" s="238"/>
      <c r="F75" s="238"/>
      <c r="G75" s="238"/>
    </row>
    <row r="76" spans="1:7" ht="20.25" customHeight="1" x14ac:dyDescent="0.15">
      <c r="A76" s="254"/>
      <c r="B76" s="238"/>
      <c r="C76" s="238"/>
      <c r="D76" s="238"/>
      <c r="E76" s="238"/>
      <c r="F76" s="238"/>
      <c r="G76" s="238"/>
    </row>
    <row r="77" spans="1:7" ht="20.25" customHeight="1" x14ac:dyDescent="0.15">
      <c r="A77" s="254"/>
      <c r="B77" s="238"/>
      <c r="C77" s="238"/>
      <c r="D77" s="238"/>
      <c r="E77" s="238"/>
      <c r="F77" s="238"/>
      <c r="G77" s="238"/>
    </row>
    <row r="78" spans="1:7" ht="20.25" customHeight="1" x14ac:dyDescent="0.15">
      <c r="A78" s="254"/>
      <c r="B78" s="238"/>
      <c r="C78" s="238"/>
      <c r="D78" s="238"/>
      <c r="E78" s="238"/>
      <c r="F78" s="238"/>
      <c r="G78" s="238"/>
    </row>
    <row r="79" spans="1:7" ht="20.25" customHeight="1" x14ac:dyDescent="0.15">
      <c r="A79" s="254"/>
      <c r="B79" s="238"/>
      <c r="C79" s="238"/>
      <c r="D79" s="238"/>
      <c r="E79" s="238"/>
      <c r="F79" s="238"/>
      <c r="G79" s="238"/>
    </row>
    <row r="80" spans="1:7" ht="20.25" customHeight="1" x14ac:dyDescent="0.15">
      <c r="A80" s="254"/>
      <c r="B80" s="238"/>
      <c r="C80" s="238"/>
      <c r="D80" s="238"/>
      <c r="E80" s="238"/>
      <c r="F80" s="238"/>
      <c r="G80" s="238"/>
    </row>
    <row r="81" spans="1:7" ht="20.25" customHeight="1" x14ac:dyDescent="0.15">
      <c r="A81" s="254"/>
      <c r="B81" s="238"/>
      <c r="C81" s="238"/>
      <c r="D81" s="238"/>
      <c r="E81" s="238"/>
      <c r="F81" s="238"/>
      <c r="G81" s="238"/>
    </row>
    <row r="82" spans="1:7" ht="20.25" customHeight="1" x14ac:dyDescent="0.15">
      <c r="A82" s="254"/>
      <c r="B82" s="238"/>
      <c r="C82" s="238"/>
      <c r="D82" s="238"/>
      <c r="E82" s="238"/>
      <c r="F82" s="238"/>
      <c r="G82" s="238"/>
    </row>
    <row r="83" spans="1:7" ht="20.25" customHeight="1" x14ac:dyDescent="0.15">
      <c r="A83" s="254"/>
      <c r="B83" s="238"/>
      <c r="C83" s="238"/>
      <c r="D83" s="238"/>
      <c r="E83" s="238"/>
      <c r="F83" s="238"/>
      <c r="G83" s="238"/>
    </row>
    <row r="84" spans="1:7" ht="20.25" customHeight="1" x14ac:dyDescent="0.15">
      <c r="A84" s="254"/>
      <c r="B84" s="238"/>
      <c r="C84" s="238"/>
      <c r="D84" s="238"/>
      <c r="E84" s="238"/>
      <c r="F84" s="238"/>
      <c r="G84" s="238"/>
    </row>
    <row r="85" spans="1:7" ht="20.25" customHeight="1" x14ac:dyDescent="0.15">
      <c r="A85" s="254"/>
      <c r="B85" s="238"/>
      <c r="C85" s="238"/>
      <c r="D85" s="238"/>
      <c r="E85" s="238"/>
      <c r="F85" s="238"/>
      <c r="G85" s="238"/>
    </row>
    <row r="86" spans="1:7" ht="20.25" customHeight="1" x14ac:dyDescent="0.15">
      <c r="A86" s="254"/>
      <c r="B86" s="238"/>
      <c r="C86" s="238"/>
      <c r="D86" s="238"/>
      <c r="E86" s="238"/>
      <c r="F86" s="238"/>
      <c r="G86" s="238"/>
    </row>
    <row r="87" spans="1:7" ht="20.25" customHeight="1" x14ac:dyDescent="0.15">
      <c r="A87" s="254"/>
      <c r="B87" s="238"/>
      <c r="C87" s="238"/>
      <c r="D87" s="238"/>
      <c r="E87" s="238"/>
      <c r="F87" s="238"/>
      <c r="G87" s="238"/>
    </row>
    <row r="88" spans="1:7" ht="20.25" customHeight="1" x14ac:dyDescent="0.15">
      <c r="A88" s="254"/>
      <c r="B88" s="238"/>
      <c r="C88" s="238"/>
      <c r="D88" s="238"/>
      <c r="E88" s="238"/>
      <c r="F88" s="238"/>
      <c r="G88" s="238"/>
    </row>
    <row r="89" spans="1:7" ht="20.25" customHeight="1" x14ac:dyDescent="0.15">
      <c r="A89" s="254"/>
      <c r="B89" s="238"/>
      <c r="C89" s="238"/>
      <c r="D89" s="238"/>
      <c r="E89" s="238"/>
      <c r="F89" s="238"/>
      <c r="G89" s="238"/>
    </row>
    <row r="90" spans="1:7" ht="20.25" customHeight="1" x14ac:dyDescent="0.15">
      <c r="A90" s="254"/>
      <c r="B90" s="238"/>
      <c r="C90" s="238"/>
      <c r="D90" s="238"/>
      <c r="E90" s="238"/>
      <c r="F90" s="238"/>
      <c r="G90" s="238"/>
    </row>
    <row r="91" spans="1:7" ht="20.25" customHeight="1" x14ac:dyDescent="0.15">
      <c r="A91" s="254"/>
      <c r="B91" s="238"/>
      <c r="C91" s="238"/>
      <c r="D91" s="238"/>
      <c r="E91" s="238"/>
      <c r="F91" s="238"/>
      <c r="G91" s="238"/>
    </row>
    <row r="92" spans="1:7" ht="20.25" customHeight="1" x14ac:dyDescent="0.15">
      <c r="A92" s="254"/>
      <c r="B92" s="238"/>
      <c r="C92" s="238"/>
      <c r="D92" s="238"/>
      <c r="E92" s="238"/>
      <c r="F92" s="238"/>
      <c r="G92" s="238"/>
    </row>
    <row r="93" spans="1:7" ht="20.25" customHeight="1" x14ac:dyDescent="0.15">
      <c r="A93" s="254"/>
      <c r="B93" s="238"/>
      <c r="C93" s="238"/>
      <c r="D93" s="238"/>
      <c r="E93" s="238"/>
      <c r="F93" s="238"/>
      <c r="G93" s="238"/>
    </row>
    <row r="94" spans="1:7" ht="20.25" customHeight="1" x14ac:dyDescent="0.15">
      <c r="A94" s="254"/>
      <c r="B94" s="238"/>
      <c r="C94" s="238"/>
      <c r="D94" s="238"/>
      <c r="E94" s="238"/>
      <c r="F94" s="238"/>
      <c r="G94" s="238"/>
    </row>
    <row r="95" spans="1:7" ht="20.25" customHeight="1" x14ac:dyDescent="0.15">
      <c r="A95" s="254"/>
      <c r="B95" s="238"/>
      <c r="C95" s="238"/>
      <c r="D95" s="238"/>
      <c r="E95" s="238"/>
      <c r="F95" s="238"/>
      <c r="G95" s="238"/>
    </row>
    <row r="96" spans="1:7" ht="20.25" customHeight="1" x14ac:dyDescent="0.15">
      <c r="A96" s="254"/>
      <c r="B96" s="238"/>
      <c r="C96" s="238"/>
      <c r="D96" s="238"/>
      <c r="E96" s="238"/>
      <c r="F96" s="238"/>
      <c r="G96" s="238"/>
    </row>
    <row r="97" spans="1:7" ht="20.25" customHeight="1" x14ac:dyDescent="0.15">
      <c r="A97" s="254"/>
      <c r="B97" s="238"/>
      <c r="C97" s="238"/>
      <c r="D97" s="238"/>
      <c r="E97" s="238"/>
      <c r="F97" s="238"/>
      <c r="G97" s="238"/>
    </row>
    <row r="98" spans="1:7" ht="20.25" customHeight="1" x14ac:dyDescent="0.15">
      <c r="A98" s="254"/>
      <c r="B98" s="238"/>
      <c r="C98" s="238"/>
      <c r="D98" s="238"/>
      <c r="E98" s="238"/>
      <c r="F98" s="238"/>
      <c r="G98" s="238"/>
    </row>
    <row r="99" spans="1:7" ht="20.25" customHeight="1" x14ac:dyDescent="0.15">
      <c r="A99" s="254"/>
      <c r="B99" s="238"/>
      <c r="C99" s="238"/>
      <c r="D99" s="238"/>
      <c r="E99" s="238"/>
      <c r="F99" s="238"/>
      <c r="G99" s="238"/>
    </row>
    <row r="100" spans="1:7" ht="20.25" customHeight="1" x14ac:dyDescent="0.15">
      <c r="A100" s="254"/>
      <c r="B100" s="238"/>
      <c r="C100" s="238"/>
      <c r="D100" s="238"/>
      <c r="E100" s="238"/>
      <c r="F100" s="238"/>
      <c r="G100" s="238"/>
    </row>
    <row r="101" spans="1:7" ht="20.25" customHeight="1" x14ac:dyDescent="0.15">
      <c r="A101" s="254"/>
      <c r="B101" s="238"/>
      <c r="C101" s="238"/>
      <c r="D101" s="238"/>
      <c r="E101" s="238"/>
      <c r="F101" s="238"/>
      <c r="G101" s="238"/>
    </row>
    <row r="102" spans="1:7" ht="20.25" customHeight="1" x14ac:dyDescent="0.15">
      <c r="A102" s="254"/>
      <c r="B102" s="238"/>
      <c r="C102" s="238"/>
      <c r="D102" s="238"/>
      <c r="E102" s="238"/>
      <c r="F102" s="238"/>
      <c r="G102" s="238"/>
    </row>
    <row r="103" spans="1:7" ht="20.25" customHeight="1" x14ac:dyDescent="0.15">
      <c r="A103" s="254"/>
      <c r="B103" s="238"/>
      <c r="C103" s="238"/>
      <c r="D103" s="238"/>
      <c r="E103" s="238"/>
      <c r="F103" s="238"/>
      <c r="G103" s="238"/>
    </row>
    <row r="104" spans="1:7" ht="20.25" customHeight="1" x14ac:dyDescent="0.15">
      <c r="A104" s="254"/>
      <c r="B104" s="238"/>
      <c r="C104" s="238"/>
      <c r="D104" s="238"/>
      <c r="E104" s="238"/>
      <c r="F104" s="238"/>
      <c r="G104" s="238"/>
    </row>
    <row r="105" spans="1:7" ht="20.25" customHeight="1" x14ac:dyDescent="0.15">
      <c r="A105" s="254"/>
      <c r="B105" s="238"/>
      <c r="C105" s="238"/>
      <c r="D105" s="238"/>
      <c r="E105" s="238"/>
      <c r="F105" s="238"/>
      <c r="G105" s="238"/>
    </row>
    <row r="106" spans="1:7" ht="20.25" customHeight="1" x14ac:dyDescent="0.15">
      <c r="A106" s="254"/>
      <c r="B106" s="238"/>
      <c r="C106" s="238"/>
      <c r="D106" s="238"/>
      <c r="E106" s="238"/>
      <c r="F106" s="238"/>
      <c r="G106" s="238"/>
    </row>
    <row r="107" spans="1:7" ht="20.25" customHeight="1" x14ac:dyDescent="0.15">
      <c r="A107" s="254"/>
      <c r="B107" s="238"/>
      <c r="C107" s="238"/>
      <c r="D107" s="238"/>
      <c r="E107" s="238"/>
      <c r="F107" s="238"/>
      <c r="G107" s="238"/>
    </row>
    <row r="108" spans="1:7" ht="20.25" customHeight="1" x14ac:dyDescent="0.15">
      <c r="A108" s="254"/>
      <c r="B108" s="238"/>
      <c r="C108" s="238"/>
      <c r="D108" s="238"/>
      <c r="E108" s="238"/>
      <c r="F108" s="238"/>
      <c r="G108" s="238"/>
    </row>
    <row r="109" spans="1:7" ht="20.25" customHeight="1" x14ac:dyDescent="0.15">
      <c r="A109" s="254"/>
      <c r="B109" s="238"/>
      <c r="C109" s="238"/>
      <c r="D109" s="238"/>
      <c r="E109" s="238"/>
      <c r="F109" s="238"/>
      <c r="G109" s="238"/>
    </row>
    <row r="110" spans="1:7" ht="20.25" customHeight="1" x14ac:dyDescent="0.15">
      <c r="A110" s="254"/>
      <c r="B110" s="238"/>
      <c r="C110" s="238"/>
      <c r="D110" s="238"/>
      <c r="E110" s="238"/>
      <c r="F110" s="238"/>
      <c r="G110" s="238"/>
    </row>
    <row r="111" spans="1:7" ht="20.25" customHeight="1" x14ac:dyDescent="0.15">
      <c r="A111" s="254"/>
      <c r="B111" s="238"/>
      <c r="C111" s="238"/>
      <c r="D111" s="238"/>
      <c r="E111" s="238"/>
      <c r="F111" s="238"/>
      <c r="G111" s="238"/>
    </row>
    <row r="112" spans="1:7" ht="20.25" customHeight="1" x14ac:dyDescent="0.15">
      <c r="A112" s="254"/>
      <c r="B112" s="238"/>
      <c r="C112" s="238"/>
      <c r="D112" s="238"/>
      <c r="E112" s="238"/>
      <c r="F112" s="238"/>
      <c r="G112" s="238"/>
    </row>
    <row r="113" spans="1:7" ht="20.25" customHeight="1" x14ac:dyDescent="0.15">
      <c r="A113" s="254"/>
      <c r="B113" s="238"/>
      <c r="C113" s="238"/>
      <c r="D113" s="238"/>
      <c r="E113" s="238"/>
      <c r="F113" s="238"/>
      <c r="G113" s="238"/>
    </row>
    <row r="114" spans="1:7" ht="20.25" customHeight="1" x14ac:dyDescent="0.15">
      <c r="A114" s="254"/>
      <c r="B114" s="238"/>
      <c r="C114" s="238"/>
      <c r="D114" s="238"/>
      <c r="E114" s="238"/>
      <c r="F114" s="238"/>
      <c r="G114" s="238"/>
    </row>
    <row r="115" spans="1:7" ht="20.25" customHeight="1" x14ac:dyDescent="0.15">
      <c r="A115" s="254"/>
      <c r="B115" s="238"/>
      <c r="C115" s="238"/>
      <c r="D115" s="238"/>
      <c r="E115" s="238"/>
      <c r="F115" s="238"/>
      <c r="G115" s="238"/>
    </row>
    <row r="116" spans="1:7" ht="20.25" customHeight="1" x14ac:dyDescent="0.15">
      <c r="A116" s="254"/>
      <c r="B116" s="238"/>
      <c r="C116" s="238"/>
      <c r="D116" s="238"/>
      <c r="E116" s="238"/>
      <c r="F116" s="238"/>
      <c r="G116" s="238"/>
    </row>
    <row r="117" spans="1:7" ht="20.25" customHeight="1" x14ac:dyDescent="0.15">
      <c r="A117" s="254"/>
      <c r="B117" s="238"/>
      <c r="C117" s="238"/>
      <c r="D117" s="238"/>
      <c r="E117" s="238"/>
      <c r="F117" s="238"/>
      <c r="G117" s="238"/>
    </row>
    <row r="118" spans="1:7" ht="20.25" customHeight="1" x14ac:dyDescent="0.15">
      <c r="A118" s="254"/>
      <c r="B118" s="238"/>
      <c r="C118" s="238"/>
      <c r="D118" s="238"/>
      <c r="E118" s="238"/>
      <c r="F118" s="238"/>
      <c r="G118" s="238"/>
    </row>
    <row r="119" spans="1:7" ht="20.25" customHeight="1" x14ac:dyDescent="0.15">
      <c r="A119" s="254"/>
      <c r="B119" s="238"/>
      <c r="C119" s="238"/>
      <c r="D119" s="238"/>
      <c r="E119" s="238"/>
      <c r="F119" s="238"/>
      <c r="G119" s="238"/>
    </row>
    <row r="120" spans="1:7" ht="20.25" customHeight="1" x14ac:dyDescent="0.15">
      <c r="A120" s="254"/>
      <c r="B120" s="238"/>
      <c r="C120" s="238"/>
      <c r="D120" s="238"/>
      <c r="E120" s="238"/>
      <c r="F120" s="238"/>
      <c r="G120" s="238"/>
    </row>
    <row r="121" spans="1:7" ht="20.25" customHeight="1" x14ac:dyDescent="0.15">
      <c r="A121" s="254"/>
      <c r="B121" s="238"/>
      <c r="C121" s="238"/>
      <c r="D121" s="238"/>
      <c r="E121" s="238"/>
      <c r="F121" s="238"/>
      <c r="G121" s="238"/>
    </row>
    <row r="122" spans="1:7" ht="20.25" customHeight="1" x14ac:dyDescent="0.15">
      <c r="A122" s="254"/>
      <c r="B122" s="238"/>
      <c r="C122" s="238"/>
      <c r="D122" s="238"/>
      <c r="E122" s="238"/>
      <c r="F122" s="238"/>
      <c r="G122" s="238"/>
    </row>
    <row r="123" spans="1:7" ht="20.25" customHeight="1" x14ac:dyDescent="0.15">
      <c r="A123" s="254"/>
      <c r="B123" s="238"/>
      <c r="C123" s="238"/>
      <c r="D123" s="238"/>
      <c r="E123" s="238"/>
      <c r="F123" s="238"/>
      <c r="G123" s="238"/>
    </row>
    <row r="124" spans="1:7" ht="20.25" customHeight="1" x14ac:dyDescent="0.15">
      <c r="A124" s="254"/>
      <c r="B124" s="238"/>
      <c r="C124" s="238"/>
      <c r="D124" s="238"/>
      <c r="E124" s="238"/>
      <c r="F124" s="238"/>
      <c r="G124" s="238"/>
    </row>
    <row r="125" spans="1:7" ht="20.25" customHeight="1" x14ac:dyDescent="0.15">
      <c r="A125" s="254"/>
      <c r="B125" s="238"/>
      <c r="C125" s="238"/>
      <c r="D125" s="238"/>
      <c r="E125" s="238"/>
      <c r="F125" s="238"/>
      <c r="G125" s="238"/>
    </row>
    <row r="126" spans="1:7" ht="20.25" customHeight="1" x14ac:dyDescent="0.15">
      <c r="A126" s="254"/>
      <c r="B126" s="238"/>
      <c r="C126" s="238"/>
      <c r="D126" s="238"/>
      <c r="E126" s="238"/>
      <c r="F126" s="238"/>
      <c r="G126" s="238"/>
    </row>
    <row r="127" spans="1:7" ht="20.25" customHeight="1" x14ac:dyDescent="0.15">
      <c r="A127" s="254"/>
      <c r="B127" s="238"/>
      <c r="C127" s="238"/>
      <c r="D127" s="238"/>
      <c r="E127" s="238"/>
      <c r="F127" s="238"/>
      <c r="G127" s="238"/>
    </row>
    <row r="128" spans="1:7" ht="20.25" customHeight="1" x14ac:dyDescent="0.15">
      <c r="A128" s="254"/>
      <c r="B128" s="238"/>
      <c r="C128" s="238"/>
      <c r="D128" s="238"/>
      <c r="E128" s="238"/>
      <c r="F128" s="238"/>
      <c r="G128" s="238"/>
    </row>
    <row r="129" spans="1:7" ht="20.25" customHeight="1" x14ac:dyDescent="0.15">
      <c r="A129" s="254"/>
      <c r="B129" s="238"/>
      <c r="C129" s="238"/>
      <c r="D129" s="238"/>
      <c r="E129" s="238"/>
      <c r="F129" s="238"/>
      <c r="G129" s="238"/>
    </row>
    <row r="130" spans="1:7" ht="20.25" customHeight="1" x14ac:dyDescent="0.15">
      <c r="A130" s="254"/>
      <c r="B130" s="238"/>
      <c r="C130" s="238"/>
      <c r="D130" s="238"/>
      <c r="E130" s="238"/>
      <c r="F130" s="238"/>
      <c r="G130" s="238"/>
    </row>
    <row r="131" spans="1:7" ht="20.25" customHeight="1" x14ac:dyDescent="0.15">
      <c r="A131" s="254"/>
      <c r="B131" s="238"/>
      <c r="C131" s="238"/>
      <c r="D131" s="238"/>
      <c r="E131" s="238"/>
      <c r="F131" s="238"/>
      <c r="G131" s="238"/>
    </row>
    <row r="132" spans="1:7" ht="20.25" customHeight="1" x14ac:dyDescent="0.15">
      <c r="A132" s="254"/>
      <c r="B132" s="238"/>
      <c r="C132" s="238"/>
      <c r="D132" s="238"/>
      <c r="E132" s="238"/>
      <c r="F132" s="238"/>
      <c r="G132" s="238"/>
    </row>
    <row r="133" spans="1:7" ht="20.25" customHeight="1" x14ac:dyDescent="0.15">
      <c r="A133" s="254"/>
      <c r="B133" s="238"/>
      <c r="C133" s="238"/>
      <c r="D133" s="238"/>
      <c r="E133" s="238"/>
      <c r="F133" s="238"/>
      <c r="G133" s="238"/>
    </row>
    <row r="134" spans="1:7" ht="20.25" customHeight="1" x14ac:dyDescent="0.15">
      <c r="A134" s="254"/>
      <c r="B134" s="238"/>
      <c r="C134" s="238"/>
      <c r="D134" s="238"/>
      <c r="E134" s="238"/>
      <c r="F134" s="238"/>
      <c r="G134" s="238"/>
    </row>
    <row r="135" spans="1:7" ht="20.25" customHeight="1" x14ac:dyDescent="0.15">
      <c r="A135" s="254"/>
      <c r="B135" s="238"/>
      <c r="C135" s="238"/>
      <c r="D135" s="238"/>
      <c r="E135" s="238"/>
      <c r="F135" s="238"/>
      <c r="G135" s="238"/>
    </row>
    <row r="136" spans="1:7" ht="20.25" customHeight="1" x14ac:dyDescent="0.15">
      <c r="A136" s="254"/>
      <c r="B136" s="238"/>
      <c r="C136" s="238"/>
      <c r="D136" s="238"/>
      <c r="E136" s="238"/>
      <c r="F136" s="238"/>
      <c r="G136" s="238"/>
    </row>
    <row r="137" spans="1:7" ht="20.25" customHeight="1" x14ac:dyDescent="0.15">
      <c r="A137" s="254"/>
      <c r="B137" s="238"/>
      <c r="C137" s="238"/>
      <c r="D137" s="238"/>
      <c r="E137" s="238"/>
      <c r="F137" s="238"/>
      <c r="G137" s="238"/>
    </row>
    <row r="138" spans="1:7" ht="20.25" customHeight="1" x14ac:dyDescent="0.15">
      <c r="A138" s="254"/>
      <c r="B138" s="238"/>
      <c r="C138" s="238"/>
      <c r="D138" s="238"/>
      <c r="E138" s="238"/>
      <c r="F138" s="238"/>
      <c r="G138" s="238"/>
    </row>
    <row r="139" spans="1:7" ht="20.25" customHeight="1" x14ac:dyDescent="0.15">
      <c r="A139" s="254"/>
      <c r="B139" s="238"/>
      <c r="C139" s="238"/>
      <c r="D139" s="238"/>
      <c r="E139" s="238"/>
      <c r="F139" s="238"/>
      <c r="G139" s="238"/>
    </row>
    <row r="140" spans="1:7" ht="20.25" customHeight="1" x14ac:dyDescent="0.15">
      <c r="A140" s="254"/>
      <c r="B140" s="238"/>
      <c r="C140" s="238"/>
      <c r="D140" s="238"/>
      <c r="E140" s="238"/>
      <c r="F140" s="238"/>
      <c r="G140" s="238"/>
    </row>
    <row r="141" spans="1:7" ht="20.25" customHeight="1" x14ac:dyDescent="0.15">
      <c r="A141" s="254"/>
      <c r="B141" s="238"/>
      <c r="C141" s="238"/>
      <c r="D141" s="238"/>
      <c r="E141" s="238"/>
      <c r="F141" s="238"/>
      <c r="G141" s="238"/>
    </row>
    <row r="142" spans="1:7" ht="20.25" customHeight="1" x14ac:dyDescent="0.15">
      <c r="A142" s="254"/>
      <c r="B142" s="238"/>
      <c r="C142" s="238"/>
      <c r="D142" s="238"/>
      <c r="E142" s="238"/>
      <c r="F142" s="238"/>
      <c r="G142" s="238"/>
    </row>
    <row r="143" spans="1:7" ht="20.25" customHeight="1" x14ac:dyDescent="0.15">
      <c r="A143" s="254"/>
      <c r="B143" s="238"/>
      <c r="C143" s="238"/>
      <c r="D143" s="238"/>
      <c r="E143" s="238"/>
      <c r="F143" s="238"/>
      <c r="G143" s="238"/>
    </row>
    <row r="144" spans="1:7" ht="20.25" customHeight="1" x14ac:dyDescent="0.15">
      <c r="A144" s="254"/>
      <c r="B144" s="238"/>
      <c r="C144" s="238"/>
      <c r="D144" s="238"/>
      <c r="E144" s="238"/>
      <c r="F144" s="238"/>
      <c r="G144" s="238"/>
    </row>
    <row r="145" spans="1:7" ht="20.25" customHeight="1" x14ac:dyDescent="0.15">
      <c r="A145" s="254"/>
      <c r="B145" s="238"/>
      <c r="C145" s="238"/>
      <c r="D145" s="238"/>
      <c r="E145" s="238"/>
      <c r="F145" s="238"/>
      <c r="G145" s="238"/>
    </row>
    <row r="146" spans="1:7" ht="20.25" customHeight="1" x14ac:dyDescent="0.15">
      <c r="A146" s="254"/>
      <c r="B146" s="238"/>
      <c r="C146" s="238"/>
      <c r="D146" s="238"/>
      <c r="E146" s="238"/>
      <c r="F146" s="238"/>
      <c r="G146" s="238"/>
    </row>
    <row r="147" spans="1:7" ht="20.25" customHeight="1" x14ac:dyDescent="0.15">
      <c r="A147" s="254"/>
      <c r="B147" s="238"/>
      <c r="C147" s="238"/>
      <c r="D147" s="238"/>
      <c r="E147" s="238"/>
      <c r="F147" s="238"/>
      <c r="G147" s="238"/>
    </row>
    <row r="148" spans="1:7" ht="20.25" customHeight="1" x14ac:dyDescent="0.15">
      <c r="A148" s="254"/>
      <c r="B148" s="238"/>
      <c r="C148" s="238"/>
      <c r="D148" s="238"/>
      <c r="E148" s="238"/>
      <c r="F148" s="238"/>
      <c r="G148" s="238"/>
    </row>
    <row r="149" spans="1:7" ht="20.25" customHeight="1" x14ac:dyDescent="0.15">
      <c r="A149" s="254"/>
      <c r="B149" s="238"/>
      <c r="C149" s="238"/>
      <c r="D149" s="238"/>
      <c r="E149" s="238"/>
      <c r="F149" s="238"/>
      <c r="G149" s="238"/>
    </row>
    <row r="150" spans="1:7" ht="20.25" customHeight="1" x14ac:dyDescent="0.15">
      <c r="A150" s="254"/>
      <c r="B150" s="238"/>
      <c r="C150" s="238"/>
      <c r="D150" s="238"/>
      <c r="E150" s="238"/>
      <c r="F150" s="238"/>
      <c r="G150" s="238"/>
    </row>
    <row r="151" spans="1:7" ht="20.25" customHeight="1" x14ac:dyDescent="0.15">
      <c r="A151" s="254"/>
      <c r="B151" s="238"/>
      <c r="C151" s="238"/>
      <c r="D151" s="238"/>
      <c r="E151" s="238"/>
      <c r="F151" s="238"/>
      <c r="G151" s="238"/>
    </row>
    <row r="152" spans="1:7" ht="20.25" customHeight="1" x14ac:dyDescent="0.15">
      <c r="A152" s="254"/>
      <c r="B152" s="238"/>
      <c r="C152" s="238"/>
      <c r="D152" s="238"/>
      <c r="E152" s="238"/>
      <c r="F152" s="238"/>
      <c r="G152" s="238"/>
    </row>
    <row r="153" spans="1:7" ht="20.25" customHeight="1" x14ac:dyDescent="0.15">
      <c r="A153" s="254"/>
      <c r="B153" s="238"/>
      <c r="C153" s="238"/>
      <c r="D153" s="238"/>
      <c r="E153" s="238"/>
      <c r="F153" s="238"/>
      <c r="G153" s="238"/>
    </row>
    <row r="154" spans="1:7" ht="20.25" customHeight="1" x14ac:dyDescent="0.15">
      <c r="A154" s="254"/>
      <c r="B154" s="238"/>
      <c r="C154" s="238"/>
      <c r="D154" s="238"/>
      <c r="E154" s="238"/>
      <c r="F154" s="238"/>
      <c r="G154" s="238"/>
    </row>
    <row r="155" spans="1:7" ht="20.25" customHeight="1" x14ac:dyDescent="0.15">
      <c r="A155" s="254"/>
      <c r="B155" s="238"/>
      <c r="C155" s="238"/>
      <c r="D155" s="238"/>
      <c r="E155" s="238"/>
      <c r="F155" s="238"/>
      <c r="G155" s="238"/>
    </row>
    <row r="156" spans="1:7" ht="20.25" customHeight="1" x14ac:dyDescent="0.15">
      <c r="A156" s="254"/>
      <c r="B156" s="238"/>
      <c r="C156" s="238"/>
      <c r="D156" s="238"/>
      <c r="E156" s="238"/>
      <c r="F156" s="238"/>
      <c r="G156" s="238"/>
    </row>
    <row r="157" spans="1:7" ht="20.25" customHeight="1" x14ac:dyDescent="0.15">
      <c r="A157" s="254"/>
      <c r="B157" s="238"/>
      <c r="C157" s="238"/>
      <c r="D157" s="238"/>
      <c r="E157" s="238"/>
      <c r="F157" s="238"/>
      <c r="G157" s="238"/>
    </row>
    <row r="158" spans="1:7" ht="20.25" customHeight="1" x14ac:dyDescent="0.15">
      <c r="A158" s="254"/>
      <c r="B158" s="238"/>
      <c r="C158" s="238"/>
      <c r="D158" s="238"/>
      <c r="E158" s="238"/>
      <c r="F158" s="238"/>
      <c r="G158" s="238"/>
    </row>
    <row r="159" spans="1:7" ht="20.25" customHeight="1" x14ac:dyDescent="0.15">
      <c r="A159" s="254"/>
      <c r="B159" s="238"/>
      <c r="C159" s="238"/>
      <c r="D159" s="238"/>
      <c r="E159" s="238"/>
      <c r="F159" s="238"/>
      <c r="G159" s="238"/>
    </row>
    <row r="160" spans="1:7" ht="20.25" customHeight="1" x14ac:dyDescent="0.15">
      <c r="A160" s="254"/>
      <c r="B160" s="238"/>
      <c r="C160" s="238"/>
      <c r="D160" s="238"/>
      <c r="E160" s="238"/>
      <c r="F160" s="238"/>
      <c r="G160" s="238"/>
    </row>
    <row r="161" spans="1:7" ht="20.25" customHeight="1" x14ac:dyDescent="0.15">
      <c r="A161" s="254"/>
      <c r="B161" s="238"/>
      <c r="C161" s="238"/>
      <c r="D161" s="238"/>
      <c r="E161" s="238"/>
      <c r="F161" s="238"/>
      <c r="G161" s="238"/>
    </row>
    <row r="162" spans="1:7" ht="20.25" customHeight="1" x14ac:dyDescent="0.15">
      <c r="A162" s="254"/>
      <c r="B162" s="238"/>
      <c r="C162" s="238"/>
      <c r="D162" s="238"/>
      <c r="E162" s="238"/>
      <c r="F162" s="238"/>
      <c r="G162" s="238"/>
    </row>
    <row r="163" spans="1:7" ht="20.25" customHeight="1" x14ac:dyDescent="0.15">
      <c r="A163" s="254"/>
      <c r="B163" s="238"/>
      <c r="C163" s="238"/>
      <c r="D163" s="238"/>
      <c r="E163" s="238"/>
      <c r="F163" s="238"/>
      <c r="G163" s="238"/>
    </row>
    <row r="164" spans="1:7" ht="20.25" customHeight="1" x14ac:dyDescent="0.15">
      <c r="A164" s="254"/>
      <c r="B164" s="238"/>
      <c r="C164" s="238"/>
      <c r="D164" s="238"/>
      <c r="E164" s="238"/>
      <c r="F164" s="238"/>
      <c r="G164" s="238"/>
    </row>
    <row r="165" spans="1:7" ht="20.25" customHeight="1" x14ac:dyDescent="0.15">
      <c r="A165" s="254"/>
      <c r="B165" s="238"/>
      <c r="C165" s="238"/>
      <c r="D165" s="238"/>
      <c r="E165" s="238"/>
      <c r="F165" s="238"/>
      <c r="G165" s="238"/>
    </row>
    <row r="166" spans="1:7" ht="20.25" customHeight="1" x14ac:dyDescent="0.15">
      <c r="A166" s="254"/>
      <c r="B166" s="238"/>
      <c r="C166" s="238"/>
      <c r="D166" s="238"/>
      <c r="E166" s="238"/>
      <c r="F166" s="238"/>
      <c r="G166" s="238"/>
    </row>
    <row r="167" spans="1:7" ht="20.25" customHeight="1" x14ac:dyDescent="0.15">
      <c r="A167" s="254"/>
      <c r="B167" s="238"/>
      <c r="C167" s="238"/>
      <c r="D167" s="238"/>
      <c r="E167" s="238"/>
      <c r="F167" s="238"/>
      <c r="G167" s="238"/>
    </row>
    <row r="168" spans="1:7" ht="20.25" customHeight="1" x14ac:dyDescent="0.15">
      <c r="A168" s="254"/>
      <c r="B168" s="238"/>
      <c r="C168" s="238"/>
      <c r="D168" s="238"/>
      <c r="E168" s="238"/>
      <c r="F168" s="238"/>
      <c r="G168" s="238"/>
    </row>
    <row r="169" spans="1:7" ht="20.25" customHeight="1" x14ac:dyDescent="0.15">
      <c r="A169" s="254"/>
      <c r="B169" s="238"/>
      <c r="C169" s="238"/>
      <c r="D169" s="238"/>
      <c r="E169" s="238"/>
      <c r="F169" s="238"/>
      <c r="G169" s="238"/>
    </row>
    <row r="170" spans="1:7" ht="20.25" customHeight="1" x14ac:dyDescent="0.15">
      <c r="A170" s="254"/>
      <c r="B170" s="238"/>
      <c r="C170" s="238"/>
      <c r="D170" s="238"/>
      <c r="E170" s="238"/>
      <c r="F170" s="238"/>
      <c r="G170" s="238"/>
    </row>
    <row r="171" spans="1:7" ht="20.25" customHeight="1" x14ac:dyDescent="0.15">
      <c r="A171" s="254"/>
      <c r="B171" s="238"/>
      <c r="C171" s="238"/>
      <c r="D171" s="238"/>
      <c r="E171" s="238"/>
      <c r="F171" s="238"/>
      <c r="G171" s="238"/>
    </row>
    <row r="172" spans="1:7" ht="20.25" customHeight="1" x14ac:dyDescent="0.15">
      <c r="A172" s="254"/>
      <c r="B172" s="238"/>
      <c r="C172" s="238"/>
      <c r="D172" s="238"/>
      <c r="E172" s="238"/>
      <c r="F172" s="238"/>
      <c r="G172" s="238"/>
    </row>
    <row r="173" spans="1:7" ht="20.25" customHeight="1" x14ac:dyDescent="0.15">
      <c r="A173" s="254"/>
      <c r="B173" s="238"/>
      <c r="C173" s="238"/>
      <c r="D173" s="238"/>
      <c r="E173" s="238"/>
      <c r="F173" s="238"/>
      <c r="G173" s="238"/>
    </row>
    <row r="174" spans="1:7" ht="20.25" customHeight="1" x14ac:dyDescent="0.15">
      <c r="A174" s="254"/>
      <c r="B174" s="238"/>
      <c r="C174" s="238"/>
      <c r="D174" s="238"/>
      <c r="E174" s="238"/>
      <c r="F174" s="238"/>
      <c r="G174" s="238"/>
    </row>
    <row r="175" spans="1:7" ht="20.25" customHeight="1" x14ac:dyDescent="0.15">
      <c r="A175" s="254"/>
      <c r="B175" s="238"/>
      <c r="C175" s="238"/>
      <c r="D175" s="238"/>
      <c r="E175" s="238"/>
      <c r="F175" s="238"/>
      <c r="G175" s="238"/>
    </row>
    <row r="176" spans="1:7" ht="20.25" customHeight="1" x14ac:dyDescent="0.15">
      <c r="A176" s="254"/>
      <c r="B176" s="238"/>
      <c r="C176" s="238"/>
      <c r="D176" s="238"/>
      <c r="E176" s="238"/>
      <c r="F176" s="238"/>
      <c r="G176" s="238"/>
    </row>
    <row r="177" spans="1:7" ht="20.25" customHeight="1" x14ac:dyDescent="0.15">
      <c r="A177" s="254"/>
      <c r="B177" s="238"/>
      <c r="C177" s="238"/>
      <c r="D177" s="238"/>
      <c r="E177" s="238"/>
      <c r="F177" s="238"/>
      <c r="G177" s="238"/>
    </row>
    <row r="178" spans="1:7" ht="20.25" customHeight="1" x14ac:dyDescent="0.15">
      <c r="A178" s="254"/>
      <c r="B178" s="238"/>
      <c r="C178" s="238"/>
      <c r="D178" s="238"/>
      <c r="E178" s="238"/>
      <c r="F178" s="238"/>
      <c r="G178" s="238"/>
    </row>
    <row r="179" spans="1:7" ht="20.25" customHeight="1" x14ac:dyDescent="0.15">
      <c r="A179" s="254"/>
      <c r="B179" s="238"/>
      <c r="C179" s="238"/>
      <c r="D179" s="238"/>
      <c r="E179" s="238"/>
      <c r="F179" s="238"/>
      <c r="G179" s="238"/>
    </row>
    <row r="180" spans="1:7" ht="20.25" customHeight="1" x14ac:dyDescent="0.15">
      <c r="A180" s="254"/>
      <c r="B180" s="238"/>
      <c r="C180" s="238"/>
      <c r="D180" s="238"/>
      <c r="E180" s="238"/>
      <c r="F180" s="238"/>
      <c r="G180" s="238"/>
    </row>
    <row r="181" spans="1:7" ht="20.25" customHeight="1" x14ac:dyDescent="0.15">
      <c r="A181" s="254"/>
      <c r="B181" s="238"/>
      <c r="C181" s="238"/>
      <c r="D181" s="238"/>
      <c r="E181" s="238"/>
      <c r="F181" s="238"/>
      <c r="G181" s="238"/>
    </row>
    <row r="182" spans="1:7" ht="20.25" customHeight="1" x14ac:dyDescent="0.15">
      <c r="A182" s="254"/>
      <c r="B182" s="238"/>
      <c r="C182" s="238"/>
      <c r="D182" s="238"/>
      <c r="E182" s="238"/>
      <c r="F182" s="238"/>
      <c r="G182" s="238"/>
    </row>
    <row r="183" spans="1:7" ht="20.25" customHeight="1" x14ac:dyDescent="0.15">
      <c r="A183" s="254"/>
      <c r="B183" s="238"/>
      <c r="C183" s="238"/>
      <c r="D183" s="238"/>
      <c r="E183" s="238"/>
      <c r="F183" s="238"/>
      <c r="G183" s="238"/>
    </row>
    <row r="184" spans="1:7" ht="20.25" customHeight="1" x14ac:dyDescent="0.15">
      <c r="A184" s="254"/>
      <c r="B184" s="238"/>
      <c r="C184" s="238"/>
      <c r="D184" s="238"/>
      <c r="E184" s="238"/>
      <c r="F184" s="238"/>
      <c r="G184" s="238"/>
    </row>
    <row r="185" spans="1:7" ht="20.25" customHeight="1" x14ac:dyDescent="0.15">
      <c r="A185" s="254"/>
      <c r="B185" s="238"/>
      <c r="C185" s="238"/>
      <c r="D185" s="238"/>
      <c r="E185" s="238"/>
      <c r="F185" s="238"/>
      <c r="G185" s="238"/>
    </row>
    <row r="186" spans="1:7" ht="20.25" customHeight="1" x14ac:dyDescent="0.15">
      <c r="A186" s="254"/>
      <c r="B186" s="238"/>
      <c r="C186" s="238"/>
      <c r="D186" s="238"/>
      <c r="E186" s="238"/>
      <c r="F186" s="238"/>
      <c r="G186" s="238"/>
    </row>
    <row r="187" spans="1:7" ht="20.25" customHeight="1" x14ac:dyDescent="0.15">
      <c r="A187" s="254"/>
      <c r="B187" s="238"/>
      <c r="C187" s="238"/>
      <c r="D187" s="238"/>
      <c r="E187" s="238"/>
      <c r="F187" s="238"/>
      <c r="G187" s="238"/>
    </row>
    <row r="188" spans="1:7" ht="20.25" customHeight="1" x14ac:dyDescent="0.15">
      <c r="A188" s="254"/>
      <c r="B188" s="238"/>
      <c r="C188" s="238"/>
      <c r="D188" s="238"/>
      <c r="E188" s="238"/>
      <c r="F188" s="238"/>
      <c r="G188" s="238"/>
    </row>
    <row r="189" spans="1:7" ht="20.25" customHeight="1" x14ac:dyDescent="0.15">
      <c r="A189" s="254"/>
      <c r="B189" s="238"/>
      <c r="C189" s="238"/>
      <c r="D189" s="238"/>
      <c r="E189" s="238"/>
      <c r="F189" s="238"/>
      <c r="G189" s="238"/>
    </row>
    <row r="190" spans="1:7" ht="20.25" customHeight="1" x14ac:dyDescent="0.15">
      <c r="A190" s="254"/>
      <c r="B190" s="238"/>
      <c r="C190" s="238"/>
      <c r="D190" s="238"/>
      <c r="E190" s="238"/>
      <c r="F190" s="238"/>
      <c r="G190" s="238"/>
    </row>
    <row r="191" spans="1:7" ht="20.25" customHeight="1" x14ac:dyDescent="0.15">
      <c r="A191" s="254"/>
      <c r="B191" s="238"/>
      <c r="C191" s="238"/>
      <c r="D191" s="238"/>
      <c r="E191" s="238"/>
      <c r="F191" s="238"/>
      <c r="G191" s="238"/>
    </row>
    <row r="192" spans="1:7" ht="20.25" customHeight="1" x14ac:dyDescent="0.15">
      <c r="A192" s="254"/>
      <c r="B192" s="238"/>
      <c r="C192" s="238"/>
      <c r="D192" s="238"/>
      <c r="E192" s="238"/>
      <c r="F192" s="238"/>
      <c r="G192" s="238"/>
    </row>
    <row r="193" spans="1:7" ht="20.25" customHeight="1" x14ac:dyDescent="0.15">
      <c r="A193" s="254"/>
      <c r="B193" s="238"/>
      <c r="C193" s="238"/>
      <c r="D193" s="238"/>
      <c r="E193" s="238"/>
      <c r="F193" s="238"/>
      <c r="G193" s="238"/>
    </row>
    <row r="194" spans="1:7" ht="20.25" customHeight="1" x14ac:dyDescent="0.15">
      <c r="A194" s="254"/>
      <c r="B194" s="238"/>
      <c r="C194" s="238"/>
      <c r="D194" s="238"/>
      <c r="E194" s="238"/>
      <c r="F194" s="238"/>
      <c r="G194" s="238"/>
    </row>
    <row r="195" spans="1:7" ht="20.25" customHeight="1" x14ac:dyDescent="0.15">
      <c r="A195" s="254"/>
      <c r="B195" s="238"/>
      <c r="C195" s="238"/>
      <c r="D195" s="238"/>
      <c r="E195" s="238"/>
      <c r="F195" s="238"/>
      <c r="G195" s="238"/>
    </row>
    <row r="196" spans="1:7" ht="20.25" customHeight="1" x14ac:dyDescent="0.15">
      <c r="A196" s="254"/>
      <c r="B196" s="238"/>
      <c r="C196" s="238"/>
      <c r="D196" s="238"/>
      <c r="E196" s="238"/>
      <c r="F196" s="238"/>
      <c r="G196" s="238"/>
    </row>
    <row r="197" spans="1:7" ht="20.25" customHeight="1" x14ac:dyDescent="0.15">
      <c r="A197" s="254"/>
      <c r="B197" s="238"/>
      <c r="C197" s="238"/>
      <c r="D197" s="238"/>
      <c r="E197" s="238"/>
      <c r="F197" s="238"/>
      <c r="G197" s="238"/>
    </row>
    <row r="198" spans="1:7" ht="20.25" customHeight="1" x14ac:dyDescent="0.15">
      <c r="A198" s="254"/>
      <c r="B198" s="238"/>
      <c r="C198" s="238"/>
      <c r="D198" s="238"/>
      <c r="E198" s="238"/>
      <c r="F198" s="238"/>
      <c r="G198" s="238"/>
    </row>
    <row r="199" spans="1:7" ht="20.25" customHeight="1" x14ac:dyDescent="0.15">
      <c r="A199" s="254"/>
      <c r="B199" s="238"/>
      <c r="C199" s="238"/>
      <c r="D199" s="238"/>
      <c r="E199" s="238"/>
      <c r="F199" s="238"/>
      <c r="G199" s="238"/>
    </row>
    <row r="200" spans="1:7" ht="20.25" customHeight="1" x14ac:dyDescent="0.15">
      <c r="A200" s="254"/>
      <c r="B200" s="238"/>
      <c r="C200" s="238"/>
      <c r="D200" s="238"/>
      <c r="E200" s="238"/>
      <c r="F200" s="238"/>
      <c r="G200" s="238"/>
    </row>
    <row r="201" spans="1:7" ht="20.25" customHeight="1" x14ac:dyDescent="0.15">
      <c r="A201" s="254"/>
      <c r="B201" s="238"/>
      <c r="C201" s="238"/>
      <c r="D201" s="238"/>
      <c r="E201" s="238"/>
      <c r="F201" s="238"/>
      <c r="G201" s="238"/>
    </row>
    <row r="202" spans="1:7" ht="20.25" customHeight="1" x14ac:dyDescent="0.15">
      <c r="A202" s="254"/>
      <c r="B202" s="238"/>
      <c r="C202" s="238"/>
      <c r="D202" s="238"/>
      <c r="E202" s="238"/>
      <c r="F202" s="238"/>
      <c r="G202" s="238"/>
    </row>
    <row r="203" spans="1:7" ht="20.25" customHeight="1" x14ac:dyDescent="0.15">
      <c r="A203" s="254"/>
      <c r="B203" s="238"/>
      <c r="C203" s="238"/>
      <c r="D203" s="238"/>
      <c r="E203" s="238"/>
      <c r="F203" s="238"/>
      <c r="G203" s="238"/>
    </row>
    <row r="204" spans="1:7" ht="20.25" customHeight="1" x14ac:dyDescent="0.15">
      <c r="A204" s="254"/>
      <c r="B204" s="238"/>
      <c r="C204" s="238"/>
      <c r="D204" s="238"/>
      <c r="E204" s="238"/>
      <c r="F204" s="238"/>
      <c r="G204" s="238"/>
    </row>
    <row r="205" spans="1:7" ht="20.25" customHeight="1" x14ac:dyDescent="0.15">
      <c r="A205" s="254"/>
      <c r="B205" s="238"/>
      <c r="C205" s="238"/>
      <c r="D205" s="238"/>
      <c r="E205" s="238"/>
      <c r="F205" s="238"/>
      <c r="G205" s="238"/>
    </row>
    <row r="206" spans="1:7" ht="20.25" customHeight="1" x14ac:dyDescent="0.15">
      <c r="A206" s="254"/>
      <c r="B206" s="238"/>
      <c r="C206" s="238"/>
      <c r="D206" s="238"/>
      <c r="E206" s="238"/>
      <c r="F206" s="238"/>
      <c r="G206" s="238"/>
    </row>
    <row r="207" spans="1:7" ht="20.25" customHeight="1" x14ac:dyDescent="0.15">
      <c r="A207" s="254"/>
      <c r="B207" s="238"/>
      <c r="C207" s="238"/>
      <c r="D207" s="238"/>
      <c r="E207" s="238"/>
      <c r="F207" s="238"/>
      <c r="G207" s="238"/>
    </row>
    <row r="208" spans="1:7" ht="20.25" customHeight="1" x14ac:dyDescent="0.15">
      <c r="A208" s="254"/>
      <c r="B208" s="238"/>
      <c r="C208" s="238"/>
      <c r="D208" s="238"/>
      <c r="E208" s="238"/>
      <c r="F208" s="238"/>
      <c r="G208" s="238"/>
    </row>
    <row r="209" spans="1:7" ht="20.25" customHeight="1" x14ac:dyDescent="0.15">
      <c r="A209" s="254"/>
      <c r="B209" s="238"/>
      <c r="C209" s="238"/>
      <c r="D209" s="238"/>
      <c r="E209" s="238"/>
      <c r="F209" s="238"/>
      <c r="G209" s="238"/>
    </row>
    <row r="210" spans="1:7" ht="20.25" customHeight="1" x14ac:dyDescent="0.15">
      <c r="A210" s="254"/>
      <c r="B210" s="238"/>
      <c r="C210" s="238"/>
      <c r="D210" s="238"/>
      <c r="E210" s="238"/>
      <c r="F210" s="238"/>
      <c r="G210" s="238"/>
    </row>
    <row r="211" spans="1:7" ht="20.25" customHeight="1" x14ac:dyDescent="0.15">
      <c r="A211" s="254"/>
      <c r="B211" s="238"/>
      <c r="C211" s="238"/>
      <c r="D211" s="238"/>
      <c r="E211" s="238"/>
      <c r="F211" s="238"/>
      <c r="G211" s="238"/>
    </row>
    <row r="212" spans="1:7" ht="20.25" customHeight="1" x14ac:dyDescent="0.15">
      <c r="A212" s="254"/>
      <c r="B212" s="238"/>
      <c r="C212" s="238"/>
      <c r="D212" s="238"/>
      <c r="E212" s="238"/>
      <c r="F212" s="238"/>
      <c r="G212" s="238"/>
    </row>
    <row r="213" spans="1:7" ht="20.25" customHeight="1" x14ac:dyDescent="0.15">
      <c r="A213" s="254"/>
      <c r="B213" s="238"/>
      <c r="C213" s="238"/>
      <c r="D213" s="238"/>
      <c r="E213" s="238"/>
      <c r="F213" s="238"/>
      <c r="G213" s="238"/>
    </row>
    <row r="214" spans="1:7" ht="20.25" customHeight="1" x14ac:dyDescent="0.15">
      <c r="A214" s="254"/>
      <c r="B214" s="238"/>
      <c r="C214" s="238"/>
      <c r="D214" s="238"/>
      <c r="E214" s="238"/>
      <c r="F214" s="238"/>
      <c r="G214" s="238"/>
    </row>
    <row r="215" spans="1:7" ht="20.25" customHeight="1" x14ac:dyDescent="0.15">
      <c r="A215" s="254"/>
      <c r="B215" s="238"/>
      <c r="C215" s="238"/>
      <c r="D215" s="238"/>
      <c r="E215" s="238"/>
      <c r="F215" s="238"/>
      <c r="G215" s="238"/>
    </row>
    <row r="216" spans="1:7" ht="20.25" customHeight="1" x14ac:dyDescent="0.15">
      <c r="A216" s="254"/>
      <c r="B216" s="238"/>
      <c r="C216" s="238"/>
      <c r="D216" s="238"/>
      <c r="E216" s="238"/>
      <c r="F216" s="238"/>
      <c r="G216" s="238"/>
    </row>
    <row r="217" spans="1:7" ht="20.25" customHeight="1" x14ac:dyDescent="0.15">
      <c r="A217" s="254"/>
      <c r="B217" s="238"/>
      <c r="C217" s="238"/>
      <c r="D217" s="238"/>
      <c r="E217" s="238"/>
      <c r="F217" s="238"/>
      <c r="G217" s="238"/>
    </row>
    <row r="218" spans="1:7" ht="20.25" customHeight="1" x14ac:dyDescent="0.15">
      <c r="A218" s="254"/>
      <c r="B218" s="238"/>
      <c r="C218" s="238"/>
      <c r="D218" s="238"/>
      <c r="E218" s="238"/>
      <c r="F218" s="238"/>
      <c r="G218" s="238"/>
    </row>
    <row r="219" spans="1:7" ht="20.25" customHeight="1" x14ac:dyDescent="0.15">
      <c r="A219" s="254"/>
      <c r="B219" s="238"/>
      <c r="C219" s="238"/>
      <c r="D219" s="238"/>
      <c r="E219" s="238"/>
      <c r="F219" s="238"/>
      <c r="G219" s="238"/>
    </row>
    <row r="220" spans="1:7" ht="20.25" customHeight="1" x14ac:dyDescent="0.15">
      <c r="A220" s="254"/>
      <c r="B220" s="238"/>
      <c r="C220" s="238"/>
      <c r="D220" s="238"/>
      <c r="E220" s="238"/>
      <c r="F220" s="238"/>
      <c r="G220" s="238"/>
    </row>
    <row r="221" spans="1:7" ht="20.25" customHeight="1" x14ac:dyDescent="0.15">
      <c r="A221" s="254"/>
      <c r="B221" s="238"/>
      <c r="C221" s="238"/>
      <c r="D221" s="238"/>
      <c r="E221" s="238"/>
      <c r="F221" s="238"/>
      <c r="G221" s="238"/>
    </row>
    <row r="222" spans="1:7" ht="20.25" customHeight="1" x14ac:dyDescent="0.15">
      <c r="A222" s="254"/>
      <c r="B222" s="238"/>
      <c r="C222" s="238"/>
      <c r="D222" s="238"/>
      <c r="E222" s="238"/>
      <c r="F222" s="238"/>
      <c r="G222" s="238"/>
    </row>
    <row r="223" spans="1:7" ht="20.25" customHeight="1" x14ac:dyDescent="0.15">
      <c r="A223" s="254"/>
      <c r="B223" s="238"/>
      <c r="C223" s="238"/>
      <c r="D223" s="238"/>
      <c r="E223" s="238"/>
      <c r="F223" s="238"/>
      <c r="G223" s="238"/>
    </row>
    <row r="224" spans="1:7" ht="20.25" customHeight="1" x14ac:dyDescent="0.15">
      <c r="A224" s="254"/>
      <c r="B224" s="238"/>
      <c r="C224" s="238"/>
      <c r="D224" s="238"/>
      <c r="E224" s="238"/>
      <c r="F224" s="238"/>
      <c r="G224" s="238"/>
    </row>
    <row r="225" spans="1:7" ht="20.25" customHeight="1" x14ac:dyDescent="0.15">
      <c r="A225" s="254"/>
      <c r="B225" s="238"/>
      <c r="C225" s="238"/>
      <c r="D225" s="238"/>
      <c r="E225" s="238"/>
      <c r="F225" s="238"/>
      <c r="G225" s="238"/>
    </row>
    <row r="226" spans="1:7" ht="20.25" customHeight="1" x14ac:dyDescent="0.15">
      <c r="A226" s="254"/>
      <c r="B226" s="238"/>
      <c r="C226" s="238"/>
      <c r="D226" s="238"/>
      <c r="E226" s="238"/>
      <c r="F226" s="238"/>
      <c r="G226" s="238"/>
    </row>
    <row r="227" spans="1:7" ht="20.25" customHeight="1" x14ac:dyDescent="0.15">
      <c r="A227" s="254"/>
      <c r="B227" s="238"/>
      <c r="C227" s="238"/>
      <c r="D227" s="238"/>
      <c r="E227" s="238"/>
      <c r="F227" s="238"/>
      <c r="G227" s="238"/>
    </row>
    <row r="228" spans="1:7" ht="20.25" customHeight="1" x14ac:dyDescent="0.15">
      <c r="A228" s="254"/>
      <c r="B228" s="238"/>
      <c r="C228" s="238"/>
      <c r="D228" s="238"/>
      <c r="E228" s="238"/>
      <c r="F228" s="238"/>
      <c r="G228" s="238"/>
    </row>
    <row r="229" spans="1:7" ht="20.25" customHeight="1" x14ac:dyDescent="0.15">
      <c r="A229" s="254"/>
      <c r="B229" s="238"/>
      <c r="C229" s="238"/>
      <c r="D229" s="238"/>
      <c r="E229" s="238"/>
      <c r="F229" s="238"/>
      <c r="G229" s="238"/>
    </row>
    <row r="230" spans="1:7" ht="20.25" customHeight="1" x14ac:dyDescent="0.15">
      <c r="A230" s="254"/>
      <c r="B230" s="238"/>
      <c r="C230" s="238"/>
      <c r="D230" s="238"/>
      <c r="E230" s="238"/>
      <c r="F230" s="238"/>
      <c r="G230" s="238"/>
    </row>
    <row r="231" spans="1:7" ht="20.25" customHeight="1" x14ac:dyDescent="0.15">
      <c r="A231" s="254"/>
      <c r="B231" s="238"/>
      <c r="C231" s="238"/>
      <c r="D231" s="238"/>
      <c r="E231" s="238"/>
      <c r="F231" s="238"/>
      <c r="G231" s="238"/>
    </row>
    <row r="232" spans="1:7" ht="20.25" customHeight="1" x14ac:dyDescent="0.15">
      <c r="A232" s="254"/>
      <c r="B232" s="238"/>
      <c r="C232" s="238"/>
      <c r="D232" s="238"/>
      <c r="E232" s="238"/>
      <c r="F232" s="238"/>
      <c r="G232" s="238"/>
    </row>
    <row r="233" spans="1:7" ht="20.25" customHeight="1" x14ac:dyDescent="0.15">
      <c r="A233" s="254"/>
      <c r="B233" s="238"/>
      <c r="C233" s="238"/>
      <c r="D233" s="238"/>
      <c r="E233" s="238"/>
      <c r="F233" s="238"/>
      <c r="G233" s="238"/>
    </row>
    <row r="234" spans="1:7" ht="20.25" customHeight="1" x14ac:dyDescent="0.15">
      <c r="A234" s="254"/>
      <c r="B234" s="238"/>
      <c r="C234" s="238"/>
      <c r="D234" s="238"/>
      <c r="E234" s="238"/>
      <c r="F234" s="238"/>
      <c r="G234" s="238"/>
    </row>
    <row r="235" spans="1:7" ht="20.25" customHeight="1" x14ac:dyDescent="0.15">
      <c r="A235" s="254"/>
      <c r="B235" s="238"/>
      <c r="C235" s="238"/>
      <c r="D235" s="238"/>
      <c r="E235" s="238"/>
      <c r="F235" s="238"/>
      <c r="G235" s="238"/>
    </row>
    <row r="236" spans="1:7" ht="20.25" customHeight="1" x14ac:dyDescent="0.15">
      <c r="A236" s="254"/>
      <c r="B236" s="238"/>
      <c r="C236" s="238"/>
      <c r="D236" s="238"/>
      <c r="E236" s="238"/>
      <c r="F236" s="238"/>
      <c r="G236" s="238"/>
    </row>
    <row r="237" spans="1:7" ht="20.25" customHeight="1" x14ac:dyDescent="0.15">
      <c r="A237" s="254"/>
      <c r="B237" s="238"/>
      <c r="C237" s="238"/>
      <c r="D237" s="238"/>
      <c r="E237" s="238"/>
      <c r="F237" s="238"/>
      <c r="G237" s="238"/>
    </row>
    <row r="238" spans="1:7" ht="20.25" customHeight="1" x14ac:dyDescent="0.15">
      <c r="A238" s="254"/>
      <c r="B238" s="238"/>
      <c r="C238" s="238"/>
      <c r="D238" s="238"/>
      <c r="E238" s="238"/>
      <c r="F238" s="238"/>
      <c r="G238" s="238"/>
    </row>
    <row r="239" spans="1:7" ht="20.25" customHeight="1" x14ac:dyDescent="0.15">
      <c r="A239" s="254"/>
      <c r="B239" s="238"/>
      <c r="C239" s="238"/>
      <c r="D239" s="238"/>
      <c r="E239" s="238"/>
      <c r="F239" s="238"/>
      <c r="G239" s="238"/>
    </row>
    <row r="240" spans="1:7" ht="20.25" customHeight="1" x14ac:dyDescent="0.15">
      <c r="A240" s="254"/>
      <c r="B240" s="238"/>
      <c r="C240" s="238"/>
      <c r="D240" s="238"/>
      <c r="E240" s="238"/>
      <c r="F240" s="238"/>
      <c r="G240" s="238"/>
    </row>
    <row r="241" spans="1:7" ht="20.25" customHeight="1" x14ac:dyDescent="0.15">
      <c r="A241" s="254"/>
      <c r="B241" s="238"/>
      <c r="C241" s="238"/>
      <c r="D241" s="238"/>
      <c r="E241" s="238"/>
      <c r="F241" s="238"/>
      <c r="G241" s="238"/>
    </row>
    <row r="242" spans="1:7" ht="20.25" customHeight="1" x14ac:dyDescent="0.15">
      <c r="A242" s="254"/>
      <c r="B242" s="238"/>
      <c r="C242" s="238"/>
      <c r="D242" s="238"/>
      <c r="E242" s="238"/>
      <c r="F242" s="238"/>
      <c r="G242" s="238"/>
    </row>
    <row r="243" spans="1:7" ht="20.25" customHeight="1" x14ac:dyDescent="0.15">
      <c r="A243" s="254"/>
      <c r="B243" s="238"/>
      <c r="C243" s="238"/>
      <c r="D243" s="238"/>
      <c r="E243" s="238"/>
      <c r="F243" s="238"/>
      <c r="G243" s="238"/>
    </row>
    <row r="244" spans="1:7" ht="20.25" customHeight="1" x14ac:dyDescent="0.15">
      <c r="A244" s="254"/>
      <c r="B244" s="238"/>
      <c r="C244" s="238"/>
      <c r="D244" s="238"/>
      <c r="E244" s="238"/>
      <c r="F244" s="238"/>
      <c r="G244" s="238"/>
    </row>
    <row r="245" spans="1:7" ht="20.25" customHeight="1" x14ac:dyDescent="0.15">
      <c r="A245" s="254"/>
      <c r="B245" s="238"/>
      <c r="C245" s="238"/>
      <c r="D245" s="238"/>
      <c r="E245" s="238"/>
      <c r="F245" s="238"/>
      <c r="G245" s="238"/>
    </row>
    <row r="246" spans="1:7" ht="20.25" customHeight="1" x14ac:dyDescent="0.15">
      <c r="A246" s="254"/>
      <c r="B246" s="238"/>
      <c r="C246" s="238"/>
      <c r="D246" s="238"/>
      <c r="E246" s="238"/>
      <c r="F246" s="238"/>
      <c r="G246" s="238"/>
    </row>
    <row r="247" spans="1:7" ht="20.25" customHeight="1" x14ac:dyDescent="0.15">
      <c r="A247" s="254"/>
      <c r="B247" s="238"/>
      <c r="C247" s="238"/>
      <c r="D247" s="238"/>
      <c r="E247" s="238"/>
      <c r="F247" s="238"/>
      <c r="G247" s="238"/>
    </row>
    <row r="248" spans="1:7" ht="20.25" customHeight="1" x14ac:dyDescent="0.15">
      <c r="A248" s="254"/>
      <c r="B248" s="238"/>
      <c r="C248" s="238"/>
      <c r="D248" s="238"/>
      <c r="E248" s="238"/>
      <c r="F248" s="238"/>
      <c r="G248" s="238"/>
    </row>
    <row r="249" spans="1:7" ht="20.25" customHeight="1" x14ac:dyDescent="0.15">
      <c r="A249" s="254"/>
      <c r="B249" s="238"/>
      <c r="C249" s="238"/>
      <c r="D249" s="238"/>
      <c r="E249" s="238"/>
      <c r="F249" s="238"/>
      <c r="G249" s="238"/>
    </row>
    <row r="250" spans="1:7" ht="20.25" customHeight="1" x14ac:dyDescent="0.15">
      <c r="A250" s="254"/>
      <c r="B250" s="238"/>
      <c r="C250" s="238"/>
      <c r="D250" s="238"/>
      <c r="E250" s="238"/>
      <c r="F250" s="238"/>
      <c r="G250" s="238"/>
    </row>
    <row r="251" spans="1:7" ht="20.25" customHeight="1" x14ac:dyDescent="0.15">
      <c r="A251" s="254"/>
      <c r="B251" s="238"/>
      <c r="C251" s="238"/>
      <c r="D251" s="238"/>
      <c r="E251" s="238"/>
      <c r="F251" s="238"/>
      <c r="G251" s="238"/>
    </row>
    <row r="252" spans="1:7" ht="20.25" customHeight="1" x14ac:dyDescent="0.15">
      <c r="A252" s="254"/>
      <c r="B252" s="238"/>
      <c r="C252" s="238"/>
      <c r="D252" s="238"/>
      <c r="E252" s="238"/>
      <c r="F252" s="238"/>
      <c r="G252" s="238"/>
    </row>
    <row r="253" spans="1:7" ht="20.25" customHeight="1" x14ac:dyDescent="0.15">
      <c r="A253" s="254"/>
      <c r="B253" s="238"/>
      <c r="C253" s="238"/>
      <c r="D253" s="238"/>
      <c r="E253" s="238"/>
      <c r="F253" s="238"/>
      <c r="G253" s="238"/>
    </row>
    <row r="254" spans="1:7" ht="20.25" customHeight="1" x14ac:dyDescent="0.15">
      <c r="A254" s="254"/>
      <c r="B254" s="238"/>
      <c r="C254" s="238"/>
      <c r="D254" s="238"/>
      <c r="E254" s="238"/>
      <c r="F254" s="238"/>
      <c r="G254" s="238"/>
    </row>
    <row r="255" spans="1:7" ht="20.25" customHeight="1" x14ac:dyDescent="0.15">
      <c r="A255" s="254"/>
      <c r="B255" s="238"/>
      <c r="C255" s="238"/>
      <c r="D255" s="238"/>
      <c r="E255" s="238"/>
      <c r="F255" s="238"/>
      <c r="G255" s="238"/>
    </row>
    <row r="256" spans="1:7" ht="20.25" customHeight="1" x14ac:dyDescent="0.15">
      <c r="A256" s="254"/>
      <c r="B256" s="238"/>
      <c r="C256" s="238"/>
      <c r="D256" s="238"/>
      <c r="E256" s="238"/>
      <c r="F256" s="238"/>
      <c r="G256" s="238"/>
    </row>
    <row r="257" spans="1:7" ht="20.25" customHeight="1" x14ac:dyDescent="0.15">
      <c r="A257" s="254"/>
      <c r="B257" s="238"/>
      <c r="C257" s="238"/>
      <c r="D257" s="238"/>
      <c r="E257" s="238"/>
      <c r="F257" s="238"/>
      <c r="G257" s="238"/>
    </row>
    <row r="258" spans="1:7" ht="20.25" customHeight="1" x14ac:dyDescent="0.15">
      <c r="A258" s="254"/>
      <c r="B258" s="238"/>
      <c r="C258" s="238"/>
      <c r="D258" s="238"/>
      <c r="E258" s="238"/>
      <c r="F258" s="238"/>
      <c r="G258" s="238"/>
    </row>
    <row r="259" spans="1:7" ht="20.25" customHeight="1" x14ac:dyDescent="0.15">
      <c r="A259" s="254"/>
      <c r="B259" s="238"/>
      <c r="C259" s="238"/>
      <c r="D259" s="238"/>
      <c r="E259" s="238"/>
      <c r="F259" s="238"/>
      <c r="G259" s="238"/>
    </row>
    <row r="260" spans="1:7" ht="20.25" customHeight="1" x14ac:dyDescent="0.15">
      <c r="A260" s="254"/>
      <c r="B260" s="238"/>
      <c r="C260" s="238"/>
      <c r="D260" s="238"/>
      <c r="E260" s="238"/>
      <c r="F260" s="238"/>
      <c r="G260" s="238"/>
    </row>
    <row r="261" spans="1:7" ht="20.25" customHeight="1" x14ac:dyDescent="0.15">
      <c r="A261" s="254"/>
      <c r="B261" s="238"/>
      <c r="C261" s="238"/>
      <c r="D261" s="238"/>
      <c r="E261" s="238"/>
      <c r="F261" s="238"/>
      <c r="G261" s="238"/>
    </row>
    <row r="262" spans="1:7" ht="20.25" customHeight="1" x14ac:dyDescent="0.15">
      <c r="A262" s="254"/>
      <c r="B262" s="238"/>
      <c r="C262" s="238"/>
      <c r="D262" s="238"/>
      <c r="E262" s="238"/>
      <c r="F262" s="238"/>
      <c r="G262" s="238"/>
    </row>
    <row r="263" spans="1:7" ht="20.25" customHeight="1" x14ac:dyDescent="0.15">
      <c r="A263" s="254"/>
      <c r="B263" s="238"/>
      <c r="C263" s="238"/>
      <c r="D263" s="238"/>
      <c r="E263" s="238"/>
      <c r="F263" s="238"/>
      <c r="G263" s="238"/>
    </row>
    <row r="264" spans="1:7" ht="20.25" customHeight="1" x14ac:dyDescent="0.15">
      <c r="A264" s="254"/>
      <c r="B264" s="238"/>
      <c r="C264" s="238"/>
      <c r="D264" s="238"/>
      <c r="E264" s="238"/>
      <c r="F264" s="238"/>
      <c r="G264" s="238"/>
    </row>
    <row r="265" spans="1:7" ht="20.25" customHeight="1" x14ac:dyDescent="0.15">
      <c r="A265" s="254"/>
      <c r="B265" s="238"/>
      <c r="C265" s="238"/>
      <c r="D265" s="238"/>
      <c r="E265" s="238"/>
      <c r="F265" s="238"/>
      <c r="G265" s="238"/>
    </row>
    <row r="266" spans="1:7" ht="20.25" customHeight="1" x14ac:dyDescent="0.15">
      <c r="A266" s="254"/>
      <c r="B266" s="238"/>
      <c r="C266" s="238"/>
      <c r="D266" s="238"/>
      <c r="E266" s="238"/>
      <c r="F266" s="238"/>
      <c r="G266" s="238"/>
    </row>
    <row r="267" spans="1:7" ht="20.25" customHeight="1" x14ac:dyDescent="0.15">
      <c r="A267" s="254"/>
      <c r="B267" s="238"/>
      <c r="C267" s="238"/>
      <c r="D267" s="238"/>
      <c r="E267" s="238"/>
      <c r="F267" s="238"/>
      <c r="G267" s="238"/>
    </row>
    <row r="268" spans="1:7" ht="20.25" customHeight="1" x14ac:dyDescent="0.15">
      <c r="A268" s="254"/>
      <c r="B268" s="238"/>
      <c r="C268" s="238"/>
      <c r="D268" s="238"/>
      <c r="E268" s="238"/>
      <c r="F268" s="238"/>
      <c r="G268" s="238"/>
    </row>
    <row r="269" spans="1:7" ht="20.25" customHeight="1" x14ac:dyDescent="0.15">
      <c r="A269" s="254"/>
      <c r="B269" s="238"/>
      <c r="C269" s="238"/>
      <c r="D269" s="238"/>
      <c r="E269" s="238"/>
      <c r="F269" s="238"/>
      <c r="G269" s="238"/>
    </row>
    <row r="270" spans="1:7" ht="20.25" customHeight="1" x14ac:dyDescent="0.15">
      <c r="A270" s="254"/>
      <c r="B270" s="238"/>
      <c r="C270" s="238"/>
      <c r="D270" s="238"/>
      <c r="E270" s="238"/>
      <c r="F270" s="238"/>
      <c r="G270" s="238"/>
    </row>
    <row r="271" spans="1:7" ht="20.25" customHeight="1" x14ac:dyDescent="0.15">
      <c r="A271" s="254"/>
      <c r="B271" s="238"/>
      <c r="C271" s="238"/>
      <c r="D271" s="238"/>
      <c r="E271" s="238"/>
      <c r="F271" s="238"/>
      <c r="G271" s="238"/>
    </row>
    <row r="272" spans="1:7" ht="20.25" customHeight="1" x14ac:dyDescent="0.15">
      <c r="A272" s="254"/>
      <c r="B272" s="238"/>
      <c r="C272" s="238"/>
      <c r="D272" s="238"/>
      <c r="E272" s="238"/>
      <c r="F272" s="238"/>
      <c r="G272" s="238"/>
    </row>
    <row r="273" spans="1:7" ht="20.25" customHeight="1" x14ac:dyDescent="0.15">
      <c r="A273" s="254"/>
      <c r="B273" s="238"/>
      <c r="C273" s="238"/>
      <c r="D273" s="238"/>
      <c r="E273" s="238"/>
      <c r="F273" s="238"/>
      <c r="G273" s="238"/>
    </row>
    <row r="274" spans="1:7" ht="20.25" customHeight="1" x14ac:dyDescent="0.15">
      <c r="A274" s="254"/>
      <c r="B274" s="238"/>
      <c r="C274" s="238"/>
      <c r="D274" s="238"/>
      <c r="E274" s="238"/>
      <c r="F274" s="238"/>
      <c r="G274" s="238"/>
    </row>
    <row r="275" spans="1:7" ht="20.25" customHeight="1" x14ac:dyDescent="0.15">
      <c r="A275" s="254"/>
      <c r="B275" s="238"/>
      <c r="C275" s="238"/>
      <c r="D275" s="238"/>
      <c r="E275" s="238"/>
      <c r="F275" s="238"/>
      <c r="G275" s="238"/>
    </row>
    <row r="276" spans="1:7" ht="20.25" customHeight="1" x14ac:dyDescent="0.15">
      <c r="A276" s="254"/>
      <c r="B276" s="238"/>
      <c r="C276" s="238"/>
      <c r="D276" s="238"/>
      <c r="E276" s="238"/>
      <c r="F276" s="238"/>
      <c r="G276" s="238"/>
    </row>
    <row r="277" spans="1:7" ht="20.25" customHeight="1" x14ac:dyDescent="0.15">
      <c r="A277" s="254"/>
      <c r="B277" s="238"/>
      <c r="C277" s="238"/>
      <c r="D277" s="238"/>
      <c r="E277" s="238"/>
      <c r="F277" s="238"/>
      <c r="G277" s="238"/>
    </row>
    <row r="278" spans="1:7" ht="20.25" customHeight="1" x14ac:dyDescent="0.15">
      <c r="A278" s="254"/>
      <c r="B278" s="238"/>
      <c r="C278" s="238"/>
      <c r="D278" s="238"/>
      <c r="E278" s="238"/>
      <c r="F278" s="238"/>
      <c r="G278" s="238"/>
    </row>
    <row r="279" spans="1:7" ht="20.25" customHeight="1" x14ac:dyDescent="0.15">
      <c r="A279" s="254"/>
      <c r="B279" s="238"/>
      <c r="C279" s="238"/>
      <c r="D279" s="238"/>
      <c r="E279" s="238"/>
      <c r="F279" s="238"/>
      <c r="G279" s="238"/>
    </row>
    <row r="280" spans="1:7" ht="20.25" customHeight="1" x14ac:dyDescent="0.15">
      <c r="A280" s="254"/>
      <c r="B280" s="238"/>
      <c r="C280" s="238"/>
      <c r="D280" s="238"/>
      <c r="E280" s="238"/>
      <c r="F280" s="238"/>
      <c r="G280" s="238"/>
    </row>
    <row r="281" spans="1:7" ht="20.25" customHeight="1" x14ac:dyDescent="0.15">
      <c r="A281" s="254"/>
      <c r="B281" s="238"/>
      <c r="C281" s="238"/>
      <c r="D281" s="238"/>
      <c r="E281" s="238"/>
      <c r="F281" s="238"/>
      <c r="G281" s="238"/>
    </row>
    <row r="282" spans="1:7" ht="20.25" customHeight="1" x14ac:dyDescent="0.15">
      <c r="A282" s="254"/>
      <c r="B282" s="238"/>
      <c r="C282" s="238"/>
      <c r="D282" s="238"/>
      <c r="E282" s="238"/>
      <c r="F282" s="238"/>
      <c r="G282" s="238"/>
    </row>
    <row r="283" spans="1:7" ht="20.25" customHeight="1" x14ac:dyDescent="0.15">
      <c r="A283" s="254"/>
      <c r="B283" s="238"/>
      <c r="C283" s="238"/>
      <c r="D283" s="238"/>
      <c r="E283" s="238"/>
      <c r="F283" s="238"/>
      <c r="G283" s="238"/>
    </row>
    <row r="284" spans="1:7" ht="20.25" customHeight="1" x14ac:dyDescent="0.15">
      <c r="A284" s="254"/>
      <c r="B284" s="238"/>
      <c r="C284" s="238"/>
      <c r="D284" s="238"/>
      <c r="E284" s="238"/>
      <c r="F284" s="238"/>
      <c r="G284" s="238"/>
    </row>
    <row r="285" spans="1:7" ht="20.25" customHeight="1" x14ac:dyDescent="0.15">
      <c r="A285" s="254"/>
      <c r="B285" s="238"/>
      <c r="C285" s="238"/>
      <c r="D285" s="238"/>
      <c r="E285" s="238"/>
      <c r="F285" s="238"/>
      <c r="G285" s="238"/>
    </row>
    <row r="286" spans="1:7" ht="20.25" customHeight="1" x14ac:dyDescent="0.15">
      <c r="A286" s="254"/>
      <c r="B286" s="238"/>
      <c r="C286" s="238"/>
      <c r="D286" s="238"/>
      <c r="E286" s="238"/>
      <c r="F286" s="238"/>
      <c r="G286" s="238"/>
    </row>
    <row r="287" spans="1:7" ht="20.25" customHeight="1" x14ac:dyDescent="0.15">
      <c r="A287" s="254"/>
      <c r="B287" s="238"/>
      <c r="C287" s="238"/>
      <c r="D287" s="238"/>
      <c r="E287" s="238"/>
      <c r="F287" s="238"/>
      <c r="G287" s="238"/>
    </row>
    <row r="288" spans="1:7" ht="20.25" customHeight="1" x14ac:dyDescent="0.15">
      <c r="A288" s="254"/>
      <c r="B288" s="238"/>
      <c r="C288" s="238"/>
      <c r="D288" s="238"/>
      <c r="E288" s="238"/>
      <c r="F288" s="238"/>
      <c r="G288" s="238"/>
    </row>
    <row r="289" spans="1:7" ht="20.25" customHeight="1" x14ac:dyDescent="0.15">
      <c r="A289" s="254"/>
      <c r="B289" s="238"/>
      <c r="C289" s="238"/>
      <c r="D289" s="238"/>
      <c r="E289" s="238"/>
      <c r="F289" s="238"/>
      <c r="G289" s="238"/>
    </row>
    <row r="290" spans="1:7" ht="20.25" customHeight="1" x14ac:dyDescent="0.15">
      <c r="A290" s="254"/>
      <c r="B290" s="238"/>
      <c r="C290" s="238"/>
      <c r="D290" s="238"/>
      <c r="E290" s="238"/>
      <c r="F290" s="238"/>
      <c r="G290" s="238"/>
    </row>
    <row r="291" spans="1:7" ht="20.25" customHeight="1" x14ac:dyDescent="0.15">
      <c r="A291" s="254"/>
      <c r="B291" s="238"/>
      <c r="C291" s="238"/>
      <c r="D291" s="238"/>
      <c r="E291" s="238"/>
      <c r="F291" s="238"/>
      <c r="G291" s="238"/>
    </row>
    <row r="292" spans="1:7" ht="20.25" customHeight="1" x14ac:dyDescent="0.15">
      <c r="A292" s="254"/>
      <c r="B292" s="238"/>
      <c r="C292" s="238"/>
      <c r="D292" s="238"/>
      <c r="E292" s="238"/>
      <c r="F292" s="238"/>
      <c r="G292" s="238"/>
    </row>
    <row r="293" spans="1:7" ht="20.25" customHeight="1" x14ac:dyDescent="0.15">
      <c r="A293" s="254"/>
      <c r="B293" s="238"/>
      <c r="C293" s="238"/>
      <c r="D293" s="238"/>
      <c r="E293" s="238"/>
      <c r="F293" s="238"/>
      <c r="G293" s="238"/>
    </row>
    <row r="294" spans="1:7" ht="20.25" customHeight="1" x14ac:dyDescent="0.15">
      <c r="A294" s="254"/>
      <c r="B294" s="238"/>
      <c r="C294" s="238"/>
      <c r="D294" s="238"/>
      <c r="E294" s="238"/>
      <c r="F294" s="238"/>
      <c r="G294" s="238"/>
    </row>
    <row r="295" spans="1:7" ht="20.25" customHeight="1" x14ac:dyDescent="0.15">
      <c r="A295" s="254"/>
      <c r="B295" s="238"/>
      <c r="C295" s="238"/>
      <c r="D295" s="238"/>
      <c r="E295" s="238"/>
      <c r="F295" s="238"/>
      <c r="G295" s="238"/>
    </row>
    <row r="296" spans="1:7" ht="20.25" customHeight="1" x14ac:dyDescent="0.15">
      <c r="A296" s="254"/>
      <c r="B296" s="238"/>
      <c r="C296" s="238"/>
      <c r="D296" s="238"/>
      <c r="E296" s="238"/>
      <c r="F296" s="238"/>
      <c r="G296" s="238"/>
    </row>
    <row r="297" spans="1:7" ht="20.25" customHeight="1" x14ac:dyDescent="0.15">
      <c r="A297" s="254"/>
      <c r="B297" s="238"/>
      <c r="C297" s="238"/>
      <c r="D297" s="238"/>
      <c r="E297" s="238"/>
      <c r="F297" s="238"/>
      <c r="G297" s="238"/>
    </row>
    <row r="298" spans="1:7" ht="20.25" customHeight="1" x14ac:dyDescent="0.15">
      <c r="A298" s="254"/>
      <c r="B298" s="238"/>
      <c r="C298" s="238"/>
      <c r="D298" s="238"/>
      <c r="E298" s="238"/>
      <c r="F298" s="238"/>
      <c r="G298" s="238"/>
    </row>
    <row r="299" spans="1:7" ht="20.25" customHeight="1" x14ac:dyDescent="0.15">
      <c r="A299" s="254"/>
      <c r="B299" s="238"/>
      <c r="C299" s="238"/>
      <c r="D299" s="238"/>
      <c r="E299" s="238"/>
      <c r="F299" s="238"/>
      <c r="G299" s="238"/>
    </row>
    <row r="300" spans="1:7" ht="20.25" customHeight="1" x14ac:dyDescent="0.15">
      <c r="A300" s="254"/>
      <c r="B300" s="238"/>
      <c r="C300" s="238"/>
      <c r="D300" s="238"/>
      <c r="E300" s="238"/>
      <c r="F300" s="238"/>
      <c r="G300" s="238"/>
    </row>
    <row r="301" spans="1:7" ht="20.25" customHeight="1" x14ac:dyDescent="0.15">
      <c r="A301" s="254"/>
      <c r="B301" s="238"/>
      <c r="C301" s="238"/>
      <c r="D301" s="238"/>
      <c r="E301" s="238"/>
      <c r="F301" s="238"/>
      <c r="G301" s="238"/>
    </row>
    <row r="302" spans="1:7" ht="20.25" customHeight="1" x14ac:dyDescent="0.15">
      <c r="A302" s="254"/>
      <c r="B302" s="238"/>
      <c r="C302" s="238"/>
      <c r="D302" s="238"/>
      <c r="E302" s="238"/>
      <c r="F302" s="238"/>
      <c r="G302" s="238"/>
    </row>
    <row r="303" spans="1:7" ht="20.25" customHeight="1" x14ac:dyDescent="0.15">
      <c r="A303" s="254"/>
      <c r="B303" s="238"/>
      <c r="C303" s="238"/>
      <c r="D303" s="238"/>
      <c r="E303" s="238"/>
      <c r="F303" s="238"/>
      <c r="G303" s="238"/>
    </row>
    <row r="304" spans="1:7" ht="20.25" customHeight="1" x14ac:dyDescent="0.15">
      <c r="A304" s="254"/>
      <c r="B304" s="238"/>
      <c r="C304" s="238"/>
      <c r="D304" s="238"/>
      <c r="E304" s="238"/>
      <c r="F304" s="238"/>
      <c r="G304" s="238"/>
    </row>
    <row r="305" spans="1:7" ht="20.25" customHeight="1" x14ac:dyDescent="0.15">
      <c r="A305" s="254"/>
      <c r="B305" s="238"/>
      <c r="C305" s="238"/>
      <c r="D305" s="238"/>
      <c r="E305" s="238"/>
      <c r="F305" s="238"/>
      <c r="G305" s="238"/>
    </row>
    <row r="306" spans="1:7" ht="20.25" customHeight="1" x14ac:dyDescent="0.15">
      <c r="A306" s="254"/>
      <c r="B306" s="238"/>
      <c r="C306" s="238"/>
      <c r="D306" s="238"/>
      <c r="E306" s="238"/>
      <c r="F306" s="238"/>
      <c r="G306" s="238"/>
    </row>
    <row r="307" spans="1:7" ht="20.25" customHeight="1" x14ac:dyDescent="0.15">
      <c r="A307" s="254"/>
      <c r="B307" s="238"/>
      <c r="C307" s="238"/>
      <c r="D307" s="238"/>
      <c r="E307" s="238"/>
      <c r="F307" s="238"/>
      <c r="G307" s="238"/>
    </row>
    <row r="308" spans="1:7" ht="20.25" customHeight="1" x14ac:dyDescent="0.15">
      <c r="A308" s="254"/>
      <c r="B308" s="238"/>
      <c r="C308" s="238"/>
      <c r="D308" s="238"/>
      <c r="E308" s="238"/>
      <c r="F308" s="238"/>
      <c r="G308" s="238"/>
    </row>
    <row r="309" spans="1:7" ht="20.25" customHeight="1" x14ac:dyDescent="0.15">
      <c r="A309" s="254"/>
      <c r="B309" s="238"/>
      <c r="C309" s="238"/>
      <c r="D309" s="238"/>
      <c r="E309" s="238"/>
      <c r="F309" s="238"/>
      <c r="G309" s="238"/>
    </row>
    <row r="310" spans="1:7" ht="20.25" customHeight="1" x14ac:dyDescent="0.15">
      <c r="A310" s="254"/>
      <c r="B310" s="238"/>
      <c r="C310" s="238"/>
      <c r="D310" s="238"/>
      <c r="E310" s="238"/>
      <c r="F310" s="238"/>
      <c r="G310" s="238"/>
    </row>
    <row r="311" spans="1:7" ht="20.25" customHeight="1" x14ac:dyDescent="0.15">
      <c r="A311" s="254"/>
      <c r="B311" s="238"/>
      <c r="C311" s="238"/>
      <c r="D311" s="238"/>
      <c r="E311" s="238"/>
      <c r="F311" s="238"/>
      <c r="G311" s="238"/>
    </row>
    <row r="312" spans="1:7" ht="20.25" customHeight="1" x14ac:dyDescent="0.15">
      <c r="A312" s="254"/>
      <c r="B312" s="238"/>
      <c r="C312" s="238"/>
      <c r="D312" s="238"/>
      <c r="E312" s="238"/>
      <c r="F312" s="238"/>
      <c r="G312" s="238"/>
    </row>
    <row r="313" spans="1:7" ht="20.25" customHeight="1" x14ac:dyDescent="0.15">
      <c r="A313" s="254"/>
      <c r="B313" s="238"/>
      <c r="C313" s="238"/>
      <c r="D313" s="238"/>
      <c r="E313" s="238"/>
      <c r="F313" s="238"/>
      <c r="G313" s="238"/>
    </row>
    <row r="314" spans="1:7" ht="20.25" customHeight="1" x14ac:dyDescent="0.15">
      <c r="A314" s="254"/>
      <c r="B314" s="238"/>
      <c r="C314" s="238"/>
      <c r="D314" s="238"/>
      <c r="E314" s="238"/>
      <c r="F314" s="238"/>
      <c r="G314" s="238"/>
    </row>
    <row r="315" spans="1:7" ht="20.25" customHeight="1" x14ac:dyDescent="0.15">
      <c r="A315" s="254"/>
      <c r="B315" s="238"/>
      <c r="C315" s="238"/>
      <c r="D315" s="238"/>
      <c r="E315" s="238"/>
      <c r="F315" s="238"/>
      <c r="G315" s="238"/>
    </row>
    <row r="316" spans="1:7" ht="20.25" customHeight="1" x14ac:dyDescent="0.15">
      <c r="A316" s="254"/>
      <c r="B316" s="238"/>
      <c r="C316" s="238"/>
      <c r="D316" s="238"/>
      <c r="E316" s="238"/>
      <c r="F316" s="238"/>
      <c r="G316" s="238"/>
    </row>
    <row r="317" spans="1:7" ht="20.25" customHeight="1" x14ac:dyDescent="0.15">
      <c r="A317" s="254"/>
      <c r="B317" s="238"/>
      <c r="C317" s="238"/>
      <c r="D317" s="238"/>
      <c r="E317" s="238"/>
      <c r="F317" s="238"/>
      <c r="G317" s="238"/>
    </row>
    <row r="318" spans="1:7" ht="20.25" customHeight="1" x14ac:dyDescent="0.15">
      <c r="A318" s="254"/>
      <c r="B318" s="238"/>
      <c r="C318" s="238"/>
      <c r="D318" s="238"/>
      <c r="E318" s="238"/>
      <c r="F318" s="238"/>
      <c r="G318" s="238"/>
    </row>
    <row r="319" spans="1:7" ht="20.25" customHeight="1" x14ac:dyDescent="0.15">
      <c r="A319" s="254"/>
      <c r="B319" s="238"/>
      <c r="C319" s="238"/>
      <c r="D319" s="238"/>
      <c r="E319" s="238"/>
      <c r="F319" s="238"/>
      <c r="G319" s="238"/>
    </row>
    <row r="320" spans="1:7" ht="20.25" customHeight="1" x14ac:dyDescent="0.15">
      <c r="A320" s="254"/>
      <c r="B320" s="238"/>
      <c r="C320" s="238"/>
      <c r="D320" s="238"/>
      <c r="E320" s="238"/>
      <c r="F320" s="238"/>
      <c r="G320" s="238"/>
    </row>
    <row r="321" spans="1:7" ht="20.25" customHeight="1" x14ac:dyDescent="0.15">
      <c r="A321" s="254"/>
      <c r="B321" s="238"/>
      <c r="C321" s="238"/>
      <c r="D321" s="238"/>
      <c r="E321" s="238"/>
      <c r="F321" s="238"/>
      <c r="G321" s="238"/>
    </row>
    <row r="322" spans="1:7" ht="20.25" customHeight="1" x14ac:dyDescent="0.15">
      <c r="A322" s="254"/>
      <c r="B322" s="238"/>
      <c r="C322" s="238"/>
      <c r="D322" s="238"/>
      <c r="E322" s="238"/>
      <c r="F322" s="238"/>
      <c r="G322" s="238"/>
    </row>
    <row r="323" spans="1:7" ht="20.25" customHeight="1" x14ac:dyDescent="0.15">
      <c r="A323" s="254"/>
      <c r="B323" s="238"/>
      <c r="C323" s="238"/>
      <c r="D323" s="238"/>
      <c r="E323" s="238"/>
      <c r="F323" s="238"/>
      <c r="G323" s="238"/>
    </row>
    <row r="324" spans="1:7" ht="20.25" customHeight="1" x14ac:dyDescent="0.15">
      <c r="A324" s="254"/>
      <c r="B324" s="238"/>
      <c r="C324" s="238"/>
      <c r="D324" s="238"/>
      <c r="E324" s="238"/>
      <c r="F324" s="238"/>
      <c r="G324" s="238"/>
    </row>
    <row r="325" spans="1:7" ht="20.25" customHeight="1" x14ac:dyDescent="0.15">
      <c r="A325" s="254"/>
      <c r="B325" s="238"/>
      <c r="C325" s="238"/>
      <c r="D325" s="238"/>
      <c r="E325" s="238"/>
      <c r="F325" s="238"/>
      <c r="G325" s="238"/>
    </row>
    <row r="326" spans="1:7" ht="20.25" customHeight="1" x14ac:dyDescent="0.15">
      <c r="A326" s="254"/>
      <c r="B326" s="238"/>
      <c r="C326" s="238"/>
      <c r="D326" s="238"/>
      <c r="E326" s="238"/>
      <c r="F326" s="238"/>
      <c r="G326" s="238"/>
    </row>
    <row r="327" spans="1:7" ht="20.25" customHeight="1" x14ac:dyDescent="0.15">
      <c r="A327" s="254"/>
      <c r="B327" s="238"/>
      <c r="C327" s="238"/>
      <c r="D327" s="238"/>
      <c r="E327" s="238"/>
      <c r="F327" s="238"/>
      <c r="G327" s="238"/>
    </row>
    <row r="328" spans="1:7" ht="20.25" customHeight="1" x14ac:dyDescent="0.15">
      <c r="A328" s="254"/>
      <c r="B328" s="238"/>
      <c r="C328" s="238"/>
      <c r="D328" s="238"/>
      <c r="E328" s="238"/>
      <c r="F328" s="238"/>
      <c r="G328" s="238"/>
    </row>
    <row r="329" spans="1:7" ht="20.25" customHeight="1" x14ac:dyDescent="0.15">
      <c r="A329" s="254"/>
      <c r="B329" s="238"/>
      <c r="C329" s="238"/>
      <c r="D329" s="238"/>
      <c r="E329" s="238"/>
      <c r="F329" s="238"/>
      <c r="G329" s="238"/>
    </row>
    <row r="330" spans="1:7" ht="20.25" customHeight="1" x14ac:dyDescent="0.15">
      <c r="A330" s="254"/>
      <c r="B330" s="238"/>
      <c r="C330" s="238"/>
      <c r="D330" s="238"/>
      <c r="E330" s="238"/>
      <c r="F330" s="238"/>
      <c r="G330" s="238"/>
    </row>
    <row r="331" spans="1:7" ht="20.25" customHeight="1" x14ac:dyDescent="0.15">
      <c r="A331" s="254"/>
      <c r="B331" s="238"/>
      <c r="C331" s="238"/>
      <c r="D331" s="238"/>
      <c r="E331" s="238"/>
      <c r="F331" s="238"/>
      <c r="G331" s="238"/>
    </row>
    <row r="332" spans="1:7" ht="20.25" customHeight="1" x14ac:dyDescent="0.15">
      <c r="A332" s="254"/>
      <c r="B332" s="238"/>
      <c r="C332" s="238"/>
      <c r="D332" s="238"/>
      <c r="E332" s="238"/>
      <c r="F332" s="238"/>
      <c r="G332" s="238"/>
    </row>
    <row r="333" spans="1:7" ht="20.25" customHeight="1" x14ac:dyDescent="0.15">
      <c r="A333" s="254"/>
      <c r="B333" s="238"/>
      <c r="C333" s="238"/>
      <c r="D333" s="238"/>
      <c r="E333" s="238"/>
      <c r="F333" s="238"/>
      <c r="G333" s="238"/>
    </row>
    <row r="334" spans="1:7" ht="20.25" customHeight="1" x14ac:dyDescent="0.15">
      <c r="A334" s="254"/>
      <c r="B334" s="238"/>
      <c r="C334" s="238"/>
      <c r="D334" s="238"/>
      <c r="E334" s="238"/>
      <c r="F334" s="238"/>
      <c r="G334" s="238"/>
    </row>
    <row r="335" spans="1:7" ht="20.25" customHeight="1" x14ac:dyDescent="0.15">
      <c r="A335" s="254"/>
      <c r="B335" s="238"/>
      <c r="C335" s="238"/>
      <c r="D335" s="238"/>
      <c r="E335" s="238"/>
      <c r="F335" s="238"/>
      <c r="G335" s="238"/>
    </row>
    <row r="336" spans="1:7" ht="20.25" customHeight="1" x14ac:dyDescent="0.15">
      <c r="A336" s="254"/>
      <c r="B336" s="238"/>
      <c r="C336" s="238"/>
      <c r="D336" s="238"/>
      <c r="E336" s="238"/>
      <c r="F336" s="238"/>
      <c r="G336" s="238"/>
    </row>
    <row r="337" spans="1:7" ht="20.25" customHeight="1" x14ac:dyDescent="0.15">
      <c r="A337" s="254"/>
      <c r="B337" s="238"/>
      <c r="C337" s="238"/>
      <c r="D337" s="238"/>
      <c r="E337" s="238"/>
      <c r="F337" s="238"/>
      <c r="G337" s="238"/>
    </row>
    <row r="338" spans="1:7" ht="20.25" customHeight="1" x14ac:dyDescent="0.15">
      <c r="A338" s="254"/>
      <c r="B338" s="238"/>
      <c r="C338" s="238"/>
      <c r="D338" s="238"/>
      <c r="E338" s="238"/>
      <c r="F338" s="238"/>
      <c r="G338" s="238"/>
    </row>
    <row r="339" spans="1:7" ht="20.25" customHeight="1" x14ac:dyDescent="0.15">
      <c r="A339" s="254"/>
      <c r="B339" s="238"/>
      <c r="C339" s="238"/>
      <c r="D339" s="238"/>
      <c r="E339" s="238"/>
      <c r="F339" s="238"/>
      <c r="G339" s="238"/>
    </row>
    <row r="340" spans="1:7" ht="20.25" customHeight="1" x14ac:dyDescent="0.15">
      <c r="A340" s="254"/>
      <c r="B340" s="238"/>
      <c r="C340" s="238"/>
      <c r="D340" s="238"/>
      <c r="E340" s="238"/>
      <c r="F340" s="238"/>
      <c r="G340" s="238"/>
    </row>
    <row r="341" spans="1:7" ht="20.25" customHeight="1" x14ac:dyDescent="0.15">
      <c r="A341" s="254"/>
      <c r="B341" s="238"/>
      <c r="C341" s="238"/>
      <c r="D341" s="238"/>
      <c r="E341" s="238"/>
      <c r="F341" s="238"/>
      <c r="G341" s="238"/>
    </row>
    <row r="342" spans="1:7" ht="20.25" customHeight="1" x14ac:dyDescent="0.15">
      <c r="A342" s="254"/>
      <c r="B342" s="238"/>
      <c r="C342" s="238"/>
      <c r="D342" s="238"/>
      <c r="E342" s="238"/>
      <c r="F342" s="238"/>
      <c r="G342" s="238"/>
    </row>
    <row r="343" spans="1:7" ht="20.25" customHeight="1" x14ac:dyDescent="0.15">
      <c r="A343" s="254"/>
      <c r="B343" s="238"/>
      <c r="C343" s="238"/>
      <c r="D343" s="238"/>
      <c r="E343" s="238"/>
      <c r="F343" s="238"/>
      <c r="G343" s="238"/>
    </row>
    <row r="344" spans="1:7" ht="20.25" customHeight="1" x14ac:dyDescent="0.15">
      <c r="A344" s="254"/>
      <c r="B344" s="238"/>
      <c r="C344" s="238"/>
      <c r="D344" s="238"/>
      <c r="E344" s="238"/>
      <c r="F344" s="238"/>
      <c r="G344" s="238"/>
    </row>
    <row r="345" spans="1:7" ht="20.25" customHeight="1" x14ac:dyDescent="0.15">
      <c r="A345" s="254"/>
      <c r="B345" s="238"/>
      <c r="C345" s="238"/>
      <c r="D345" s="238"/>
      <c r="E345" s="238"/>
      <c r="F345" s="238"/>
      <c r="G345" s="238"/>
    </row>
    <row r="346" spans="1:7" ht="20.25" customHeight="1" x14ac:dyDescent="0.15">
      <c r="A346" s="254"/>
      <c r="B346" s="238"/>
      <c r="C346" s="238"/>
      <c r="D346" s="238"/>
      <c r="E346" s="238"/>
      <c r="F346" s="238"/>
      <c r="G346" s="238"/>
    </row>
    <row r="347" spans="1:7" ht="20.25" customHeight="1" x14ac:dyDescent="0.15">
      <c r="A347" s="254"/>
      <c r="B347" s="238"/>
      <c r="C347" s="238"/>
      <c r="D347" s="238"/>
      <c r="E347" s="238"/>
      <c r="F347" s="238"/>
      <c r="G347" s="238"/>
    </row>
    <row r="348" spans="1:7" ht="20.25" customHeight="1" x14ac:dyDescent="0.15">
      <c r="A348" s="254"/>
      <c r="B348" s="238"/>
      <c r="C348" s="238"/>
      <c r="D348" s="238"/>
      <c r="E348" s="238"/>
      <c r="F348" s="238"/>
      <c r="G348" s="238"/>
    </row>
    <row r="349" spans="1:7" ht="20.25" customHeight="1" x14ac:dyDescent="0.15">
      <c r="A349" s="254"/>
      <c r="B349" s="238"/>
      <c r="C349" s="238"/>
      <c r="D349" s="238"/>
      <c r="E349" s="238"/>
      <c r="F349" s="238"/>
      <c r="G349" s="238"/>
    </row>
    <row r="350" spans="1:7" ht="20.25" customHeight="1" x14ac:dyDescent="0.15">
      <c r="A350" s="254"/>
      <c r="B350" s="238"/>
      <c r="C350" s="238"/>
      <c r="D350" s="238"/>
      <c r="E350" s="238"/>
      <c r="F350" s="238"/>
      <c r="G350" s="238"/>
    </row>
    <row r="351" spans="1:7" ht="20.25" customHeight="1" x14ac:dyDescent="0.15">
      <c r="A351" s="254"/>
      <c r="B351" s="238"/>
      <c r="C351" s="238"/>
      <c r="D351" s="238"/>
      <c r="E351" s="238"/>
      <c r="F351" s="238"/>
      <c r="G351" s="238"/>
    </row>
    <row r="352" spans="1:7" ht="20.25" customHeight="1" x14ac:dyDescent="0.15">
      <c r="A352" s="254"/>
      <c r="B352" s="238"/>
      <c r="C352" s="238"/>
      <c r="D352" s="238"/>
      <c r="E352" s="238"/>
      <c r="F352" s="238"/>
      <c r="G352" s="238"/>
    </row>
    <row r="353" spans="1:7" ht="20.25" customHeight="1" x14ac:dyDescent="0.15">
      <c r="A353" s="254"/>
      <c r="B353" s="238"/>
      <c r="C353" s="238"/>
      <c r="D353" s="238"/>
      <c r="E353" s="238"/>
      <c r="F353" s="238"/>
      <c r="G353" s="238"/>
    </row>
    <row r="354" spans="1:7" ht="20.25" customHeight="1" x14ac:dyDescent="0.15">
      <c r="A354" s="254"/>
      <c r="B354" s="238"/>
      <c r="C354" s="238"/>
      <c r="D354" s="238"/>
      <c r="E354" s="238"/>
      <c r="F354" s="238"/>
      <c r="G354" s="238"/>
    </row>
    <row r="355" spans="1:7" ht="20.25" customHeight="1" x14ac:dyDescent="0.15">
      <c r="A355" s="254"/>
      <c r="B355" s="238"/>
      <c r="C355" s="238"/>
      <c r="D355" s="238"/>
      <c r="E355" s="238"/>
      <c r="F355" s="238"/>
      <c r="G355" s="238"/>
    </row>
    <row r="356" spans="1:7" ht="20.25" customHeight="1" x14ac:dyDescent="0.15">
      <c r="A356" s="254"/>
      <c r="B356" s="238"/>
      <c r="C356" s="238"/>
      <c r="D356" s="238"/>
      <c r="E356" s="238"/>
      <c r="F356" s="238"/>
      <c r="G356" s="238"/>
    </row>
    <row r="357" spans="1:7" ht="20.25" customHeight="1" x14ac:dyDescent="0.15">
      <c r="A357" s="254"/>
      <c r="B357" s="238"/>
      <c r="C357" s="238"/>
      <c r="D357" s="238"/>
      <c r="E357" s="238"/>
      <c r="F357" s="238"/>
      <c r="G357" s="238"/>
    </row>
    <row r="358" spans="1:7" ht="20.25" customHeight="1" x14ac:dyDescent="0.15">
      <c r="A358" s="254"/>
      <c r="B358" s="238"/>
      <c r="C358" s="238"/>
      <c r="D358" s="238"/>
      <c r="E358" s="238"/>
      <c r="F358" s="238"/>
      <c r="G358" s="238"/>
    </row>
    <row r="359" spans="1:7" ht="20.25" customHeight="1" x14ac:dyDescent="0.15">
      <c r="A359" s="254"/>
      <c r="B359" s="238"/>
      <c r="C359" s="238"/>
      <c r="D359" s="238"/>
      <c r="E359" s="238"/>
      <c r="F359" s="238"/>
      <c r="G359" s="238"/>
    </row>
    <row r="360" spans="1:7" ht="20.25" customHeight="1" x14ac:dyDescent="0.15">
      <c r="A360" s="254"/>
      <c r="B360" s="238"/>
      <c r="C360" s="238"/>
      <c r="D360" s="238"/>
      <c r="E360" s="238"/>
      <c r="F360" s="238"/>
      <c r="G360" s="238"/>
    </row>
    <row r="361" spans="1:7" ht="20.25" customHeight="1" x14ac:dyDescent="0.15">
      <c r="A361" s="254"/>
      <c r="B361" s="238"/>
      <c r="C361" s="238"/>
      <c r="D361" s="238"/>
      <c r="E361" s="238"/>
      <c r="F361" s="238"/>
      <c r="G361" s="238"/>
    </row>
    <row r="362" spans="1:7" ht="20.25" customHeight="1" x14ac:dyDescent="0.15">
      <c r="A362" s="254"/>
      <c r="B362" s="238"/>
      <c r="C362" s="238"/>
      <c r="D362" s="238"/>
      <c r="E362" s="238"/>
      <c r="F362" s="238"/>
      <c r="G362" s="238"/>
    </row>
    <row r="363" spans="1:7" ht="20.25" customHeight="1" x14ac:dyDescent="0.15">
      <c r="A363" s="254"/>
      <c r="B363" s="238"/>
      <c r="C363" s="238"/>
      <c r="D363" s="238"/>
      <c r="E363" s="238"/>
      <c r="F363" s="238"/>
      <c r="G363" s="238"/>
    </row>
    <row r="364" spans="1:7" ht="20.25" customHeight="1" x14ac:dyDescent="0.15">
      <c r="A364" s="254"/>
      <c r="B364" s="238"/>
      <c r="C364" s="238"/>
      <c r="D364" s="238"/>
      <c r="E364" s="238"/>
      <c r="F364" s="238"/>
      <c r="G364" s="238"/>
    </row>
    <row r="365" spans="1:7" ht="20.25" customHeight="1" x14ac:dyDescent="0.15">
      <c r="A365" s="254"/>
      <c r="B365" s="238"/>
      <c r="C365" s="238"/>
      <c r="D365" s="238"/>
      <c r="E365" s="238"/>
      <c r="F365" s="238"/>
      <c r="G365" s="238"/>
    </row>
    <row r="366" spans="1:7" ht="20.25" customHeight="1" x14ac:dyDescent="0.15">
      <c r="A366" s="254"/>
      <c r="B366" s="238"/>
      <c r="C366" s="238"/>
      <c r="D366" s="238"/>
      <c r="E366" s="238"/>
      <c r="F366" s="238"/>
      <c r="G366" s="238"/>
    </row>
    <row r="367" spans="1:7" ht="20.25" customHeight="1" x14ac:dyDescent="0.15">
      <c r="A367" s="254"/>
      <c r="B367" s="238"/>
      <c r="C367" s="238"/>
      <c r="D367" s="238"/>
      <c r="E367" s="238"/>
      <c r="F367" s="238"/>
      <c r="G367" s="238"/>
    </row>
    <row r="368" spans="1:7" ht="20.25" customHeight="1" x14ac:dyDescent="0.15">
      <c r="A368" s="254"/>
      <c r="B368" s="238"/>
      <c r="C368" s="238"/>
      <c r="D368" s="238"/>
      <c r="E368" s="238"/>
      <c r="F368" s="238"/>
      <c r="G368" s="238"/>
    </row>
    <row r="369" spans="1:7" ht="20.25" customHeight="1" x14ac:dyDescent="0.15">
      <c r="A369" s="254"/>
      <c r="B369" s="238"/>
      <c r="C369" s="238"/>
      <c r="D369" s="238"/>
      <c r="E369" s="238"/>
      <c r="F369" s="238"/>
      <c r="G369" s="238"/>
    </row>
    <row r="370" spans="1:7" ht="20.25" customHeight="1" x14ac:dyDescent="0.15">
      <c r="A370" s="254"/>
      <c r="B370" s="238"/>
      <c r="C370" s="238"/>
      <c r="D370" s="238"/>
      <c r="E370" s="238"/>
      <c r="F370" s="238"/>
      <c r="G370" s="238"/>
    </row>
    <row r="371" spans="1:7" ht="20.25" customHeight="1" x14ac:dyDescent="0.15">
      <c r="A371" s="254"/>
      <c r="B371" s="238"/>
      <c r="C371" s="238"/>
      <c r="D371" s="238"/>
      <c r="E371" s="238"/>
      <c r="F371" s="238"/>
      <c r="G371" s="238"/>
    </row>
    <row r="372" spans="1:7" ht="20.25" customHeight="1" x14ac:dyDescent="0.15">
      <c r="A372" s="254"/>
      <c r="B372" s="238"/>
      <c r="C372" s="238"/>
      <c r="D372" s="238"/>
      <c r="E372" s="238"/>
      <c r="F372" s="238"/>
      <c r="G372" s="238"/>
    </row>
    <row r="373" spans="1:7" ht="20.25" customHeight="1" x14ac:dyDescent="0.15">
      <c r="A373" s="254"/>
      <c r="B373" s="238"/>
      <c r="C373" s="238"/>
      <c r="D373" s="238"/>
      <c r="E373" s="238"/>
      <c r="F373" s="238"/>
      <c r="G373" s="238"/>
    </row>
    <row r="374" spans="1:7" ht="20.25" customHeight="1" x14ac:dyDescent="0.15">
      <c r="A374" s="254"/>
      <c r="B374" s="238"/>
      <c r="C374" s="238"/>
      <c r="D374" s="238"/>
      <c r="E374" s="238"/>
      <c r="F374" s="238"/>
      <c r="G374" s="238"/>
    </row>
    <row r="375" spans="1:7" ht="20.25" customHeight="1" x14ac:dyDescent="0.15">
      <c r="A375" s="254"/>
      <c r="B375" s="238"/>
      <c r="C375" s="238"/>
      <c r="D375" s="238"/>
      <c r="E375" s="238"/>
      <c r="F375" s="238"/>
      <c r="G375" s="238"/>
    </row>
    <row r="376" spans="1:7" ht="20.25" customHeight="1" x14ac:dyDescent="0.15">
      <c r="A376" s="254"/>
      <c r="B376" s="238"/>
      <c r="C376" s="238"/>
      <c r="D376" s="238"/>
      <c r="E376" s="238"/>
      <c r="F376" s="238"/>
      <c r="G376" s="238"/>
    </row>
    <row r="377" spans="1:7" ht="20.25" customHeight="1" x14ac:dyDescent="0.15">
      <c r="A377" s="254"/>
      <c r="B377" s="238"/>
      <c r="C377" s="238"/>
      <c r="D377" s="238"/>
      <c r="E377" s="238"/>
      <c r="F377" s="238"/>
      <c r="G377" s="238"/>
    </row>
    <row r="378" spans="1:7" ht="20.25" customHeight="1" x14ac:dyDescent="0.15">
      <c r="A378" s="254"/>
      <c r="B378" s="238"/>
      <c r="C378" s="238"/>
      <c r="D378" s="238"/>
      <c r="E378" s="238"/>
      <c r="F378" s="238"/>
      <c r="G378" s="238"/>
    </row>
    <row r="379" spans="1:7" ht="20.25" customHeight="1" x14ac:dyDescent="0.15">
      <c r="A379" s="254"/>
      <c r="B379" s="238"/>
      <c r="C379" s="238"/>
      <c r="D379" s="238"/>
      <c r="E379" s="238"/>
      <c r="F379" s="238"/>
      <c r="G379" s="238"/>
    </row>
    <row r="380" spans="1:7" ht="20.25" customHeight="1" x14ac:dyDescent="0.15">
      <c r="A380" s="254"/>
      <c r="B380" s="238"/>
      <c r="C380" s="238"/>
      <c r="D380" s="238"/>
      <c r="E380" s="238"/>
      <c r="F380" s="238"/>
      <c r="G380" s="238"/>
    </row>
    <row r="381" spans="1:7" ht="20.25" customHeight="1" x14ac:dyDescent="0.15">
      <c r="A381" s="254"/>
      <c r="B381" s="238"/>
      <c r="C381" s="238"/>
      <c r="D381" s="238"/>
      <c r="E381" s="238"/>
      <c r="F381" s="238"/>
      <c r="G381" s="238"/>
    </row>
    <row r="382" spans="1:7" ht="20.25" customHeight="1" x14ac:dyDescent="0.15">
      <c r="A382" s="254"/>
      <c r="B382" s="238"/>
      <c r="C382" s="238"/>
      <c r="D382" s="238"/>
      <c r="E382" s="238"/>
      <c r="F382" s="238"/>
      <c r="G382" s="238"/>
    </row>
    <row r="383" spans="1:7" ht="20.25" customHeight="1" x14ac:dyDescent="0.15">
      <c r="A383" s="254"/>
      <c r="B383" s="238"/>
      <c r="C383" s="238"/>
      <c r="D383" s="238"/>
      <c r="E383" s="238"/>
      <c r="F383" s="238"/>
      <c r="G383" s="238"/>
    </row>
    <row r="384" spans="1:7" ht="20.25" customHeight="1" x14ac:dyDescent="0.15">
      <c r="A384" s="254"/>
      <c r="B384" s="238"/>
      <c r="C384" s="238"/>
      <c r="D384" s="238"/>
      <c r="E384" s="238"/>
      <c r="F384" s="238"/>
      <c r="G384" s="238"/>
    </row>
    <row r="385" spans="1:7" ht="20.25" customHeight="1" x14ac:dyDescent="0.15">
      <c r="A385" s="254"/>
      <c r="B385" s="238"/>
      <c r="C385" s="238"/>
      <c r="D385" s="238"/>
      <c r="E385" s="238"/>
      <c r="F385" s="238"/>
      <c r="G385" s="238"/>
    </row>
    <row r="386" spans="1:7" ht="20.25" customHeight="1" x14ac:dyDescent="0.15">
      <c r="A386" s="254"/>
      <c r="B386" s="238"/>
      <c r="C386" s="238"/>
      <c r="D386" s="238"/>
      <c r="E386" s="238"/>
      <c r="F386" s="238"/>
      <c r="G386" s="238"/>
    </row>
    <row r="387" spans="1:7" ht="20.25" customHeight="1" x14ac:dyDescent="0.15">
      <c r="A387" s="254"/>
      <c r="B387" s="238"/>
      <c r="C387" s="238"/>
      <c r="D387" s="238"/>
      <c r="E387" s="238"/>
      <c r="F387" s="238"/>
      <c r="G387" s="238"/>
    </row>
    <row r="388" spans="1:7" ht="20.25" customHeight="1" x14ac:dyDescent="0.15">
      <c r="A388" s="254"/>
      <c r="B388" s="238"/>
      <c r="C388" s="238"/>
      <c r="D388" s="238"/>
      <c r="E388" s="238"/>
      <c r="F388" s="238"/>
      <c r="G388" s="238"/>
    </row>
    <row r="389" spans="1:7" ht="20.25" customHeight="1" x14ac:dyDescent="0.15">
      <c r="A389" s="254"/>
      <c r="B389" s="238"/>
      <c r="C389" s="238"/>
      <c r="D389" s="238"/>
      <c r="E389" s="238"/>
      <c r="F389" s="238"/>
      <c r="G389" s="238"/>
    </row>
    <row r="390" spans="1:7" ht="20.25" customHeight="1" x14ac:dyDescent="0.15">
      <c r="A390" s="254"/>
      <c r="B390" s="238"/>
      <c r="C390" s="238"/>
      <c r="D390" s="238"/>
      <c r="E390" s="238"/>
      <c r="F390" s="238"/>
      <c r="G390" s="238"/>
    </row>
    <row r="391" spans="1:7" ht="20.25" customHeight="1" x14ac:dyDescent="0.15">
      <c r="A391" s="254"/>
      <c r="B391" s="238"/>
      <c r="C391" s="238"/>
      <c r="D391" s="238"/>
      <c r="E391" s="238"/>
      <c r="F391" s="238"/>
      <c r="G391" s="238"/>
    </row>
    <row r="392" spans="1:7" ht="20.25" customHeight="1" x14ac:dyDescent="0.15">
      <c r="A392" s="254"/>
      <c r="B392" s="238"/>
      <c r="C392" s="238"/>
      <c r="D392" s="238"/>
      <c r="E392" s="238"/>
      <c r="F392" s="238"/>
      <c r="G392" s="238"/>
    </row>
    <row r="393" spans="1:7" ht="20.25" customHeight="1" x14ac:dyDescent="0.15">
      <c r="A393" s="254"/>
      <c r="B393" s="238"/>
      <c r="C393" s="238"/>
      <c r="D393" s="238"/>
      <c r="E393" s="238"/>
      <c r="F393" s="238"/>
      <c r="G393" s="238"/>
    </row>
    <row r="394" spans="1:7" ht="20.25" customHeight="1" x14ac:dyDescent="0.15">
      <c r="A394" s="254"/>
      <c r="B394" s="238"/>
      <c r="C394" s="238"/>
      <c r="D394" s="238"/>
      <c r="E394" s="238"/>
      <c r="F394" s="238"/>
      <c r="G394" s="238"/>
    </row>
    <row r="395" spans="1:7" ht="20.25" customHeight="1" x14ac:dyDescent="0.15">
      <c r="A395" s="254"/>
      <c r="B395" s="238"/>
      <c r="C395" s="238"/>
      <c r="D395" s="238"/>
      <c r="E395" s="238"/>
      <c r="F395" s="238"/>
      <c r="G395" s="238"/>
    </row>
    <row r="396" spans="1:7" ht="20.25" customHeight="1" x14ac:dyDescent="0.15">
      <c r="A396" s="254"/>
      <c r="B396" s="238"/>
      <c r="C396" s="238"/>
      <c r="D396" s="238"/>
      <c r="E396" s="238"/>
      <c r="F396" s="238"/>
      <c r="G396" s="238"/>
    </row>
    <row r="397" spans="1:7" ht="20.25" customHeight="1" x14ac:dyDescent="0.15">
      <c r="A397" s="254"/>
      <c r="B397" s="238"/>
      <c r="C397" s="238"/>
      <c r="D397" s="238"/>
      <c r="E397" s="238"/>
      <c r="F397" s="238"/>
      <c r="G397" s="238"/>
    </row>
    <row r="398" spans="1:7" ht="20.25" customHeight="1" x14ac:dyDescent="0.15">
      <c r="A398" s="254"/>
      <c r="B398" s="238"/>
      <c r="C398" s="238"/>
      <c r="D398" s="238"/>
      <c r="E398" s="238"/>
      <c r="F398" s="238"/>
      <c r="G398" s="238"/>
    </row>
    <row r="399" spans="1:7" ht="20.25" customHeight="1" x14ac:dyDescent="0.15">
      <c r="A399" s="254"/>
      <c r="B399" s="238"/>
      <c r="C399" s="238"/>
      <c r="D399" s="238"/>
      <c r="E399" s="238"/>
      <c r="F399" s="238"/>
      <c r="G399" s="238"/>
    </row>
    <row r="400" spans="1:7" ht="20.25" customHeight="1" x14ac:dyDescent="0.15">
      <c r="A400" s="254"/>
      <c r="B400" s="238"/>
      <c r="C400" s="238"/>
      <c r="D400" s="238"/>
      <c r="E400" s="238"/>
      <c r="F400" s="238"/>
      <c r="G400" s="238"/>
    </row>
    <row r="401" spans="1:7" ht="20.25" customHeight="1" x14ac:dyDescent="0.15">
      <c r="A401" s="254"/>
      <c r="B401" s="238"/>
      <c r="C401" s="238"/>
      <c r="D401" s="238"/>
      <c r="E401" s="238"/>
      <c r="F401" s="238"/>
      <c r="G401" s="238"/>
    </row>
    <row r="402" spans="1:7" ht="20.25" customHeight="1" x14ac:dyDescent="0.15">
      <c r="A402" s="254"/>
      <c r="B402" s="238"/>
      <c r="C402" s="238"/>
      <c r="D402" s="238"/>
      <c r="E402" s="238"/>
      <c r="F402" s="238"/>
      <c r="G402" s="238"/>
    </row>
    <row r="403" spans="1:7" ht="20.25" customHeight="1" x14ac:dyDescent="0.15">
      <c r="A403" s="254"/>
      <c r="B403" s="238"/>
      <c r="C403" s="238"/>
      <c r="D403" s="238"/>
      <c r="E403" s="238"/>
      <c r="F403" s="238"/>
      <c r="G403" s="238"/>
    </row>
    <row r="404" spans="1:7" ht="20.25" customHeight="1" x14ac:dyDescent="0.15">
      <c r="A404" s="254"/>
      <c r="B404" s="238"/>
      <c r="C404" s="238"/>
      <c r="D404" s="238"/>
      <c r="E404" s="238"/>
      <c r="F404" s="238"/>
      <c r="G404" s="238"/>
    </row>
    <row r="405" spans="1:7" ht="20.25" customHeight="1" x14ac:dyDescent="0.15">
      <c r="A405" s="254"/>
      <c r="B405" s="238"/>
      <c r="C405" s="238"/>
      <c r="D405" s="238"/>
      <c r="E405" s="238"/>
      <c r="F405" s="238"/>
      <c r="G405" s="238"/>
    </row>
    <row r="406" spans="1:7" ht="20.25" customHeight="1" x14ac:dyDescent="0.15">
      <c r="A406" s="254"/>
      <c r="B406" s="238"/>
      <c r="C406" s="238"/>
      <c r="D406" s="238"/>
      <c r="E406" s="238"/>
      <c r="F406" s="238"/>
      <c r="G406" s="238"/>
    </row>
    <row r="407" spans="1:7" ht="20.25" customHeight="1" x14ac:dyDescent="0.15">
      <c r="A407" s="254"/>
      <c r="B407" s="238"/>
      <c r="C407" s="238"/>
      <c r="D407" s="238"/>
      <c r="E407" s="238"/>
      <c r="F407" s="238"/>
      <c r="G407" s="238"/>
    </row>
    <row r="408" spans="1:7" ht="20.25" customHeight="1" x14ac:dyDescent="0.15">
      <c r="A408" s="254"/>
      <c r="B408" s="238"/>
      <c r="C408" s="238"/>
      <c r="D408" s="238"/>
      <c r="E408" s="238"/>
      <c r="F408" s="238"/>
      <c r="G408" s="238"/>
    </row>
    <row r="409" spans="1:7" ht="20.25" customHeight="1" x14ac:dyDescent="0.15">
      <c r="A409" s="254"/>
      <c r="B409" s="238"/>
      <c r="C409" s="238"/>
      <c r="D409" s="238"/>
      <c r="E409" s="238"/>
      <c r="F409" s="238"/>
      <c r="G409" s="238"/>
    </row>
    <row r="410" spans="1:7" ht="20.25" customHeight="1" x14ac:dyDescent="0.15">
      <c r="A410" s="254"/>
      <c r="B410" s="238"/>
      <c r="C410" s="238"/>
      <c r="D410" s="238"/>
      <c r="E410" s="238"/>
      <c r="F410" s="238"/>
      <c r="G410" s="238"/>
    </row>
    <row r="411" spans="1:7" ht="20.25" customHeight="1" x14ac:dyDescent="0.15">
      <c r="A411" s="254"/>
      <c r="B411" s="238"/>
      <c r="C411" s="238"/>
      <c r="D411" s="238"/>
      <c r="E411" s="238"/>
      <c r="F411" s="238"/>
      <c r="G411" s="238"/>
    </row>
    <row r="412" spans="1:7" ht="20.25" customHeight="1" x14ac:dyDescent="0.15">
      <c r="A412" s="254"/>
      <c r="B412" s="238"/>
      <c r="C412" s="238"/>
      <c r="D412" s="238"/>
      <c r="E412" s="238"/>
      <c r="F412" s="238"/>
      <c r="G412" s="238"/>
    </row>
    <row r="413" spans="1:7" ht="20.25" customHeight="1" x14ac:dyDescent="0.15">
      <c r="A413" s="254"/>
      <c r="B413" s="238"/>
      <c r="C413" s="238"/>
      <c r="D413" s="238"/>
      <c r="E413" s="238"/>
      <c r="F413" s="238"/>
      <c r="G413" s="238"/>
    </row>
    <row r="414" spans="1:7" ht="20.25" customHeight="1" x14ac:dyDescent="0.15">
      <c r="A414" s="254"/>
      <c r="B414" s="238"/>
      <c r="C414" s="238"/>
      <c r="D414" s="238"/>
      <c r="E414" s="238"/>
      <c r="F414" s="238"/>
      <c r="G414" s="238"/>
    </row>
    <row r="415" spans="1:7" ht="20.25" customHeight="1" x14ac:dyDescent="0.15">
      <c r="A415" s="254"/>
      <c r="B415" s="238"/>
      <c r="C415" s="238"/>
      <c r="D415" s="238"/>
      <c r="E415" s="238"/>
      <c r="F415" s="238"/>
      <c r="G415" s="238"/>
    </row>
    <row r="416" spans="1:7" ht="20.25" customHeight="1" x14ac:dyDescent="0.15">
      <c r="A416" s="254"/>
      <c r="B416" s="238"/>
      <c r="C416" s="238"/>
      <c r="D416" s="238"/>
      <c r="E416" s="238"/>
      <c r="F416" s="238"/>
      <c r="G416" s="238"/>
    </row>
    <row r="417" spans="1:7" ht="20.25" customHeight="1" x14ac:dyDescent="0.15">
      <c r="A417" s="254"/>
      <c r="B417" s="238"/>
      <c r="C417" s="238"/>
      <c r="D417" s="238"/>
      <c r="E417" s="238"/>
      <c r="F417" s="238"/>
      <c r="G417" s="238"/>
    </row>
    <row r="418" spans="1:7" ht="20.25" customHeight="1" x14ac:dyDescent="0.15">
      <c r="A418" s="254"/>
      <c r="B418" s="238"/>
      <c r="C418" s="238"/>
      <c r="D418" s="238"/>
      <c r="E418" s="238"/>
      <c r="F418" s="238"/>
      <c r="G418" s="238"/>
    </row>
    <row r="419" spans="1:7" ht="20.25" customHeight="1" x14ac:dyDescent="0.15">
      <c r="A419" s="254"/>
      <c r="B419" s="238"/>
      <c r="C419" s="238"/>
      <c r="D419" s="238"/>
      <c r="E419" s="238"/>
      <c r="F419" s="238"/>
      <c r="G419" s="238"/>
    </row>
    <row r="420" spans="1:7" ht="20.25" customHeight="1" x14ac:dyDescent="0.15">
      <c r="A420" s="254"/>
      <c r="B420" s="238"/>
      <c r="C420" s="238"/>
      <c r="D420" s="238"/>
      <c r="E420" s="238"/>
      <c r="F420" s="238"/>
      <c r="G420" s="238"/>
    </row>
    <row r="438" spans="1:7" ht="20.25" customHeight="1" x14ac:dyDescent="0.15">
      <c r="A438" s="244"/>
      <c r="B438" s="243"/>
      <c r="C438" s="243"/>
      <c r="D438" s="243"/>
      <c r="E438" s="243"/>
      <c r="F438" s="243"/>
      <c r="G438" s="247"/>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sheetPr codeName="Sheet4"/>
  <dimension ref="A2:AF969"/>
  <sheetViews>
    <sheetView topLeftCell="A18" zoomScaleNormal="100" zoomScaleSheetLayoutView="145" workbookViewId="0">
      <selection activeCell="M3" sqref="M3"/>
    </sheetView>
  </sheetViews>
  <sheetFormatPr defaultColWidth="4" defaultRowHeight="17.25" x14ac:dyDescent="0.15"/>
  <cols>
    <col min="1" max="1" width="1.5" style="300" customWidth="1"/>
    <col min="2" max="12" width="3.25" style="300" customWidth="1"/>
    <col min="13" max="13" width="13" style="300" customWidth="1"/>
    <col min="14" max="14" width="4.125" style="300" bestFit="1" customWidth="1"/>
    <col min="15" max="32" width="3.25" style="300" customWidth="1"/>
    <col min="33" max="33" width="1.5" style="300" customWidth="1"/>
    <col min="34" max="36" width="3.25" style="300" customWidth="1"/>
    <col min="37" max="16384" width="4" style="300"/>
  </cols>
  <sheetData>
    <row r="2" spans="1:32" x14ac:dyDescent="0.15">
      <c r="B2" s="300" t="s">
        <v>208</v>
      </c>
    </row>
    <row r="4" spans="1:32" x14ac:dyDescent="0.15">
      <c r="W4" s="297" t="s">
        <v>83</v>
      </c>
      <c r="X4" s="714"/>
      <c r="Y4" s="714"/>
      <c r="Z4" s="134" t="s">
        <v>84</v>
      </c>
      <c r="AA4" s="714"/>
      <c r="AB4" s="714"/>
      <c r="AC4" s="134" t="s">
        <v>85</v>
      </c>
      <c r="AD4" s="714"/>
      <c r="AE4" s="714"/>
      <c r="AF4" s="134" t="s">
        <v>86</v>
      </c>
    </row>
    <row r="5" spans="1:32" x14ac:dyDescent="0.15">
      <c r="B5" s="715" t="s">
        <v>774</v>
      </c>
      <c r="C5" s="715"/>
      <c r="D5" s="715"/>
      <c r="E5" s="715"/>
      <c r="F5" s="715"/>
      <c r="G5" s="709" t="s">
        <v>773</v>
      </c>
      <c r="H5" s="709"/>
      <c r="I5" s="709"/>
      <c r="J5" s="709"/>
      <c r="K5" s="134" t="s">
        <v>87</v>
      </c>
    </row>
    <row r="6" spans="1:32" x14ac:dyDescent="0.15">
      <c r="B6" s="134"/>
      <c r="C6" s="134"/>
      <c r="D6" s="134"/>
      <c r="E6" s="134"/>
      <c r="F6" s="134"/>
      <c r="G6" s="134"/>
      <c r="H6" s="134"/>
      <c r="I6" s="134"/>
      <c r="J6" s="134"/>
      <c r="K6" s="134"/>
    </row>
    <row r="7" spans="1:32" x14ac:dyDescent="0.15">
      <c r="S7" s="297" t="s">
        <v>199</v>
      </c>
      <c r="T7" s="715"/>
      <c r="U7" s="715"/>
      <c r="V7" s="715"/>
      <c r="W7" s="715"/>
      <c r="X7" s="715"/>
      <c r="Y7" s="715"/>
      <c r="Z7" s="715"/>
      <c r="AA7" s="715"/>
      <c r="AB7" s="715"/>
      <c r="AC7" s="715"/>
      <c r="AD7" s="715"/>
      <c r="AE7" s="715"/>
      <c r="AF7" s="715"/>
    </row>
    <row r="9" spans="1:32" ht="20.25" customHeight="1" x14ac:dyDescent="0.15">
      <c r="B9" s="697" t="s">
        <v>209</v>
      </c>
      <c r="C9" s="697"/>
      <c r="D9" s="697"/>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row>
    <row r="10" spans="1:32" ht="20.25" customHeight="1" x14ac:dyDescent="0.15">
      <c r="B10" s="697"/>
      <c r="C10" s="697"/>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row>
    <row r="11" spans="1:32" x14ac:dyDescent="0.15">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row>
    <row r="12" spans="1:32" x14ac:dyDescent="0.15">
      <c r="A12" s="300" t="s">
        <v>200</v>
      </c>
    </row>
    <row r="14" spans="1:32" ht="36" customHeight="1" x14ac:dyDescent="0.15">
      <c r="R14" s="716" t="s">
        <v>201</v>
      </c>
      <c r="S14" s="717"/>
      <c r="T14" s="717"/>
      <c r="U14" s="717"/>
      <c r="V14" s="718"/>
      <c r="W14" s="135"/>
      <c r="X14" s="136"/>
      <c r="Y14" s="136"/>
      <c r="Z14" s="136"/>
      <c r="AA14" s="136"/>
      <c r="AB14" s="136"/>
      <c r="AC14" s="136"/>
      <c r="AD14" s="136"/>
      <c r="AE14" s="136"/>
      <c r="AF14" s="137"/>
    </row>
    <row r="15" spans="1:32" ht="13.5" customHeight="1" x14ac:dyDescent="0.15"/>
    <row r="16" spans="1:32" s="291" customFormat="1" ht="34.5" customHeight="1" x14ac:dyDescent="0.15">
      <c r="B16" s="716" t="s">
        <v>202</v>
      </c>
      <c r="C16" s="717"/>
      <c r="D16" s="717"/>
      <c r="E16" s="717"/>
      <c r="F16" s="717"/>
      <c r="G16" s="717"/>
      <c r="H16" s="717"/>
      <c r="I16" s="717"/>
      <c r="J16" s="717"/>
      <c r="K16" s="717"/>
      <c r="L16" s="718"/>
      <c r="M16" s="717" t="s">
        <v>203</v>
      </c>
      <c r="N16" s="718"/>
      <c r="O16" s="716" t="s">
        <v>204</v>
      </c>
      <c r="P16" s="717"/>
      <c r="Q16" s="717"/>
      <c r="R16" s="717"/>
      <c r="S16" s="717"/>
      <c r="T16" s="717"/>
      <c r="U16" s="717"/>
      <c r="V16" s="717"/>
      <c r="W16" s="717"/>
      <c r="X16" s="717"/>
      <c r="Y16" s="717"/>
      <c r="Z16" s="717"/>
      <c r="AA16" s="717"/>
      <c r="AB16" s="717"/>
      <c r="AC16" s="717"/>
      <c r="AD16" s="717"/>
      <c r="AE16" s="717"/>
      <c r="AF16" s="718"/>
    </row>
    <row r="17" spans="2:32" s="291" customFormat="1" ht="19.5" customHeight="1" x14ac:dyDescent="0.15">
      <c r="B17" s="677" t="s">
        <v>176</v>
      </c>
      <c r="C17" s="678"/>
      <c r="D17" s="678"/>
      <c r="E17" s="678"/>
      <c r="F17" s="678"/>
      <c r="G17" s="678"/>
      <c r="H17" s="678"/>
      <c r="I17" s="678"/>
      <c r="J17" s="678"/>
      <c r="K17" s="678"/>
      <c r="L17" s="679"/>
      <c r="M17" s="141"/>
      <c r="N17" s="296" t="s">
        <v>196</v>
      </c>
      <c r="O17" s="686"/>
      <c r="P17" s="687"/>
      <c r="Q17" s="687"/>
      <c r="R17" s="687"/>
      <c r="S17" s="687"/>
      <c r="T17" s="687"/>
      <c r="U17" s="687"/>
      <c r="V17" s="687"/>
      <c r="W17" s="687"/>
      <c r="X17" s="687"/>
      <c r="Y17" s="687"/>
      <c r="Z17" s="687"/>
      <c r="AA17" s="687"/>
      <c r="AB17" s="687"/>
      <c r="AC17" s="687"/>
      <c r="AD17" s="687"/>
      <c r="AE17" s="687"/>
      <c r="AF17" s="688"/>
    </row>
    <row r="18" spans="2:32" s="291" customFormat="1" ht="19.5" customHeight="1" x14ac:dyDescent="0.15">
      <c r="B18" s="680"/>
      <c r="C18" s="681"/>
      <c r="D18" s="681"/>
      <c r="E18" s="681"/>
      <c r="F18" s="681"/>
      <c r="G18" s="681"/>
      <c r="H18" s="681"/>
      <c r="I18" s="681"/>
      <c r="J18" s="681"/>
      <c r="K18" s="681"/>
      <c r="L18" s="682"/>
      <c r="M18" s="290"/>
      <c r="N18" s="289" t="s">
        <v>196</v>
      </c>
      <c r="O18" s="686"/>
      <c r="P18" s="687"/>
      <c r="Q18" s="687"/>
      <c r="R18" s="687"/>
      <c r="S18" s="687"/>
      <c r="T18" s="687"/>
      <c r="U18" s="687"/>
      <c r="V18" s="687"/>
      <c r="W18" s="687"/>
      <c r="X18" s="687"/>
      <c r="Y18" s="687"/>
      <c r="Z18" s="687"/>
      <c r="AA18" s="687"/>
      <c r="AB18" s="687"/>
      <c r="AC18" s="687"/>
      <c r="AD18" s="687"/>
      <c r="AE18" s="687"/>
      <c r="AF18" s="688"/>
    </row>
    <row r="19" spans="2:32" s="291" customFormat="1" ht="19.5" customHeight="1" x14ac:dyDescent="0.15">
      <c r="B19" s="683"/>
      <c r="C19" s="684"/>
      <c r="D19" s="684"/>
      <c r="E19" s="684"/>
      <c r="F19" s="684"/>
      <c r="G19" s="684"/>
      <c r="H19" s="684"/>
      <c r="I19" s="684"/>
      <c r="J19" s="684"/>
      <c r="K19" s="684"/>
      <c r="L19" s="685"/>
      <c r="M19" s="290"/>
      <c r="N19" s="289" t="s">
        <v>196</v>
      </c>
      <c r="O19" s="686"/>
      <c r="P19" s="687"/>
      <c r="Q19" s="687"/>
      <c r="R19" s="687"/>
      <c r="S19" s="687"/>
      <c r="T19" s="687"/>
      <c r="U19" s="687"/>
      <c r="V19" s="687"/>
      <c r="W19" s="687"/>
      <c r="X19" s="687"/>
      <c r="Y19" s="687"/>
      <c r="Z19" s="687"/>
      <c r="AA19" s="687"/>
      <c r="AB19" s="687"/>
      <c r="AC19" s="687"/>
      <c r="AD19" s="687"/>
      <c r="AE19" s="687"/>
      <c r="AF19" s="688"/>
    </row>
    <row r="20" spans="2:32" s="291" customFormat="1" ht="19.5" customHeight="1" x14ac:dyDescent="0.15">
      <c r="B20" s="677" t="s">
        <v>178</v>
      </c>
      <c r="C20" s="678"/>
      <c r="D20" s="678"/>
      <c r="E20" s="678"/>
      <c r="F20" s="678"/>
      <c r="G20" s="678"/>
      <c r="H20" s="678"/>
      <c r="I20" s="678"/>
      <c r="J20" s="678"/>
      <c r="K20" s="678"/>
      <c r="L20" s="679"/>
      <c r="M20" s="290"/>
      <c r="N20" s="288" t="s">
        <v>196</v>
      </c>
      <c r="O20" s="686"/>
      <c r="P20" s="687"/>
      <c r="Q20" s="687"/>
      <c r="R20" s="687"/>
      <c r="S20" s="687"/>
      <c r="T20" s="687"/>
      <c r="U20" s="687"/>
      <c r="V20" s="687"/>
      <c r="W20" s="687"/>
      <c r="X20" s="687"/>
      <c r="Y20" s="687"/>
      <c r="Z20" s="687"/>
      <c r="AA20" s="687"/>
      <c r="AB20" s="687"/>
      <c r="AC20" s="687"/>
      <c r="AD20" s="687"/>
      <c r="AE20" s="687"/>
      <c r="AF20" s="688"/>
    </row>
    <row r="21" spans="2:32" s="291" customFormat="1" ht="19.5" customHeight="1" x14ac:dyDescent="0.15">
      <c r="B21" s="680"/>
      <c r="C21" s="681"/>
      <c r="D21" s="681"/>
      <c r="E21" s="681"/>
      <c r="F21" s="681"/>
      <c r="G21" s="681"/>
      <c r="H21" s="681"/>
      <c r="I21" s="681"/>
      <c r="J21" s="681"/>
      <c r="K21" s="681"/>
      <c r="L21" s="682"/>
      <c r="M21" s="290"/>
      <c r="N21" s="288" t="s">
        <v>196</v>
      </c>
      <c r="O21" s="686"/>
      <c r="P21" s="687"/>
      <c r="Q21" s="687"/>
      <c r="R21" s="687"/>
      <c r="S21" s="687"/>
      <c r="T21" s="687"/>
      <c r="U21" s="687"/>
      <c r="V21" s="687"/>
      <c r="W21" s="687"/>
      <c r="X21" s="687"/>
      <c r="Y21" s="687"/>
      <c r="Z21" s="687"/>
      <c r="AA21" s="687"/>
      <c r="AB21" s="687"/>
      <c r="AC21" s="687"/>
      <c r="AD21" s="687"/>
      <c r="AE21" s="687"/>
      <c r="AF21" s="688"/>
    </row>
    <row r="22" spans="2:32" s="291" customFormat="1" ht="19.5" customHeight="1" x14ac:dyDescent="0.15">
      <c r="B22" s="683"/>
      <c r="C22" s="684"/>
      <c r="D22" s="684"/>
      <c r="E22" s="684"/>
      <c r="F22" s="684"/>
      <c r="G22" s="684"/>
      <c r="H22" s="684"/>
      <c r="I22" s="684"/>
      <c r="J22" s="684"/>
      <c r="K22" s="684"/>
      <c r="L22" s="685"/>
      <c r="M22" s="298"/>
      <c r="N22" s="295" t="s">
        <v>196</v>
      </c>
      <c r="O22" s="686"/>
      <c r="P22" s="687"/>
      <c r="Q22" s="687"/>
      <c r="R22" s="687"/>
      <c r="S22" s="687"/>
      <c r="T22" s="687"/>
      <c r="U22" s="687"/>
      <c r="V22" s="687"/>
      <c r="W22" s="687"/>
      <c r="X22" s="687"/>
      <c r="Y22" s="687"/>
      <c r="Z22" s="687"/>
      <c r="AA22" s="687"/>
      <c r="AB22" s="687"/>
      <c r="AC22" s="687"/>
      <c r="AD22" s="687"/>
      <c r="AE22" s="687"/>
      <c r="AF22" s="688"/>
    </row>
    <row r="23" spans="2:32" s="291" customFormat="1" ht="19.5" customHeight="1" x14ac:dyDescent="0.15">
      <c r="B23" s="677" t="s">
        <v>180</v>
      </c>
      <c r="C23" s="678"/>
      <c r="D23" s="678"/>
      <c r="E23" s="678"/>
      <c r="F23" s="678"/>
      <c r="G23" s="678"/>
      <c r="H23" s="678"/>
      <c r="I23" s="678"/>
      <c r="J23" s="678"/>
      <c r="K23" s="678"/>
      <c r="L23" s="679"/>
      <c r="M23" s="290"/>
      <c r="N23" s="288" t="s">
        <v>196</v>
      </c>
      <c r="O23" s="686"/>
      <c r="P23" s="687"/>
      <c r="Q23" s="687"/>
      <c r="R23" s="687"/>
      <c r="S23" s="687"/>
      <c r="T23" s="687"/>
      <c r="U23" s="687"/>
      <c r="V23" s="687"/>
      <c r="W23" s="687"/>
      <c r="X23" s="687"/>
      <c r="Y23" s="687"/>
      <c r="Z23" s="687"/>
      <c r="AA23" s="687"/>
      <c r="AB23" s="687"/>
      <c r="AC23" s="687"/>
      <c r="AD23" s="687"/>
      <c r="AE23" s="687"/>
      <c r="AF23" s="688"/>
    </row>
    <row r="24" spans="2:32" s="291" customFormat="1" ht="19.5" customHeight="1" x14ac:dyDescent="0.15">
      <c r="B24" s="680"/>
      <c r="C24" s="681"/>
      <c r="D24" s="681"/>
      <c r="E24" s="681"/>
      <c r="F24" s="681"/>
      <c r="G24" s="681"/>
      <c r="H24" s="681"/>
      <c r="I24" s="681"/>
      <c r="J24" s="681"/>
      <c r="K24" s="681"/>
      <c r="L24" s="682"/>
      <c r="M24" s="290"/>
      <c r="N24" s="288" t="s">
        <v>196</v>
      </c>
      <c r="O24" s="686"/>
      <c r="P24" s="687"/>
      <c r="Q24" s="687"/>
      <c r="R24" s="687"/>
      <c r="S24" s="687"/>
      <c r="T24" s="687"/>
      <c r="U24" s="687"/>
      <c r="V24" s="687"/>
      <c r="W24" s="687"/>
      <c r="X24" s="687"/>
      <c r="Y24" s="687"/>
      <c r="Z24" s="687"/>
      <c r="AA24" s="687"/>
      <c r="AB24" s="687"/>
      <c r="AC24" s="687"/>
      <c r="AD24" s="687"/>
      <c r="AE24" s="687"/>
      <c r="AF24" s="688"/>
    </row>
    <row r="25" spans="2:32" s="291" customFormat="1" ht="19.5" customHeight="1" x14ac:dyDescent="0.15">
      <c r="B25" s="683"/>
      <c r="C25" s="684"/>
      <c r="D25" s="684"/>
      <c r="E25" s="684"/>
      <c r="F25" s="684"/>
      <c r="G25" s="684"/>
      <c r="H25" s="684"/>
      <c r="I25" s="684"/>
      <c r="J25" s="684"/>
      <c r="K25" s="684"/>
      <c r="L25" s="685"/>
      <c r="M25" s="298"/>
      <c r="N25" s="295" t="s">
        <v>196</v>
      </c>
      <c r="O25" s="686"/>
      <c r="P25" s="687"/>
      <c r="Q25" s="687"/>
      <c r="R25" s="687"/>
      <c r="S25" s="687"/>
      <c r="T25" s="687"/>
      <c r="U25" s="687"/>
      <c r="V25" s="687"/>
      <c r="W25" s="687"/>
      <c r="X25" s="687"/>
      <c r="Y25" s="687"/>
      <c r="Z25" s="687"/>
      <c r="AA25" s="687"/>
      <c r="AB25" s="687"/>
      <c r="AC25" s="687"/>
      <c r="AD25" s="687"/>
      <c r="AE25" s="687"/>
      <c r="AF25" s="688"/>
    </row>
    <row r="26" spans="2:32" s="291" customFormat="1" ht="19.5" customHeight="1" x14ac:dyDescent="0.15">
      <c r="B26" s="677" t="s">
        <v>57</v>
      </c>
      <c r="C26" s="678"/>
      <c r="D26" s="678"/>
      <c r="E26" s="678"/>
      <c r="F26" s="678"/>
      <c r="G26" s="678"/>
      <c r="H26" s="678"/>
      <c r="I26" s="678"/>
      <c r="J26" s="678"/>
      <c r="K26" s="678"/>
      <c r="L26" s="679"/>
      <c r="M26" s="290"/>
      <c r="N26" s="288" t="s">
        <v>196</v>
      </c>
      <c r="O26" s="686"/>
      <c r="P26" s="687"/>
      <c r="Q26" s="687"/>
      <c r="R26" s="687"/>
      <c r="S26" s="687"/>
      <c r="T26" s="687"/>
      <c r="U26" s="687"/>
      <c r="V26" s="687"/>
      <c r="W26" s="687"/>
      <c r="X26" s="687"/>
      <c r="Y26" s="687"/>
      <c r="Z26" s="687"/>
      <c r="AA26" s="687"/>
      <c r="AB26" s="687"/>
      <c r="AC26" s="687"/>
      <c r="AD26" s="687"/>
      <c r="AE26" s="687"/>
      <c r="AF26" s="688"/>
    </row>
    <row r="27" spans="2:32" s="291" customFormat="1" ht="19.5" customHeight="1" x14ac:dyDescent="0.15">
      <c r="B27" s="696"/>
      <c r="C27" s="697"/>
      <c r="D27" s="697"/>
      <c r="E27" s="697"/>
      <c r="F27" s="697"/>
      <c r="G27" s="697"/>
      <c r="H27" s="697"/>
      <c r="I27" s="697"/>
      <c r="J27" s="697"/>
      <c r="K27" s="697"/>
      <c r="L27" s="698"/>
      <c r="M27" s="290"/>
      <c r="N27" s="288" t="s">
        <v>196</v>
      </c>
      <c r="O27" s="686"/>
      <c r="P27" s="687"/>
      <c r="Q27" s="687"/>
      <c r="R27" s="687"/>
      <c r="S27" s="687"/>
      <c r="T27" s="687"/>
      <c r="U27" s="687"/>
      <c r="V27" s="687"/>
      <c r="W27" s="687"/>
      <c r="X27" s="687"/>
      <c r="Y27" s="687"/>
      <c r="Z27" s="687"/>
      <c r="AA27" s="687"/>
      <c r="AB27" s="687"/>
      <c r="AC27" s="687"/>
      <c r="AD27" s="687"/>
      <c r="AE27" s="687"/>
      <c r="AF27" s="688"/>
    </row>
    <row r="28" spans="2:32" s="291" customFormat="1" ht="19.5" customHeight="1" x14ac:dyDescent="0.15">
      <c r="B28" s="699"/>
      <c r="C28" s="700"/>
      <c r="D28" s="700"/>
      <c r="E28" s="700"/>
      <c r="F28" s="700"/>
      <c r="G28" s="700"/>
      <c r="H28" s="700"/>
      <c r="I28" s="700"/>
      <c r="J28" s="700"/>
      <c r="K28" s="700"/>
      <c r="L28" s="701"/>
      <c r="M28" s="298"/>
      <c r="N28" s="295" t="s">
        <v>196</v>
      </c>
      <c r="O28" s="686"/>
      <c r="P28" s="687"/>
      <c r="Q28" s="687"/>
      <c r="R28" s="687"/>
      <c r="S28" s="687"/>
      <c r="T28" s="687"/>
      <c r="U28" s="687"/>
      <c r="V28" s="687"/>
      <c r="W28" s="687"/>
      <c r="X28" s="687"/>
      <c r="Y28" s="687"/>
      <c r="Z28" s="687"/>
      <c r="AA28" s="687"/>
      <c r="AB28" s="687"/>
      <c r="AC28" s="687"/>
      <c r="AD28" s="687"/>
      <c r="AE28" s="687"/>
      <c r="AF28" s="688"/>
    </row>
    <row r="29" spans="2:32" s="291" customFormat="1" ht="19.5" customHeight="1" x14ac:dyDescent="0.15">
      <c r="B29" s="677" t="s">
        <v>181</v>
      </c>
      <c r="C29" s="678"/>
      <c r="D29" s="678"/>
      <c r="E29" s="678"/>
      <c r="F29" s="678"/>
      <c r="G29" s="678"/>
      <c r="H29" s="678"/>
      <c r="I29" s="678"/>
      <c r="J29" s="678"/>
      <c r="K29" s="678"/>
      <c r="L29" s="679"/>
      <c r="M29" s="290"/>
      <c r="N29" s="288" t="s">
        <v>196</v>
      </c>
      <c r="O29" s="686"/>
      <c r="P29" s="687"/>
      <c r="Q29" s="687"/>
      <c r="R29" s="687"/>
      <c r="S29" s="687"/>
      <c r="T29" s="687"/>
      <c r="U29" s="687"/>
      <c r="V29" s="687"/>
      <c r="W29" s="687"/>
      <c r="X29" s="687"/>
      <c r="Y29" s="687"/>
      <c r="Z29" s="687"/>
      <c r="AA29" s="687"/>
      <c r="AB29" s="687"/>
      <c r="AC29" s="687"/>
      <c r="AD29" s="687"/>
      <c r="AE29" s="687"/>
      <c r="AF29" s="688"/>
    </row>
    <row r="30" spans="2:32" s="291" customFormat="1" ht="19.5" customHeight="1" x14ac:dyDescent="0.15">
      <c r="B30" s="680"/>
      <c r="C30" s="681"/>
      <c r="D30" s="681"/>
      <c r="E30" s="681"/>
      <c r="F30" s="681"/>
      <c r="G30" s="681"/>
      <c r="H30" s="681"/>
      <c r="I30" s="681"/>
      <c r="J30" s="681"/>
      <c r="K30" s="681"/>
      <c r="L30" s="682"/>
      <c r="M30" s="290"/>
      <c r="N30" s="288" t="s">
        <v>196</v>
      </c>
      <c r="O30" s="686"/>
      <c r="P30" s="687"/>
      <c r="Q30" s="687"/>
      <c r="R30" s="687"/>
      <c r="S30" s="687"/>
      <c r="T30" s="687"/>
      <c r="U30" s="687"/>
      <c r="V30" s="687"/>
      <c r="W30" s="687"/>
      <c r="X30" s="687"/>
      <c r="Y30" s="687"/>
      <c r="Z30" s="687"/>
      <c r="AA30" s="687"/>
      <c r="AB30" s="687"/>
      <c r="AC30" s="687"/>
      <c r="AD30" s="687"/>
      <c r="AE30" s="687"/>
      <c r="AF30" s="688"/>
    </row>
    <row r="31" spans="2:32" s="291" customFormat="1" ht="19.5" customHeight="1" x14ac:dyDescent="0.15">
      <c r="B31" s="683"/>
      <c r="C31" s="684"/>
      <c r="D31" s="684"/>
      <c r="E31" s="684"/>
      <c r="F31" s="684"/>
      <c r="G31" s="684"/>
      <c r="H31" s="684"/>
      <c r="I31" s="684"/>
      <c r="J31" s="684"/>
      <c r="K31" s="684"/>
      <c r="L31" s="685"/>
      <c r="M31" s="298"/>
      <c r="N31" s="295" t="s">
        <v>196</v>
      </c>
      <c r="O31" s="686"/>
      <c r="P31" s="687"/>
      <c r="Q31" s="687"/>
      <c r="R31" s="687"/>
      <c r="S31" s="687"/>
      <c r="T31" s="687"/>
      <c r="U31" s="687"/>
      <c r="V31" s="687"/>
      <c r="W31" s="687"/>
      <c r="X31" s="687"/>
      <c r="Y31" s="687"/>
      <c r="Z31" s="687"/>
      <c r="AA31" s="687"/>
      <c r="AB31" s="687"/>
      <c r="AC31" s="687"/>
      <c r="AD31" s="687"/>
      <c r="AE31" s="687"/>
      <c r="AF31" s="688"/>
    </row>
    <row r="32" spans="2:32" s="291" customFormat="1" ht="19.5" customHeight="1" x14ac:dyDescent="0.15">
      <c r="B32" s="677" t="s">
        <v>210</v>
      </c>
      <c r="C32" s="678"/>
      <c r="D32" s="678"/>
      <c r="E32" s="678"/>
      <c r="F32" s="678"/>
      <c r="G32" s="678"/>
      <c r="H32" s="678"/>
      <c r="I32" s="678"/>
      <c r="J32" s="678"/>
      <c r="K32" s="678"/>
      <c r="L32" s="679"/>
      <c r="M32" s="290"/>
      <c r="N32" s="288" t="s">
        <v>196</v>
      </c>
      <c r="O32" s="686"/>
      <c r="P32" s="687"/>
      <c r="Q32" s="687"/>
      <c r="R32" s="687"/>
      <c r="S32" s="687"/>
      <c r="T32" s="687"/>
      <c r="U32" s="687"/>
      <c r="V32" s="687"/>
      <c r="W32" s="687"/>
      <c r="X32" s="687"/>
      <c r="Y32" s="687"/>
      <c r="Z32" s="687"/>
      <c r="AA32" s="687"/>
      <c r="AB32" s="687"/>
      <c r="AC32" s="687"/>
      <c r="AD32" s="687"/>
      <c r="AE32" s="687"/>
      <c r="AF32" s="688"/>
    </row>
    <row r="33" spans="1:32" s="291" customFormat="1" ht="19.5" customHeight="1" x14ac:dyDescent="0.15">
      <c r="B33" s="696"/>
      <c r="C33" s="697"/>
      <c r="D33" s="697"/>
      <c r="E33" s="697"/>
      <c r="F33" s="697"/>
      <c r="G33" s="697"/>
      <c r="H33" s="697"/>
      <c r="I33" s="697"/>
      <c r="J33" s="697"/>
      <c r="K33" s="697"/>
      <c r="L33" s="698"/>
      <c r="M33" s="290"/>
      <c r="N33" s="288" t="s">
        <v>196</v>
      </c>
      <c r="O33" s="686"/>
      <c r="P33" s="687"/>
      <c r="Q33" s="687"/>
      <c r="R33" s="687"/>
      <c r="S33" s="687"/>
      <c r="T33" s="687"/>
      <c r="U33" s="687"/>
      <c r="V33" s="687"/>
      <c r="W33" s="687"/>
      <c r="X33" s="687"/>
      <c r="Y33" s="687"/>
      <c r="Z33" s="687"/>
      <c r="AA33" s="687"/>
      <c r="AB33" s="687"/>
      <c r="AC33" s="687"/>
      <c r="AD33" s="687"/>
      <c r="AE33" s="687"/>
      <c r="AF33" s="688"/>
    </row>
    <row r="34" spans="1:32" s="291" customFormat="1" ht="19.5" customHeight="1" x14ac:dyDescent="0.15">
      <c r="B34" s="699"/>
      <c r="C34" s="700"/>
      <c r="D34" s="700"/>
      <c r="E34" s="700"/>
      <c r="F34" s="700"/>
      <c r="G34" s="700"/>
      <c r="H34" s="700"/>
      <c r="I34" s="700"/>
      <c r="J34" s="700"/>
      <c r="K34" s="700"/>
      <c r="L34" s="701"/>
      <c r="M34" s="298"/>
      <c r="N34" s="295" t="s">
        <v>196</v>
      </c>
      <c r="O34" s="686"/>
      <c r="P34" s="687"/>
      <c r="Q34" s="687"/>
      <c r="R34" s="687"/>
      <c r="S34" s="687"/>
      <c r="T34" s="687"/>
      <c r="U34" s="687"/>
      <c r="V34" s="687"/>
      <c r="W34" s="687"/>
      <c r="X34" s="687"/>
      <c r="Y34" s="687"/>
      <c r="Z34" s="687"/>
      <c r="AA34" s="687"/>
      <c r="AB34" s="687"/>
      <c r="AC34" s="687"/>
      <c r="AD34" s="687"/>
      <c r="AE34" s="687"/>
      <c r="AF34" s="688"/>
    </row>
    <row r="35" spans="1:32" s="291" customFormat="1" ht="19.5" customHeight="1" x14ac:dyDescent="0.15">
      <c r="B35" s="677" t="s">
        <v>211</v>
      </c>
      <c r="C35" s="678"/>
      <c r="D35" s="678"/>
      <c r="E35" s="678"/>
      <c r="F35" s="678"/>
      <c r="G35" s="678"/>
      <c r="H35" s="678"/>
      <c r="I35" s="678"/>
      <c r="J35" s="678"/>
      <c r="K35" s="678"/>
      <c r="L35" s="679"/>
      <c r="M35" s="290"/>
      <c r="N35" s="288" t="s">
        <v>196</v>
      </c>
      <c r="O35" s="686"/>
      <c r="P35" s="687"/>
      <c r="Q35" s="687"/>
      <c r="R35" s="687"/>
      <c r="S35" s="687"/>
      <c r="T35" s="687"/>
      <c r="U35" s="687"/>
      <c r="V35" s="687"/>
      <c r="W35" s="687"/>
      <c r="X35" s="687"/>
      <c r="Y35" s="687"/>
      <c r="Z35" s="687"/>
      <c r="AA35" s="687"/>
      <c r="AB35" s="687"/>
      <c r="AC35" s="687"/>
      <c r="AD35" s="687"/>
      <c r="AE35" s="687"/>
      <c r="AF35" s="688"/>
    </row>
    <row r="36" spans="1:32" s="291" customFormat="1" ht="19.5" customHeight="1" x14ac:dyDescent="0.15">
      <c r="B36" s="696"/>
      <c r="C36" s="697"/>
      <c r="D36" s="697"/>
      <c r="E36" s="697"/>
      <c r="F36" s="697"/>
      <c r="G36" s="697"/>
      <c r="H36" s="697"/>
      <c r="I36" s="697"/>
      <c r="J36" s="697"/>
      <c r="K36" s="697"/>
      <c r="L36" s="698"/>
      <c r="M36" s="290"/>
      <c r="N36" s="288" t="s">
        <v>196</v>
      </c>
      <c r="O36" s="686"/>
      <c r="P36" s="687"/>
      <c r="Q36" s="687"/>
      <c r="R36" s="687"/>
      <c r="S36" s="687"/>
      <c r="T36" s="687"/>
      <c r="U36" s="687"/>
      <c r="V36" s="687"/>
      <c r="W36" s="687"/>
      <c r="X36" s="687"/>
      <c r="Y36" s="687"/>
      <c r="Z36" s="687"/>
      <c r="AA36" s="687"/>
      <c r="AB36" s="687"/>
      <c r="AC36" s="687"/>
      <c r="AD36" s="687"/>
      <c r="AE36" s="687"/>
      <c r="AF36" s="688"/>
    </row>
    <row r="37" spans="1:32" s="291" customFormat="1" ht="19.5" customHeight="1" x14ac:dyDescent="0.15">
      <c r="B37" s="699"/>
      <c r="C37" s="700"/>
      <c r="D37" s="700"/>
      <c r="E37" s="700"/>
      <c r="F37" s="700"/>
      <c r="G37" s="700"/>
      <c r="H37" s="700"/>
      <c r="I37" s="700"/>
      <c r="J37" s="700"/>
      <c r="K37" s="700"/>
      <c r="L37" s="701"/>
      <c r="M37" s="298"/>
      <c r="N37" s="295" t="s">
        <v>196</v>
      </c>
      <c r="O37" s="686"/>
      <c r="P37" s="687"/>
      <c r="Q37" s="687"/>
      <c r="R37" s="687"/>
      <c r="S37" s="687"/>
      <c r="T37" s="687"/>
      <c r="U37" s="687"/>
      <c r="V37" s="687"/>
      <c r="W37" s="687"/>
      <c r="X37" s="687"/>
      <c r="Y37" s="687"/>
      <c r="Z37" s="687"/>
      <c r="AA37" s="687"/>
      <c r="AB37" s="687"/>
      <c r="AC37" s="687"/>
      <c r="AD37" s="687"/>
      <c r="AE37" s="687"/>
      <c r="AF37" s="688"/>
    </row>
    <row r="38" spans="1:32" s="291" customFormat="1" ht="19.5" customHeight="1" x14ac:dyDescent="0.15">
      <c r="B38" s="705" t="s">
        <v>184</v>
      </c>
      <c r="C38" s="706"/>
      <c r="D38" s="706"/>
      <c r="E38" s="706"/>
      <c r="F38" s="706"/>
      <c r="G38" s="706"/>
      <c r="H38" s="706"/>
      <c r="I38" s="706"/>
      <c r="J38" s="706"/>
      <c r="K38" s="706"/>
      <c r="L38" s="707"/>
      <c r="M38" s="290"/>
      <c r="N38" s="288" t="s">
        <v>196</v>
      </c>
      <c r="O38" s="689"/>
      <c r="P38" s="690"/>
      <c r="Q38" s="690"/>
      <c r="R38" s="690"/>
      <c r="S38" s="690"/>
      <c r="T38" s="690"/>
      <c r="U38" s="690"/>
      <c r="V38" s="690"/>
      <c r="W38" s="690"/>
      <c r="X38" s="690"/>
      <c r="Y38" s="690"/>
      <c r="Z38" s="690"/>
      <c r="AA38" s="690"/>
      <c r="AB38" s="690"/>
      <c r="AC38" s="690"/>
      <c r="AD38" s="690"/>
      <c r="AE38" s="690"/>
      <c r="AF38" s="691"/>
    </row>
    <row r="39" spans="1:32" s="291" customFormat="1" ht="19.5" customHeight="1" x14ac:dyDescent="0.15">
      <c r="A39" s="292"/>
      <c r="B39" s="696"/>
      <c r="C39" s="678"/>
      <c r="D39" s="697"/>
      <c r="E39" s="697"/>
      <c r="F39" s="697"/>
      <c r="G39" s="697"/>
      <c r="H39" s="697"/>
      <c r="I39" s="697"/>
      <c r="J39" s="697"/>
      <c r="K39" s="697"/>
      <c r="L39" s="698"/>
      <c r="M39" s="139"/>
      <c r="N39" s="293" t="s">
        <v>196</v>
      </c>
      <c r="O39" s="708"/>
      <c r="P39" s="709"/>
      <c r="Q39" s="709"/>
      <c r="R39" s="709"/>
      <c r="S39" s="709"/>
      <c r="T39" s="709"/>
      <c r="U39" s="709"/>
      <c r="V39" s="709"/>
      <c r="W39" s="709"/>
      <c r="X39" s="709"/>
      <c r="Y39" s="709"/>
      <c r="Z39" s="709"/>
      <c r="AA39" s="709"/>
      <c r="AB39" s="709"/>
      <c r="AC39" s="709"/>
      <c r="AD39" s="709"/>
      <c r="AE39" s="709"/>
      <c r="AF39" s="710"/>
    </row>
    <row r="40" spans="1:32" s="291" customFormat="1" ht="19.5" customHeight="1" x14ac:dyDescent="0.15">
      <c r="B40" s="699"/>
      <c r="C40" s="700"/>
      <c r="D40" s="700"/>
      <c r="E40" s="700"/>
      <c r="F40" s="700"/>
      <c r="G40" s="700"/>
      <c r="H40" s="700"/>
      <c r="I40" s="700"/>
      <c r="J40" s="700"/>
      <c r="K40" s="700"/>
      <c r="L40" s="701"/>
      <c r="M40" s="298"/>
      <c r="N40" s="295" t="s">
        <v>196</v>
      </c>
      <c r="O40" s="686"/>
      <c r="P40" s="687"/>
      <c r="Q40" s="687"/>
      <c r="R40" s="687"/>
      <c r="S40" s="687"/>
      <c r="T40" s="687"/>
      <c r="U40" s="687"/>
      <c r="V40" s="687"/>
      <c r="W40" s="687"/>
      <c r="X40" s="687"/>
      <c r="Y40" s="687"/>
      <c r="Z40" s="687"/>
      <c r="AA40" s="687"/>
      <c r="AB40" s="687"/>
      <c r="AC40" s="687"/>
      <c r="AD40" s="687"/>
      <c r="AE40" s="687"/>
      <c r="AF40" s="688"/>
    </row>
    <row r="41" spans="1:32" s="291" customFormat="1" ht="19.5" customHeight="1" x14ac:dyDescent="0.15">
      <c r="B41" s="677" t="s">
        <v>185</v>
      </c>
      <c r="C41" s="678"/>
      <c r="D41" s="678"/>
      <c r="E41" s="678"/>
      <c r="F41" s="678"/>
      <c r="G41" s="678"/>
      <c r="H41" s="678"/>
      <c r="I41" s="678"/>
      <c r="J41" s="678"/>
      <c r="K41" s="678"/>
      <c r="L41" s="679"/>
      <c r="M41" s="290"/>
      <c r="N41" s="288" t="s">
        <v>196</v>
      </c>
      <c r="O41" s="686"/>
      <c r="P41" s="687"/>
      <c r="Q41" s="687"/>
      <c r="R41" s="687"/>
      <c r="S41" s="687"/>
      <c r="T41" s="687"/>
      <c r="U41" s="687"/>
      <c r="V41" s="687"/>
      <c r="W41" s="687"/>
      <c r="X41" s="687"/>
      <c r="Y41" s="687"/>
      <c r="Z41" s="687"/>
      <c r="AA41" s="687"/>
      <c r="AB41" s="687"/>
      <c r="AC41" s="687"/>
      <c r="AD41" s="687"/>
      <c r="AE41" s="687"/>
      <c r="AF41" s="688"/>
    </row>
    <row r="42" spans="1:32" s="291" customFormat="1" ht="19.5" customHeight="1" x14ac:dyDescent="0.15">
      <c r="B42" s="696"/>
      <c r="C42" s="697"/>
      <c r="D42" s="697"/>
      <c r="E42" s="697"/>
      <c r="F42" s="697"/>
      <c r="G42" s="697"/>
      <c r="H42" s="697"/>
      <c r="I42" s="697"/>
      <c r="J42" s="697"/>
      <c r="K42" s="697"/>
      <c r="L42" s="698"/>
      <c r="M42" s="290"/>
      <c r="N42" s="288" t="s">
        <v>196</v>
      </c>
      <c r="O42" s="686"/>
      <c r="P42" s="687"/>
      <c r="Q42" s="687"/>
      <c r="R42" s="687"/>
      <c r="S42" s="687"/>
      <c r="T42" s="687"/>
      <c r="U42" s="687"/>
      <c r="V42" s="687"/>
      <c r="W42" s="687"/>
      <c r="X42" s="687"/>
      <c r="Y42" s="687"/>
      <c r="Z42" s="687"/>
      <c r="AA42" s="687"/>
      <c r="AB42" s="687"/>
      <c r="AC42" s="687"/>
      <c r="AD42" s="687"/>
      <c r="AE42" s="687"/>
      <c r="AF42" s="688"/>
    </row>
    <row r="43" spans="1:32" s="291" customFormat="1" ht="19.5" customHeight="1" thickBot="1" x14ac:dyDescent="0.2">
      <c r="B43" s="699"/>
      <c r="C43" s="700"/>
      <c r="D43" s="700"/>
      <c r="E43" s="700"/>
      <c r="F43" s="700"/>
      <c r="G43" s="700"/>
      <c r="H43" s="700"/>
      <c r="I43" s="700"/>
      <c r="J43" s="700"/>
      <c r="K43" s="700"/>
      <c r="L43" s="701"/>
      <c r="M43" s="138"/>
      <c r="N43" s="303" t="s">
        <v>196</v>
      </c>
      <c r="O43" s="711"/>
      <c r="P43" s="712"/>
      <c r="Q43" s="712"/>
      <c r="R43" s="712"/>
      <c r="S43" s="712"/>
      <c r="T43" s="712"/>
      <c r="U43" s="712"/>
      <c r="V43" s="712"/>
      <c r="W43" s="712"/>
      <c r="X43" s="712"/>
      <c r="Y43" s="712"/>
      <c r="Z43" s="712"/>
      <c r="AA43" s="712"/>
      <c r="AB43" s="712"/>
      <c r="AC43" s="712"/>
      <c r="AD43" s="712"/>
      <c r="AE43" s="712"/>
      <c r="AF43" s="713"/>
    </row>
    <row r="44" spans="1:32" s="291" customFormat="1" ht="19.5" customHeight="1" thickTop="1" x14ac:dyDescent="0.15">
      <c r="B44" s="693" t="s">
        <v>212</v>
      </c>
      <c r="C44" s="694"/>
      <c r="D44" s="694"/>
      <c r="E44" s="694"/>
      <c r="F44" s="694"/>
      <c r="G44" s="694"/>
      <c r="H44" s="694"/>
      <c r="I44" s="694"/>
      <c r="J44" s="694"/>
      <c r="K44" s="694"/>
      <c r="L44" s="695"/>
      <c r="M44" s="142"/>
      <c r="N44" s="304" t="s">
        <v>196</v>
      </c>
      <c r="O44" s="702"/>
      <c r="P44" s="703"/>
      <c r="Q44" s="703"/>
      <c r="R44" s="703"/>
      <c r="S44" s="703"/>
      <c r="T44" s="703"/>
      <c r="U44" s="703"/>
      <c r="V44" s="703"/>
      <c r="W44" s="703"/>
      <c r="X44" s="703"/>
      <c r="Y44" s="703"/>
      <c r="Z44" s="703"/>
      <c r="AA44" s="703"/>
      <c r="AB44" s="703"/>
      <c r="AC44" s="703"/>
      <c r="AD44" s="703"/>
      <c r="AE44" s="703"/>
      <c r="AF44" s="704"/>
    </row>
    <row r="45" spans="1:32" s="291" customFormat="1" ht="19.5" customHeight="1" x14ac:dyDescent="0.15">
      <c r="B45" s="696"/>
      <c r="C45" s="697"/>
      <c r="D45" s="697"/>
      <c r="E45" s="697"/>
      <c r="F45" s="697"/>
      <c r="G45" s="697"/>
      <c r="H45" s="697"/>
      <c r="I45" s="697"/>
      <c r="J45" s="697"/>
      <c r="K45" s="697"/>
      <c r="L45" s="698"/>
      <c r="M45" s="290"/>
      <c r="N45" s="288" t="s">
        <v>196</v>
      </c>
      <c r="O45" s="686"/>
      <c r="P45" s="687"/>
      <c r="Q45" s="687"/>
      <c r="R45" s="687"/>
      <c r="S45" s="687"/>
      <c r="T45" s="687"/>
      <c r="U45" s="687"/>
      <c r="V45" s="687"/>
      <c r="W45" s="687"/>
      <c r="X45" s="687"/>
      <c r="Y45" s="687"/>
      <c r="Z45" s="687"/>
      <c r="AA45" s="687"/>
      <c r="AB45" s="687"/>
      <c r="AC45" s="687"/>
      <c r="AD45" s="687"/>
      <c r="AE45" s="687"/>
      <c r="AF45" s="688"/>
    </row>
    <row r="46" spans="1:32" s="291" customFormat="1" ht="19.5" customHeight="1" x14ac:dyDescent="0.15">
      <c r="B46" s="699"/>
      <c r="C46" s="700"/>
      <c r="D46" s="700"/>
      <c r="E46" s="700"/>
      <c r="F46" s="700"/>
      <c r="G46" s="700"/>
      <c r="H46" s="700"/>
      <c r="I46" s="700"/>
      <c r="J46" s="700"/>
      <c r="K46" s="700"/>
      <c r="L46" s="701"/>
      <c r="M46" s="298"/>
      <c r="N46" s="295" t="s">
        <v>196</v>
      </c>
      <c r="O46" s="686"/>
      <c r="P46" s="687"/>
      <c r="Q46" s="687"/>
      <c r="R46" s="687"/>
      <c r="S46" s="687"/>
      <c r="T46" s="687"/>
      <c r="U46" s="687"/>
      <c r="V46" s="687"/>
      <c r="W46" s="687"/>
      <c r="X46" s="687"/>
      <c r="Y46" s="687"/>
      <c r="Z46" s="687"/>
      <c r="AA46" s="687"/>
      <c r="AB46" s="687"/>
      <c r="AC46" s="687"/>
      <c r="AD46" s="687"/>
      <c r="AE46" s="687"/>
      <c r="AF46" s="688"/>
    </row>
    <row r="47" spans="1:32" s="291" customFormat="1" ht="19.5" customHeight="1" x14ac:dyDescent="0.15">
      <c r="B47" s="677" t="s">
        <v>213</v>
      </c>
      <c r="C47" s="678"/>
      <c r="D47" s="678"/>
      <c r="E47" s="678"/>
      <c r="F47" s="678"/>
      <c r="G47" s="678"/>
      <c r="H47" s="678"/>
      <c r="I47" s="678"/>
      <c r="J47" s="678"/>
      <c r="K47" s="678"/>
      <c r="L47" s="679"/>
      <c r="M47" s="290"/>
      <c r="N47" s="288" t="s">
        <v>196</v>
      </c>
      <c r="O47" s="686"/>
      <c r="P47" s="687"/>
      <c r="Q47" s="687"/>
      <c r="R47" s="687"/>
      <c r="S47" s="687"/>
      <c r="T47" s="687"/>
      <c r="U47" s="687"/>
      <c r="V47" s="687"/>
      <c r="W47" s="687"/>
      <c r="X47" s="687"/>
      <c r="Y47" s="687"/>
      <c r="Z47" s="687"/>
      <c r="AA47" s="687"/>
      <c r="AB47" s="687"/>
      <c r="AC47" s="687"/>
      <c r="AD47" s="687"/>
      <c r="AE47" s="687"/>
      <c r="AF47" s="688"/>
    </row>
    <row r="48" spans="1:32" s="291" customFormat="1" ht="19.5" customHeight="1" x14ac:dyDescent="0.15">
      <c r="B48" s="696"/>
      <c r="C48" s="697"/>
      <c r="D48" s="697"/>
      <c r="E48" s="697"/>
      <c r="F48" s="697"/>
      <c r="G48" s="697"/>
      <c r="H48" s="697"/>
      <c r="I48" s="697"/>
      <c r="J48" s="697"/>
      <c r="K48" s="697"/>
      <c r="L48" s="698"/>
      <c r="M48" s="290"/>
      <c r="N48" s="288" t="s">
        <v>196</v>
      </c>
      <c r="O48" s="686"/>
      <c r="P48" s="687"/>
      <c r="Q48" s="687"/>
      <c r="R48" s="687"/>
      <c r="S48" s="687"/>
      <c r="T48" s="687"/>
      <c r="U48" s="687"/>
      <c r="V48" s="687"/>
      <c r="W48" s="687"/>
      <c r="X48" s="687"/>
      <c r="Y48" s="687"/>
      <c r="Z48" s="687"/>
      <c r="AA48" s="687"/>
      <c r="AB48" s="687"/>
      <c r="AC48" s="687"/>
      <c r="AD48" s="687"/>
      <c r="AE48" s="687"/>
      <c r="AF48" s="688"/>
    </row>
    <row r="49" spans="1:32" s="291" customFormat="1" ht="19.5" customHeight="1" x14ac:dyDescent="0.15">
      <c r="B49" s="699"/>
      <c r="C49" s="700"/>
      <c r="D49" s="700"/>
      <c r="E49" s="700"/>
      <c r="F49" s="700"/>
      <c r="G49" s="700"/>
      <c r="H49" s="700"/>
      <c r="I49" s="700"/>
      <c r="J49" s="700"/>
      <c r="K49" s="700"/>
      <c r="L49" s="701"/>
      <c r="M49" s="298"/>
      <c r="N49" s="295" t="s">
        <v>196</v>
      </c>
      <c r="O49" s="686"/>
      <c r="P49" s="687"/>
      <c r="Q49" s="687"/>
      <c r="R49" s="687"/>
      <c r="S49" s="687"/>
      <c r="T49" s="687"/>
      <c r="U49" s="687"/>
      <c r="V49" s="687"/>
      <c r="W49" s="687"/>
      <c r="X49" s="687"/>
      <c r="Y49" s="687"/>
      <c r="Z49" s="687"/>
      <c r="AA49" s="687"/>
      <c r="AB49" s="687"/>
      <c r="AC49" s="687"/>
      <c r="AD49" s="687"/>
      <c r="AE49" s="687"/>
      <c r="AF49" s="688"/>
    </row>
    <row r="50" spans="1:32" s="291" customFormat="1" ht="19.5" customHeight="1" x14ac:dyDescent="0.15">
      <c r="B50" s="677" t="s">
        <v>214</v>
      </c>
      <c r="C50" s="678"/>
      <c r="D50" s="678"/>
      <c r="E50" s="678"/>
      <c r="F50" s="678"/>
      <c r="G50" s="678"/>
      <c r="H50" s="678"/>
      <c r="I50" s="678"/>
      <c r="J50" s="678"/>
      <c r="K50" s="678"/>
      <c r="L50" s="679"/>
      <c r="M50" s="290"/>
      <c r="N50" s="288" t="s">
        <v>196</v>
      </c>
      <c r="O50" s="686"/>
      <c r="P50" s="687"/>
      <c r="Q50" s="687"/>
      <c r="R50" s="687"/>
      <c r="S50" s="687"/>
      <c r="T50" s="687"/>
      <c r="U50" s="687"/>
      <c r="V50" s="687"/>
      <c r="W50" s="687"/>
      <c r="X50" s="687"/>
      <c r="Y50" s="687"/>
      <c r="Z50" s="687"/>
      <c r="AA50" s="687"/>
      <c r="AB50" s="687"/>
      <c r="AC50" s="687"/>
      <c r="AD50" s="687"/>
      <c r="AE50" s="687"/>
      <c r="AF50" s="688"/>
    </row>
    <row r="51" spans="1:32" s="291" customFormat="1" ht="19.5" customHeight="1" x14ac:dyDescent="0.15">
      <c r="B51" s="680"/>
      <c r="C51" s="681"/>
      <c r="D51" s="681"/>
      <c r="E51" s="681"/>
      <c r="F51" s="681"/>
      <c r="G51" s="681"/>
      <c r="H51" s="681"/>
      <c r="I51" s="681"/>
      <c r="J51" s="681"/>
      <c r="K51" s="681"/>
      <c r="L51" s="682"/>
      <c r="M51" s="290"/>
      <c r="N51" s="288" t="s">
        <v>196</v>
      </c>
      <c r="O51" s="686"/>
      <c r="P51" s="687"/>
      <c r="Q51" s="687"/>
      <c r="R51" s="687"/>
      <c r="S51" s="687"/>
      <c r="T51" s="687"/>
      <c r="U51" s="687"/>
      <c r="V51" s="687"/>
      <c r="W51" s="687"/>
      <c r="X51" s="687"/>
      <c r="Y51" s="687"/>
      <c r="Z51" s="687"/>
      <c r="AA51" s="687"/>
      <c r="AB51" s="687"/>
      <c r="AC51" s="687"/>
      <c r="AD51" s="687"/>
      <c r="AE51" s="687"/>
      <c r="AF51" s="688"/>
    </row>
    <row r="52" spans="1:32" s="291" customFormat="1" ht="19.5" customHeight="1" x14ac:dyDescent="0.15">
      <c r="B52" s="683"/>
      <c r="C52" s="684"/>
      <c r="D52" s="684"/>
      <c r="E52" s="684"/>
      <c r="F52" s="684"/>
      <c r="G52" s="684"/>
      <c r="H52" s="684"/>
      <c r="I52" s="684"/>
      <c r="J52" s="684"/>
      <c r="K52" s="684"/>
      <c r="L52" s="685"/>
      <c r="M52" s="290"/>
      <c r="N52" s="288" t="s">
        <v>196</v>
      </c>
      <c r="O52" s="689"/>
      <c r="P52" s="690"/>
      <c r="Q52" s="690"/>
      <c r="R52" s="690"/>
      <c r="S52" s="690"/>
      <c r="T52" s="690"/>
      <c r="U52" s="690"/>
      <c r="V52" s="690"/>
      <c r="W52" s="690"/>
      <c r="X52" s="690"/>
      <c r="Y52" s="690"/>
      <c r="Z52" s="690"/>
      <c r="AA52" s="690"/>
      <c r="AB52" s="690"/>
      <c r="AC52" s="690"/>
      <c r="AD52" s="690"/>
      <c r="AE52" s="690"/>
      <c r="AF52" s="691"/>
    </row>
    <row r="54" spans="1:32" x14ac:dyDescent="0.15">
      <c r="B54" s="300" t="s">
        <v>205</v>
      </c>
    </row>
    <row r="55" spans="1:32" x14ac:dyDescent="0.15">
      <c r="B55" s="300" t="s">
        <v>206</v>
      </c>
    </row>
    <row r="57" spans="1:32" x14ac:dyDescent="0.15">
      <c r="A57" s="300" t="s">
        <v>207</v>
      </c>
      <c r="M57" s="140"/>
      <c r="N57" s="300" t="s">
        <v>84</v>
      </c>
      <c r="O57" s="692"/>
      <c r="P57" s="692"/>
      <c r="Q57" s="300" t="s">
        <v>197</v>
      </c>
      <c r="R57" s="692"/>
      <c r="S57" s="692"/>
      <c r="T57" s="300" t="s">
        <v>198</v>
      </c>
    </row>
    <row r="82" spans="12:12" x14ac:dyDescent="0.15">
      <c r="L82" s="205"/>
    </row>
    <row r="122" spans="1:7" x14ac:dyDescent="0.15">
      <c r="A122" s="302"/>
      <c r="C122" s="302"/>
      <c r="D122" s="302"/>
      <c r="E122" s="302"/>
      <c r="F122" s="302"/>
      <c r="G122" s="302"/>
    </row>
    <row r="123" spans="1:7" x14ac:dyDescent="0.15">
      <c r="C123" s="299"/>
    </row>
    <row r="151" spans="1:1" x14ac:dyDescent="0.15">
      <c r="A151" s="302"/>
    </row>
    <row r="187" spans="1:1" x14ac:dyDescent="0.15">
      <c r="A187" s="301"/>
    </row>
    <row r="238" spans="1:1" x14ac:dyDescent="0.15">
      <c r="A238" s="301"/>
    </row>
    <row r="287" spans="1:1" x14ac:dyDescent="0.15">
      <c r="A287" s="301"/>
    </row>
    <row r="314" spans="1:1" x14ac:dyDescent="0.15">
      <c r="A314" s="302"/>
    </row>
    <row r="364" spans="1:1" x14ac:dyDescent="0.15">
      <c r="A364" s="301"/>
    </row>
    <row r="388" spans="1:1" x14ac:dyDescent="0.15">
      <c r="A388" s="302"/>
    </row>
    <row r="416" spans="1:1" x14ac:dyDescent="0.15">
      <c r="A416" s="302"/>
    </row>
    <row r="444" spans="1:1" x14ac:dyDescent="0.15">
      <c r="A444" s="302"/>
    </row>
    <row r="468" spans="1:1" x14ac:dyDescent="0.15">
      <c r="A468" s="302"/>
    </row>
    <row r="497" spans="1:1" x14ac:dyDescent="0.15">
      <c r="A497" s="302"/>
    </row>
    <row r="526" spans="1:1" x14ac:dyDescent="0.15">
      <c r="A526" s="302"/>
    </row>
    <row r="575" spans="1:1" x14ac:dyDescent="0.15">
      <c r="A575" s="301"/>
    </row>
    <row r="606" spans="1:1" x14ac:dyDescent="0.15">
      <c r="A606" s="301"/>
    </row>
    <row r="650" spans="1:1" x14ac:dyDescent="0.15">
      <c r="A650" s="301"/>
    </row>
    <row r="686" spans="1:1" x14ac:dyDescent="0.15">
      <c r="A686" s="302"/>
    </row>
    <row r="725" spans="1:1" x14ac:dyDescent="0.15">
      <c r="A725" s="301"/>
    </row>
    <row r="754" spans="1:1" x14ac:dyDescent="0.15">
      <c r="A754" s="301"/>
    </row>
    <row r="793" spans="1:1" x14ac:dyDescent="0.15">
      <c r="A793" s="301"/>
    </row>
    <row r="832" spans="1:1" x14ac:dyDescent="0.15">
      <c r="A832" s="301"/>
    </row>
    <row r="860" spans="1:1" x14ac:dyDescent="0.15">
      <c r="A860" s="301"/>
    </row>
    <row r="900" spans="1:1" x14ac:dyDescent="0.15">
      <c r="A900" s="301"/>
    </row>
    <row r="940" spans="1:1" x14ac:dyDescent="0.15">
      <c r="A940" s="301"/>
    </row>
    <row r="969" spans="1:1" x14ac:dyDescent="0.15">
      <c r="A969" s="30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sheetPr codeName="Sheet5"/>
  <dimension ref="A2:AK940"/>
  <sheetViews>
    <sheetView zoomScaleNormal="100" zoomScaleSheetLayoutView="100" workbookViewId="0"/>
  </sheetViews>
  <sheetFormatPr defaultColWidth="4" defaultRowHeight="14.25" x14ac:dyDescent="0.15"/>
  <cols>
    <col min="1" max="1" width="1.25" style="90" customWidth="1"/>
    <col min="2" max="34" width="3.5" style="90" customWidth="1"/>
    <col min="35" max="16384" width="4" style="90"/>
  </cols>
  <sheetData>
    <row r="2" spans="1:37" x14ac:dyDescent="0.15">
      <c r="A2" s="90" t="s">
        <v>215</v>
      </c>
    </row>
    <row r="3" spans="1:37" ht="6.75" customHeight="1" x14ac:dyDescent="0.15"/>
    <row r="4" spans="1:37" x14ac:dyDescent="0.15">
      <c r="B4" s="90" t="s">
        <v>216</v>
      </c>
    </row>
    <row r="5" spans="1:37" ht="7.5" customHeight="1" x14ac:dyDescent="0.15"/>
    <row r="6" spans="1:37" s="91" customFormat="1" ht="24" customHeight="1" x14ac:dyDescent="0.15">
      <c r="F6" s="305" t="s">
        <v>217</v>
      </c>
      <c r="G6" s="306"/>
      <c r="H6" s="306"/>
      <c r="I6" s="306"/>
      <c r="J6" s="306"/>
      <c r="K6" s="306"/>
      <c r="L6" s="307"/>
      <c r="M6" s="719"/>
      <c r="N6" s="720"/>
      <c r="O6" s="720"/>
      <c r="P6" s="720"/>
      <c r="Q6" s="720"/>
      <c r="R6" s="720"/>
      <c r="S6" s="720"/>
      <c r="T6" s="720"/>
      <c r="U6" s="720"/>
      <c r="V6" s="720"/>
      <c r="W6" s="720"/>
      <c r="X6" s="720"/>
      <c r="Y6" s="721"/>
      <c r="AA6" s="91" t="s">
        <v>218</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722" t="s">
        <v>219</v>
      </c>
      <c r="AB11" s="723"/>
      <c r="AC11" s="723"/>
      <c r="AD11" s="723"/>
      <c r="AE11" s="723"/>
      <c r="AF11" s="723"/>
      <c r="AG11" s="723"/>
      <c r="AH11" s="723"/>
      <c r="AI11" s="724"/>
      <c r="AK11" s="96"/>
    </row>
    <row r="12" spans="1:37" x14ac:dyDescent="0.15">
      <c r="B12" s="95"/>
      <c r="D12" s="95"/>
      <c r="I12" s="95" t="s">
        <v>220</v>
      </c>
      <c r="L12" s="96"/>
      <c r="M12" s="90" t="s">
        <v>221</v>
      </c>
      <c r="P12" s="96"/>
      <c r="Q12" s="95" t="s">
        <v>222</v>
      </c>
      <c r="T12" s="96"/>
      <c r="U12" s="95" t="s">
        <v>223</v>
      </c>
      <c r="Y12" s="90" t="s">
        <v>224</v>
      </c>
      <c r="AA12" s="725"/>
      <c r="AB12" s="726"/>
      <c r="AC12" s="726"/>
      <c r="AD12" s="726"/>
      <c r="AE12" s="726"/>
      <c r="AF12" s="726"/>
      <c r="AG12" s="726"/>
      <c r="AH12" s="726"/>
      <c r="AI12" s="727"/>
      <c r="AK12" s="96"/>
    </row>
    <row r="13" spans="1:37" ht="6.75" customHeight="1" x14ac:dyDescent="0.15">
      <c r="B13" s="95"/>
      <c r="D13" s="95"/>
      <c r="I13" s="95"/>
      <c r="L13" s="96"/>
      <c r="P13" s="96"/>
      <c r="Q13" s="95"/>
      <c r="T13" s="96"/>
      <c r="U13" s="95"/>
      <c r="Z13" s="96"/>
      <c r="AA13" s="97"/>
      <c r="AB13" s="308"/>
      <c r="AC13" s="308"/>
      <c r="AD13" s="308"/>
      <c r="AE13" s="728" t="s">
        <v>225</v>
      </c>
      <c r="AF13" s="728"/>
      <c r="AG13" s="728"/>
      <c r="AH13" s="728"/>
      <c r="AI13" s="98"/>
      <c r="AK13" s="96"/>
    </row>
    <row r="14" spans="1:37" x14ac:dyDescent="0.15">
      <c r="B14" s="95"/>
      <c r="D14" s="95"/>
      <c r="I14" s="95"/>
      <c r="K14" s="90" t="s">
        <v>224</v>
      </c>
      <c r="L14" s="96"/>
      <c r="O14" s="90" t="s">
        <v>224</v>
      </c>
      <c r="P14" s="96"/>
      <c r="Q14" s="95"/>
      <c r="S14" s="90" t="s">
        <v>224</v>
      </c>
      <c r="T14" s="96"/>
      <c r="U14" s="95" t="s">
        <v>226</v>
      </c>
      <c r="Z14" s="96"/>
      <c r="AA14" s="95"/>
      <c r="AE14" s="729"/>
      <c r="AF14" s="729"/>
      <c r="AG14" s="729"/>
      <c r="AH14" s="729"/>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729"/>
      <c r="AF15" s="729"/>
      <c r="AG15" s="729"/>
      <c r="AH15" s="729"/>
      <c r="AK15" s="96"/>
    </row>
    <row r="16" spans="1:37" x14ac:dyDescent="0.15">
      <c r="B16" s="95"/>
      <c r="D16" s="95"/>
      <c r="L16" s="96"/>
      <c r="AE16" s="729"/>
      <c r="AF16" s="729"/>
      <c r="AG16" s="729"/>
      <c r="AH16" s="729"/>
      <c r="AK16" s="96"/>
    </row>
    <row r="17" spans="2:37" x14ac:dyDescent="0.15">
      <c r="B17" s="95"/>
      <c r="D17" s="95"/>
      <c r="L17" s="96"/>
      <c r="AE17" s="729"/>
      <c r="AF17" s="729"/>
      <c r="AG17" s="729"/>
      <c r="AH17" s="729"/>
      <c r="AI17" s="96"/>
      <c r="AK17" s="96"/>
    </row>
    <row r="18" spans="2:37" x14ac:dyDescent="0.15">
      <c r="B18" s="95"/>
      <c r="D18" s="95"/>
      <c r="L18" s="96"/>
      <c r="AE18" s="730"/>
      <c r="AF18" s="730"/>
      <c r="AG18" s="730"/>
      <c r="AH18" s="730"/>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227</v>
      </c>
      <c r="J20" s="102" t="s">
        <v>224</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228</v>
      </c>
      <c r="L22" s="96"/>
      <c r="W22" s="96"/>
      <c r="X22" s="95" t="s">
        <v>229</v>
      </c>
      <c r="Z22" s="96"/>
      <c r="AD22" s="95"/>
      <c r="AI22" s="96"/>
      <c r="AK22" s="96"/>
    </row>
    <row r="23" spans="2:37" x14ac:dyDescent="0.15">
      <c r="B23" s="95"/>
      <c r="D23" s="95"/>
      <c r="L23" s="96"/>
      <c r="O23" s="90" t="s">
        <v>230</v>
      </c>
      <c r="R23" s="102" t="s">
        <v>224</v>
      </c>
      <c r="W23" s="96"/>
      <c r="X23" s="95"/>
      <c r="Z23" s="96" t="s">
        <v>224</v>
      </c>
      <c r="AD23" s="95"/>
      <c r="AE23" s="90" t="s">
        <v>231</v>
      </c>
      <c r="AH23" s="102" t="s">
        <v>224</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232</v>
      </c>
    </row>
    <row r="33" spans="2:2" s="104" customFormat="1" x14ac:dyDescent="0.15">
      <c r="B33" s="103" t="s">
        <v>233</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codeName="Sheet6"/>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234</v>
      </c>
    </row>
    <row r="3" spans="2:37" x14ac:dyDescent="0.15">
      <c r="B3" s="108"/>
    </row>
    <row r="4" spans="2:37" ht="13.5" customHeight="1" x14ac:dyDescent="0.15">
      <c r="B4" s="107" t="s">
        <v>235</v>
      </c>
      <c r="X4" s="109" t="s">
        <v>236</v>
      </c>
    </row>
    <row r="5" spans="2:37" ht="6.75" customHeight="1" x14ac:dyDescent="0.15">
      <c r="B5" s="107"/>
      <c r="W5" s="109"/>
      <c r="AJ5" s="125"/>
      <c r="AK5" s="125"/>
    </row>
    <row r="6" spans="2:37" ht="13.5" customHeight="1" x14ac:dyDescent="0.15">
      <c r="X6" s="107" t="s">
        <v>237</v>
      </c>
      <c r="AJ6" s="125"/>
      <c r="AK6" s="125"/>
    </row>
    <row r="7" spans="2:37" ht="6.75" customHeight="1" x14ac:dyDescent="0.15">
      <c r="W7" s="107"/>
      <c r="AJ7" s="125"/>
      <c r="AK7" s="125"/>
    </row>
    <row r="8" spans="2:37" ht="14.25" customHeight="1" x14ac:dyDescent="0.15">
      <c r="B8" s="107" t="s">
        <v>238</v>
      </c>
      <c r="AB8" s="107" t="s">
        <v>239</v>
      </c>
      <c r="AJ8" s="125"/>
      <c r="AK8" s="125"/>
    </row>
    <row r="9" spans="2:37" ht="14.25" customHeight="1" x14ac:dyDescent="0.15">
      <c r="B9" s="108"/>
      <c r="AJ9" s="125"/>
      <c r="AK9" s="125"/>
    </row>
    <row r="10" spans="2:37" ht="18" customHeight="1" x14ac:dyDescent="0.15">
      <c r="B10" s="740" t="s">
        <v>240</v>
      </c>
      <c r="C10" s="740" t="s">
        <v>241</v>
      </c>
      <c r="D10" s="740" t="s">
        <v>242</v>
      </c>
      <c r="E10" s="734" t="s">
        <v>243</v>
      </c>
      <c r="F10" s="735"/>
      <c r="G10" s="735"/>
      <c r="H10" s="735"/>
      <c r="I10" s="735"/>
      <c r="J10" s="735"/>
      <c r="K10" s="745"/>
      <c r="L10" s="734" t="s">
        <v>244</v>
      </c>
      <c r="M10" s="735"/>
      <c r="N10" s="735"/>
      <c r="O10" s="735"/>
      <c r="P10" s="735"/>
      <c r="Q10" s="735"/>
      <c r="R10" s="745"/>
      <c r="S10" s="734" t="s">
        <v>245</v>
      </c>
      <c r="T10" s="735"/>
      <c r="U10" s="735"/>
      <c r="V10" s="735"/>
      <c r="W10" s="735"/>
      <c r="X10" s="735"/>
      <c r="Y10" s="745"/>
      <c r="Z10" s="734" t="s">
        <v>246</v>
      </c>
      <c r="AA10" s="735"/>
      <c r="AB10" s="735"/>
      <c r="AC10" s="735"/>
      <c r="AD10" s="735"/>
      <c r="AE10" s="735"/>
      <c r="AF10" s="736"/>
      <c r="AG10" s="737" t="s">
        <v>247</v>
      </c>
      <c r="AH10" s="740" t="s">
        <v>248</v>
      </c>
      <c r="AI10" s="740" t="s">
        <v>249</v>
      </c>
      <c r="AJ10" s="125"/>
      <c r="AK10" s="125"/>
    </row>
    <row r="11" spans="2:37" ht="18" customHeight="1" x14ac:dyDescent="0.15">
      <c r="B11" s="743"/>
      <c r="C11" s="743"/>
      <c r="D11" s="743"/>
      <c r="E11" s="361">
        <v>1</v>
      </c>
      <c r="F11" s="361">
        <v>2</v>
      </c>
      <c r="G11" s="361">
        <v>3</v>
      </c>
      <c r="H11" s="361">
        <v>4</v>
      </c>
      <c r="I11" s="361">
        <v>5</v>
      </c>
      <c r="J11" s="361">
        <v>6</v>
      </c>
      <c r="K11" s="361">
        <v>7</v>
      </c>
      <c r="L11" s="361">
        <v>8</v>
      </c>
      <c r="M11" s="361">
        <v>9</v>
      </c>
      <c r="N11" s="361">
        <v>10</v>
      </c>
      <c r="O11" s="361">
        <v>11</v>
      </c>
      <c r="P11" s="361">
        <v>12</v>
      </c>
      <c r="Q11" s="361">
        <v>13</v>
      </c>
      <c r="R11" s="361">
        <v>14</v>
      </c>
      <c r="S11" s="361">
        <v>15</v>
      </c>
      <c r="T11" s="361">
        <v>16</v>
      </c>
      <c r="U11" s="361">
        <v>17</v>
      </c>
      <c r="V11" s="361">
        <v>18</v>
      </c>
      <c r="W11" s="361">
        <v>19</v>
      </c>
      <c r="X11" s="361">
        <v>20</v>
      </c>
      <c r="Y11" s="361">
        <v>21</v>
      </c>
      <c r="Z11" s="361">
        <v>22</v>
      </c>
      <c r="AA11" s="361">
        <v>23</v>
      </c>
      <c r="AB11" s="361">
        <v>24</v>
      </c>
      <c r="AC11" s="361">
        <v>25</v>
      </c>
      <c r="AD11" s="361">
        <v>26</v>
      </c>
      <c r="AE11" s="361">
        <v>27</v>
      </c>
      <c r="AF11" s="311">
        <v>28</v>
      </c>
      <c r="AG11" s="738"/>
      <c r="AH11" s="741"/>
      <c r="AI11" s="741"/>
      <c r="AJ11" s="125"/>
      <c r="AK11" s="125"/>
    </row>
    <row r="12" spans="2:37" ht="18" customHeight="1" x14ac:dyDescent="0.15">
      <c r="B12" s="744"/>
      <c r="C12" s="744"/>
      <c r="D12" s="744"/>
      <c r="E12" s="361" t="s">
        <v>250</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39"/>
      <c r="AH12" s="742"/>
      <c r="AI12" s="742"/>
      <c r="AJ12" s="125"/>
      <c r="AK12" s="125"/>
    </row>
    <row r="13" spans="2:37" ht="18" customHeight="1" x14ac:dyDescent="0.15">
      <c r="B13" s="732" t="s">
        <v>251</v>
      </c>
      <c r="C13" s="732"/>
      <c r="D13" s="732"/>
      <c r="E13" s="310" t="s">
        <v>252</v>
      </c>
      <c r="F13" s="310" t="s">
        <v>252</v>
      </c>
      <c r="G13" s="310" t="s">
        <v>253</v>
      </c>
      <c r="H13" s="310" t="s">
        <v>254</v>
      </c>
      <c r="I13" s="310" t="s">
        <v>255</v>
      </c>
      <c r="J13" s="310" t="s">
        <v>252</v>
      </c>
      <c r="K13" s="310" t="s">
        <v>255</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732" t="s">
        <v>256</v>
      </c>
      <c r="C14" s="732"/>
      <c r="D14" s="732"/>
      <c r="E14" s="310" t="s">
        <v>257</v>
      </c>
      <c r="F14" s="310" t="s">
        <v>257</v>
      </c>
      <c r="G14" s="310" t="s">
        <v>257</v>
      </c>
      <c r="H14" s="310" t="s">
        <v>258</v>
      </c>
      <c r="I14" s="310" t="s">
        <v>258</v>
      </c>
      <c r="J14" s="310" t="s">
        <v>259</v>
      </c>
      <c r="K14" s="310" t="s">
        <v>259</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105"/>
      <c r="AG15" s="114"/>
      <c r="AH15" s="115"/>
      <c r="AI15" s="115"/>
    </row>
    <row r="16" spans="2:37" ht="18" customHeight="1" x14ac:dyDescent="0.15">
      <c r="B16" s="115"/>
      <c r="C16" s="115"/>
      <c r="D16" s="115"/>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105"/>
      <c r="AG16" s="114"/>
      <c r="AH16" s="115"/>
      <c r="AI16" s="115"/>
    </row>
    <row r="17" spans="2:37" ht="18" customHeight="1" x14ac:dyDescent="0.15">
      <c r="B17" s="115"/>
      <c r="C17" s="115"/>
      <c r="D17" s="115"/>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105"/>
      <c r="AG17" s="114"/>
      <c r="AH17" s="115"/>
      <c r="AI17" s="115"/>
    </row>
    <row r="18" spans="2:37" ht="18" customHeight="1" x14ac:dyDescent="0.15">
      <c r="B18" s="115"/>
      <c r="C18" s="115"/>
      <c r="D18" s="115"/>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105"/>
      <c r="AG18" s="114"/>
      <c r="AH18" s="115"/>
      <c r="AI18" s="115"/>
    </row>
    <row r="19" spans="2:37" ht="18" customHeight="1" x14ac:dyDescent="0.15">
      <c r="B19" s="115"/>
      <c r="C19" s="115"/>
      <c r="D19" s="115"/>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105"/>
      <c r="AG19" s="114"/>
      <c r="AH19" s="115"/>
      <c r="AI19" s="115"/>
    </row>
    <row r="20" spans="2:37" ht="18" customHeight="1" x14ac:dyDescent="0.15">
      <c r="B20" s="115"/>
      <c r="C20" s="115"/>
      <c r="D20" s="115"/>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105"/>
      <c r="AG20" s="114"/>
      <c r="AH20" s="115"/>
      <c r="AI20" s="115"/>
    </row>
    <row r="21" spans="2:37" ht="18" customHeight="1" x14ac:dyDescent="0.15">
      <c r="B21" s="115"/>
      <c r="C21" s="115"/>
      <c r="D21" s="115"/>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105"/>
      <c r="AG21" s="114"/>
      <c r="AH21" s="115"/>
      <c r="AI21" s="115"/>
    </row>
    <row r="22" spans="2:37" ht="18" customHeight="1" x14ac:dyDescent="0.15">
      <c r="B22" s="115"/>
      <c r="C22" s="115"/>
      <c r="D22" s="115"/>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114"/>
      <c r="AH22" s="115"/>
      <c r="AI22" s="115"/>
    </row>
    <row r="23" spans="2:37" ht="18" customHeight="1" x14ac:dyDescent="0.15">
      <c r="B23" s="115"/>
      <c r="C23" s="115"/>
      <c r="D23" s="115"/>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114"/>
      <c r="AH23" s="115"/>
      <c r="AI23" s="115"/>
    </row>
    <row r="24" spans="2:37" ht="18" customHeight="1" thickBot="1" x14ac:dyDescent="0.2">
      <c r="B24" s="116"/>
      <c r="D24" s="116"/>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114"/>
      <c r="AH24" s="115"/>
      <c r="AI24" s="115"/>
    </row>
    <row r="25" spans="2:37" ht="18" customHeight="1" thickTop="1" x14ac:dyDescent="0.15">
      <c r="B25" s="731" t="s">
        <v>260</v>
      </c>
      <c r="C25" s="733" t="s">
        <v>261</v>
      </c>
      <c r="D25" s="733"/>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I25" s="58"/>
    </row>
    <row r="26" spans="2:37" ht="30" customHeight="1" x14ac:dyDescent="0.15">
      <c r="B26" s="732"/>
      <c r="C26" s="732" t="s">
        <v>262</v>
      </c>
      <c r="D26" s="732"/>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263</v>
      </c>
      <c r="E28" s="120"/>
      <c r="AI28" s="121"/>
      <c r="AJ28" s="122"/>
      <c r="AK28" s="122"/>
    </row>
    <row r="29" spans="2:37" ht="6" customHeight="1" x14ac:dyDescent="0.15">
      <c r="B29" s="119"/>
      <c r="AI29" s="89"/>
    </row>
    <row r="30" spans="2:37" x14ac:dyDescent="0.15">
      <c r="B30" s="119" t="s">
        <v>264</v>
      </c>
      <c r="AI30" s="89"/>
    </row>
    <row r="31" spans="2:37" x14ac:dyDescent="0.15">
      <c r="B31" s="119" t="s">
        <v>265</v>
      </c>
      <c r="AI31" s="89"/>
    </row>
    <row r="32" spans="2:37" ht="6.75" customHeight="1" x14ac:dyDescent="0.15">
      <c r="B32" s="119"/>
      <c r="AI32" s="89"/>
    </row>
    <row r="33" spans="2:35" x14ac:dyDescent="0.15">
      <c r="B33" s="119" t="s">
        <v>266</v>
      </c>
      <c r="AI33" s="89"/>
    </row>
    <row r="34" spans="2:35" x14ac:dyDescent="0.15">
      <c r="B34" s="119" t="s">
        <v>265</v>
      </c>
      <c r="AI34" s="89"/>
    </row>
    <row r="35" spans="2:35" ht="6.75" customHeight="1" x14ac:dyDescent="0.15">
      <c r="B35" s="119"/>
      <c r="AI35" s="89"/>
    </row>
    <row r="36" spans="2:35" x14ac:dyDescent="0.15">
      <c r="B36" s="119" t="s">
        <v>267</v>
      </c>
      <c r="AI36" s="89"/>
    </row>
    <row r="37" spans="2:35" x14ac:dyDescent="0.15">
      <c r="B37" s="119" t="s">
        <v>265</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323" t="s">
        <v>268</v>
      </c>
    </row>
    <row r="42" spans="2:35" x14ac:dyDescent="0.15">
      <c r="B42" s="323" t="s">
        <v>269</v>
      </c>
    </row>
    <row r="43" spans="2:35" x14ac:dyDescent="0.15">
      <c r="B43" s="323" t="s">
        <v>270</v>
      </c>
    </row>
    <row r="44" spans="2:35" x14ac:dyDescent="0.15">
      <c r="B44" s="323" t="s">
        <v>271</v>
      </c>
    </row>
    <row r="45" spans="2:35" x14ac:dyDescent="0.15">
      <c r="B45" s="323" t="s">
        <v>272</v>
      </c>
    </row>
    <row r="46" spans="2:35" x14ac:dyDescent="0.15">
      <c r="B46" s="323" t="s">
        <v>273</v>
      </c>
    </row>
    <row r="47" spans="2:35" x14ac:dyDescent="0.15">
      <c r="B47" s="323" t="s">
        <v>274</v>
      </c>
    </row>
    <row r="48" spans="2:35" x14ac:dyDescent="0.15">
      <c r="B48" s="323" t="s">
        <v>275</v>
      </c>
    </row>
    <row r="49" spans="2:2" x14ac:dyDescent="0.15">
      <c r="B49" s="323" t="s">
        <v>276</v>
      </c>
    </row>
    <row r="50" spans="2:2" x14ac:dyDescent="0.15">
      <c r="B50" s="323" t="s">
        <v>277</v>
      </c>
    </row>
    <row r="51" spans="2:2" ht="14.25" x14ac:dyDescent="0.15">
      <c r="B51" s="124" t="s">
        <v>278</v>
      </c>
    </row>
    <row r="52" spans="2:2" x14ac:dyDescent="0.15">
      <c r="B52" s="323" t="s">
        <v>279</v>
      </c>
    </row>
    <row r="53" spans="2:2" x14ac:dyDescent="0.15">
      <c r="B53" s="323" t="s">
        <v>280</v>
      </c>
    </row>
    <row r="54" spans="2:2" x14ac:dyDescent="0.15">
      <c r="B54" s="323" t="s">
        <v>281</v>
      </c>
    </row>
    <row r="55" spans="2:2" x14ac:dyDescent="0.15">
      <c r="B55" s="323" t="s">
        <v>282</v>
      </c>
    </row>
    <row r="56" spans="2:2" x14ac:dyDescent="0.15">
      <c r="B56" s="323" t="s">
        <v>283</v>
      </c>
    </row>
    <row r="57" spans="2:2" x14ac:dyDescent="0.15">
      <c r="B57" s="323" t="s">
        <v>284</v>
      </c>
    </row>
    <row r="58" spans="2:2" x14ac:dyDescent="0.15">
      <c r="B58" s="323" t="s">
        <v>285</v>
      </c>
    </row>
    <row r="59" spans="2:2" x14ac:dyDescent="0.15">
      <c r="B59" s="323" t="s">
        <v>286</v>
      </c>
    </row>
    <row r="60" spans="2:2" x14ac:dyDescent="0.15">
      <c r="B60" s="323" t="s">
        <v>287</v>
      </c>
    </row>
    <row r="61" spans="2:2" x14ac:dyDescent="0.15">
      <c r="B61" s="323" t="s">
        <v>288</v>
      </c>
    </row>
    <row r="62" spans="2:2" x14ac:dyDescent="0.15">
      <c r="B62" s="323"/>
    </row>
    <row r="63" spans="2:2" x14ac:dyDescent="0.15">
      <c r="B63" s="323"/>
    </row>
    <row r="64" spans="2:2" x14ac:dyDescent="0.15">
      <c r="B64" s="323"/>
    </row>
    <row r="65" spans="2:2" x14ac:dyDescent="0.15">
      <c r="B65" s="323"/>
    </row>
    <row r="66" spans="2:2" x14ac:dyDescent="0.15">
      <c r="B66" s="323"/>
    </row>
    <row r="67" spans="2:2" x14ac:dyDescent="0.15">
      <c r="B67" s="323"/>
    </row>
    <row r="68" spans="2:2" x14ac:dyDescent="0.15">
      <c r="B68" s="323"/>
    </row>
    <row r="69" spans="2:2" x14ac:dyDescent="0.15">
      <c r="B69" s="323"/>
    </row>
    <row r="70" spans="2:2" x14ac:dyDescent="0.15">
      <c r="B70" s="323"/>
    </row>
    <row r="71" spans="2:2" x14ac:dyDescent="0.15">
      <c r="B71" s="323"/>
    </row>
    <row r="72" spans="2:2" x14ac:dyDescent="0.15">
      <c r="B72" s="323"/>
    </row>
    <row r="73" spans="2:2" x14ac:dyDescent="0.15">
      <c r="B73" s="323"/>
    </row>
    <row r="74" spans="2:2" x14ac:dyDescent="0.15">
      <c r="B74" s="323"/>
    </row>
    <row r="75" spans="2:2" x14ac:dyDescent="0.15">
      <c r="B75" s="323"/>
    </row>
    <row r="76" spans="2:2" x14ac:dyDescent="0.15">
      <c r="B76" s="323"/>
    </row>
    <row r="77" spans="2:2" x14ac:dyDescent="0.15">
      <c r="B77" s="323"/>
    </row>
    <row r="78" spans="2:2" x14ac:dyDescent="0.15">
      <c r="B78" s="323"/>
    </row>
    <row r="79" spans="2:2" x14ac:dyDescent="0.15">
      <c r="B79" s="323"/>
    </row>
    <row r="80" spans="2:2" x14ac:dyDescent="0.15">
      <c r="B80" s="323"/>
    </row>
    <row r="81" spans="2:12" x14ac:dyDescent="0.15">
      <c r="B81" s="323"/>
    </row>
    <row r="82" spans="2:12" x14ac:dyDescent="0.15">
      <c r="B82" s="323"/>
      <c r="L82" s="204"/>
    </row>
    <row r="83" spans="2:12" x14ac:dyDescent="0.15">
      <c r="B83" s="323"/>
    </row>
    <row r="84" spans="2:12" x14ac:dyDescent="0.15">
      <c r="B84" s="323"/>
    </row>
    <row r="85" spans="2:12" x14ac:dyDescent="0.15">
      <c r="B85" s="323"/>
    </row>
    <row r="86" spans="2:12" x14ac:dyDescent="0.15">
      <c r="B86" s="323"/>
    </row>
    <row r="87" spans="2:12" x14ac:dyDescent="0.15">
      <c r="B87" s="323"/>
    </row>
    <row r="88" spans="2:12" x14ac:dyDescent="0.15">
      <c r="B88" s="323"/>
    </row>
    <row r="89" spans="2:12" x14ac:dyDescent="0.15">
      <c r="B89" s="32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sheetPr codeName="Sheet7"/>
  <dimension ref="A1:X969"/>
  <sheetViews>
    <sheetView topLeftCell="A4" zoomScaleNormal="100" zoomScaleSheetLayoutView="55" workbookViewId="0">
      <selection activeCell="F8" sqref="F8:I8"/>
    </sheetView>
  </sheetViews>
  <sheetFormatPr defaultRowHeight="13.5" x14ac:dyDescent="0.15"/>
  <cols>
    <col min="1" max="1" width="1.625" style="145" customWidth="1"/>
    <col min="2" max="2" width="9.625" style="145" customWidth="1"/>
    <col min="3" max="3" width="8.625" style="145" customWidth="1"/>
    <col min="4" max="4" width="5.625" style="145" customWidth="1"/>
    <col min="5" max="6" width="15.625" style="145" customWidth="1"/>
    <col min="7" max="7" width="5.625" style="145" customWidth="1"/>
    <col min="8" max="8" width="16.625" style="145" customWidth="1"/>
    <col min="9" max="9" width="5.625" style="145" customWidth="1"/>
    <col min="10" max="10" width="15.625" style="145" customWidth="1"/>
    <col min="11" max="11" width="5.625" style="145" customWidth="1"/>
    <col min="12" max="12" width="3.125" style="145" customWidth="1"/>
    <col min="13" max="18" width="4.625" style="145" customWidth="1"/>
    <col min="19" max="19" width="1.625" style="145" customWidth="1"/>
    <col min="20" max="21" width="9" style="145"/>
    <col min="22" max="22" width="18.5" style="145" bestFit="1" customWidth="1"/>
    <col min="23" max="23" width="29.875" style="145" bestFit="1" customWidth="1"/>
    <col min="24" max="24" width="30.375" style="145" bestFit="1" customWidth="1"/>
    <col min="25" max="16384" width="9" style="145"/>
  </cols>
  <sheetData>
    <row r="1" spans="2:24" x14ac:dyDescent="0.15">
      <c r="B1" s="145" t="s">
        <v>658</v>
      </c>
      <c r="K1" s="146" t="s">
        <v>83</v>
      </c>
      <c r="L1" s="786"/>
      <c r="M1" s="786"/>
      <c r="N1" s="147" t="s">
        <v>84</v>
      </c>
      <c r="O1" s="315"/>
      <c r="P1" s="147" t="s">
        <v>85</v>
      </c>
      <c r="Q1" s="315"/>
      <c r="R1" s="147" t="s">
        <v>198</v>
      </c>
    </row>
    <row r="2" spans="2:24" ht="18.75" x14ac:dyDescent="0.15">
      <c r="B2" s="787" t="s">
        <v>659</v>
      </c>
      <c r="C2" s="787"/>
      <c r="D2" s="787"/>
      <c r="E2" s="787"/>
      <c r="F2" s="787"/>
      <c r="G2" s="787"/>
      <c r="H2" s="787"/>
      <c r="I2" s="787"/>
      <c r="J2" s="787"/>
      <c r="K2" s="787"/>
      <c r="L2" s="787"/>
      <c r="M2" s="787"/>
      <c r="N2" s="787"/>
      <c r="O2" s="787"/>
      <c r="P2" s="787"/>
      <c r="Q2" s="787"/>
      <c r="R2" s="787"/>
    </row>
    <row r="3" spans="2:24" ht="7.5" customHeight="1" x14ac:dyDescent="0.15">
      <c r="B3" s="316"/>
      <c r="C3" s="316"/>
      <c r="D3" s="316"/>
      <c r="E3" s="316"/>
      <c r="F3" s="316"/>
      <c r="G3" s="316"/>
      <c r="H3" s="316"/>
      <c r="I3" s="316"/>
      <c r="J3" s="316"/>
      <c r="K3" s="316"/>
      <c r="L3" s="316"/>
      <c r="M3" s="316"/>
      <c r="N3" s="316"/>
      <c r="O3" s="316"/>
      <c r="P3" s="316"/>
      <c r="Q3" s="316"/>
      <c r="R3" s="316"/>
    </row>
    <row r="4" spans="2:24" ht="24.95" customHeight="1" x14ac:dyDescent="0.15">
      <c r="I4" s="146" t="s">
        <v>363</v>
      </c>
      <c r="J4" s="788"/>
      <c r="K4" s="788"/>
      <c r="L4" s="788"/>
      <c r="M4" s="788"/>
      <c r="N4" s="788"/>
      <c r="O4" s="788"/>
      <c r="P4" s="788"/>
      <c r="Q4" s="788"/>
      <c r="R4" s="788"/>
    </row>
    <row r="5" spans="2:24" ht="24.95" customHeight="1" x14ac:dyDescent="0.15">
      <c r="I5" s="146" t="s">
        <v>201</v>
      </c>
      <c r="J5" s="789"/>
      <c r="K5" s="789"/>
      <c r="L5" s="789"/>
      <c r="M5" s="789"/>
      <c r="N5" s="789"/>
      <c r="O5" s="789"/>
      <c r="P5" s="789"/>
      <c r="Q5" s="789"/>
      <c r="R5" s="789"/>
    </row>
    <row r="6" spans="2:24" ht="24.95" customHeight="1" x14ac:dyDescent="0.15">
      <c r="I6" s="146" t="s">
        <v>660</v>
      </c>
      <c r="J6" s="789"/>
      <c r="K6" s="789"/>
      <c r="L6" s="789"/>
      <c r="M6" s="789"/>
      <c r="N6" s="789"/>
      <c r="O6" s="789"/>
      <c r="P6" s="789"/>
      <c r="Q6" s="789"/>
      <c r="R6" s="789"/>
    </row>
    <row r="7" spans="2:24" ht="9" customHeight="1" x14ac:dyDescent="0.15">
      <c r="I7" s="146"/>
      <c r="J7" s="148"/>
      <c r="K7" s="148"/>
      <c r="L7" s="148"/>
      <c r="M7" s="148"/>
      <c r="N7" s="148"/>
      <c r="O7" s="148"/>
      <c r="P7" s="148"/>
      <c r="Q7" s="148"/>
      <c r="R7" s="148"/>
    </row>
    <row r="8" spans="2:24" x14ac:dyDescent="0.15">
      <c r="B8" s="790" t="s">
        <v>661</v>
      </c>
      <c r="C8" s="790"/>
      <c r="D8" s="790"/>
      <c r="E8" s="149"/>
      <c r="F8" s="791" t="s">
        <v>662</v>
      </c>
      <c r="G8" s="791"/>
      <c r="H8" s="791"/>
      <c r="I8" s="791"/>
    </row>
    <row r="9" spans="2:24" hidden="1" x14ac:dyDescent="0.15">
      <c r="E9" s="149"/>
      <c r="F9" s="748" t="s">
        <v>289</v>
      </c>
      <c r="G9" s="748"/>
      <c r="H9" s="748"/>
      <c r="I9" s="748"/>
    </row>
    <row r="10" spans="2:24" ht="9" customHeight="1" x14ac:dyDescent="0.15"/>
    <row r="11" spans="2:24" x14ac:dyDescent="0.15">
      <c r="B11" s="150" t="s">
        <v>663</v>
      </c>
      <c r="F11" s="792" t="s">
        <v>290</v>
      </c>
      <c r="G11" s="792"/>
      <c r="H11" s="792"/>
      <c r="I11" s="792"/>
      <c r="J11" s="146" t="s">
        <v>664</v>
      </c>
      <c r="K11" s="317"/>
    </row>
    <row r="12" spans="2:24" ht="9" customHeight="1" x14ac:dyDescent="0.15"/>
    <row r="13" spans="2:24" x14ac:dyDescent="0.15">
      <c r="B13" s="150" t="s">
        <v>665</v>
      </c>
    </row>
    <row r="14" spans="2:24" x14ac:dyDescent="0.15">
      <c r="B14" s="315" t="s">
        <v>6</v>
      </c>
      <c r="C14" s="773" t="s">
        <v>666</v>
      </c>
      <c r="D14" s="773"/>
      <c r="E14" s="773"/>
      <c r="F14" s="773"/>
      <c r="G14" s="773"/>
      <c r="H14" s="773"/>
      <c r="I14" s="773"/>
      <c r="J14" s="773"/>
      <c r="K14" s="773"/>
      <c r="M14" s="774" t="s">
        <v>667</v>
      </c>
      <c r="N14" s="775"/>
      <c r="O14" s="775"/>
      <c r="P14" s="775"/>
      <c r="Q14" s="775"/>
      <c r="R14" s="776"/>
    </row>
    <row r="15" spans="2:24" ht="80.099999999999994" customHeight="1" x14ac:dyDescent="0.15">
      <c r="B15" s="151"/>
      <c r="C15" s="777" t="s">
        <v>668</v>
      </c>
      <c r="D15" s="777"/>
      <c r="E15" s="151"/>
      <c r="F15" s="778" t="s">
        <v>669</v>
      </c>
      <c r="G15" s="778"/>
      <c r="H15" s="779" t="s">
        <v>670</v>
      </c>
      <c r="I15" s="779"/>
      <c r="J15" s="777" t="s">
        <v>671</v>
      </c>
      <c r="K15" s="777"/>
      <c r="M15" s="780" t="str">
        <f>F8</f>
        <v>介護福祉士</v>
      </c>
      <c r="N15" s="781"/>
      <c r="O15" s="782"/>
      <c r="P15" s="780" t="str">
        <f>F9</f>
        <v>介護職員</v>
      </c>
      <c r="Q15" s="781"/>
      <c r="R15" s="782"/>
    </row>
    <row r="16" spans="2:24" ht="26.1" customHeight="1" x14ac:dyDescent="0.15">
      <c r="B16" s="257" t="s">
        <v>291</v>
      </c>
      <c r="C16" s="764"/>
      <c r="D16" s="765" t="s">
        <v>410</v>
      </c>
      <c r="E16" s="153" t="str">
        <f>$F$8</f>
        <v>介護福祉士</v>
      </c>
      <c r="F16" s="154"/>
      <c r="G16" s="155" t="s">
        <v>320</v>
      </c>
      <c r="H16" s="154"/>
      <c r="I16" s="155" t="s">
        <v>410</v>
      </c>
      <c r="J16" s="154"/>
      <c r="K16" s="155" t="s">
        <v>410</v>
      </c>
      <c r="M16" s="767" t="str">
        <f>IF(C16="","",F16+ROUNDDOWN((H16+J16)/C16,1))</f>
        <v/>
      </c>
      <c r="N16" s="768"/>
      <c r="O16" s="769"/>
      <c r="P16" s="767" t="str">
        <f>IF(C16="","",F17+ROUNDDOWN((H17+J17)/C16,1))</f>
        <v/>
      </c>
      <c r="Q16" s="768"/>
      <c r="R16" s="769"/>
      <c r="V16" s="143"/>
      <c r="W16" s="144" t="s">
        <v>672</v>
      </c>
      <c r="X16" s="144" t="s">
        <v>673</v>
      </c>
    </row>
    <row r="17" spans="2:24" ht="26.1" customHeight="1" x14ac:dyDescent="0.15">
      <c r="B17" s="314" t="s">
        <v>674</v>
      </c>
      <c r="C17" s="764"/>
      <c r="D17" s="766"/>
      <c r="E17" s="156" t="str">
        <f>$F$9</f>
        <v>介護職員</v>
      </c>
      <c r="F17" s="157"/>
      <c r="G17" s="158" t="s">
        <v>320</v>
      </c>
      <c r="H17" s="157"/>
      <c r="I17" s="158" t="s">
        <v>410</v>
      </c>
      <c r="J17" s="157"/>
      <c r="K17" s="158" t="s">
        <v>410</v>
      </c>
      <c r="M17" s="770"/>
      <c r="N17" s="771"/>
      <c r="O17" s="772"/>
      <c r="P17" s="770"/>
      <c r="Q17" s="771"/>
      <c r="R17" s="772"/>
      <c r="V17" s="783" t="s">
        <v>675</v>
      </c>
      <c r="W17" s="143" t="s">
        <v>662</v>
      </c>
      <c r="X17" s="143" t="s">
        <v>676</v>
      </c>
    </row>
    <row r="18" spans="2:24" ht="26.1" customHeight="1" x14ac:dyDescent="0.15">
      <c r="B18" s="152"/>
      <c r="C18" s="764"/>
      <c r="D18" s="765" t="s">
        <v>410</v>
      </c>
      <c r="E18" s="159" t="str">
        <f>$F$8</f>
        <v>介護福祉士</v>
      </c>
      <c r="F18" s="160"/>
      <c r="G18" s="161" t="s">
        <v>320</v>
      </c>
      <c r="H18" s="154"/>
      <c r="I18" s="161" t="s">
        <v>410</v>
      </c>
      <c r="J18" s="154"/>
      <c r="K18" s="161" t="s">
        <v>410</v>
      </c>
      <c r="M18" s="767" t="str">
        <f>IF(C18="","",F18+ROUNDDOWN((H18+J18)/C18,1))</f>
        <v/>
      </c>
      <c r="N18" s="768"/>
      <c r="O18" s="769"/>
      <c r="P18" s="767" t="str">
        <f>IF(C18="","",F19+ROUNDDOWN((H19+J19)/C18,1))</f>
        <v/>
      </c>
      <c r="Q18" s="768"/>
      <c r="R18" s="769"/>
      <c r="V18" s="784"/>
      <c r="W18" s="143" t="s">
        <v>677</v>
      </c>
      <c r="X18" s="143" t="s">
        <v>678</v>
      </c>
    </row>
    <row r="19" spans="2:24" ht="26.1" customHeight="1" x14ac:dyDescent="0.15">
      <c r="B19" s="314" t="s">
        <v>292</v>
      </c>
      <c r="C19" s="764"/>
      <c r="D19" s="766"/>
      <c r="E19" s="156" t="str">
        <f>$F$9</f>
        <v>介護職員</v>
      </c>
      <c r="F19" s="157"/>
      <c r="G19" s="158" t="s">
        <v>320</v>
      </c>
      <c r="H19" s="157"/>
      <c r="I19" s="158" t="s">
        <v>410</v>
      </c>
      <c r="J19" s="157"/>
      <c r="K19" s="158" t="s">
        <v>410</v>
      </c>
      <c r="M19" s="770"/>
      <c r="N19" s="771"/>
      <c r="O19" s="772"/>
      <c r="P19" s="770"/>
      <c r="Q19" s="771"/>
      <c r="R19" s="772"/>
      <c r="V19" s="784"/>
      <c r="W19" s="143" t="s">
        <v>679</v>
      </c>
      <c r="X19" s="143" t="s">
        <v>680</v>
      </c>
    </row>
    <row r="20" spans="2:24" ht="26.1" customHeight="1" x14ac:dyDescent="0.15">
      <c r="B20" s="152"/>
      <c r="C20" s="764"/>
      <c r="D20" s="765" t="s">
        <v>410</v>
      </c>
      <c r="E20" s="159" t="str">
        <f>$F$8</f>
        <v>介護福祉士</v>
      </c>
      <c r="F20" s="160"/>
      <c r="G20" s="161" t="s">
        <v>320</v>
      </c>
      <c r="H20" s="154"/>
      <c r="I20" s="161" t="s">
        <v>410</v>
      </c>
      <c r="J20" s="154"/>
      <c r="K20" s="161" t="s">
        <v>410</v>
      </c>
      <c r="M20" s="767" t="str">
        <f>IF(C20="","",F20+ROUNDDOWN((H20+J20)/C20,1))</f>
        <v/>
      </c>
      <c r="N20" s="768"/>
      <c r="O20" s="769"/>
      <c r="P20" s="767" t="str">
        <f>IF(C20="","",F21+ROUNDDOWN((H21+J21)/C20,1))</f>
        <v/>
      </c>
      <c r="Q20" s="768"/>
      <c r="R20" s="769"/>
      <c r="V20" s="784"/>
      <c r="W20" s="143" t="s">
        <v>680</v>
      </c>
      <c r="X20" s="143" t="s">
        <v>680</v>
      </c>
    </row>
    <row r="21" spans="2:24" ht="26.1" customHeight="1" x14ac:dyDescent="0.15">
      <c r="B21" s="314" t="s">
        <v>293</v>
      </c>
      <c r="C21" s="764"/>
      <c r="D21" s="766"/>
      <c r="E21" s="156" t="str">
        <f>$F$9</f>
        <v>介護職員</v>
      </c>
      <c r="F21" s="157"/>
      <c r="G21" s="158" t="s">
        <v>320</v>
      </c>
      <c r="H21" s="157"/>
      <c r="I21" s="158" t="s">
        <v>410</v>
      </c>
      <c r="J21" s="157"/>
      <c r="K21" s="158" t="s">
        <v>410</v>
      </c>
      <c r="M21" s="770"/>
      <c r="N21" s="771"/>
      <c r="O21" s="772"/>
      <c r="P21" s="770"/>
      <c r="Q21" s="771"/>
      <c r="R21" s="772"/>
      <c r="V21" s="784"/>
      <c r="W21" s="143" t="s">
        <v>680</v>
      </c>
      <c r="X21" s="143" t="s">
        <v>680</v>
      </c>
    </row>
    <row r="22" spans="2:24" ht="26.1" customHeight="1" x14ac:dyDescent="0.15">
      <c r="B22" s="152"/>
      <c r="C22" s="764"/>
      <c r="D22" s="765" t="s">
        <v>410</v>
      </c>
      <c r="E22" s="159" t="str">
        <f>$F$8</f>
        <v>介護福祉士</v>
      </c>
      <c r="F22" s="160"/>
      <c r="G22" s="161" t="s">
        <v>320</v>
      </c>
      <c r="H22" s="154"/>
      <c r="I22" s="161" t="s">
        <v>410</v>
      </c>
      <c r="J22" s="154"/>
      <c r="K22" s="161" t="s">
        <v>410</v>
      </c>
      <c r="M22" s="767" t="str">
        <f>IF(C22="","",F22+ROUNDDOWN((H22+J22)/C22,1))</f>
        <v/>
      </c>
      <c r="N22" s="768"/>
      <c r="O22" s="769"/>
      <c r="P22" s="767" t="str">
        <f>IF(C22="","",F23+ROUNDDOWN((H23+J23)/C22,1))</f>
        <v/>
      </c>
      <c r="Q22" s="768"/>
      <c r="R22" s="769"/>
      <c r="V22" s="785"/>
      <c r="W22" s="143" t="s">
        <v>680</v>
      </c>
      <c r="X22" s="143" t="s">
        <v>680</v>
      </c>
    </row>
    <row r="23" spans="2:24" ht="26.1" customHeight="1" x14ac:dyDescent="0.15">
      <c r="B23" s="314" t="s">
        <v>294</v>
      </c>
      <c r="C23" s="764"/>
      <c r="D23" s="766"/>
      <c r="E23" s="156" t="str">
        <f>$F$9</f>
        <v>介護職員</v>
      </c>
      <c r="F23" s="157"/>
      <c r="G23" s="158" t="s">
        <v>320</v>
      </c>
      <c r="H23" s="157"/>
      <c r="I23" s="158" t="s">
        <v>410</v>
      </c>
      <c r="J23" s="157"/>
      <c r="K23" s="158" t="s">
        <v>410</v>
      </c>
      <c r="M23" s="770"/>
      <c r="N23" s="771"/>
      <c r="O23" s="772"/>
      <c r="P23" s="770"/>
      <c r="Q23" s="771"/>
      <c r="R23" s="772"/>
    </row>
    <row r="24" spans="2:24" ht="26.1" customHeight="1" x14ac:dyDescent="0.15">
      <c r="B24" s="152"/>
      <c r="C24" s="764"/>
      <c r="D24" s="765" t="s">
        <v>410</v>
      </c>
      <c r="E24" s="159" t="str">
        <f>$F$8</f>
        <v>介護福祉士</v>
      </c>
      <c r="F24" s="160"/>
      <c r="G24" s="161" t="s">
        <v>320</v>
      </c>
      <c r="H24" s="154"/>
      <c r="I24" s="161" t="s">
        <v>410</v>
      </c>
      <c r="J24" s="154"/>
      <c r="K24" s="161" t="s">
        <v>410</v>
      </c>
      <c r="M24" s="767" t="str">
        <f>IF(C24="","",F24+ROUNDDOWN((H24+J24)/C24,1))</f>
        <v/>
      </c>
      <c r="N24" s="768"/>
      <c r="O24" s="769"/>
      <c r="P24" s="767" t="str">
        <f>IF(C24="","",F25+ROUNDDOWN((H25+J25)/C24,1))</f>
        <v/>
      </c>
      <c r="Q24" s="768"/>
      <c r="R24" s="769"/>
    </row>
    <row r="25" spans="2:24" ht="26.1" customHeight="1" x14ac:dyDescent="0.15">
      <c r="B25" s="314" t="s">
        <v>295</v>
      </c>
      <c r="C25" s="764"/>
      <c r="D25" s="766"/>
      <c r="E25" s="156" t="str">
        <f>$F$9</f>
        <v>介護職員</v>
      </c>
      <c r="F25" s="157"/>
      <c r="G25" s="158" t="s">
        <v>320</v>
      </c>
      <c r="H25" s="157"/>
      <c r="I25" s="158" t="s">
        <v>410</v>
      </c>
      <c r="J25" s="157"/>
      <c r="K25" s="158" t="s">
        <v>410</v>
      </c>
      <c r="M25" s="770"/>
      <c r="N25" s="771"/>
      <c r="O25" s="772"/>
      <c r="P25" s="770"/>
      <c r="Q25" s="771"/>
      <c r="R25" s="772"/>
    </row>
    <row r="26" spans="2:24" ht="26.1" customHeight="1" x14ac:dyDescent="0.15">
      <c r="B26" s="152"/>
      <c r="C26" s="764"/>
      <c r="D26" s="765" t="s">
        <v>410</v>
      </c>
      <c r="E26" s="159" t="str">
        <f>$F$8</f>
        <v>介護福祉士</v>
      </c>
      <c r="F26" s="160"/>
      <c r="G26" s="161" t="s">
        <v>320</v>
      </c>
      <c r="H26" s="154"/>
      <c r="I26" s="161" t="s">
        <v>410</v>
      </c>
      <c r="J26" s="154"/>
      <c r="K26" s="161" t="s">
        <v>410</v>
      </c>
      <c r="M26" s="767" t="str">
        <f>IF(C26="","",F26+ROUNDDOWN((H26+J26)/C26,1))</f>
        <v/>
      </c>
      <c r="N26" s="768"/>
      <c r="O26" s="769"/>
      <c r="P26" s="767" t="str">
        <f>IF(C26="","",F27+ROUNDDOWN((H27+J27)/C26,1))</f>
        <v/>
      </c>
      <c r="Q26" s="768"/>
      <c r="R26" s="769"/>
    </row>
    <row r="27" spans="2:24" ht="26.1" customHeight="1" x14ac:dyDescent="0.15">
      <c r="B27" s="314" t="s">
        <v>296</v>
      </c>
      <c r="C27" s="764"/>
      <c r="D27" s="766"/>
      <c r="E27" s="156" t="str">
        <f>$F$9</f>
        <v>介護職員</v>
      </c>
      <c r="F27" s="157"/>
      <c r="G27" s="158" t="s">
        <v>320</v>
      </c>
      <c r="H27" s="157"/>
      <c r="I27" s="158" t="s">
        <v>410</v>
      </c>
      <c r="J27" s="157"/>
      <c r="K27" s="158" t="s">
        <v>410</v>
      </c>
      <c r="M27" s="770"/>
      <c r="N27" s="771"/>
      <c r="O27" s="772"/>
      <c r="P27" s="770"/>
      <c r="Q27" s="771"/>
      <c r="R27" s="772"/>
    </row>
    <row r="28" spans="2:24" ht="26.1" customHeight="1" x14ac:dyDescent="0.15">
      <c r="B28" s="152"/>
      <c r="C28" s="764"/>
      <c r="D28" s="765" t="s">
        <v>410</v>
      </c>
      <c r="E28" s="159" t="str">
        <f>$F$8</f>
        <v>介護福祉士</v>
      </c>
      <c r="F28" s="160"/>
      <c r="G28" s="161" t="s">
        <v>320</v>
      </c>
      <c r="H28" s="154"/>
      <c r="I28" s="161" t="s">
        <v>410</v>
      </c>
      <c r="J28" s="154"/>
      <c r="K28" s="161" t="s">
        <v>410</v>
      </c>
      <c r="M28" s="767" t="str">
        <f>IF(C28="","",F28+ROUNDDOWN((H28+J28)/C28,1))</f>
        <v/>
      </c>
      <c r="N28" s="768"/>
      <c r="O28" s="769"/>
      <c r="P28" s="767" t="str">
        <f>IF(C28="","",F29+ROUNDDOWN((H29+J29)/C28,1))</f>
        <v/>
      </c>
      <c r="Q28" s="768"/>
      <c r="R28" s="769"/>
    </row>
    <row r="29" spans="2:24" ht="26.1" customHeight="1" x14ac:dyDescent="0.15">
      <c r="B29" s="314" t="s">
        <v>297</v>
      </c>
      <c r="C29" s="764"/>
      <c r="D29" s="766"/>
      <c r="E29" s="156" t="str">
        <f>$F$9</f>
        <v>介護職員</v>
      </c>
      <c r="F29" s="157"/>
      <c r="G29" s="158" t="s">
        <v>320</v>
      </c>
      <c r="H29" s="157"/>
      <c r="I29" s="158" t="s">
        <v>410</v>
      </c>
      <c r="J29" s="157"/>
      <c r="K29" s="158" t="s">
        <v>410</v>
      </c>
      <c r="M29" s="770"/>
      <c r="N29" s="771"/>
      <c r="O29" s="772"/>
      <c r="P29" s="770"/>
      <c r="Q29" s="771"/>
      <c r="R29" s="772"/>
    </row>
    <row r="30" spans="2:24" ht="26.1" customHeight="1" x14ac:dyDescent="0.15">
      <c r="B30" s="152"/>
      <c r="C30" s="764"/>
      <c r="D30" s="765" t="s">
        <v>410</v>
      </c>
      <c r="E30" s="159" t="str">
        <f>$F$8</f>
        <v>介護福祉士</v>
      </c>
      <c r="F30" s="160"/>
      <c r="G30" s="161" t="s">
        <v>320</v>
      </c>
      <c r="H30" s="154"/>
      <c r="I30" s="161" t="s">
        <v>410</v>
      </c>
      <c r="J30" s="154"/>
      <c r="K30" s="161" t="s">
        <v>410</v>
      </c>
      <c r="M30" s="767" t="str">
        <f>IF(C30="","",F30+ROUNDDOWN((H30+J30)/C30,1))</f>
        <v/>
      </c>
      <c r="N30" s="768"/>
      <c r="O30" s="769"/>
      <c r="P30" s="767" t="str">
        <f>IF(C30="","",F31+ROUNDDOWN((H31+J31)/C30,1))</f>
        <v/>
      </c>
      <c r="Q30" s="768"/>
      <c r="R30" s="769"/>
    </row>
    <row r="31" spans="2:24" ht="26.1" customHeight="1" x14ac:dyDescent="0.15">
      <c r="B31" s="314" t="s">
        <v>298</v>
      </c>
      <c r="C31" s="764"/>
      <c r="D31" s="766"/>
      <c r="E31" s="156" t="str">
        <f>$F$9</f>
        <v>介護職員</v>
      </c>
      <c r="F31" s="157"/>
      <c r="G31" s="158" t="s">
        <v>320</v>
      </c>
      <c r="H31" s="157"/>
      <c r="I31" s="158" t="s">
        <v>410</v>
      </c>
      <c r="J31" s="157"/>
      <c r="K31" s="158" t="s">
        <v>410</v>
      </c>
      <c r="M31" s="770"/>
      <c r="N31" s="771"/>
      <c r="O31" s="772"/>
      <c r="P31" s="770"/>
      <c r="Q31" s="771"/>
      <c r="R31" s="772"/>
    </row>
    <row r="32" spans="2:24" ht="26.1" customHeight="1" x14ac:dyDescent="0.15">
      <c r="B32" s="152"/>
      <c r="C32" s="764"/>
      <c r="D32" s="765" t="s">
        <v>410</v>
      </c>
      <c r="E32" s="159" t="str">
        <f>$F$8</f>
        <v>介護福祉士</v>
      </c>
      <c r="F32" s="160"/>
      <c r="G32" s="161" t="s">
        <v>320</v>
      </c>
      <c r="H32" s="154"/>
      <c r="I32" s="161" t="s">
        <v>410</v>
      </c>
      <c r="J32" s="154"/>
      <c r="K32" s="161" t="s">
        <v>410</v>
      </c>
      <c r="M32" s="767" t="str">
        <f>IF(C32="","",F32+ROUNDDOWN((H32+J32)/C32,1))</f>
        <v/>
      </c>
      <c r="N32" s="768"/>
      <c r="O32" s="769"/>
      <c r="P32" s="767" t="str">
        <f>IF(C32="","",F33+ROUNDDOWN((H33+J33)/C32,1))</f>
        <v/>
      </c>
      <c r="Q32" s="768"/>
      <c r="R32" s="769"/>
    </row>
    <row r="33" spans="2:19" ht="26.1" customHeight="1" x14ac:dyDescent="0.15">
      <c r="B33" s="314" t="s">
        <v>299</v>
      </c>
      <c r="C33" s="764"/>
      <c r="D33" s="766"/>
      <c r="E33" s="156" t="str">
        <f>$F$9</f>
        <v>介護職員</v>
      </c>
      <c r="F33" s="157"/>
      <c r="G33" s="158" t="s">
        <v>320</v>
      </c>
      <c r="H33" s="157"/>
      <c r="I33" s="158" t="s">
        <v>410</v>
      </c>
      <c r="J33" s="157"/>
      <c r="K33" s="158" t="s">
        <v>410</v>
      </c>
      <c r="M33" s="770"/>
      <c r="N33" s="771"/>
      <c r="O33" s="772"/>
      <c r="P33" s="770"/>
      <c r="Q33" s="771"/>
      <c r="R33" s="772"/>
    </row>
    <row r="34" spans="2:19" ht="26.1" customHeight="1" x14ac:dyDescent="0.15">
      <c r="B34" s="257" t="s">
        <v>291</v>
      </c>
      <c r="C34" s="764"/>
      <c r="D34" s="765" t="s">
        <v>410</v>
      </c>
      <c r="E34" s="159" t="str">
        <f>$F$8</f>
        <v>介護福祉士</v>
      </c>
      <c r="F34" s="160"/>
      <c r="G34" s="161" t="s">
        <v>320</v>
      </c>
      <c r="H34" s="154"/>
      <c r="I34" s="161" t="s">
        <v>410</v>
      </c>
      <c r="J34" s="154"/>
      <c r="K34" s="161" t="s">
        <v>410</v>
      </c>
      <c r="M34" s="767" t="str">
        <f>IF(C34="","",F34+ROUNDDOWN((H34+J34)/C34,1))</f>
        <v/>
      </c>
      <c r="N34" s="768"/>
      <c r="O34" s="769"/>
      <c r="P34" s="767" t="str">
        <f>IF(C34="","",F35+ROUNDDOWN((H35+J35)/C34,1))</f>
        <v/>
      </c>
      <c r="Q34" s="768"/>
      <c r="R34" s="769"/>
    </row>
    <row r="35" spans="2:19" ht="26.1" customHeight="1" x14ac:dyDescent="0.15">
      <c r="B35" s="314" t="s">
        <v>300</v>
      </c>
      <c r="C35" s="764"/>
      <c r="D35" s="766"/>
      <c r="E35" s="156" t="str">
        <f>$F$9</f>
        <v>介護職員</v>
      </c>
      <c r="F35" s="157"/>
      <c r="G35" s="158" t="s">
        <v>320</v>
      </c>
      <c r="H35" s="157"/>
      <c r="I35" s="158" t="s">
        <v>410</v>
      </c>
      <c r="J35" s="157"/>
      <c r="K35" s="158" t="s">
        <v>410</v>
      </c>
      <c r="M35" s="770"/>
      <c r="N35" s="771"/>
      <c r="O35" s="772"/>
      <c r="P35" s="770"/>
      <c r="Q35" s="771"/>
      <c r="R35" s="772"/>
    </row>
    <row r="36" spans="2:19" ht="26.1" customHeight="1" x14ac:dyDescent="0.15">
      <c r="B36" s="152"/>
      <c r="C36" s="764"/>
      <c r="D36" s="765" t="s">
        <v>410</v>
      </c>
      <c r="E36" s="159" t="str">
        <f>$F$8</f>
        <v>介護福祉士</v>
      </c>
      <c r="F36" s="160"/>
      <c r="G36" s="161" t="s">
        <v>320</v>
      </c>
      <c r="H36" s="154"/>
      <c r="I36" s="161" t="s">
        <v>410</v>
      </c>
      <c r="J36" s="154"/>
      <c r="K36" s="161" t="s">
        <v>410</v>
      </c>
      <c r="M36" s="767" t="str">
        <f>IF(C36="","",F36+ROUNDDOWN((H36+J36)/C36,1))</f>
        <v/>
      </c>
      <c r="N36" s="768"/>
      <c r="O36" s="769"/>
      <c r="P36" s="767" t="str">
        <f>IF(C36="","",F37+ROUNDDOWN((H37+J37)/C36,1))</f>
        <v/>
      </c>
      <c r="Q36" s="768"/>
      <c r="R36" s="769"/>
    </row>
    <row r="37" spans="2:19" ht="26.1" customHeight="1" x14ac:dyDescent="0.15">
      <c r="B37" s="314" t="s">
        <v>301</v>
      </c>
      <c r="C37" s="764"/>
      <c r="D37" s="766"/>
      <c r="E37" s="156" t="str">
        <f>$F$9</f>
        <v>介護職員</v>
      </c>
      <c r="F37" s="157"/>
      <c r="G37" s="158" t="s">
        <v>320</v>
      </c>
      <c r="H37" s="157"/>
      <c r="I37" s="158" t="s">
        <v>410</v>
      </c>
      <c r="J37" s="157"/>
      <c r="K37" s="158" t="s">
        <v>410</v>
      </c>
      <c r="M37" s="770"/>
      <c r="N37" s="771"/>
      <c r="O37" s="772"/>
      <c r="P37" s="770"/>
      <c r="Q37" s="771"/>
      <c r="R37" s="772"/>
    </row>
    <row r="38" spans="2:19" ht="6.75" customHeight="1" x14ac:dyDescent="0.15">
      <c r="B38" s="374"/>
      <c r="C38" s="375"/>
      <c r="D38" s="374"/>
      <c r="E38" s="376"/>
      <c r="F38" s="377"/>
      <c r="G38" s="378"/>
      <c r="H38" s="377"/>
      <c r="I38" s="378"/>
      <c r="J38" s="379"/>
      <c r="K38" s="380"/>
      <c r="L38" s="380"/>
      <c r="M38" s="162"/>
      <c r="N38" s="162"/>
      <c r="O38" s="162"/>
      <c r="P38" s="162"/>
      <c r="Q38" s="162"/>
      <c r="R38" s="162"/>
    </row>
    <row r="39" spans="2:19" ht="20.100000000000001" customHeight="1" x14ac:dyDescent="0.15">
      <c r="H39" s="147"/>
      <c r="J39" s="766" t="s">
        <v>413</v>
      </c>
      <c r="K39" s="766"/>
      <c r="L39" s="766"/>
      <c r="M39" s="770" t="str">
        <f>IF(SUM(M16:O37)=0,"",SUM(M16:O37))</f>
        <v/>
      </c>
      <c r="N39" s="771"/>
      <c r="O39" s="772"/>
      <c r="P39" s="770" t="str">
        <f>IF(SUM(P16:R37)=0,"",SUM(P16:R37))</f>
        <v/>
      </c>
      <c r="Q39" s="771"/>
      <c r="R39" s="771"/>
      <c r="S39" s="381"/>
    </row>
    <row r="40" spans="2:19" ht="20.100000000000001" customHeight="1" x14ac:dyDescent="0.15">
      <c r="H40" s="147"/>
      <c r="J40" s="748" t="s">
        <v>681</v>
      </c>
      <c r="K40" s="748"/>
      <c r="L40" s="748"/>
      <c r="M40" s="749" t="str">
        <f>IF(M39="","",ROUNDDOWN(M39/$K$11,1))</f>
        <v/>
      </c>
      <c r="N40" s="750"/>
      <c r="O40" s="751"/>
      <c r="P40" s="749" t="str">
        <f>IF(P39="","",ROUNDDOWN(P39/$K$11,1))</f>
        <v/>
      </c>
      <c r="Q40" s="750"/>
      <c r="R40" s="751"/>
    </row>
    <row r="41" spans="2:19" ht="18.75" customHeight="1" x14ac:dyDescent="0.15">
      <c r="J41" s="752" t="str">
        <f>$M$15</f>
        <v>介護福祉士</v>
      </c>
      <c r="K41" s="753"/>
      <c r="L41" s="753"/>
      <c r="M41" s="753"/>
      <c r="N41" s="753"/>
      <c r="O41" s="754"/>
      <c r="P41" s="755" t="str">
        <f>IF(M40="","",M40/P40)</f>
        <v/>
      </c>
      <c r="Q41" s="756"/>
      <c r="R41" s="757"/>
    </row>
    <row r="42" spans="2:19" ht="18.75" customHeight="1" x14ac:dyDescent="0.15">
      <c r="J42" s="761" t="s">
        <v>682</v>
      </c>
      <c r="K42" s="762"/>
      <c r="L42" s="762"/>
      <c r="M42" s="762"/>
      <c r="N42" s="762"/>
      <c r="O42" s="763"/>
      <c r="P42" s="758"/>
      <c r="Q42" s="759"/>
      <c r="R42" s="760"/>
    </row>
    <row r="43" spans="2:19" ht="18.75" customHeight="1" x14ac:dyDescent="0.15">
      <c r="J43" s="147"/>
      <c r="K43" s="147"/>
      <c r="L43" s="147"/>
      <c r="M43" s="147"/>
      <c r="N43" s="147"/>
      <c r="O43" s="147"/>
      <c r="P43" s="147"/>
      <c r="Q43" s="147"/>
      <c r="R43" s="163"/>
    </row>
    <row r="44" spans="2:19" ht="18.75" customHeight="1" x14ac:dyDescent="0.15">
      <c r="B44" s="315" t="s">
        <v>6</v>
      </c>
      <c r="C44" s="773" t="s">
        <v>683</v>
      </c>
      <c r="D44" s="773"/>
      <c r="E44" s="773"/>
      <c r="F44" s="773"/>
      <c r="G44" s="773"/>
      <c r="H44" s="773"/>
      <c r="I44" s="773"/>
      <c r="J44" s="773"/>
      <c r="K44" s="773"/>
      <c r="M44" s="774" t="s">
        <v>667</v>
      </c>
      <c r="N44" s="775"/>
      <c r="O44" s="775"/>
      <c r="P44" s="775"/>
      <c r="Q44" s="775"/>
      <c r="R44" s="776"/>
    </row>
    <row r="45" spans="2:19" ht="79.5" customHeight="1" x14ac:dyDescent="0.15">
      <c r="B45" s="151"/>
      <c r="C45" s="777" t="s">
        <v>668</v>
      </c>
      <c r="D45" s="777"/>
      <c r="E45" s="151"/>
      <c r="F45" s="778" t="s">
        <v>669</v>
      </c>
      <c r="G45" s="778"/>
      <c r="H45" s="779" t="s">
        <v>670</v>
      </c>
      <c r="I45" s="779"/>
      <c r="J45" s="777" t="s">
        <v>671</v>
      </c>
      <c r="K45" s="777"/>
      <c r="M45" s="780" t="str">
        <f>F8</f>
        <v>介護福祉士</v>
      </c>
      <c r="N45" s="781"/>
      <c r="O45" s="782"/>
      <c r="P45" s="780" t="str">
        <f>F9</f>
        <v>介護職員</v>
      </c>
      <c r="Q45" s="781"/>
      <c r="R45" s="782"/>
    </row>
    <row r="46" spans="2:19" ht="25.5" customHeight="1" x14ac:dyDescent="0.15">
      <c r="B46" s="257" t="s">
        <v>291</v>
      </c>
      <c r="C46" s="764"/>
      <c r="D46" s="765" t="s">
        <v>410</v>
      </c>
      <c r="E46" s="164" t="str">
        <f>$F$8</f>
        <v>介護福祉士</v>
      </c>
      <c r="F46" s="154"/>
      <c r="G46" s="155" t="s">
        <v>320</v>
      </c>
      <c r="H46" s="154"/>
      <c r="I46" s="155" t="s">
        <v>410</v>
      </c>
      <c r="J46" s="154"/>
      <c r="K46" s="155" t="s">
        <v>410</v>
      </c>
      <c r="M46" s="767" t="str">
        <f>IF(C46="","",F46+ROUNDDOWN((H46+J46)/C46,1))</f>
        <v/>
      </c>
      <c r="N46" s="768"/>
      <c r="O46" s="769"/>
      <c r="P46" s="767" t="str">
        <f>IF(C46="","",F47+ROUNDDOWN((H47+J47)/C46,1))</f>
        <v/>
      </c>
      <c r="Q46" s="768"/>
      <c r="R46" s="769"/>
    </row>
    <row r="47" spans="2:19" ht="25.5" customHeight="1" x14ac:dyDescent="0.15">
      <c r="B47" s="168" t="s">
        <v>674</v>
      </c>
      <c r="C47" s="764"/>
      <c r="D47" s="766"/>
      <c r="E47" s="165" t="str">
        <f>$F$9</f>
        <v>介護職員</v>
      </c>
      <c r="F47" s="157"/>
      <c r="G47" s="158" t="s">
        <v>320</v>
      </c>
      <c r="H47" s="157"/>
      <c r="I47" s="158" t="s">
        <v>410</v>
      </c>
      <c r="J47" s="157"/>
      <c r="K47" s="158" t="s">
        <v>410</v>
      </c>
      <c r="M47" s="770"/>
      <c r="N47" s="771"/>
      <c r="O47" s="772"/>
      <c r="P47" s="770"/>
      <c r="Q47" s="771"/>
      <c r="R47" s="772"/>
    </row>
    <row r="48" spans="2:19" ht="25.5" customHeight="1" x14ac:dyDescent="0.15">
      <c r="B48" s="167"/>
      <c r="C48" s="764"/>
      <c r="D48" s="765" t="s">
        <v>410</v>
      </c>
      <c r="E48" s="166" t="str">
        <f>$F$8</f>
        <v>介護福祉士</v>
      </c>
      <c r="F48" s="160"/>
      <c r="G48" s="161" t="s">
        <v>320</v>
      </c>
      <c r="H48" s="154"/>
      <c r="I48" s="161" t="s">
        <v>410</v>
      </c>
      <c r="J48" s="154"/>
      <c r="K48" s="161" t="s">
        <v>410</v>
      </c>
      <c r="M48" s="767" t="str">
        <f>IF(C48="","",F48+ROUNDDOWN((H48+J48)/C48,1))</f>
        <v/>
      </c>
      <c r="N48" s="768"/>
      <c r="O48" s="769"/>
      <c r="P48" s="767" t="str">
        <f>IF(C48="","",F49+ROUNDDOWN((H49+J49)/C48,1))</f>
        <v/>
      </c>
      <c r="Q48" s="768"/>
      <c r="R48" s="769"/>
    </row>
    <row r="49" spans="2:18" ht="25.5" customHeight="1" x14ac:dyDescent="0.15">
      <c r="B49" s="168" t="s">
        <v>292</v>
      </c>
      <c r="C49" s="764"/>
      <c r="D49" s="766"/>
      <c r="E49" s="165" t="str">
        <f>$F$9</f>
        <v>介護職員</v>
      </c>
      <c r="F49" s="157"/>
      <c r="G49" s="158" t="s">
        <v>320</v>
      </c>
      <c r="H49" s="157"/>
      <c r="I49" s="158" t="s">
        <v>410</v>
      </c>
      <c r="J49" s="157"/>
      <c r="K49" s="158" t="s">
        <v>410</v>
      </c>
      <c r="M49" s="770"/>
      <c r="N49" s="771"/>
      <c r="O49" s="772"/>
      <c r="P49" s="770"/>
      <c r="Q49" s="771"/>
      <c r="R49" s="772"/>
    </row>
    <row r="50" spans="2:18" ht="25.5" customHeight="1" x14ac:dyDescent="0.15">
      <c r="B50" s="167"/>
      <c r="C50" s="764"/>
      <c r="D50" s="765" t="s">
        <v>410</v>
      </c>
      <c r="E50" s="166" t="str">
        <f>$F$8</f>
        <v>介護福祉士</v>
      </c>
      <c r="F50" s="160"/>
      <c r="G50" s="161" t="s">
        <v>320</v>
      </c>
      <c r="H50" s="154"/>
      <c r="I50" s="161" t="s">
        <v>410</v>
      </c>
      <c r="J50" s="154"/>
      <c r="K50" s="161" t="s">
        <v>410</v>
      </c>
      <c r="M50" s="767" t="str">
        <f>IF(C50="","",F50+ROUNDDOWN((H50+J50)/C50,1))</f>
        <v/>
      </c>
      <c r="N50" s="768"/>
      <c r="O50" s="769"/>
      <c r="P50" s="767" t="str">
        <f>IF(C50="","",F51+ROUNDDOWN((H51+J51)/C50,1))</f>
        <v/>
      </c>
      <c r="Q50" s="768"/>
      <c r="R50" s="769"/>
    </row>
    <row r="51" spans="2:18" ht="25.5" customHeight="1" x14ac:dyDescent="0.15">
      <c r="B51" s="168" t="s">
        <v>293</v>
      </c>
      <c r="C51" s="764"/>
      <c r="D51" s="766"/>
      <c r="E51" s="165" t="str">
        <f>$F$9</f>
        <v>介護職員</v>
      </c>
      <c r="F51" s="157"/>
      <c r="G51" s="158" t="s">
        <v>320</v>
      </c>
      <c r="H51" s="157"/>
      <c r="I51" s="158" t="s">
        <v>410</v>
      </c>
      <c r="J51" s="157"/>
      <c r="K51" s="158" t="s">
        <v>410</v>
      </c>
      <c r="M51" s="770"/>
      <c r="N51" s="771"/>
      <c r="O51" s="772"/>
      <c r="P51" s="770"/>
      <c r="Q51" s="771"/>
      <c r="R51" s="772"/>
    </row>
    <row r="52" spans="2:18" ht="6.75" customHeight="1" x14ac:dyDescent="0.15">
      <c r="J52" s="147"/>
      <c r="K52" s="147"/>
      <c r="L52" s="147"/>
      <c r="M52" s="147"/>
      <c r="N52" s="147"/>
      <c r="O52" s="147"/>
      <c r="P52" s="147"/>
      <c r="Q52" s="147"/>
      <c r="R52" s="163"/>
    </row>
    <row r="53" spans="2:18" ht="20.100000000000001" customHeight="1" x14ac:dyDescent="0.15">
      <c r="J53" s="748" t="s">
        <v>413</v>
      </c>
      <c r="K53" s="748"/>
      <c r="L53" s="748"/>
      <c r="M53" s="749" t="str">
        <f>IF(SUM(M46:O51)=0,"",SUM(M46:O51))</f>
        <v/>
      </c>
      <c r="N53" s="750"/>
      <c r="O53" s="751"/>
      <c r="P53" s="749" t="str">
        <f>IF(SUM(P46:R51)=0,"",SUM(P46:R51))</f>
        <v/>
      </c>
      <c r="Q53" s="750"/>
      <c r="R53" s="751"/>
    </row>
    <row r="54" spans="2:18" ht="20.100000000000001" customHeight="1" x14ac:dyDescent="0.15">
      <c r="J54" s="748" t="s">
        <v>681</v>
      </c>
      <c r="K54" s="748"/>
      <c r="L54" s="748"/>
      <c r="M54" s="749" t="str">
        <f>IF(M53="","",ROUNDDOWN(M53/3,1))</f>
        <v/>
      </c>
      <c r="N54" s="750"/>
      <c r="O54" s="751"/>
      <c r="P54" s="749" t="str">
        <f>IF(P53="","",ROUNDDOWN(P53/3,1))</f>
        <v/>
      </c>
      <c r="Q54" s="750"/>
      <c r="R54" s="751"/>
    </row>
    <row r="55" spans="2:18" ht="18.75" customHeight="1" x14ac:dyDescent="0.15">
      <c r="J55" s="752" t="str">
        <f>$M$15</f>
        <v>介護福祉士</v>
      </c>
      <c r="K55" s="753"/>
      <c r="L55" s="753"/>
      <c r="M55" s="753"/>
      <c r="N55" s="753"/>
      <c r="O55" s="754"/>
      <c r="P55" s="755" t="str">
        <f>IF(M54="","",M54/P54)</f>
        <v/>
      </c>
      <c r="Q55" s="756"/>
      <c r="R55" s="757"/>
    </row>
    <row r="56" spans="2:18" ht="18.75" customHeight="1" x14ac:dyDescent="0.15">
      <c r="J56" s="761" t="s">
        <v>682</v>
      </c>
      <c r="K56" s="762"/>
      <c r="L56" s="762"/>
      <c r="M56" s="762"/>
      <c r="N56" s="762"/>
      <c r="O56" s="763"/>
      <c r="P56" s="758"/>
      <c r="Q56" s="759"/>
      <c r="R56" s="760"/>
    </row>
    <row r="57" spans="2:18" ht="18.75" customHeight="1" x14ac:dyDescent="0.15">
      <c r="J57" s="147"/>
      <c r="K57" s="147"/>
      <c r="L57" s="147"/>
      <c r="M57" s="147"/>
      <c r="N57" s="147"/>
      <c r="O57" s="147"/>
      <c r="P57" s="147"/>
      <c r="Q57" s="147"/>
      <c r="R57" s="163"/>
    </row>
    <row r="59" spans="2:18" x14ac:dyDescent="0.15">
      <c r="B59" s="145" t="s">
        <v>396</v>
      </c>
    </row>
    <row r="60" spans="2:18" x14ac:dyDescent="0.15">
      <c r="B60" s="746" t="s">
        <v>684</v>
      </c>
      <c r="C60" s="746"/>
      <c r="D60" s="746"/>
      <c r="E60" s="746"/>
      <c r="F60" s="746"/>
      <c r="G60" s="746"/>
      <c r="H60" s="746"/>
      <c r="I60" s="746"/>
      <c r="J60" s="746"/>
      <c r="K60" s="746"/>
      <c r="L60" s="746"/>
      <c r="M60" s="746"/>
      <c r="N60" s="746"/>
      <c r="O60" s="746"/>
      <c r="P60" s="746"/>
      <c r="Q60" s="746"/>
      <c r="R60" s="746"/>
    </row>
    <row r="61" spans="2:18" x14ac:dyDescent="0.15">
      <c r="B61" s="746" t="s">
        <v>685</v>
      </c>
      <c r="C61" s="746"/>
      <c r="D61" s="746"/>
      <c r="E61" s="746"/>
      <c r="F61" s="746"/>
      <c r="G61" s="746"/>
      <c r="H61" s="746"/>
      <c r="I61" s="746"/>
      <c r="J61" s="746"/>
      <c r="K61" s="746"/>
      <c r="L61" s="746"/>
      <c r="M61" s="746"/>
      <c r="N61" s="746"/>
      <c r="O61" s="746"/>
      <c r="P61" s="746"/>
      <c r="Q61" s="746"/>
      <c r="R61" s="746"/>
    </row>
    <row r="62" spans="2:18" x14ac:dyDescent="0.15">
      <c r="B62" s="746" t="s">
        <v>686</v>
      </c>
      <c r="C62" s="746"/>
      <c r="D62" s="746"/>
      <c r="E62" s="746"/>
      <c r="F62" s="746"/>
      <c r="G62" s="746"/>
      <c r="H62" s="746"/>
      <c r="I62" s="746"/>
      <c r="J62" s="746"/>
      <c r="K62" s="746"/>
      <c r="L62" s="746"/>
      <c r="M62" s="746"/>
      <c r="N62" s="746"/>
      <c r="O62" s="746"/>
      <c r="P62" s="746"/>
      <c r="Q62" s="746"/>
      <c r="R62" s="746"/>
    </row>
    <row r="63" spans="2:18" x14ac:dyDescent="0.15">
      <c r="B63" s="313" t="s">
        <v>687</v>
      </c>
      <c r="C63" s="313"/>
      <c r="D63" s="313"/>
      <c r="E63" s="313"/>
      <c r="F63" s="313"/>
      <c r="G63" s="313"/>
      <c r="H63" s="313"/>
      <c r="I63" s="313"/>
      <c r="J63" s="313"/>
      <c r="K63" s="313"/>
      <c r="L63" s="313"/>
      <c r="M63" s="313"/>
      <c r="N63" s="313"/>
      <c r="O63" s="313"/>
      <c r="P63" s="313"/>
      <c r="Q63" s="313"/>
      <c r="R63" s="313"/>
    </row>
    <row r="64" spans="2:18" x14ac:dyDescent="0.15">
      <c r="B64" s="746" t="s">
        <v>688</v>
      </c>
      <c r="C64" s="746"/>
      <c r="D64" s="746"/>
      <c r="E64" s="746"/>
      <c r="F64" s="746"/>
      <c r="G64" s="746"/>
      <c r="H64" s="746"/>
      <c r="I64" s="746"/>
      <c r="J64" s="746"/>
      <c r="K64" s="746"/>
      <c r="L64" s="746"/>
      <c r="M64" s="746"/>
      <c r="N64" s="746"/>
      <c r="O64" s="746"/>
      <c r="P64" s="746"/>
      <c r="Q64" s="746"/>
      <c r="R64" s="746"/>
    </row>
    <row r="65" spans="2:18" x14ac:dyDescent="0.15">
      <c r="B65" s="746" t="s">
        <v>689</v>
      </c>
      <c r="C65" s="746"/>
      <c r="D65" s="746"/>
      <c r="E65" s="746"/>
      <c r="F65" s="746"/>
      <c r="G65" s="746"/>
      <c r="H65" s="746"/>
      <c r="I65" s="746"/>
      <c r="J65" s="746"/>
      <c r="K65" s="746"/>
      <c r="L65" s="746"/>
      <c r="M65" s="746"/>
      <c r="N65" s="746"/>
      <c r="O65" s="746"/>
      <c r="P65" s="746"/>
      <c r="Q65" s="746"/>
      <c r="R65" s="746"/>
    </row>
    <row r="66" spans="2:18" x14ac:dyDescent="0.15">
      <c r="B66" s="746" t="s">
        <v>690</v>
      </c>
      <c r="C66" s="746"/>
      <c r="D66" s="746"/>
      <c r="E66" s="746"/>
      <c r="F66" s="746"/>
      <c r="G66" s="746"/>
      <c r="H66" s="746"/>
      <c r="I66" s="746"/>
      <c r="J66" s="746"/>
      <c r="K66" s="746"/>
      <c r="L66" s="746"/>
      <c r="M66" s="746"/>
      <c r="N66" s="746"/>
      <c r="O66" s="746"/>
      <c r="P66" s="746"/>
      <c r="Q66" s="746"/>
      <c r="R66" s="746"/>
    </row>
    <row r="67" spans="2:18" x14ac:dyDescent="0.15">
      <c r="B67" s="746" t="s">
        <v>691</v>
      </c>
      <c r="C67" s="746"/>
      <c r="D67" s="746"/>
      <c r="E67" s="746"/>
      <c r="F67" s="746"/>
      <c r="G67" s="746"/>
      <c r="H67" s="746"/>
      <c r="I67" s="746"/>
      <c r="J67" s="746"/>
      <c r="K67" s="746"/>
      <c r="L67" s="746"/>
      <c r="M67" s="746"/>
      <c r="N67" s="746"/>
      <c r="O67" s="746"/>
      <c r="P67" s="746"/>
      <c r="Q67" s="746"/>
      <c r="R67" s="746"/>
    </row>
    <row r="68" spans="2:18" x14ac:dyDescent="0.15">
      <c r="B68" s="746" t="s">
        <v>692</v>
      </c>
      <c r="C68" s="746"/>
      <c r="D68" s="746"/>
      <c r="E68" s="746"/>
      <c r="F68" s="746"/>
      <c r="G68" s="746"/>
      <c r="H68" s="746"/>
      <c r="I68" s="746"/>
      <c r="J68" s="746"/>
      <c r="K68" s="746"/>
      <c r="L68" s="746"/>
      <c r="M68" s="746"/>
      <c r="N68" s="746"/>
      <c r="O68" s="746"/>
      <c r="P68" s="746"/>
      <c r="Q68" s="746"/>
      <c r="R68" s="746"/>
    </row>
    <row r="69" spans="2:18" x14ac:dyDescent="0.15">
      <c r="B69" s="746" t="s">
        <v>693</v>
      </c>
      <c r="C69" s="746"/>
      <c r="D69" s="746"/>
      <c r="E69" s="746"/>
      <c r="F69" s="746"/>
      <c r="G69" s="746"/>
      <c r="H69" s="746"/>
      <c r="I69" s="746"/>
      <c r="J69" s="746"/>
      <c r="K69" s="746"/>
      <c r="L69" s="746"/>
      <c r="M69" s="746"/>
      <c r="N69" s="746"/>
      <c r="O69" s="746"/>
      <c r="P69" s="746"/>
      <c r="Q69" s="746"/>
      <c r="R69" s="746"/>
    </row>
    <row r="70" spans="2:18" x14ac:dyDescent="0.15">
      <c r="B70" s="746" t="s">
        <v>694</v>
      </c>
      <c r="C70" s="746"/>
      <c r="D70" s="746"/>
      <c r="E70" s="746"/>
      <c r="F70" s="746"/>
      <c r="G70" s="746"/>
      <c r="H70" s="746"/>
      <c r="I70" s="746"/>
      <c r="J70" s="746"/>
      <c r="K70" s="746"/>
      <c r="L70" s="746"/>
      <c r="M70" s="746"/>
      <c r="N70" s="746"/>
      <c r="O70" s="746"/>
      <c r="P70" s="746"/>
      <c r="Q70" s="746"/>
      <c r="R70" s="746"/>
    </row>
    <row r="71" spans="2:18" x14ac:dyDescent="0.15">
      <c r="B71" s="746" t="s">
        <v>695</v>
      </c>
      <c r="C71" s="746"/>
      <c r="D71" s="746"/>
      <c r="E71" s="746"/>
      <c r="F71" s="746"/>
      <c r="G71" s="746"/>
      <c r="H71" s="746"/>
      <c r="I71" s="746"/>
      <c r="J71" s="746"/>
      <c r="K71" s="746"/>
      <c r="L71" s="746"/>
      <c r="M71" s="746"/>
      <c r="N71" s="746"/>
      <c r="O71" s="746"/>
      <c r="P71" s="746"/>
      <c r="Q71" s="746"/>
      <c r="R71" s="746"/>
    </row>
    <row r="72" spans="2:18" x14ac:dyDescent="0.15">
      <c r="B72" s="746" t="s">
        <v>696</v>
      </c>
      <c r="C72" s="746"/>
      <c r="D72" s="746"/>
      <c r="E72" s="746"/>
      <c r="F72" s="746"/>
      <c r="G72" s="746"/>
      <c r="H72" s="746"/>
      <c r="I72" s="746"/>
      <c r="J72" s="746"/>
      <c r="K72" s="746"/>
      <c r="L72" s="746"/>
      <c r="M72" s="746"/>
      <c r="N72" s="746"/>
      <c r="O72" s="746"/>
      <c r="P72" s="746"/>
      <c r="Q72" s="746"/>
      <c r="R72" s="746"/>
    </row>
    <row r="73" spans="2:18" x14ac:dyDescent="0.15">
      <c r="B73" s="746" t="s">
        <v>697</v>
      </c>
      <c r="C73" s="746"/>
      <c r="D73" s="746"/>
      <c r="E73" s="746"/>
      <c r="F73" s="746"/>
      <c r="G73" s="746"/>
      <c r="H73" s="746"/>
      <c r="I73" s="746"/>
      <c r="J73" s="746"/>
      <c r="K73" s="746"/>
      <c r="L73" s="746"/>
      <c r="M73" s="746"/>
      <c r="N73" s="746"/>
      <c r="O73" s="746"/>
      <c r="P73" s="746"/>
      <c r="Q73" s="746"/>
      <c r="R73" s="746"/>
    </row>
    <row r="74" spans="2:18" x14ac:dyDescent="0.15">
      <c r="B74" s="746" t="s">
        <v>698</v>
      </c>
      <c r="C74" s="746"/>
      <c r="D74" s="746"/>
      <c r="E74" s="746"/>
      <c r="F74" s="746"/>
      <c r="G74" s="746"/>
      <c r="H74" s="746"/>
      <c r="I74" s="746"/>
      <c r="J74" s="746"/>
      <c r="K74" s="746"/>
      <c r="L74" s="746"/>
      <c r="M74" s="746"/>
      <c r="N74" s="746"/>
      <c r="O74" s="746"/>
      <c r="P74" s="746"/>
      <c r="Q74" s="746"/>
      <c r="R74" s="746"/>
    </row>
    <row r="75" spans="2:18" x14ac:dyDescent="0.15">
      <c r="B75" s="746" t="s">
        <v>699</v>
      </c>
      <c r="C75" s="746"/>
      <c r="D75" s="746"/>
      <c r="E75" s="746"/>
      <c r="F75" s="746"/>
      <c r="G75" s="746"/>
      <c r="H75" s="746"/>
      <c r="I75" s="746"/>
      <c r="J75" s="746"/>
      <c r="K75" s="746"/>
      <c r="L75" s="746"/>
      <c r="M75" s="746"/>
      <c r="N75" s="746"/>
      <c r="O75" s="746"/>
      <c r="P75" s="746"/>
      <c r="Q75" s="746"/>
      <c r="R75" s="746"/>
    </row>
    <row r="76" spans="2:18" x14ac:dyDescent="0.15">
      <c r="B76" s="746" t="s">
        <v>700</v>
      </c>
      <c r="C76" s="746"/>
      <c r="D76" s="746"/>
      <c r="E76" s="746"/>
      <c r="F76" s="746"/>
      <c r="G76" s="746"/>
      <c r="H76" s="746"/>
      <c r="I76" s="746"/>
      <c r="J76" s="746"/>
      <c r="K76" s="746"/>
      <c r="L76" s="746"/>
      <c r="M76" s="746"/>
      <c r="N76" s="746"/>
      <c r="O76" s="746"/>
      <c r="P76" s="746"/>
      <c r="Q76" s="746"/>
      <c r="R76" s="746"/>
    </row>
    <row r="77" spans="2:18" x14ac:dyDescent="0.15">
      <c r="B77" s="746" t="s">
        <v>701</v>
      </c>
      <c r="C77" s="746"/>
      <c r="D77" s="746"/>
      <c r="E77" s="746"/>
      <c r="F77" s="746"/>
      <c r="G77" s="746"/>
      <c r="H77" s="746"/>
      <c r="I77" s="746"/>
      <c r="J77" s="746"/>
      <c r="K77" s="746"/>
      <c r="L77" s="746"/>
      <c r="M77" s="746"/>
      <c r="N77" s="746"/>
      <c r="O77" s="746"/>
      <c r="P77" s="746"/>
      <c r="Q77" s="746"/>
      <c r="R77" s="746"/>
    </row>
    <row r="78" spans="2:18" x14ac:dyDescent="0.15">
      <c r="B78" s="746" t="s">
        <v>702</v>
      </c>
      <c r="C78" s="746"/>
      <c r="D78" s="746"/>
      <c r="E78" s="746"/>
      <c r="F78" s="746"/>
      <c r="G78" s="746"/>
      <c r="H78" s="746"/>
      <c r="I78" s="746"/>
      <c r="J78" s="746"/>
      <c r="K78" s="746"/>
      <c r="L78" s="746"/>
      <c r="M78" s="746"/>
      <c r="N78" s="746"/>
      <c r="O78" s="746"/>
      <c r="P78" s="746"/>
      <c r="Q78" s="746"/>
      <c r="R78" s="746"/>
    </row>
    <row r="79" spans="2:18" x14ac:dyDescent="0.15">
      <c r="B79" s="746" t="s">
        <v>703</v>
      </c>
      <c r="C79" s="746"/>
      <c r="D79" s="746"/>
      <c r="E79" s="746"/>
      <c r="F79" s="746"/>
      <c r="G79" s="746"/>
      <c r="H79" s="746"/>
      <c r="I79" s="746"/>
      <c r="J79" s="746"/>
      <c r="K79" s="746"/>
      <c r="L79" s="746"/>
      <c r="M79" s="746"/>
      <c r="N79" s="746"/>
      <c r="O79" s="746"/>
      <c r="P79" s="746"/>
      <c r="Q79" s="746"/>
      <c r="R79" s="746"/>
    </row>
    <row r="80" spans="2:18" x14ac:dyDescent="0.15">
      <c r="B80" s="746" t="s">
        <v>704</v>
      </c>
      <c r="C80" s="746"/>
      <c r="D80" s="746"/>
      <c r="E80" s="746"/>
      <c r="F80" s="746"/>
      <c r="G80" s="746"/>
      <c r="H80" s="746"/>
      <c r="I80" s="746"/>
      <c r="J80" s="746"/>
      <c r="K80" s="746"/>
      <c r="L80" s="746"/>
      <c r="M80" s="746"/>
      <c r="N80" s="746"/>
      <c r="O80" s="746"/>
      <c r="P80" s="746"/>
      <c r="Q80" s="746"/>
      <c r="R80" s="746"/>
    </row>
    <row r="81" spans="2:18" x14ac:dyDescent="0.15">
      <c r="B81" s="746" t="s">
        <v>705</v>
      </c>
      <c r="C81" s="746"/>
      <c r="D81" s="746"/>
      <c r="E81" s="746"/>
      <c r="F81" s="746"/>
      <c r="G81" s="746"/>
      <c r="H81" s="746"/>
      <c r="I81" s="746"/>
      <c r="J81" s="746"/>
      <c r="K81" s="746"/>
      <c r="L81" s="746"/>
      <c r="M81" s="746"/>
      <c r="N81" s="746"/>
      <c r="O81" s="746"/>
      <c r="P81" s="746"/>
      <c r="Q81" s="746"/>
      <c r="R81" s="746"/>
    </row>
    <row r="82" spans="2:18" x14ac:dyDescent="0.15">
      <c r="B82" s="746" t="s">
        <v>706</v>
      </c>
      <c r="C82" s="746"/>
      <c r="D82" s="746"/>
      <c r="E82" s="746"/>
      <c r="F82" s="746"/>
      <c r="G82" s="746"/>
      <c r="H82" s="746"/>
      <c r="I82" s="746"/>
      <c r="J82" s="746"/>
      <c r="K82" s="746"/>
      <c r="L82" s="746"/>
      <c r="M82" s="746"/>
      <c r="N82" s="746"/>
      <c r="O82" s="746"/>
      <c r="P82" s="746"/>
      <c r="Q82" s="746"/>
      <c r="R82" s="746"/>
    </row>
    <row r="83" spans="2:18" x14ac:dyDescent="0.15">
      <c r="B83" s="747" t="s">
        <v>707</v>
      </c>
      <c r="C83" s="746"/>
      <c r="D83" s="746"/>
      <c r="E83" s="746"/>
      <c r="F83" s="746"/>
      <c r="G83" s="746"/>
      <c r="H83" s="746"/>
      <c r="I83" s="746"/>
      <c r="J83" s="746"/>
      <c r="K83" s="746"/>
      <c r="L83" s="746"/>
      <c r="M83" s="746"/>
      <c r="N83" s="746"/>
      <c r="O83" s="746"/>
      <c r="P83" s="746"/>
      <c r="Q83" s="746"/>
      <c r="R83" s="746"/>
    </row>
    <row r="84" spans="2:18" x14ac:dyDescent="0.15">
      <c r="B84" s="746" t="s">
        <v>708</v>
      </c>
      <c r="C84" s="746"/>
      <c r="D84" s="746"/>
      <c r="E84" s="746"/>
      <c r="F84" s="746"/>
      <c r="G84" s="746"/>
      <c r="H84" s="746"/>
      <c r="I84" s="746"/>
      <c r="J84" s="746"/>
      <c r="K84" s="746"/>
      <c r="L84" s="746"/>
      <c r="M84" s="746"/>
      <c r="N84" s="746"/>
      <c r="O84" s="746"/>
      <c r="P84" s="746"/>
      <c r="Q84" s="746"/>
      <c r="R84" s="746"/>
    </row>
    <row r="85" spans="2:18" x14ac:dyDescent="0.15">
      <c r="B85" s="746" t="s">
        <v>709</v>
      </c>
      <c r="C85" s="746"/>
      <c r="D85" s="746"/>
      <c r="E85" s="746"/>
      <c r="F85" s="746"/>
      <c r="G85" s="746"/>
      <c r="H85" s="746"/>
      <c r="I85" s="746"/>
      <c r="J85" s="746"/>
      <c r="K85" s="746"/>
      <c r="L85" s="746"/>
      <c r="M85" s="746"/>
      <c r="N85" s="746"/>
      <c r="O85" s="746"/>
      <c r="P85" s="746"/>
      <c r="Q85" s="746"/>
      <c r="R85" s="746"/>
    </row>
    <row r="86" spans="2:18" x14ac:dyDescent="0.15">
      <c r="B86" s="746"/>
      <c r="C86" s="746"/>
      <c r="D86" s="746"/>
      <c r="E86" s="746"/>
      <c r="F86" s="746"/>
      <c r="G86" s="746"/>
      <c r="H86" s="746"/>
      <c r="I86" s="746"/>
      <c r="J86" s="746"/>
      <c r="K86" s="746"/>
      <c r="L86" s="746"/>
      <c r="M86" s="746"/>
      <c r="N86" s="746"/>
      <c r="O86" s="746"/>
      <c r="P86" s="746"/>
      <c r="Q86" s="746"/>
      <c r="R86" s="746"/>
    </row>
    <row r="87" spans="2:18" x14ac:dyDescent="0.15">
      <c r="B87" s="746"/>
      <c r="C87" s="746"/>
      <c r="D87" s="746"/>
      <c r="E87" s="746"/>
      <c r="F87" s="746"/>
      <c r="G87" s="746"/>
      <c r="H87" s="746"/>
      <c r="I87" s="746"/>
      <c r="J87" s="746"/>
      <c r="K87" s="746"/>
      <c r="L87" s="746"/>
      <c r="M87" s="746"/>
      <c r="N87" s="746"/>
      <c r="O87" s="746"/>
      <c r="P87" s="746"/>
      <c r="Q87" s="746"/>
      <c r="R87" s="746"/>
    </row>
    <row r="88" spans="2:18" x14ac:dyDescent="0.15">
      <c r="B88" s="746"/>
      <c r="C88" s="746"/>
      <c r="D88" s="746"/>
      <c r="E88" s="746"/>
      <c r="F88" s="746"/>
      <c r="G88" s="746"/>
      <c r="H88" s="746"/>
      <c r="I88" s="746"/>
      <c r="J88" s="746"/>
      <c r="K88" s="746"/>
      <c r="L88" s="746"/>
      <c r="M88" s="746"/>
      <c r="N88" s="746"/>
      <c r="O88" s="746"/>
      <c r="P88" s="746"/>
      <c r="Q88" s="746"/>
      <c r="R88" s="746"/>
    </row>
    <row r="89" spans="2:18" x14ac:dyDescent="0.15">
      <c r="B89" s="746"/>
      <c r="C89" s="746"/>
      <c r="D89" s="746"/>
      <c r="E89" s="746"/>
      <c r="F89" s="746"/>
      <c r="G89" s="746"/>
      <c r="H89" s="746"/>
      <c r="I89" s="746"/>
      <c r="J89" s="746"/>
      <c r="K89" s="746"/>
      <c r="L89" s="746"/>
      <c r="M89" s="746"/>
      <c r="N89" s="746"/>
      <c r="O89" s="746"/>
      <c r="P89" s="746"/>
      <c r="Q89" s="746"/>
      <c r="R89" s="746"/>
    </row>
    <row r="90" spans="2:18" x14ac:dyDescent="0.15">
      <c r="B90" s="746"/>
      <c r="C90" s="746"/>
      <c r="D90" s="746"/>
      <c r="E90" s="746"/>
      <c r="F90" s="746"/>
      <c r="G90" s="746"/>
      <c r="H90" s="746"/>
      <c r="I90" s="746"/>
      <c r="J90" s="746"/>
      <c r="K90" s="746"/>
      <c r="L90" s="746"/>
      <c r="M90" s="746"/>
      <c r="N90" s="746"/>
      <c r="O90" s="746"/>
      <c r="P90" s="746"/>
      <c r="Q90" s="746"/>
      <c r="R90" s="746"/>
    </row>
    <row r="91" spans="2:18" x14ac:dyDescent="0.15">
      <c r="B91" s="746"/>
      <c r="C91" s="746"/>
      <c r="D91" s="746"/>
      <c r="E91" s="746"/>
      <c r="F91" s="746"/>
      <c r="G91" s="746"/>
      <c r="H91" s="746"/>
      <c r="I91" s="746"/>
      <c r="J91" s="746"/>
      <c r="K91" s="746"/>
      <c r="L91" s="746"/>
      <c r="M91" s="746"/>
      <c r="N91" s="746"/>
      <c r="O91" s="746"/>
      <c r="P91" s="746"/>
      <c r="Q91" s="746"/>
      <c r="R91" s="746"/>
    </row>
    <row r="92" spans="2:18" x14ac:dyDescent="0.15">
      <c r="B92" s="746"/>
      <c r="C92" s="746"/>
      <c r="D92" s="746"/>
      <c r="E92" s="746"/>
      <c r="F92" s="746"/>
      <c r="G92" s="746"/>
      <c r="H92" s="746"/>
      <c r="I92" s="746"/>
      <c r="J92" s="746"/>
      <c r="K92" s="746"/>
      <c r="L92" s="746"/>
      <c r="M92" s="746"/>
      <c r="N92" s="746"/>
      <c r="O92" s="746"/>
      <c r="P92" s="746"/>
      <c r="Q92" s="746"/>
      <c r="R92" s="746"/>
    </row>
    <row r="93" spans="2:18" x14ac:dyDescent="0.15">
      <c r="B93" s="746"/>
      <c r="C93" s="746"/>
      <c r="D93" s="746"/>
      <c r="E93" s="746"/>
      <c r="F93" s="746"/>
      <c r="G93" s="746"/>
      <c r="H93" s="746"/>
      <c r="I93" s="746"/>
      <c r="J93" s="746"/>
      <c r="K93" s="746"/>
      <c r="L93" s="746"/>
      <c r="M93" s="746"/>
      <c r="N93" s="746"/>
      <c r="O93" s="746"/>
      <c r="P93" s="746"/>
      <c r="Q93" s="746"/>
      <c r="R93" s="746"/>
    </row>
    <row r="94" spans="2:18" x14ac:dyDescent="0.15">
      <c r="B94" s="746"/>
      <c r="C94" s="746"/>
      <c r="D94" s="746"/>
      <c r="E94" s="746"/>
      <c r="F94" s="746"/>
      <c r="G94" s="746"/>
      <c r="H94" s="746"/>
      <c r="I94" s="746"/>
      <c r="J94" s="746"/>
      <c r="K94" s="746"/>
      <c r="L94" s="746"/>
      <c r="M94" s="746"/>
      <c r="N94" s="746"/>
      <c r="O94" s="746"/>
      <c r="P94" s="746"/>
      <c r="Q94" s="746"/>
      <c r="R94" s="746"/>
    </row>
    <row r="122" spans="1:7" x14ac:dyDescent="0.15">
      <c r="A122" s="380"/>
      <c r="C122" s="380"/>
      <c r="D122" s="380"/>
      <c r="E122" s="380"/>
      <c r="F122" s="380"/>
      <c r="G122" s="380"/>
    </row>
    <row r="123" spans="1:7" x14ac:dyDescent="0.15">
      <c r="C123" s="378"/>
    </row>
    <row r="151" spans="1:1" x14ac:dyDescent="0.15">
      <c r="A151" s="380"/>
    </row>
    <row r="187" spans="1:1" x14ac:dyDescent="0.15">
      <c r="A187" s="382"/>
    </row>
    <row r="238" spans="1:1" x14ac:dyDescent="0.15">
      <c r="A238" s="382"/>
    </row>
    <row r="287" spans="1:1" x14ac:dyDescent="0.15">
      <c r="A287" s="382"/>
    </row>
    <row r="314" spans="1:1" x14ac:dyDescent="0.15">
      <c r="A314" s="380"/>
    </row>
    <row r="364" spans="1:1" x14ac:dyDescent="0.15">
      <c r="A364" s="382"/>
    </row>
    <row r="388" spans="1:1" x14ac:dyDescent="0.15">
      <c r="A388" s="380"/>
    </row>
    <row r="416" spans="1:1" x14ac:dyDescent="0.15">
      <c r="A416" s="380"/>
    </row>
    <row r="444" spans="1:1" x14ac:dyDescent="0.15">
      <c r="A444" s="380"/>
    </row>
    <row r="468" spans="1:1" x14ac:dyDescent="0.15">
      <c r="A468" s="380"/>
    </row>
    <row r="497" spans="1:1" x14ac:dyDescent="0.15">
      <c r="A497" s="380"/>
    </row>
    <row r="526" spans="1:1" x14ac:dyDescent="0.15">
      <c r="A526" s="380"/>
    </row>
    <row r="575" spans="1:1" x14ac:dyDescent="0.15">
      <c r="A575" s="382"/>
    </row>
    <row r="606" spans="1:1" x14ac:dyDescent="0.15">
      <c r="A606" s="382"/>
    </row>
    <row r="650" spans="1:1" x14ac:dyDescent="0.15">
      <c r="A650" s="382"/>
    </row>
    <row r="686" spans="1:1" x14ac:dyDescent="0.15">
      <c r="A686" s="380"/>
    </row>
    <row r="725" spans="1:1" x14ac:dyDescent="0.15">
      <c r="A725" s="382"/>
    </row>
    <row r="754" spans="1:1" x14ac:dyDescent="0.15">
      <c r="A754" s="382"/>
    </row>
    <row r="793" spans="1:1" x14ac:dyDescent="0.15">
      <c r="A793" s="382"/>
    </row>
    <row r="832" spans="1:1" x14ac:dyDescent="0.15">
      <c r="A832" s="382"/>
    </row>
    <row r="860" spans="1:1" x14ac:dyDescent="0.15">
      <c r="A860" s="382"/>
    </row>
    <row r="900" spans="1:1" x14ac:dyDescent="0.15">
      <c r="A900" s="382"/>
    </row>
    <row r="940" spans="1:1" x14ac:dyDescent="0.15">
      <c r="A940" s="382"/>
    </row>
    <row r="969" spans="1:1" x14ac:dyDescent="0.15">
      <c r="A969" s="38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sheetPr codeName="Sheet12"/>
  <dimension ref="B2:AJ123"/>
  <sheetViews>
    <sheetView zoomScaleNormal="100" zoomScaleSheetLayoutView="55" workbookViewId="0"/>
  </sheetViews>
  <sheetFormatPr defaultColWidth="4" defaultRowHeight="13.5" x14ac:dyDescent="0.15"/>
  <cols>
    <col min="1" max="1" width="2.875" style="323" customWidth="1"/>
    <col min="2" max="2" width="2.375" style="323" customWidth="1"/>
    <col min="3" max="3" width="3.5" style="323" customWidth="1"/>
    <col min="4" max="15" width="3.625" style="323" customWidth="1"/>
    <col min="16" max="16" width="1.5" style="323" customWidth="1"/>
    <col min="17" max="18" width="3.625" style="323" customWidth="1"/>
    <col min="19" max="19" width="2.75" style="323" customWidth="1"/>
    <col min="20" max="31" width="3.625" style="323" customWidth="1"/>
    <col min="32" max="16384" width="4" style="323"/>
  </cols>
  <sheetData>
    <row r="2" spans="2:31" x14ac:dyDescent="0.15">
      <c r="B2" s="323" t="s">
        <v>653</v>
      </c>
    </row>
    <row r="3" spans="2:31" x14ac:dyDescent="0.15">
      <c r="U3" s="2"/>
      <c r="X3" s="287" t="s">
        <v>83</v>
      </c>
      <c r="Y3" s="648"/>
      <c r="Z3" s="648"/>
      <c r="AA3" s="287" t="s">
        <v>84</v>
      </c>
      <c r="AB3" s="282"/>
      <c r="AC3" s="287" t="s">
        <v>197</v>
      </c>
      <c r="AD3" s="282"/>
      <c r="AE3" s="287" t="s">
        <v>198</v>
      </c>
    </row>
    <row r="4" spans="2:31" x14ac:dyDescent="0.15">
      <c r="T4" s="362"/>
      <c r="U4" s="362"/>
      <c r="V4" s="362"/>
    </row>
    <row r="5" spans="2:31" x14ac:dyDescent="0.15">
      <c r="B5" s="648" t="s">
        <v>422</v>
      </c>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row>
    <row r="6" spans="2:31" ht="65.25" customHeight="1" x14ac:dyDescent="0.15">
      <c r="B6" s="798" t="s">
        <v>473</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282"/>
    </row>
    <row r="7" spans="2:31" ht="23.25" customHeight="1" x14ac:dyDescent="0.15"/>
    <row r="8" spans="2:31" ht="23.25" customHeight="1" x14ac:dyDescent="0.15">
      <c r="B8" s="230" t="s">
        <v>302</v>
      </c>
      <c r="C8" s="230"/>
      <c r="D8" s="230"/>
      <c r="E8" s="230"/>
      <c r="F8" s="598"/>
      <c r="G8" s="599"/>
      <c r="H8" s="599"/>
      <c r="I8" s="599"/>
      <c r="J8" s="599"/>
      <c r="K8" s="599"/>
      <c r="L8" s="599"/>
      <c r="M8" s="599"/>
      <c r="N8" s="599"/>
      <c r="O8" s="599"/>
      <c r="P8" s="599"/>
      <c r="Q8" s="599"/>
      <c r="R8" s="599"/>
      <c r="S8" s="599"/>
      <c r="T8" s="599"/>
      <c r="U8" s="599"/>
      <c r="V8" s="599"/>
      <c r="W8" s="599"/>
      <c r="X8" s="599"/>
      <c r="Y8" s="599"/>
      <c r="Z8" s="599"/>
      <c r="AA8" s="599"/>
      <c r="AB8" s="599"/>
      <c r="AC8" s="599"/>
      <c r="AD8" s="599"/>
      <c r="AE8" s="600"/>
    </row>
    <row r="9" spans="2:31" ht="24.95" customHeight="1" x14ac:dyDescent="0.15">
      <c r="B9" s="230" t="s">
        <v>317</v>
      </c>
      <c r="C9" s="230"/>
      <c r="D9" s="230"/>
      <c r="E9" s="230"/>
      <c r="F9" s="266" t="s">
        <v>6</v>
      </c>
      <c r="G9" s="344" t="s">
        <v>423</v>
      </c>
      <c r="H9" s="344"/>
      <c r="I9" s="344"/>
      <c r="J9" s="344"/>
      <c r="K9" s="267" t="s">
        <v>6</v>
      </c>
      <c r="L9" s="344" t="s">
        <v>424</v>
      </c>
      <c r="M9" s="344"/>
      <c r="N9" s="344"/>
      <c r="O9" s="344"/>
      <c r="P9" s="344"/>
      <c r="Q9" s="267" t="s">
        <v>6</v>
      </c>
      <c r="R9" s="344" t="s">
        <v>425</v>
      </c>
      <c r="S9" s="344"/>
      <c r="T9" s="344"/>
      <c r="U9" s="344"/>
      <c r="V9" s="344"/>
      <c r="W9" s="344"/>
      <c r="X9" s="344"/>
      <c r="Y9" s="344"/>
      <c r="Z9" s="344"/>
      <c r="AA9" s="344"/>
      <c r="AB9" s="344"/>
      <c r="AC9" s="344"/>
      <c r="AD9" s="319"/>
      <c r="AE9" s="320"/>
    </row>
    <row r="10" spans="2:31" ht="24.95" customHeight="1" x14ac:dyDescent="0.15">
      <c r="B10" s="663" t="s">
        <v>426</v>
      </c>
      <c r="C10" s="664"/>
      <c r="D10" s="664"/>
      <c r="E10" s="665"/>
      <c r="F10" s="282" t="s">
        <v>6</v>
      </c>
      <c r="G10" s="2" t="s">
        <v>474</v>
      </c>
      <c r="H10" s="2"/>
      <c r="I10" s="2"/>
      <c r="J10" s="2"/>
      <c r="K10" s="2"/>
      <c r="L10" s="2"/>
      <c r="M10" s="2"/>
      <c r="N10" s="2"/>
      <c r="O10" s="2"/>
      <c r="Q10" s="330"/>
      <c r="R10" s="269" t="s">
        <v>6</v>
      </c>
      <c r="S10" s="2" t="s">
        <v>475</v>
      </c>
      <c r="T10" s="2"/>
      <c r="U10" s="2"/>
      <c r="V10" s="2"/>
      <c r="W10" s="349"/>
      <c r="X10" s="349"/>
      <c r="Y10" s="349"/>
      <c r="Z10" s="349"/>
      <c r="AA10" s="349"/>
      <c r="AB10" s="349"/>
      <c r="AC10" s="349"/>
      <c r="AD10" s="330"/>
      <c r="AE10" s="331"/>
    </row>
    <row r="11" spans="2:31" ht="24.95" customHeight="1" x14ac:dyDescent="0.15">
      <c r="B11" s="799"/>
      <c r="C11" s="648"/>
      <c r="D11" s="648"/>
      <c r="E11" s="800"/>
      <c r="F11" s="282" t="s">
        <v>6</v>
      </c>
      <c r="G11" s="2" t="s">
        <v>476</v>
      </c>
      <c r="H11" s="2"/>
      <c r="I11" s="2"/>
      <c r="J11" s="2"/>
      <c r="K11" s="2"/>
      <c r="L11" s="2"/>
      <c r="M11" s="2"/>
      <c r="N11" s="2"/>
      <c r="O11" s="2"/>
      <c r="R11" s="282" t="s">
        <v>6</v>
      </c>
      <c r="S11" s="2" t="s">
        <v>477</v>
      </c>
      <c r="T11" s="2"/>
      <c r="U11" s="2"/>
      <c r="V11" s="2"/>
      <c r="W11" s="2"/>
      <c r="X11" s="2"/>
      <c r="Y11" s="2"/>
      <c r="Z11" s="2"/>
      <c r="AA11" s="2"/>
      <c r="AB11" s="2"/>
      <c r="AC11" s="2"/>
      <c r="AE11" s="327"/>
    </row>
    <row r="12" spans="2:31" ht="24.95" customHeight="1" x14ac:dyDescent="0.15">
      <c r="B12" s="799"/>
      <c r="C12" s="648"/>
      <c r="D12" s="648"/>
      <c r="E12" s="800"/>
      <c r="F12" s="282" t="s">
        <v>6</v>
      </c>
      <c r="G12" s="202" t="s">
        <v>478</v>
      </c>
      <c r="H12" s="2"/>
      <c r="I12" s="2"/>
      <c r="J12" s="2"/>
      <c r="K12" s="2"/>
      <c r="L12" s="2"/>
      <c r="M12" s="2"/>
      <c r="N12" s="2"/>
      <c r="O12" s="2"/>
      <c r="R12" s="282" t="s">
        <v>6</v>
      </c>
      <c r="S12" s="202" t="s">
        <v>479</v>
      </c>
      <c r="T12" s="2"/>
      <c r="U12" s="2"/>
      <c r="V12" s="2"/>
      <c r="W12" s="2"/>
      <c r="X12" s="2"/>
      <c r="Y12" s="2"/>
      <c r="Z12" s="2"/>
      <c r="AA12" s="2"/>
      <c r="AB12" s="2"/>
      <c r="AC12" s="2"/>
      <c r="AE12" s="327"/>
    </row>
    <row r="13" spans="2:31" ht="24.95" customHeight="1" x14ac:dyDescent="0.15">
      <c r="B13" s="799"/>
      <c r="C13" s="648"/>
      <c r="D13" s="648"/>
      <c r="E13" s="800"/>
      <c r="F13" s="282" t="s">
        <v>6</v>
      </c>
      <c r="G13" s="2" t="s">
        <v>480</v>
      </c>
      <c r="H13" s="2"/>
      <c r="I13" s="2"/>
      <c r="J13" s="2"/>
      <c r="K13" s="2"/>
      <c r="L13" s="2"/>
      <c r="M13"/>
      <c r="N13" s="2"/>
      <c r="O13" s="2"/>
      <c r="R13" s="282" t="s">
        <v>6</v>
      </c>
      <c r="S13" s="2" t="s">
        <v>481</v>
      </c>
      <c r="T13" s="2"/>
      <c r="U13" s="2"/>
      <c r="V13" s="2"/>
      <c r="W13" s="2"/>
      <c r="X13" s="2"/>
      <c r="Y13" s="2"/>
      <c r="Z13" s="2"/>
      <c r="AA13" s="2"/>
      <c r="AB13" s="2"/>
      <c r="AC13" s="2"/>
      <c r="AE13" s="327"/>
    </row>
    <row r="14" spans="2:31" ht="24.95" customHeight="1" x14ac:dyDescent="0.15">
      <c r="B14" s="799"/>
      <c r="C14" s="648"/>
      <c r="D14" s="648"/>
      <c r="E14" s="800"/>
      <c r="F14" s="282" t="s">
        <v>6</v>
      </c>
      <c r="G14" s="2" t="s">
        <v>482</v>
      </c>
      <c r="H14" s="2"/>
      <c r="I14" s="2"/>
      <c r="J14" s="2"/>
      <c r="K14"/>
      <c r="L14" s="202"/>
      <c r="M14" s="258"/>
      <c r="N14" s="258"/>
      <c r="O14" s="202"/>
      <c r="R14" s="282"/>
      <c r="S14" s="2"/>
      <c r="T14" s="202"/>
      <c r="U14" s="202"/>
      <c r="V14" s="202"/>
      <c r="W14" s="202"/>
      <c r="X14" s="202"/>
      <c r="Y14" s="202"/>
      <c r="Z14" s="202"/>
      <c r="AA14" s="202"/>
      <c r="AB14" s="202"/>
      <c r="AC14" s="202"/>
      <c r="AE14" s="327"/>
    </row>
    <row r="15" spans="2:31" ht="24.95" customHeight="1" x14ac:dyDescent="0.15">
      <c r="B15" s="230" t="s">
        <v>318</v>
      </c>
      <c r="C15" s="230"/>
      <c r="D15" s="230"/>
      <c r="E15" s="230"/>
      <c r="F15" s="266" t="s">
        <v>6</v>
      </c>
      <c r="G15" s="344" t="s">
        <v>427</v>
      </c>
      <c r="H15" s="231"/>
      <c r="I15" s="231"/>
      <c r="J15" s="231"/>
      <c r="K15" s="231"/>
      <c r="L15" s="231"/>
      <c r="M15" s="231"/>
      <c r="N15" s="231"/>
      <c r="O15" s="231"/>
      <c r="P15" s="231"/>
      <c r="Q15" s="319"/>
      <c r="R15" s="267" t="s">
        <v>6</v>
      </c>
      <c r="S15" s="344" t="s">
        <v>428</v>
      </c>
      <c r="T15" s="231"/>
      <c r="U15" s="231"/>
      <c r="V15" s="231"/>
      <c r="W15" s="231"/>
      <c r="X15" s="231"/>
      <c r="Y15" s="231"/>
      <c r="Z15" s="231"/>
      <c r="AA15" s="231"/>
      <c r="AB15" s="231"/>
      <c r="AC15" s="231"/>
      <c r="AD15" s="319"/>
      <c r="AE15" s="320"/>
    </row>
    <row r="16" spans="2:31" ht="30.75" customHeight="1" x14ac:dyDescent="0.15"/>
    <row r="17" spans="2:31" x14ac:dyDescent="0.15">
      <c r="B17" s="285"/>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20"/>
      <c r="AA17" s="266"/>
      <c r="AB17" s="267" t="s">
        <v>308</v>
      </c>
      <c r="AC17" s="267" t="s">
        <v>309</v>
      </c>
      <c r="AD17" s="267" t="s">
        <v>310</v>
      </c>
      <c r="AE17" s="320"/>
    </row>
    <row r="18" spans="2:31" x14ac:dyDescent="0.15">
      <c r="B18" s="329" t="s">
        <v>429</v>
      </c>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50"/>
      <c r="AA18" s="268"/>
      <c r="AB18" s="269"/>
      <c r="AC18" s="269"/>
      <c r="AD18" s="330"/>
      <c r="AE18" s="331"/>
    </row>
    <row r="19" spans="2:31" x14ac:dyDescent="0.15">
      <c r="B19" s="328"/>
      <c r="C19" s="232" t="s">
        <v>430</v>
      </c>
      <c r="D19" s="323" t="s">
        <v>483</v>
      </c>
      <c r="Z19" s="203"/>
      <c r="AA19" s="357"/>
      <c r="AB19" s="282" t="s">
        <v>6</v>
      </c>
      <c r="AC19" s="282" t="s">
        <v>309</v>
      </c>
      <c r="AD19" s="282" t="s">
        <v>6</v>
      </c>
      <c r="AE19" s="327"/>
    </row>
    <row r="20" spans="2:31" x14ac:dyDescent="0.15">
      <c r="B20" s="328"/>
      <c r="D20" s="323" t="s">
        <v>431</v>
      </c>
      <c r="Z20" s="127"/>
      <c r="AA20" s="324"/>
      <c r="AB20" s="282"/>
      <c r="AC20" s="282"/>
      <c r="AE20" s="327"/>
    </row>
    <row r="21" spans="2:31" x14ac:dyDescent="0.15">
      <c r="B21" s="328"/>
      <c r="Z21" s="127"/>
      <c r="AA21" s="324"/>
      <c r="AB21" s="282"/>
      <c r="AC21" s="282"/>
      <c r="AE21" s="327"/>
    </row>
    <row r="22" spans="2:31" ht="13.5" customHeight="1" x14ac:dyDescent="0.15">
      <c r="B22" s="328"/>
      <c r="D22" s="343" t="s">
        <v>484</v>
      </c>
      <c r="E22" s="344"/>
      <c r="F22" s="344"/>
      <c r="G22" s="344"/>
      <c r="H22" s="344"/>
      <c r="I22" s="344"/>
      <c r="J22" s="344"/>
      <c r="K22" s="344"/>
      <c r="L22" s="344"/>
      <c r="M22" s="344"/>
      <c r="N22" s="344"/>
      <c r="O22" s="319"/>
      <c r="P22" s="319"/>
      <c r="Q22" s="319"/>
      <c r="R22" s="319"/>
      <c r="S22" s="344"/>
      <c r="T22" s="344"/>
      <c r="U22" s="598"/>
      <c r="V22" s="599"/>
      <c r="W22" s="599"/>
      <c r="X22" s="319" t="s">
        <v>432</v>
      </c>
      <c r="Y22" s="328"/>
      <c r="Z22" s="127"/>
      <c r="AA22" s="324"/>
      <c r="AB22" s="282"/>
      <c r="AC22" s="282"/>
      <c r="AE22" s="327"/>
    </row>
    <row r="23" spans="2:31" x14ac:dyDescent="0.15">
      <c r="B23" s="328"/>
      <c r="D23" s="343" t="s">
        <v>455</v>
      </c>
      <c r="E23" s="344"/>
      <c r="F23" s="344"/>
      <c r="G23" s="344"/>
      <c r="H23" s="344"/>
      <c r="I23" s="344"/>
      <c r="J23" s="344"/>
      <c r="K23" s="344"/>
      <c r="L23" s="344"/>
      <c r="M23" s="344"/>
      <c r="N23" s="344"/>
      <c r="O23" s="319"/>
      <c r="P23" s="319"/>
      <c r="Q23" s="319"/>
      <c r="R23" s="319"/>
      <c r="S23" s="344"/>
      <c r="T23" s="344"/>
      <c r="U23" s="598"/>
      <c r="V23" s="599"/>
      <c r="W23" s="599"/>
      <c r="X23" s="319" t="s">
        <v>432</v>
      </c>
      <c r="Y23" s="328"/>
      <c r="Z23" s="327"/>
      <c r="AA23" s="324"/>
      <c r="AB23" s="282"/>
      <c r="AC23" s="282"/>
      <c r="AE23" s="327"/>
    </row>
    <row r="24" spans="2:31" x14ac:dyDescent="0.15">
      <c r="B24" s="328"/>
      <c r="D24" s="343" t="s">
        <v>433</v>
      </c>
      <c r="E24" s="344"/>
      <c r="F24" s="344"/>
      <c r="G24" s="344"/>
      <c r="H24" s="344"/>
      <c r="I24" s="344"/>
      <c r="J24" s="344"/>
      <c r="K24" s="344"/>
      <c r="L24" s="344"/>
      <c r="M24" s="344"/>
      <c r="N24" s="344"/>
      <c r="O24" s="319"/>
      <c r="P24" s="319"/>
      <c r="Q24" s="319"/>
      <c r="R24" s="319"/>
      <c r="S24" s="344"/>
      <c r="T24" s="233" t="str">
        <f>(IFERROR(ROUNDDOWN(T23/T22*100,0),""))</f>
        <v/>
      </c>
      <c r="U24" s="801" t="str">
        <f>(IFERROR(ROUNDDOWN(U23/U22*100,0),""))</f>
        <v/>
      </c>
      <c r="V24" s="802"/>
      <c r="W24" s="802"/>
      <c r="X24" s="319" t="s">
        <v>149</v>
      </c>
      <c r="Y24" s="328"/>
      <c r="Z24" s="325"/>
      <c r="AA24" s="324"/>
      <c r="AB24" s="282"/>
      <c r="AC24" s="282"/>
      <c r="AE24" s="327"/>
    </row>
    <row r="25" spans="2:31" x14ac:dyDescent="0.15">
      <c r="B25" s="328"/>
      <c r="D25" s="323" t="s">
        <v>485</v>
      </c>
      <c r="Z25" s="325"/>
      <c r="AA25" s="324"/>
      <c r="AB25" s="282"/>
      <c r="AC25" s="282"/>
      <c r="AE25" s="327"/>
    </row>
    <row r="26" spans="2:31" x14ac:dyDescent="0.15">
      <c r="B26" s="328"/>
      <c r="E26" s="323" t="s">
        <v>486</v>
      </c>
      <c r="Z26" s="325"/>
      <c r="AA26" s="324"/>
      <c r="AB26" s="282"/>
      <c r="AC26" s="282"/>
      <c r="AE26" s="327"/>
    </row>
    <row r="27" spans="2:31" x14ac:dyDescent="0.15">
      <c r="B27" s="328"/>
      <c r="Z27" s="325"/>
      <c r="AA27" s="324"/>
      <c r="AB27" s="282"/>
      <c r="AC27" s="282"/>
      <c r="AE27" s="327"/>
    </row>
    <row r="28" spans="2:31" x14ac:dyDescent="0.15">
      <c r="B28" s="328"/>
      <c r="C28" s="232" t="s">
        <v>434</v>
      </c>
      <c r="D28" s="323" t="s">
        <v>487</v>
      </c>
      <c r="Z28" s="203"/>
      <c r="AA28" s="324"/>
      <c r="AB28" s="282" t="s">
        <v>6</v>
      </c>
      <c r="AC28" s="282" t="s">
        <v>309</v>
      </c>
      <c r="AD28" s="282" t="s">
        <v>6</v>
      </c>
      <c r="AE28" s="327"/>
    </row>
    <row r="29" spans="2:31" x14ac:dyDescent="0.15">
      <c r="B29" s="328"/>
      <c r="C29" s="232"/>
      <c r="D29" s="323" t="s">
        <v>435</v>
      </c>
      <c r="Z29" s="203"/>
      <c r="AA29" s="324"/>
      <c r="AB29" s="282"/>
      <c r="AC29" s="282"/>
      <c r="AD29" s="282"/>
      <c r="AE29" s="327"/>
    </row>
    <row r="30" spans="2:31" x14ac:dyDescent="0.15">
      <c r="B30" s="328"/>
      <c r="C30" s="232"/>
      <c r="D30" s="323" t="s">
        <v>436</v>
      </c>
      <c r="Z30" s="203"/>
      <c r="AA30" s="357"/>
      <c r="AB30" s="282"/>
      <c r="AC30" s="355"/>
      <c r="AE30" s="327"/>
    </row>
    <row r="31" spans="2:31" x14ac:dyDescent="0.15">
      <c r="B31" s="328"/>
      <c r="Z31" s="325"/>
      <c r="AA31" s="324"/>
      <c r="AB31" s="282"/>
      <c r="AC31" s="282"/>
      <c r="AE31" s="327"/>
    </row>
    <row r="32" spans="2:31" ht="13.5" customHeight="1" x14ac:dyDescent="0.15">
      <c r="B32" s="328"/>
      <c r="C32" s="232"/>
      <c r="D32" s="343" t="s">
        <v>437</v>
      </c>
      <c r="E32" s="344"/>
      <c r="F32" s="344"/>
      <c r="G32" s="344"/>
      <c r="H32" s="344"/>
      <c r="I32" s="344"/>
      <c r="J32" s="344"/>
      <c r="K32" s="344"/>
      <c r="L32" s="344"/>
      <c r="M32" s="344"/>
      <c r="N32" s="344"/>
      <c r="O32" s="319"/>
      <c r="P32" s="319"/>
      <c r="Q32" s="319"/>
      <c r="R32" s="319"/>
      <c r="S32" s="319"/>
      <c r="T32" s="320"/>
      <c r="U32" s="598"/>
      <c r="V32" s="599"/>
      <c r="W32" s="599"/>
      <c r="X32" s="320" t="s">
        <v>432</v>
      </c>
      <c r="Y32" s="328"/>
      <c r="Z32" s="325"/>
      <c r="AA32" s="324"/>
      <c r="AB32" s="282"/>
      <c r="AC32" s="282"/>
      <c r="AE32" s="327"/>
    </row>
    <row r="33" spans="2:32" x14ac:dyDescent="0.15">
      <c r="B33" s="328"/>
      <c r="C33" s="232"/>
      <c r="D33" s="2"/>
      <c r="E33" s="2"/>
      <c r="F33" s="2"/>
      <c r="G33" s="2"/>
      <c r="H33" s="2"/>
      <c r="I33" s="2"/>
      <c r="J33" s="2"/>
      <c r="K33" s="2"/>
      <c r="L33" s="2"/>
      <c r="M33" s="2"/>
      <c r="N33" s="2"/>
      <c r="U33" s="282"/>
      <c r="V33" s="282"/>
      <c r="W33" s="282"/>
      <c r="Z33" s="325"/>
      <c r="AA33" s="324"/>
      <c r="AB33" s="282"/>
      <c r="AC33" s="282"/>
      <c r="AE33" s="327"/>
    </row>
    <row r="34" spans="2:32" ht="13.5" customHeight="1" x14ac:dyDescent="0.15">
      <c r="B34" s="328"/>
      <c r="C34" s="232"/>
      <c r="E34" s="194" t="s">
        <v>438</v>
      </c>
      <c r="Z34" s="325"/>
      <c r="AA34" s="324"/>
      <c r="AB34" s="282"/>
      <c r="AC34" s="282"/>
      <c r="AE34" s="327"/>
    </row>
    <row r="35" spans="2:32" x14ac:dyDescent="0.15">
      <c r="B35" s="328"/>
      <c r="C35" s="232"/>
      <c r="E35" s="794" t="s">
        <v>488</v>
      </c>
      <c r="F35" s="794"/>
      <c r="G35" s="794"/>
      <c r="H35" s="794"/>
      <c r="I35" s="794"/>
      <c r="J35" s="794"/>
      <c r="K35" s="794"/>
      <c r="L35" s="794"/>
      <c r="M35" s="794"/>
      <c r="N35" s="794"/>
      <c r="O35" s="794" t="s">
        <v>439</v>
      </c>
      <c r="P35" s="794"/>
      <c r="Q35" s="794"/>
      <c r="R35" s="794"/>
      <c r="S35" s="794"/>
      <c r="Z35" s="325"/>
      <c r="AA35" s="324"/>
      <c r="AB35" s="282"/>
      <c r="AC35" s="282"/>
      <c r="AE35" s="327"/>
    </row>
    <row r="36" spans="2:32" x14ac:dyDescent="0.15">
      <c r="B36" s="328"/>
      <c r="C36" s="232"/>
      <c r="E36" s="794" t="s">
        <v>440</v>
      </c>
      <c r="F36" s="794"/>
      <c r="G36" s="794"/>
      <c r="H36" s="794"/>
      <c r="I36" s="794"/>
      <c r="J36" s="794"/>
      <c r="K36" s="794"/>
      <c r="L36" s="794"/>
      <c r="M36" s="794"/>
      <c r="N36" s="794"/>
      <c r="O36" s="794" t="s">
        <v>441</v>
      </c>
      <c r="P36" s="794"/>
      <c r="Q36" s="794"/>
      <c r="R36" s="794"/>
      <c r="S36" s="794"/>
      <c r="Z36" s="325"/>
      <c r="AA36" s="324"/>
      <c r="AB36" s="282"/>
      <c r="AC36" s="282"/>
      <c r="AE36" s="327"/>
    </row>
    <row r="37" spans="2:32" x14ac:dyDescent="0.15">
      <c r="B37" s="328"/>
      <c r="C37" s="232"/>
      <c r="E37" s="794" t="s">
        <v>442</v>
      </c>
      <c r="F37" s="794"/>
      <c r="G37" s="794"/>
      <c r="H37" s="794"/>
      <c r="I37" s="794"/>
      <c r="J37" s="794"/>
      <c r="K37" s="794"/>
      <c r="L37" s="794"/>
      <c r="M37" s="794"/>
      <c r="N37" s="794"/>
      <c r="O37" s="794" t="s">
        <v>443</v>
      </c>
      <c r="P37" s="794"/>
      <c r="Q37" s="794"/>
      <c r="R37" s="794"/>
      <c r="S37" s="794"/>
      <c r="Z37" s="325"/>
      <c r="AA37" s="324"/>
      <c r="AB37" s="282"/>
      <c r="AC37" s="282"/>
      <c r="AE37" s="327"/>
    </row>
    <row r="38" spans="2:32" x14ac:dyDescent="0.15">
      <c r="B38" s="328"/>
      <c r="C38" s="232"/>
      <c r="D38" s="327"/>
      <c r="E38" s="795" t="s">
        <v>444</v>
      </c>
      <c r="F38" s="794"/>
      <c r="G38" s="794"/>
      <c r="H38" s="794"/>
      <c r="I38" s="794"/>
      <c r="J38" s="794"/>
      <c r="K38" s="794"/>
      <c r="L38" s="794"/>
      <c r="M38" s="794"/>
      <c r="N38" s="794"/>
      <c r="O38" s="794" t="s">
        <v>412</v>
      </c>
      <c r="P38" s="794"/>
      <c r="Q38" s="794"/>
      <c r="R38" s="794"/>
      <c r="S38" s="796"/>
      <c r="T38" s="328"/>
      <c r="Z38" s="325"/>
      <c r="AA38" s="324"/>
      <c r="AB38" s="282"/>
      <c r="AC38" s="282"/>
      <c r="AE38" s="327"/>
    </row>
    <row r="39" spans="2:32" x14ac:dyDescent="0.15">
      <c r="B39" s="328"/>
      <c r="C39" s="232"/>
      <c r="E39" s="797" t="s">
        <v>445</v>
      </c>
      <c r="F39" s="797"/>
      <c r="G39" s="797"/>
      <c r="H39" s="797"/>
      <c r="I39" s="797"/>
      <c r="J39" s="797"/>
      <c r="K39" s="797"/>
      <c r="L39" s="797"/>
      <c r="M39" s="797"/>
      <c r="N39" s="797"/>
      <c r="O39" s="797" t="s">
        <v>446</v>
      </c>
      <c r="P39" s="797"/>
      <c r="Q39" s="797"/>
      <c r="R39" s="797"/>
      <c r="S39" s="797"/>
      <c r="Z39" s="325"/>
      <c r="AA39" s="324"/>
      <c r="AB39" s="282"/>
      <c r="AC39" s="282"/>
      <c r="AE39" s="327"/>
      <c r="AF39" s="328"/>
    </row>
    <row r="40" spans="2:32" x14ac:dyDescent="0.15">
      <c r="B40" s="328"/>
      <c r="C40" s="232"/>
      <c r="E40" s="794" t="s">
        <v>447</v>
      </c>
      <c r="F40" s="794"/>
      <c r="G40" s="794"/>
      <c r="H40" s="794"/>
      <c r="I40" s="794"/>
      <c r="J40" s="794"/>
      <c r="K40" s="794"/>
      <c r="L40" s="794"/>
      <c r="M40" s="794"/>
      <c r="N40" s="794"/>
      <c r="O40" s="794" t="s">
        <v>411</v>
      </c>
      <c r="P40" s="794"/>
      <c r="Q40" s="794"/>
      <c r="R40" s="794"/>
      <c r="S40" s="794"/>
      <c r="Z40" s="325"/>
      <c r="AA40" s="324"/>
      <c r="AB40" s="282"/>
      <c r="AC40" s="282"/>
      <c r="AE40" s="327"/>
    </row>
    <row r="41" spans="2:32" x14ac:dyDescent="0.15">
      <c r="B41" s="328"/>
      <c r="C41" s="232"/>
      <c r="E41" s="794" t="s">
        <v>448</v>
      </c>
      <c r="F41" s="794"/>
      <c r="G41" s="794"/>
      <c r="H41" s="794"/>
      <c r="I41" s="794"/>
      <c r="J41" s="794"/>
      <c r="K41" s="794"/>
      <c r="L41" s="794"/>
      <c r="M41" s="794"/>
      <c r="N41" s="794"/>
      <c r="O41" s="794" t="s">
        <v>449</v>
      </c>
      <c r="P41" s="794"/>
      <c r="Q41" s="794"/>
      <c r="R41" s="794"/>
      <c r="S41" s="794"/>
      <c r="Z41" s="325"/>
      <c r="AA41" s="324"/>
      <c r="AB41" s="282"/>
      <c r="AC41" s="282"/>
      <c r="AE41" s="327"/>
    </row>
    <row r="42" spans="2:32" x14ac:dyDescent="0.15">
      <c r="B42" s="328"/>
      <c r="C42" s="232"/>
      <c r="E42" s="794" t="s">
        <v>450</v>
      </c>
      <c r="F42" s="794"/>
      <c r="G42" s="794"/>
      <c r="H42" s="794"/>
      <c r="I42" s="794"/>
      <c r="J42" s="794"/>
      <c r="K42" s="794"/>
      <c r="L42" s="794"/>
      <c r="M42" s="794"/>
      <c r="N42" s="794"/>
      <c r="O42" s="794" t="s">
        <v>450</v>
      </c>
      <c r="P42" s="794"/>
      <c r="Q42" s="794"/>
      <c r="R42" s="794"/>
      <c r="S42" s="794"/>
      <c r="Z42" s="127"/>
      <c r="AA42" s="324"/>
      <c r="AB42" s="282"/>
      <c r="AC42" s="282"/>
      <c r="AE42" s="327"/>
    </row>
    <row r="43" spans="2:32" x14ac:dyDescent="0.15">
      <c r="B43" s="328"/>
      <c r="C43" s="232"/>
      <c r="J43" s="648"/>
      <c r="K43" s="648"/>
      <c r="L43" s="648"/>
      <c r="M43" s="648"/>
      <c r="N43" s="648"/>
      <c r="O43" s="648"/>
      <c r="P43" s="648"/>
      <c r="Q43" s="648"/>
      <c r="R43" s="648"/>
      <c r="S43" s="648"/>
      <c r="T43" s="648"/>
      <c r="U43" s="648"/>
      <c r="V43" s="648"/>
      <c r="Z43" s="127"/>
      <c r="AA43" s="324"/>
      <c r="AB43" s="282"/>
      <c r="AC43" s="282"/>
      <c r="AE43" s="327"/>
    </row>
    <row r="44" spans="2:32" x14ac:dyDescent="0.15">
      <c r="B44" s="328"/>
      <c r="C44" s="232" t="s">
        <v>451</v>
      </c>
      <c r="D44" s="323" t="s">
        <v>452</v>
      </c>
      <c r="Z44" s="203"/>
      <c r="AA44" s="357"/>
      <c r="AB44" s="282" t="s">
        <v>6</v>
      </c>
      <c r="AC44" s="282" t="s">
        <v>309</v>
      </c>
      <c r="AD44" s="282" t="s">
        <v>6</v>
      </c>
      <c r="AE44" s="327"/>
    </row>
    <row r="45" spans="2:32" ht="14.25" customHeight="1" x14ac:dyDescent="0.15">
      <c r="B45" s="328"/>
      <c r="D45" s="323" t="s">
        <v>453</v>
      </c>
      <c r="Z45" s="325"/>
      <c r="AA45" s="324"/>
      <c r="AB45" s="282"/>
      <c r="AC45" s="282"/>
      <c r="AE45" s="327"/>
    </row>
    <row r="46" spans="2:32" x14ac:dyDescent="0.15">
      <c r="B46" s="328"/>
      <c r="Z46" s="127"/>
      <c r="AA46" s="324"/>
      <c r="AB46" s="282"/>
      <c r="AC46" s="282"/>
      <c r="AE46" s="327"/>
    </row>
    <row r="47" spans="2:32" x14ac:dyDescent="0.15">
      <c r="B47" s="328" t="s">
        <v>454</v>
      </c>
      <c r="Z47" s="325"/>
      <c r="AA47" s="324"/>
      <c r="AB47" s="282"/>
      <c r="AC47" s="282"/>
      <c r="AE47" s="327"/>
    </row>
    <row r="48" spans="2:32" x14ac:dyDescent="0.15">
      <c r="B48" s="328"/>
      <c r="C48" s="232" t="s">
        <v>430</v>
      </c>
      <c r="D48" s="323" t="s">
        <v>489</v>
      </c>
      <c r="Z48" s="203"/>
      <c r="AA48" s="357"/>
      <c r="AB48" s="282" t="s">
        <v>6</v>
      </c>
      <c r="AC48" s="282" t="s">
        <v>309</v>
      </c>
      <c r="AD48" s="282" t="s">
        <v>6</v>
      </c>
      <c r="AE48" s="327"/>
    </row>
    <row r="49" spans="2:36" ht="17.25" customHeight="1" x14ac:dyDescent="0.15">
      <c r="B49" s="328"/>
      <c r="D49" s="323" t="s">
        <v>490</v>
      </c>
      <c r="Z49" s="325"/>
      <c r="AA49" s="324"/>
      <c r="AB49" s="282"/>
      <c r="AC49" s="282"/>
      <c r="AE49" s="327"/>
    </row>
    <row r="50" spans="2:36" ht="18.75" customHeight="1" x14ac:dyDescent="0.15">
      <c r="B50" s="328"/>
      <c r="W50" s="283"/>
      <c r="Z50" s="327"/>
      <c r="AA50" s="324"/>
      <c r="AB50" s="282"/>
      <c r="AC50" s="282"/>
      <c r="AE50" s="327"/>
      <c r="AJ50" s="274"/>
    </row>
    <row r="51" spans="2:36" ht="13.5" customHeight="1" x14ac:dyDescent="0.15">
      <c r="B51" s="328"/>
      <c r="C51" s="232" t="s">
        <v>434</v>
      </c>
      <c r="D51" s="323" t="s">
        <v>456</v>
      </c>
      <c r="Z51" s="203"/>
      <c r="AA51" s="357"/>
      <c r="AB51" s="282" t="s">
        <v>6</v>
      </c>
      <c r="AC51" s="282" t="s">
        <v>309</v>
      </c>
      <c r="AD51" s="282" t="s">
        <v>6</v>
      </c>
      <c r="AE51" s="327"/>
    </row>
    <row r="52" spans="2:36" x14ac:dyDescent="0.15">
      <c r="B52" s="328"/>
      <c r="D52" s="323" t="s">
        <v>491</v>
      </c>
      <c r="E52" s="2"/>
      <c r="F52" s="2"/>
      <c r="G52" s="2"/>
      <c r="H52" s="2"/>
      <c r="I52" s="2"/>
      <c r="J52" s="2"/>
      <c r="K52" s="2"/>
      <c r="L52" s="2"/>
      <c r="M52" s="2"/>
      <c r="N52" s="2"/>
      <c r="O52" s="274"/>
      <c r="P52" s="274"/>
      <c r="Q52" s="274"/>
      <c r="Z52" s="325"/>
      <c r="AA52" s="324"/>
      <c r="AB52" s="282"/>
      <c r="AC52" s="282"/>
      <c r="AE52" s="327"/>
    </row>
    <row r="53" spans="2:36" x14ac:dyDescent="0.15">
      <c r="B53" s="328"/>
      <c r="D53" s="282"/>
      <c r="E53" s="793"/>
      <c r="F53" s="793"/>
      <c r="G53" s="793"/>
      <c r="H53" s="793"/>
      <c r="I53" s="793"/>
      <c r="J53" s="793"/>
      <c r="K53" s="793"/>
      <c r="L53" s="793"/>
      <c r="M53" s="793"/>
      <c r="N53" s="793"/>
      <c r="Q53" s="282"/>
      <c r="S53" s="283"/>
      <c r="T53" s="283"/>
      <c r="U53" s="283"/>
      <c r="V53" s="283"/>
      <c r="Z53" s="127"/>
      <c r="AA53" s="324"/>
      <c r="AB53" s="282"/>
      <c r="AC53" s="282"/>
      <c r="AE53" s="327"/>
    </row>
    <row r="54" spans="2:36" x14ac:dyDescent="0.15">
      <c r="B54" s="328"/>
      <c r="C54" s="232" t="s">
        <v>451</v>
      </c>
      <c r="D54" s="323" t="s">
        <v>492</v>
      </c>
      <c r="Z54" s="203"/>
      <c r="AA54" s="357"/>
      <c r="AB54" s="282" t="s">
        <v>6</v>
      </c>
      <c r="AC54" s="282" t="s">
        <v>309</v>
      </c>
      <c r="AD54" s="282" t="s">
        <v>6</v>
      </c>
      <c r="AE54" s="327"/>
    </row>
    <row r="55" spans="2:36" x14ac:dyDescent="0.15">
      <c r="B55" s="332"/>
      <c r="C55" s="234"/>
      <c r="D55" s="273" t="s">
        <v>457</v>
      </c>
      <c r="E55" s="273"/>
      <c r="F55" s="273"/>
      <c r="G55" s="273"/>
      <c r="H55" s="273"/>
      <c r="I55" s="273"/>
      <c r="J55" s="273"/>
      <c r="K55" s="273"/>
      <c r="L55" s="273"/>
      <c r="M55" s="273"/>
      <c r="N55" s="273"/>
      <c r="O55" s="273"/>
      <c r="P55" s="273"/>
      <c r="Q55" s="273"/>
      <c r="R55" s="273"/>
      <c r="S55" s="273"/>
      <c r="T55" s="273"/>
      <c r="U55" s="273"/>
      <c r="V55" s="273"/>
      <c r="W55" s="273"/>
      <c r="X55" s="273"/>
      <c r="Y55" s="273"/>
      <c r="Z55" s="333"/>
      <c r="AA55" s="270"/>
      <c r="AB55" s="271"/>
      <c r="AC55" s="271"/>
      <c r="AD55" s="273"/>
      <c r="AE55" s="333"/>
    </row>
    <row r="56" spans="2:36" x14ac:dyDescent="0.15">
      <c r="B56" s="323" t="s">
        <v>458</v>
      </c>
    </row>
    <row r="57" spans="2:36" x14ac:dyDescent="0.15">
      <c r="C57" s="323" t="s">
        <v>459</v>
      </c>
    </row>
    <row r="58" spans="2:36" x14ac:dyDescent="0.15">
      <c r="B58" s="323" t="s">
        <v>460</v>
      </c>
    </row>
    <row r="59" spans="2:36" x14ac:dyDescent="0.15">
      <c r="C59" s="323" t="s">
        <v>461</v>
      </c>
    </row>
    <row r="60" spans="2:36" x14ac:dyDescent="0.15">
      <c r="C60" s="323" t="s">
        <v>462</v>
      </c>
    </row>
    <row r="61" spans="2:36" x14ac:dyDescent="0.15">
      <c r="C61" s="323" t="s">
        <v>463</v>
      </c>
      <c r="K61" s="323" t="s">
        <v>464</v>
      </c>
    </row>
    <row r="62" spans="2:36" x14ac:dyDescent="0.15">
      <c r="K62" s="323" t="s">
        <v>465</v>
      </c>
    </row>
    <row r="63" spans="2:36" x14ac:dyDescent="0.15">
      <c r="K63" s="323" t="s">
        <v>466</v>
      </c>
    </row>
    <row r="64" spans="2:36" x14ac:dyDescent="0.15">
      <c r="K64" s="323" t="s">
        <v>467</v>
      </c>
    </row>
    <row r="65" spans="2:11" x14ac:dyDescent="0.15">
      <c r="K65" s="323" t="s">
        <v>468</v>
      </c>
    </row>
    <row r="66" spans="2:11" x14ac:dyDescent="0.15">
      <c r="B66" s="323" t="s">
        <v>469</v>
      </c>
    </row>
    <row r="67" spans="2:11" x14ac:dyDescent="0.15">
      <c r="C67" s="323" t="s">
        <v>470</v>
      </c>
    </row>
    <row r="68" spans="2:11" x14ac:dyDescent="0.15">
      <c r="C68" s="323" t="s">
        <v>471</v>
      </c>
    </row>
    <row r="69" spans="2:11" x14ac:dyDescent="0.15">
      <c r="C69" s="323" t="s">
        <v>472</v>
      </c>
    </row>
    <row r="81" spans="12:12" x14ac:dyDescent="0.15">
      <c r="L81" s="272"/>
    </row>
    <row r="122" spans="3:7" x14ac:dyDescent="0.15">
      <c r="C122" s="273"/>
      <c r="D122" s="273"/>
      <c r="E122" s="273"/>
      <c r="F122" s="273"/>
      <c r="G122" s="273"/>
    </row>
    <row r="123" spans="3:7" x14ac:dyDescent="0.15">
      <c r="C123" s="33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sheetPr codeName="Sheet13"/>
  <dimension ref="B2:AB123"/>
  <sheetViews>
    <sheetView zoomScaleNormal="100" zoomScaleSheetLayoutView="130" workbookViewId="0">
      <selection activeCell="U12" sqref="U12"/>
    </sheetView>
  </sheetViews>
  <sheetFormatPr defaultColWidth="4" defaultRowHeight="13.5" x14ac:dyDescent="0.15"/>
  <cols>
    <col min="1" max="1" width="1.5" style="323" customWidth="1"/>
    <col min="2" max="2" width="2.375" style="323" customWidth="1"/>
    <col min="3" max="3" width="1.125" style="323" customWidth="1"/>
    <col min="4" max="20" width="4" style="323"/>
    <col min="21" max="21" width="2.375" style="323" customWidth="1"/>
    <col min="22" max="22" width="4" style="323"/>
    <col min="23" max="23" width="2.25" style="323" customWidth="1"/>
    <col min="24" max="24" width="4" style="323"/>
    <col min="25" max="25" width="2.375" style="323" customWidth="1"/>
    <col min="26" max="26" width="1.5" style="323" customWidth="1"/>
    <col min="27" max="16384" width="4" style="323"/>
  </cols>
  <sheetData>
    <row r="2" spans="2:28" x14ac:dyDescent="0.15">
      <c r="B2" s="323" t="s">
        <v>414</v>
      </c>
      <c r="C2"/>
      <c r="D2"/>
      <c r="E2"/>
      <c r="F2"/>
      <c r="G2"/>
      <c r="H2"/>
      <c r="I2"/>
      <c r="J2"/>
      <c r="K2"/>
      <c r="L2"/>
      <c r="M2"/>
      <c r="N2"/>
      <c r="O2"/>
      <c r="P2"/>
      <c r="Q2"/>
      <c r="R2"/>
      <c r="S2"/>
      <c r="T2"/>
      <c r="U2"/>
      <c r="V2"/>
      <c r="W2"/>
      <c r="X2"/>
      <c r="Y2"/>
    </row>
    <row r="4" spans="2:28" x14ac:dyDescent="0.15">
      <c r="B4" s="648" t="s">
        <v>323</v>
      </c>
      <c r="C4" s="648"/>
      <c r="D4" s="648"/>
      <c r="E4" s="648"/>
      <c r="F4" s="648"/>
      <c r="G4" s="648"/>
      <c r="H4" s="648"/>
      <c r="I4" s="648"/>
      <c r="J4" s="648"/>
      <c r="K4" s="648"/>
      <c r="L4" s="648"/>
      <c r="M4" s="648"/>
      <c r="N4" s="648"/>
      <c r="O4" s="648"/>
      <c r="P4" s="648"/>
      <c r="Q4" s="648"/>
      <c r="R4" s="648"/>
      <c r="S4" s="648"/>
      <c r="T4" s="648"/>
      <c r="U4" s="648"/>
      <c r="V4" s="648"/>
      <c r="W4" s="648"/>
      <c r="X4" s="648"/>
      <c r="Y4" s="648"/>
    </row>
    <row r="5" spans="2:28" x14ac:dyDescent="0.15">
      <c r="B5" s="648" t="s">
        <v>324</v>
      </c>
      <c r="C5" s="648"/>
      <c r="D5" s="648"/>
      <c r="E5" s="648"/>
      <c r="F5" s="648"/>
      <c r="G5" s="648"/>
      <c r="H5" s="648"/>
      <c r="I5" s="648"/>
      <c r="J5" s="648"/>
      <c r="K5" s="648"/>
      <c r="L5" s="648"/>
      <c r="M5" s="648"/>
      <c r="N5" s="648"/>
      <c r="O5" s="648"/>
      <c r="P5" s="648"/>
      <c r="Q5" s="648"/>
      <c r="R5" s="648"/>
      <c r="S5" s="648"/>
      <c r="T5" s="648"/>
      <c r="U5" s="648"/>
      <c r="V5" s="648"/>
      <c r="W5" s="648"/>
      <c r="X5" s="648"/>
      <c r="Y5" s="648"/>
    </row>
    <row r="6" spans="2:28" ht="12.75" customHeight="1" x14ac:dyDescent="0.15"/>
    <row r="7" spans="2:28" ht="23.25" customHeight="1" x14ac:dyDescent="0.15">
      <c r="B7" s="809" t="s">
        <v>316</v>
      </c>
      <c r="C7" s="809"/>
      <c r="D7" s="809"/>
      <c r="E7" s="809"/>
      <c r="F7" s="809"/>
      <c r="G7" s="551"/>
      <c r="H7" s="810"/>
      <c r="I7" s="810"/>
      <c r="J7" s="810"/>
      <c r="K7" s="810"/>
      <c r="L7" s="810"/>
      <c r="M7" s="810"/>
      <c r="N7" s="810"/>
      <c r="O7" s="810"/>
      <c r="P7" s="810"/>
      <c r="Q7" s="810"/>
      <c r="R7" s="810"/>
      <c r="S7" s="810"/>
      <c r="T7" s="810"/>
      <c r="U7" s="810"/>
      <c r="V7" s="810"/>
      <c r="W7" s="810"/>
      <c r="X7" s="810"/>
      <c r="Y7" s="811"/>
    </row>
    <row r="8" spans="2:28" ht="26.25" customHeight="1" x14ac:dyDescent="0.15">
      <c r="B8" s="809" t="s">
        <v>317</v>
      </c>
      <c r="C8" s="809"/>
      <c r="D8" s="809"/>
      <c r="E8" s="809"/>
      <c r="F8" s="809"/>
      <c r="G8" s="267" t="s">
        <v>6</v>
      </c>
      <c r="H8" s="344" t="s">
        <v>304</v>
      </c>
      <c r="I8" s="344"/>
      <c r="J8" s="344"/>
      <c r="K8" s="344"/>
      <c r="L8" s="267" t="s">
        <v>6</v>
      </c>
      <c r="M8" s="344" t="s">
        <v>305</v>
      </c>
      <c r="N8" s="344"/>
      <c r="O8" s="344"/>
      <c r="P8" s="344"/>
      <c r="Q8" s="267" t="s">
        <v>6</v>
      </c>
      <c r="R8" s="344" t="s">
        <v>306</v>
      </c>
      <c r="S8" s="344"/>
      <c r="T8" s="344"/>
      <c r="U8" s="344"/>
      <c r="V8" s="344"/>
      <c r="W8" s="319"/>
      <c r="X8" s="319"/>
      <c r="Y8" s="320"/>
    </row>
    <row r="9" spans="2:28" ht="19.5" customHeight="1" x14ac:dyDescent="0.15">
      <c r="B9" s="663" t="s">
        <v>325</v>
      </c>
      <c r="C9" s="664"/>
      <c r="D9" s="664"/>
      <c r="E9" s="664"/>
      <c r="F9" s="665"/>
      <c r="G9" s="268" t="s">
        <v>6</v>
      </c>
      <c r="H9" s="330" t="s">
        <v>326</v>
      </c>
      <c r="I9" s="277"/>
      <c r="J9" s="277"/>
      <c r="K9" s="277"/>
      <c r="L9" s="277"/>
      <c r="M9" s="277"/>
      <c r="N9" s="277"/>
      <c r="O9" s="277"/>
      <c r="P9" s="277"/>
      <c r="Q9" s="277"/>
      <c r="R9" s="277"/>
      <c r="S9" s="277"/>
      <c r="T9" s="277"/>
      <c r="U9" s="277"/>
      <c r="V9" s="277"/>
      <c r="W9" s="277"/>
      <c r="X9" s="277"/>
      <c r="Y9" s="278"/>
    </row>
    <row r="10" spans="2:28" ht="18.75" customHeight="1" x14ac:dyDescent="0.15">
      <c r="B10" s="799"/>
      <c r="C10" s="648"/>
      <c r="D10" s="648"/>
      <c r="E10" s="648"/>
      <c r="F10" s="800"/>
      <c r="G10" s="324" t="s">
        <v>6</v>
      </c>
      <c r="H10" s="323" t="s">
        <v>327</v>
      </c>
      <c r="I10" s="283"/>
      <c r="J10" s="283"/>
      <c r="K10" s="283"/>
      <c r="L10" s="283"/>
      <c r="M10" s="283"/>
      <c r="N10" s="283"/>
      <c r="O10" s="283"/>
      <c r="P10" s="283"/>
      <c r="Q10" s="283"/>
      <c r="R10" s="283"/>
      <c r="S10" s="283"/>
      <c r="T10" s="283"/>
      <c r="U10" s="283"/>
      <c r="V10" s="283"/>
      <c r="W10" s="283"/>
      <c r="X10" s="283"/>
      <c r="Y10" s="284"/>
    </row>
    <row r="11" spans="2:28" ht="17.25" customHeight="1" x14ac:dyDescent="0.15">
      <c r="B11" s="601"/>
      <c r="C11" s="602"/>
      <c r="D11" s="602"/>
      <c r="E11" s="602"/>
      <c r="F11" s="603"/>
      <c r="G11" s="270" t="s">
        <v>6</v>
      </c>
      <c r="H11" s="273" t="s">
        <v>328</v>
      </c>
      <c r="I11" s="279"/>
      <c r="J11" s="279"/>
      <c r="K11" s="279"/>
      <c r="L11" s="279"/>
      <c r="M11" s="279"/>
      <c r="N11" s="279"/>
      <c r="O11" s="279"/>
      <c r="P11" s="279"/>
      <c r="Q11" s="279"/>
      <c r="R11" s="279"/>
      <c r="S11" s="279"/>
      <c r="T11" s="279"/>
      <c r="U11" s="279"/>
      <c r="V11" s="279"/>
      <c r="W11" s="279"/>
      <c r="X11" s="279"/>
      <c r="Y11" s="280"/>
      <c r="Z11"/>
      <c r="AA11"/>
      <c r="AB11"/>
    </row>
    <row r="12" spans="2:28" ht="20.25" customHeight="1" x14ac:dyDescent="0.15"/>
    <row r="13" spans="2:28" ht="3.75" customHeight="1" x14ac:dyDescent="0.15">
      <c r="B13" s="329"/>
      <c r="C13" s="330"/>
      <c r="D13" s="330"/>
      <c r="E13" s="330"/>
      <c r="F13" s="330"/>
      <c r="G13" s="330"/>
      <c r="H13" s="330"/>
      <c r="I13" s="330"/>
      <c r="J13" s="330"/>
      <c r="K13" s="330"/>
      <c r="L13" s="330"/>
      <c r="M13" s="330"/>
      <c r="N13" s="330"/>
      <c r="O13" s="330"/>
      <c r="P13" s="330"/>
      <c r="Q13" s="330"/>
      <c r="R13" s="330"/>
      <c r="S13" s="330"/>
      <c r="T13" s="331"/>
      <c r="U13" s="330"/>
      <c r="V13" s="330"/>
      <c r="W13" s="330"/>
      <c r="X13" s="330"/>
      <c r="Y13" s="331"/>
    </row>
    <row r="14" spans="2:28" ht="15" customHeight="1" x14ac:dyDescent="0.15">
      <c r="B14" s="328" t="s">
        <v>329</v>
      </c>
      <c r="T14" s="327"/>
      <c r="V14" s="169" t="s">
        <v>308</v>
      </c>
      <c r="W14" s="169" t="s">
        <v>309</v>
      </c>
      <c r="X14" s="169" t="s">
        <v>310</v>
      </c>
      <c r="Y14" s="327"/>
    </row>
    <row r="15" spans="2:28" ht="9" customHeight="1" x14ac:dyDescent="0.15">
      <c r="B15" s="328"/>
      <c r="T15" s="327"/>
      <c r="Y15" s="327"/>
    </row>
    <row r="16" spans="2:28" ht="72.75" customHeight="1" x14ac:dyDescent="0.15">
      <c r="B16" s="328"/>
      <c r="C16" s="615" t="s">
        <v>330</v>
      </c>
      <c r="D16" s="616"/>
      <c r="E16" s="618"/>
      <c r="F16" s="318" t="s">
        <v>319</v>
      </c>
      <c r="G16" s="803" t="s">
        <v>331</v>
      </c>
      <c r="H16" s="550"/>
      <c r="I16" s="550"/>
      <c r="J16" s="550"/>
      <c r="K16" s="550"/>
      <c r="L16" s="550"/>
      <c r="M16" s="550"/>
      <c r="N16" s="550"/>
      <c r="O16" s="550"/>
      <c r="P16" s="550"/>
      <c r="Q16" s="550"/>
      <c r="R16" s="550"/>
      <c r="S16" s="550"/>
      <c r="T16" s="127"/>
      <c r="V16" s="282" t="s">
        <v>6</v>
      </c>
      <c r="W16" s="282" t="s">
        <v>309</v>
      </c>
      <c r="X16" s="282" t="s">
        <v>6</v>
      </c>
      <c r="Y16" s="127"/>
    </row>
    <row r="17" spans="2:28" ht="45" customHeight="1" x14ac:dyDescent="0.15">
      <c r="B17" s="328"/>
      <c r="C17" s="804"/>
      <c r="D17" s="798"/>
      <c r="E17" s="805"/>
      <c r="F17" s="318" t="s">
        <v>321</v>
      </c>
      <c r="G17" s="803" t="s">
        <v>332</v>
      </c>
      <c r="H17" s="803"/>
      <c r="I17" s="803"/>
      <c r="J17" s="803"/>
      <c r="K17" s="803"/>
      <c r="L17" s="803"/>
      <c r="M17" s="803"/>
      <c r="N17" s="803"/>
      <c r="O17" s="803"/>
      <c r="P17" s="803"/>
      <c r="Q17" s="803"/>
      <c r="R17" s="803"/>
      <c r="S17" s="803"/>
      <c r="T17" s="353"/>
      <c r="V17" s="282" t="s">
        <v>6</v>
      </c>
      <c r="W17" s="282" t="s">
        <v>309</v>
      </c>
      <c r="X17" s="282" t="s">
        <v>6</v>
      </c>
      <c r="Y17" s="127"/>
    </row>
    <row r="18" spans="2:28" ht="24.75" customHeight="1" x14ac:dyDescent="0.15">
      <c r="B18" s="328"/>
      <c r="C18" s="804"/>
      <c r="D18" s="798"/>
      <c r="E18" s="805"/>
      <c r="F18" s="318" t="s">
        <v>333</v>
      </c>
      <c r="G18" s="803" t="s">
        <v>334</v>
      </c>
      <c r="H18" s="803"/>
      <c r="I18" s="803"/>
      <c r="J18" s="803"/>
      <c r="K18" s="803"/>
      <c r="L18" s="803"/>
      <c r="M18" s="803"/>
      <c r="N18" s="803"/>
      <c r="O18" s="803"/>
      <c r="P18" s="803"/>
      <c r="Q18" s="803"/>
      <c r="R18" s="803"/>
      <c r="S18" s="803"/>
      <c r="T18" s="353"/>
      <c r="V18" s="282" t="s">
        <v>6</v>
      </c>
      <c r="W18" s="282" t="s">
        <v>309</v>
      </c>
      <c r="X18" s="282" t="s">
        <v>6</v>
      </c>
      <c r="Y18" s="127"/>
    </row>
    <row r="19" spans="2:28" ht="41.25" customHeight="1" x14ac:dyDescent="0.15">
      <c r="B19" s="328"/>
      <c r="C19" s="806"/>
      <c r="D19" s="807"/>
      <c r="E19" s="808"/>
      <c r="F19" s="318" t="s">
        <v>335</v>
      </c>
      <c r="G19" s="803" t="s">
        <v>336</v>
      </c>
      <c r="H19" s="803"/>
      <c r="I19" s="803"/>
      <c r="J19" s="803"/>
      <c r="K19" s="803"/>
      <c r="L19" s="803"/>
      <c r="M19" s="803"/>
      <c r="N19" s="803"/>
      <c r="O19" s="803"/>
      <c r="P19" s="803"/>
      <c r="Q19" s="803"/>
      <c r="R19" s="803"/>
      <c r="S19" s="803"/>
      <c r="T19" s="353"/>
      <c r="V19" s="282" t="s">
        <v>6</v>
      </c>
      <c r="W19" s="282" t="s">
        <v>309</v>
      </c>
      <c r="X19" s="282" t="s">
        <v>6</v>
      </c>
      <c r="Y19" s="127"/>
    </row>
    <row r="20" spans="2:28" ht="18.75" customHeight="1" x14ac:dyDescent="0.15">
      <c r="B20" s="328"/>
      <c r="T20" s="327"/>
      <c r="Y20" s="327"/>
    </row>
    <row r="21" spans="2:28" ht="34.5" customHeight="1" x14ac:dyDescent="0.15">
      <c r="B21" s="328"/>
      <c r="C21" s="615" t="s">
        <v>337</v>
      </c>
      <c r="D21" s="616"/>
      <c r="E21" s="618"/>
      <c r="F21" s="318" t="s">
        <v>319</v>
      </c>
      <c r="G21" s="803" t="s">
        <v>338</v>
      </c>
      <c r="H21" s="803"/>
      <c r="I21" s="803"/>
      <c r="J21" s="803"/>
      <c r="K21" s="803"/>
      <c r="L21" s="803"/>
      <c r="M21" s="803"/>
      <c r="N21" s="803"/>
      <c r="O21" s="803"/>
      <c r="P21" s="803"/>
      <c r="Q21" s="803"/>
      <c r="R21" s="803"/>
      <c r="S21" s="803"/>
      <c r="T21" s="127"/>
      <c r="V21" s="282" t="s">
        <v>6</v>
      </c>
      <c r="W21" s="282" t="s">
        <v>309</v>
      </c>
      <c r="X21" s="282" t="s">
        <v>6</v>
      </c>
      <c r="Y21" s="127"/>
    </row>
    <row r="22" spans="2:28" ht="78" customHeight="1" x14ac:dyDescent="0.15">
      <c r="B22" s="328"/>
      <c r="C22" s="804"/>
      <c r="D22" s="798"/>
      <c r="E22" s="805"/>
      <c r="F22" s="318" t="s">
        <v>321</v>
      </c>
      <c r="G22" s="803" t="s">
        <v>339</v>
      </c>
      <c r="H22" s="803"/>
      <c r="I22" s="803"/>
      <c r="J22" s="803"/>
      <c r="K22" s="803"/>
      <c r="L22" s="803"/>
      <c r="M22" s="803"/>
      <c r="N22" s="803"/>
      <c r="O22" s="803"/>
      <c r="P22" s="803"/>
      <c r="Q22" s="803"/>
      <c r="R22" s="803"/>
      <c r="S22" s="803"/>
      <c r="T22" s="127"/>
      <c r="V22" s="282" t="s">
        <v>6</v>
      </c>
      <c r="W22" s="282" t="s">
        <v>309</v>
      </c>
      <c r="X22" s="282" t="s">
        <v>6</v>
      </c>
      <c r="Y22" s="127"/>
    </row>
    <row r="23" spans="2:28" ht="45.75" customHeight="1" x14ac:dyDescent="0.15">
      <c r="B23" s="328"/>
      <c r="C23" s="804"/>
      <c r="D23" s="798"/>
      <c r="E23" s="805"/>
      <c r="F23" s="318" t="s">
        <v>333</v>
      </c>
      <c r="G23" s="803" t="s">
        <v>340</v>
      </c>
      <c r="H23" s="803"/>
      <c r="I23" s="803"/>
      <c r="J23" s="803"/>
      <c r="K23" s="803"/>
      <c r="L23" s="803"/>
      <c r="M23" s="803"/>
      <c r="N23" s="803"/>
      <c r="O23" s="803"/>
      <c r="P23" s="803"/>
      <c r="Q23" s="803"/>
      <c r="R23" s="803"/>
      <c r="S23" s="803"/>
      <c r="T23" s="353"/>
      <c r="V23" s="282" t="s">
        <v>6</v>
      </c>
      <c r="W23" s="282" t="s">
        <v>309</v>
      </c>
      <c r="X23" s="282" t="s">
        <v>6</v>
      </c>
      <c r="Y23" s="127"/>
    </row>
    <row r="24" spans="2:28" ht="42.75" customHeight="1" x14ac:dyDescent="0.15">
      <c r="B24" s="328"/>
      <c r="C24" s="804"/>
      <c r="D24" s="798"/>
      <c r="E24" s="805"/>
      <c r="F24" s="318" t="s">
        <v>335</v>
      </c>
      <c r="G24" s="803" t="s">
        <v>341</v>
      </c>
      <c r="H24" s="803"/>
      <c r="I24" s="803"/>
      <c r="J24" s="803"/>
      <c r="K24" s="803"/>
      <c r="L24" s="803"/>
      <c r="M24" s="803"/>
      <c r="N24" s="803"/>
      <c r="O24" s="803"/>
      <c r="P24" s="803"/>
      <c r="Q24" s="803"/>
      <c r="R24" s="803"/>
      <c r="S24" s="803"/>
      <c r="T24" s="353"/>
      <c r="V24" s="282" t="s">
        <v>6</v>
      </c>
      <c r="W24" s="282" t="s">
        <v>309</v>
      </c>
      <c r="X24" s="282" t="s">
        <v>6</v>
      </c>
      <c r="Y24" s="127"/>
    </row>
    <row r="25" spans="2:28" ht="42" customHeight="1" x14ac:dyDescent="0.15">
      <c r="B25" s="328"/>
      <c r="C25" s="804"/>
      <c r="D25" s="798"/>
      <c r="E25" s="805"/>
      <c r="F25" s="318" t="s">
        <v>342</v>
      </c>
      <c r="G25" s="803" t="s">
        <v>343</v>
      </c>
      <c r="H25" s="803"/>
      <c r="I25" s="803"/>
      <c r="J25" s="803"/>
      <c r="K25" s="803"/>
      <c r="L25" s="803"/>
      <c r="M25" s="803"/>
      <c r="N25" s="803"/>
      <c r="O25" s="803"/>
      <c r="P25" s="803"/>
      <c r="Q25" s="803"/>
      <c r="R25" s="803"/>
      <c r="S25" s="803"/>
      <c r="T25" s="353"/>
      <c r="V25" s="282" t="s">
        <v>6</v>
      </c>
      <c r="W25" s="282" t="s">
        <v>309</v>
      </c>
      <c r="X25" s="282" t="s">
        <v>6</v>
      </c>
      <c r="Y25" s="127"/>
      <c r="Z25"/>
      <c r="AA25"/>
      <c r="AB25"/>
    </row>
    <row r="26" spans="2:28" ht="51" customHeight="1" x14ac:dyDescent="0.15">
      <c r="B26" s="328"/>
      <c r="C26" s="806"/>
      <c r="D26" s="807"/>
      <c r="E26" s="808"/>
      <c r="F26" s="318" t="s">
        <v>344</v>
      </c>
      <c r="G26" s="803" t="s">
        <v>336</v>
      </c>
      <c r="H26" s="803"/>
      <c r="I26" s="803"/>
      <c r="J26" s="803"/>
      <c r="K26" s="803"/>
      <c r="L26" s="803"/>
      <c r="M26" s="803"/>
      <c r="N26" s="803"/>
      <c r="O26" s="803"/>
      <c r="P26" s="803"/>
      <c r="Q26" s="803"/>
      <c r="R26" s="803"/>
      <c r="S26" s="803"/>
      <c r="T26" s="353"/>
      <c r="V26" s="282" t="s">
        <v>6</v>
      </c>
      <c r="W26" s="282" t="s">
        <v>309</v>
      </c>
      <c r="X26" s="282" t="s">
        <v>6</v>
      </c>
      <c r="Y26" s="127"/>
      <c r="Z26"/>
      <c r="AA26"/>
      <c r="AB26"/>
    </row>
    <row r="27" spans="2:28" ht="16.5" customHeight="1" x14ac:dyDescent="0.15">
      <c r="B27" s="328"/>
      <c r="T27" s="327"/>
      <c r="Y27" s="327"/>
    </row>
    <row r="28" spans="2:28" ht="27" customHeight="1" x14ac:dyDescent="0.15">
      <c r="B28" s="328"/>
      <c r="C28" s="615" t="s">
        <v>345</v>
      </c>
      <c r="D28" s="616"/>
      <c r="E28" s="618"/>
      <c r="F28" s="318" t="s">
        <v>319</v>
      </c>
      <c r="G28" s="550" t="s">
        <v>346</v>
      </c>
      <c r="H28" s="550"/>
      <c r="I28" s="550"/>
      <c r="J28" s="550"/>
      <c r="K28" s="550"/>
      <c r="L28" s="550"/>
      <c r="M28" s="550"/>
      <c r="N28" s="550"/>
      <c r="O28" s="550"/>
      <c r="P28" s="550"/>
      <c r="Q28" s="550"/>
      <c r="R28" s="550"/>
      <c r="S28" s="550"/>
      <c r="T28" s="127"/>
      <c r="V28" s="282" t="s">
        <v>6</v>
      </c>
      <c r="W28" s="282" t="s">
        <v>309</v>
      </c>
      <c r="X28" s="282" t="s">
        <v>6</v>
      </c>
      <c r="Y28" s="127"/>
    </row>
    <row r="29" spans="2:28" ht="24.75" customHeight="1" x14ac:dyDescent="0.15">
      <c r="B29" s="328"/>
      <c r="C29" s="804"/>
      <c r="D29" s="798"/>
      <c r="E29" s="805"/>
      <c r="F29" s="318" t="s">
        <v>321</v>
      </c>
      <c r="G29" s="550" t="s">
        <v>347</v>
      </c>
      <c r="H29" s="550"/>
      <c r="I29" s="550"/>
      <c r="J29" s="550"/>
      <c r="K29" s="550"/>
      <c r="L29" s="550"/>
      <c r="M29" s="550"/>
      <c r="N29" s="550"/>
      <c r="O29" s="550"/>
      <c r="P29" s="550"/>
      <c r="Q29" s="550"/>
      <c r="R29" s="550"/>
      <c r="S29" s="550"/>
      <c r="T29" s="127"/>
      <c r="V29" s="282" t="s">
        <v>6</v>
      </c>
      <c r="W29" s="282" t="s">
        <v>309</v>
      </c>
      <c r="X29" s="282" t="s">
        <v>6</v>
      </c>
      <c r="Y29" s="127"/>
    </row>
    <row r="30" spans="2:28" ht="45" customHeight="1" x14ac:dyDescent="0.15">
      <c r="B30" s="328"/>
      <c r="C30" s="804"/>
      <c r="D30" s="798"/>
      <c r="E30" s="805"/>
      <c r="F30" s="318" t="s">
        <v>333</v>
      </c>
      <c r="G30" s="803" t="s">
        <v>340</v>
      </c>
      <c r="H30" s="803"/>
      <c r="I30" s="803"/>
      <c r="J30" s="803"/>
      <c r="K30" s="803"/>
      <c r="L30" s="803"/>
      <c r="M30" s="803"/>
      <c r="N30" s="803"/>
      <c r="O30" s="803"/>
      <c r="P30" s="803"/>
      <c r="Q30" s="803"/>
      <c r="R30" s="803"/>
      <c r="S30" s="803"/>
      <c r="T30" s="353"/>
      <c r="V30" s="282" t="s">
        <v>6</v>
      </c>
      <c r="W30" s="282" t="s">
        <v>309</v>
      </c>
      <c r="X30" s="282" t="s">
        <v>6</v>
      </c>
      <c r="Y30" s="127"/>
    </row>
    <row r="31" spans="2:28" ht="40.5" customHeight="1" x14ac:dyDescent="0.15">
      <c r="B31" s="328"/>
      <c r="C31" s="804"/>
      <c r="D31" s="798"/>
      <c r="E31" s="805"/>
      <c r="F31" s="318" t="s">
        <v>335</v>
      </c>
      <c r="G31" s="803" t="s">
        <v>341</v>
      </c>
      <c r="H31" s="803"/>
      <c r="I31" s="803"/>
      <c r="J31" s="803"/>
      <c r="K31" s="803"/>
      <c r="L31" s="803"/>
      <c r="M31" s="803"/>
      <c r="N31" s="803"/>
      <c r="O31" s="803"/>
      <c r="P31" s="803"/>
      <c r="Q31" s="803"/>
      <c r="R31" s="803"/>
      <c r="S31" s="803"/>
      <c r="T31" s="353"/>
      <c r="V31" s="282" t="s">
        <v>6</v>
      </c>
      <c r="W31" s="282" t="s">
        <v>309</v>
      </c>
      <c r="X31" s="282" t="s">
        <v>6</v>
      </c>
      <c r="Y31" s="127"/>
    </row>
    <row r="32" spans="2:28" ht="41.25" customHeight="1" x14ac:dyDescent="0.15">
      <c r="B32" s="328"/>
      <c r="C32" s="804"/>
      <c r="D32" s="798"/>
      <c r="E32" s="805"/>
      <c r="F32" s="318" t="s">
        <v>342</v>
      </c>
      <c r="G32" s="803" t="s">
        <v>348</v>
      </c>
      <c r="H32" s="803"/>
      <c r="I32" s="803"/>
      <c r="J32" s="803"/>
      <c r="K32" s="803"/>
      <c r="L32" s="803"/>
      <c r="M32" s="803"/>
      <c r="N32" s="803"/>
      <c r="O32" s="803"/>
      <c r="P32" s="803"/>
      <c r="Q32" s="803"/>
      <c r="R32" s="803"/>
      <c r="S32" s="803"/>
      <c r="T32" s="353"/>
      <c r="V32" s="282" t="s">
        <v>6</v>
      </c>
      <c r="W32" s="282" t="s">
        <v>309</v>
      </c>
      <c r="X32" s="282" t="s">
        <v>6</v>
      </c>
      <c r="Y32" s="127"/>
      <c r="Z32"/>
      <c r="AA32"/>
      <c r="AB32"/>
    </row>
    <row r="33" spans="2:28" ht="45" customHeight="1" x14ac:dyDescent="0.15">
      <c r="B33" s="328"/>
      <c r="C33" s="806"/>
      <c r="D33" s="807"/>
      <c r="E33" s="808"/>
      <c r="F33" s="318" t="s">
        <v>344</v>
      </c>
      <c r="G33" s="803" t="s">
        <v>336</v>
      </c>
      <c r="H33" s="803"/>
      <c r="I33" s="803"/>
      <c r="J33" s="803"/>
      <c r="K33" s="803"/>
      <c r="L33" s="803"/>
      <c r="M33" s="803"/>
      <c r="N33" s="803"/>
      <c r="O33" s="803"/>
      <c r="P33" s="803"/>
      <c r="Q33" s="803"/>
      <c r="R33" s="803"/>
      <c r="S33" s="803"/>
      <c r="T33" s="353"/>
      <c r="V33" s="282" t="s">
        <v>6</v>
      </c>
      <c r="W33" s="282" t="s">
        <v>309</v>
      </c>
      <c r="X33" s="282" t="s">
        <v>6</v>
      </c>
      <c r="Y33" s="127"/>
      <c r="Z33"/>
      <c r="AA33"/>
      <c r="AB33"/>
    </row>
    <row r="34" spans="2:28" ht="17.25" customHeight="1" x14ac:dyDescent="0.15">
      <c r="B34" s="332"/>
      <c r="C34" s="273"/>
      <c r="D34" s="273"/>
      <c r="E34" s="273"/>
      <c r="F34" s="273"/>
      <c r="G34" s="273"/>
      <c r="H34" s="273"/>
      <c r="I34" s="273"/>
      <c r="J34" s="273"/>
      <c r="K34" s="273"/>
      <c r="L34" s="273"/>
      <c r="M34" s="273"/>
      <c r="N34" s="273"/>
      <c r="O34" s="273"/>
      <c r="P34" s="273"/>
      <c r="Q34" s="273"/>
      <c r="R34" s="273"/>
      <c r="S34" s="273"/>
      <c r="T34" s="333"/>
      <c r="U34" s="273"/>
      <c r="V34" s="273"/>
      <c r="W34" s="273"/>
      <c r="X34" s="273"/>
      <c r="Y34" s="333"/>
    </row>
    <row r="36" spans="2:28" x14ac:dyDescent="0.15">
      <c r="B36" s="323" t="s">
        <v>349</v>
      </c>
    </row>
    <row r="37" spans="2:28" x14ac:dyDescent="0.15">
      <c r="B37" s="323" t="s">
        <v>350</v>
      </c>
      <c r="K37"/>
      <c r="L37"/>
      <c r="M37"/>
      <c r="N37"/>
      <c r="O37"/>
      <c r="P37"/>
      <c r="Q37"/>
      <c r="R37"/>
      <c r="S37"/>
      <c r="T37"/>
      <c r="U37"/>
      <c r="V37"/>
      <c r="W37"/>
      <c r="X37"/>
      <c r="Y37"/>
    </row>
    <row r="122" spans="3:7" x14ac:dyDescent="0.15">
      <c r="C122" s="273"/>
      <c r="D122" s="273"/>
      <c r="E122" s="273"/>
      <c r="F122" s="273"/>
      <c r="G122" s="273"/>
    </row>
    <row r="123" spans="3:7" x14ac:dyDescent="0.15">
      <c r="C123" s="33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別紙3－2</vt:lpstr>
      <vt:lpstr>別紙１－３－２</vt:lpstr>
      <vt:lpstr>備考（1－3）</vt:lpstr>
      <vt:lpstr>別紙5－2</vt:lpstr>
      <vt:lpstr>別紙６</vt:lpstr>
      <vt:lpstr>別紙７</vt:lpstr>
      <vt:lpstr>別紙７－２</vt:lpstr>
      <vt:lpstr>別紙12－2</vt:lpstr>
      <vt:lpstr>別紙13</vt:lpstr>
      <vt:lpstr>別紙14－3</vt:lpstr>
      <vt:lpstr>別紙14－6</vt:lpstr>
      <vt:lpstr>別紙28</vt:lpstr>
      <vt:lpstr>別紙35</vt:lpstr>
      <vt:lpstr>別紙40</vt:lpstr>
      <vt:lpstr>別紙46</vt:lpstr>
      <vt:lpstr>別紙47</vt:lpstr>
      <vt:lpstr>別紙48</vt:lpstr>
      <vt:lpstr>別紙48－2</vt:lpstr>
      <vt:lpstr>別紙●24</vt:lpstr>
      <vt:lpstr>'備考（1－3）'!Print_Area</vt:lpstr>
      <vt:lpstr>'別紙12－2'!Print_Area</vt:lpstr>
      <vt:lpstr>別紙13!Print_Area</vt:lpstr>
      <vt:lpstr>'別紙１－３－２'!Print_Area</vt:lpstr>
      <vt:lpstr>'別紙14－3'!Print_Area</vt:lpstr>
      <vt:lpstr>'別紙14－6'!Print_Area</vt:lpstr>
      <vt:lpstr>別紙28!Print_Area</vt:lpstr>
      <vt:lpstr>'別紙3－2'!Print_Area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lpstr>'別紙１－３－２'!Print_Titles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2024-04-23T02:47:08Z</cp:lastPrinted>
  <dcterms:created xsi:type="dcterms:W3CDTF">2023-01-16T02:34:32Z</dcterms:created>
  <dcterms:modified xsi:type="dcterms:W3CDTF">2024-04-23T02:48:26Z</dcterms:modified>
  <cp:category/>
  <cp:contentStatus/>
</cp:coreProperties>
</file>