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75" windowWidth="19320" windowHeight="8010"/>
  </bookViews>
  <sheets>
    <sheet name="トビラ" sheetId="15" r:id="rId1"/>
    <sheet name="1" sheetId="1" r:id="rId2"/>
    <sheet name="2" sheetId="2" r:id="rId3"/>
    <sheet name="3.4" sheetId="11" r:id="rId4"/>
    <sheet name="5" sheetId="4" r:id="rId5"/>
    <sheet name="6" sheetId="5" r:id="rId6"/>
    <sheet name="7.8.9" sheetId="6" r:id="rId7"/>
    <sheet name="10.11" sheetId="14" r:id="rId8"/>
    <sheet name="12.13" sheetId="8" r:id="rId9"/>
    <sheet name="14.15" sheetId="12" r:id="rId10"/>
    <sheet name="16" sheetId="13" r:id="rId11"/>
  </sheets>
  <definedNames>
    <definedName name="_xlnm.Print_Area" localSheetId="1">'1'!$A$1:$E$41</definedName>
    <definedName name="_xlnm.Print_Area" localSheetId="7">'10.11'!$A$1:$BR$39</definedName>
    <definedName name="_xlnm.Print_Area" localSheetId="8">'12.13'!$A$1:$CK$32</definedName>
    <definedName name="_xlnm.Print_Area" localSheetId="9">'14.15'!$A$1:$H$29</definedName>
    <definedName name="_xlnm.Print_Area" localSheetId="10">'16'!$A$1:$E$14</definedName>
    <definedName name="_xlnm.Print_Area" localSheetId="2">'2'!$A$1:$J$37</definedName>
    <definedName name="_xlnm.Print_Area" localSheetId="3">'3.4'!$A$1:$BL$36</definedName>
    <definedName name="_xlnm.Print_Area" localSheetId="4">'5'!$A$1:$I$13</definedName>
    <definedName name="_xlnm.Print_Area" localSheetId="5">'6'!$A$1:$J$37</definedName>
    <definedName name="_xlnm.Print_Area" localSheetId="6">'7.8.9'!$A$1:$K$37</definedName>
    <definedName name="_xlnm.Print_Area" localSheetId="0">トビラ!$A$1:$I$12</definedName>
    <definedName name="定期">#REF!</definedName>
  </definedNames>
  <calcPr calcId="162913"/>
  <fileRecoveryPr repairLoad="1"/>
</workbook>
</file>

<file path=xl/calcChain.xml><?xml version="1.0" encoding="utf-8"?>
<calcChain xmlns="http://schemas.openxmlformats.org/spreadsheetml/2006/main">
  <c r="BK31" i="8" l="1"/>
  <c r="K27" i="11" l="1"/>
  <c r="J14" i="8" l="1"/>
  <c r="I21" i="6"/>
  <c r="G10" i="6"/>
  <c r="B10" i="6"/>
  <c r="K23" i="11"/>
  <c r="I30" i="8" l="1"/>
  <c r="R31" i="8" s="1"/>
  <c r="I26" i="8"/>
  <c r="I27" i="8"/>
  <c r="I28" i="8"/>
  <c r="I29" i="8"/>
  <c r="J12" i="8"/>
  <c r="J9" i="8"/>
  <c r="BJ24" i="14"/>
  <c r="AT24" i="14"/>
  <c r="AD24" i="14"/>
  <c r="N24" i="14"/>
  <c r="BJ21" i="14"/>
  <c r="AT21" i="14"/>
  <c r="AD21" i="14"/>
  <c r="N21" i="14"/>
  <c r="BJ18" i="14"/>
  <c r="AT18" i="14"/>
  <c r="AD18" i="14"/>
  <c r="N18" i="14"/>
  <c r="BJ15" i="14"/>
  <c r="AT15" i="14"/>
  <c r="AD15" i="14"/>
  <c r="N15" i="14"/>
  <c r="BJ12" i="14"/>
  <c r="AT12" i="14"/>
  <c r="AD12" i="14"/>
  <c r="N12" i="14"/>
  <c r="I20" i="6"/>
  <c r="B8" i="6"/>
  <c r="J10" i="5"/>
  <c r="I10" i="5"/>
  <c r="H10" i="5"/>
  <c r="G10" i="5"/>
  <c r="F10" i="5"/>
  <c r="E10" i="5"/>
  <c r="D10" i="5"/>
  <c r="C10" i="5"/>
  <c r="B10" i="5"/>
  <c r="B8" i="4"/>
  <c r="B4" i="4"/>
  <c r="B5" i="4"/>
  <c r="B6" i="4"/>
  <c r="B7" i="4"/>
  <c r="K26" i="11"/>
  <c r="K24" i="11"/>
  <c r="K25" i="11"/>
  <c r="AU28" i="11"/>
  <c r="P11" i="11"/>
  <c r="AR12" i="11" s="1"/>
  <c r="I8" i="11"/>
  <c r="I9" i="11"/>
  <c r="P8" i="11"/>
  <c r="P9" i="11"/>
  <c r="P10" i="11"/>
  <c r="I10" i="11" s="1"/>
  <c r="P7" i="11"/>
  <c r="AS31" i="8" l="1"/>
  <c r="BB31" i="8"/>
  <c r="CC31" i="8"/>
  <c r="BT31" i="8"/>
  <c r="AJ31" i="8"/>
  <c r="D9" i="4"/>
  <c r="H9" i="4"/>
  <c r="E9" i="4"/>
  <c r="I9" i="4"/>
  <c r="F9" i="4"/>
  <c r="C9" i="4"/>
  <c r="G9" i="4"/>
  <c r="B14" i="1"/>
  <c r="B9" i="4" l="1"/>
  <c r="I19" i="6"/>
  <c r="I18" i="6"/>
  <c r="I17" i="6"/>
  <c r="BD28" i="11"/>
  <c r="AL28" i="11"/>
  <c r="AC28" i="11"/>
  <c r="T28" i="11"/>
  <c r="BF12" i="11"/>
  <c r="AY12" i="11"/>
  <c r="AK12" i="11"/>
  <c r="AD12" i="11"/>
  <c r="W12" i="11"/>
  <c r="P12" i="11"/>
  <c r="I12" i="11" s="1"/>
  <c r="K28" i="11" l="1"/>
  <c r="J10" i="8"/>
  <c r="J13" i="8"/>
  <c r="CB14" i="8" s="1"/>
  <c r="J11" i="8"/>
  <c r="D9" i="6"/>
  <c r="D7" i="6"/>
  <c r="B7" i="6" s="1"/>
  <c r="B12" i="4"/>
  <c r="B11" i="4"/>
  <c r="B10" i="4"/>
  <c r="G10" i="2"/>
  <c r="F10" i="2"/>
  <c r="E10" i="2"/>
  <c r="D10" i="2"/>
  <c r="C10" i="2"/>
  <c r="H10" i="2"/>
  <c r="I10" i="2"/>
  <c r="J10" i="2"/>
  <c r="B10" i="2"/>
  <c r="BR14" i="8" l="1"/>
  <c r="AD14" i="8"/>
  <c r="T14" i="8"/>
  <c r="AX14" i="8"/>
  <c r="AN14" i="8"/>
  <c r="BH14" i="8"/>
  <c r="B9" i="6"/>
  <c r="E14" i="1"/>
  <c r="C14" i="1"/>
  <c r="D10" i="6" l="1"/>
  <c r="K10" i="6"/>
  <c r="J10" i="6"/>
  <c r="F10" i="6"/>
  <c r="E10" i="6"/>
  <c r="H10" i="6"/>
  <c r="C10" i="6"/>
  <c r="I10" i="6"/>
  <c r="G32" i="6" l="1"/>
  <c r="D6" i="6"/>
  <c r="B6" i="6" s="1"/>
  <c r="D5" i="6" l="1"/>
  <c r="B5" i="6" s="1"/>
</calcChain>
</file>

<file path=xl/sharedStrings.xml><?xml version="1.0" encoding="utf-8"?>
<sst xmlns="http://schemas.openxmlformats.org/spreadsheetml/2006/main" count="699" uniqueCount="273">
  <si>
    <t>第4章　生活保護</t>
  </si>
  <si>
    <t>第1節　保護の対象</t>
  </si>
  <si>
    <t>1　被保護世帯数、人員、保護率及び保護費の状況</t>
  </si>
  <si>
    <t>第1表　被保護世帯数、人員、保護率及び保護費の状況（区別）</t>
  </si>
  <si>
    <t>被保護世帯数</t>
  </si>
  <si>
    <t>被保護実人員</t>
  </si>
  <si>
    <t>保護率</t>
  </si>
  <si>
    <t>保護費(年度中)</t>
  </si>
  <si>
    <t>23年度平均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</si>
  <si>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</si>
  <si>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</si>
  <si>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</si>
  <si>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</si>
  <si>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</si>
  <si>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</si>
  <si>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</si>
  <si>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</si>
  <si>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</si>
  <si>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</si>
  <si>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</si>
  <si>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</si>
  <si>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</si>
  <si>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</si>
  <si>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</si>
  <si>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</si>
  <si>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</si>
  <si>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</si>
  <si>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</si>
  <si>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</si>
  <si>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</si>
  <si>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</si>
  <si>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</si>
  <si>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</si>
  <si>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</si>
  <si>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</si>
  <si>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</si>
  <si>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</si>
  <si>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</si>
  <si>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</si>
  <si>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</si>
  <si>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</si>
  <si>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</si>
  <si>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</si>
  <si>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</si>
  <si>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</si>
  <si>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</si>
  <si>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</si>
  <si>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</si>
  <si>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</si>
  <si>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</si>
  <si>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</si>
  <si>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</t>
  </si>
  <si>
    <t>計</t>
  </si>
  <si>
    <t>常用勤労者</t>
  </si>
  <si>
    <t>日雇労働者</t>
  </si>
  <si>
    <t>その他</t>
  </si>
  <si>
    <t>割合</t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</si>
  <si>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</si>
  <si>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</si>
  <si>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</si>
  <si>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</si>
  <si>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</si>
  <si>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</si>
  <si>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</si>
  <si>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割　　　合</t>
  </si>
  <si>
    <t>世帯主は働
いていない
が世帯員が
働いている
世　　　帯</t>
    <rPh sb="24" eb="25">
      <t>ヨ</t>
    </rPh>
    <rPh sb="28" eb="29">
      <t>オビ</t>
    </rPh>
    <phoneticPr fontId="1"/>
  </si>
  <si>
    <t>１ヶ月以上の雇用契約によって、他人に雇われて、給料または賃金を得ている者</t>
  </si>
  <si>
    <t>日々の契約又は１ヶ月未満の契約によって他人に雇われて、給料又は賃金を得ている者</t>
  </si>
  <si>
    <t>その仕事が、いわゆる内職とみなされる程度の者</t>
  </si>
  <si>
    <t>上記分類に該当しない者</t>
  </si>
  <si>
    <t>男女とも65歳以上の者のみで構成されている世帯か、これらの者に18歳未満の者が加わった世帯</t>
  </si>
  <si>
    <t>現に配偶者がいない（死・離別・生死不明及び未婚等による）18歳から65歳未満の女子と18歳未満のその子（養子を含む）のみで構成されている世帯</t>
  </si>
  <si>
    <t>世帯主が入院（介護老人保健施設入所を含む）しているか、在宅患者加算を受けている世帯、若しくは世帯主が傷病のために働けない者である世帯</t>
  </si>
  <si>
    <t>世帯主が障がい者加算を受けているか、障がい･知的障がい等の心身上の障がいのため働けない者である世帯</t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</si>
  <si>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</si>
  <si>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</si>
  <si>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</si>
  <si>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</si>
  <si>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</si>
  <si>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</si>
  <si>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</si>
  <si>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</si>
  <si>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</si>
  <si>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</si>
  <si>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割      合</t>
  </si>
  <si>
    <t>医療扶助のみの世帯</t>
  </si>
  <si>
    <t>4　被保護人員の状況</t>
  </si>
  <si>
    <t>第6表　被保護人員の状況（扶助別）</t>
  </si>
  <si>
    <t>　　　　　　　　　　　　　　（単位：人）</t>
  </si>
  <si>
    <t>人員</t>
  </si>
  <si>
    <t>第7表　被保護人員の状況（年齢階級別）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</si>
  <si>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</si>
  <si>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</si>
  <si>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</si>
  <si>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</si>
  <si>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</si>
  <si>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</si>
  <si>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</si>
  <si>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</si>
  <si>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</si>
  <si>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第8表　被保護人員の状況（外国人別）</t>
  </si>
  <si>
    <t>　　　　　　　　　　　　　　（単位：人　％）</t>
  </si>
  <si>
    <t>外 国 人 登 録 者 数</t>
  </si>
  <si>
    <t>(3月31日現在)</t>
  </si>
  <si>
    <t>日本の国籍を有しない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</si>
  <si>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</si>
  <si>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</si>
  <si>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</si>
  <si>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</si>
  <si>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</si>
  <si>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</si>
  <si>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</si>
  <si>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</si>
  <si>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</si>
  <si>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</si>
  <si>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</si>
  <si>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</si>
  <si>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</si>
  <si>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</si>
  <si>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</si>
  <si>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</si>
  <si>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</si>
  <si>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(再掲)</t>
  </si>
  <si>
    <t>入　　　　院</t>
  </si>
  <si>
    <t>入　 院 　外</t>
  </si>
  <si>
    <t>支払件数</t>
  </si>
  <si>
    <t>金 額</t>
  </si>
  <si>
    <t>1件当たり</t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</si>
  <si>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</si>
  <si>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</si>
  <si>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</si>
  <si>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</si>
  <si>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</si>
  <si>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</si>
  <si>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</si>
  <si>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</si>
  <si>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23 年 度</t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</si>
  <si>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</si>
  <si>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</si>
  <si>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</si>
  <si>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</si>
  <si>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働いていた</t>
  </si>
  <si>
    <t>者の死亡・</t>
  </si>
  <si>
    <t>離別・不在</t>
  </si>
  <si>
    <t>働きによる</t>
  </si>
  <si>
    <t>収入の</t>
  </si>
  <si>
    <t>減少・喪失</t>
  </si>
  <si>
    <t>割　　合</t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</si>
  <si>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</si>
  <si>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</si>
  <si>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</si>
  <si>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</si>
  <si>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増加・取得</t>
  </si>
  <si>
    <t>施設入所</t>
  </si>
  <si>
    <t>割    合</t>
  </si>
  <si>
    <t>要介護
状    態</t>
    <rPh sb="10" eb="11">
      <t>タイ</t>
    </rPh>
    <phoneticPr fontId="1"/>
  </si>
  <si>
    <t>死亡・失踪</t>
  </si>
  <si>
    <t xml:space="preserve">－ </t>
  </si>
  <si>
    <t>第2節　保護施設</t>
  </si>
  <si>
    <t>1　救護施設</t>
  </si>
  <si>
    <t>第14表　救護施設</t>
  </si>
  <si>
    <t>年度初日施設数</t>
  </si>
  <si>
    <t>年度初日定員</t>
  </si>
  <si>
    <t>年度末現在</t>
  </si>
  <si>
    <t>措置人員</t>
  </si>
  <si>
    <t>入　　所</t>
  </si>
  <si>
    <t>(年度中)</t>
  </si>
  <si>
    <t>退　　所</t>
  </si>
  <si>
    <t>公　　立</t>
  </si>
  <si>
    <t>私　　立</t>
  </si>
  <si>
    <t>2　更生施設</t>
  </si>
  <si>
    <t>第15表　更生施設</t>
  </si>
  <si>
    <t>第3節　その他</t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</si>
  <si>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</si>
  <si>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</si>
  <si>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</si>
  <si>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</si>
  <si>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</si>
  <si>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年金・仕送</t>
    <phoneticPr fontId="1"/>
  </si>
  <si>
    <t>世帯主
の傷病</t>
    <phoneticPr fontId="1"/>
  </si>
  <si>
    <t>世帯員
の傷病</t>
    <phoneticPr fontId="1"/>
  </si>
  <si>
    <t>り な ど の</t>
    <phoneticPr fontId="1"/>
  </si>
  <si>
    <t>減少・喪失</t>
    <phoneticPr fontId="1"/>
  </si>
  <si>
    <t>世帯主の
傷病治ゆ</t>
    <phoneticPr fontId="1"/>
  </si>
  <si>
    <t>世帯員の
傷病治ゆ</t>
    <phoneticPr fontId="1"/>
  </si>
  <si>
    <t>働き手の
転     入</t>
    <phoneticPr fontId="1"/>
  </si>
  <si>
    <t>年 金 ・</t>
    <phoneticPr fontId="1"/>
  </si>
  <si>
    <t>収  入  の</t>
    <phoneticPr fontId="1"/>
  </si>
  <si>
    <t>仕 送 り</t>
    <phoneticPr fontId="1"/>
  </si>
  <si>
    <t>などの増加</t>
    <phoneticPr fontId="1"/>
  </si>
  <si>
    <t>の 金 額</t>
    <phoneticPr fontId="1"/>
  </si>
  <si>
    <t>働いている
者のいない
世　　　帯</t>
    <phoneticPr fontId="1"/>
  </si>
  <si>
    <t>内　職　者</t>
    <phoneticPr fontId="1"/>
  </si>
  <si>
    <t>そ　の　他
就　業　者</t>
    <phoneticPr fontId="1"/>
  </si>
  <si>
    <t>日雇労働者　</t>
    <phoneticPr fontId="1"/>
  </si>
  <si>
    <t>母子世帯
　</t>
    <phoneticPr fontId="1"/>
  </si>
  <si>
    <t>傷病者世帯
　</t>
    <phoneticPr fontId="1"/>
  </si>
  <si>
    <t>　</t>
    <phoneticPr fontId="1"/>
  </si>
  <si>
    <t>その他の世帯　</t>
    <phoneticPr fontId="1"/>
  </si>
  <si>
    <t>常用勤労者　</t>
    <phoneticPr fontId="1"/>
  </si>
  <si>
    <t>内職者</t>
    <phoneticPr fontId="1"/>
  </si>
  <si>
    <t>その他就業者　</t>
    <phoneticPr fontId="1"/>
  </si>
  <si>
    <t>割　　　　　合</t>
    <phoneticPr fontId="1"/>
  </si>
  <si>
    <t>第</t>
    <rPh sb="0" eb="1">
      <t>ダイ</t>
    </rPh>
    <phoneticPr fontId="1"/>
  </si>
  <si>
    <t>章</t>
    <rPh sb="0" eb="1">
      <t>ショウ</t>
    </rPh>
    <phoneticPr fontId="1"/>
  </si>
  <si>
    <t>生活保護</t>
    <rPh sb="0" eb="2">
      <t>セイカツ</t>
    </rPh>
    <rPh sb="2" eb="4">
      <t>ホゴ</t>
    </rPh>
    <phoneticPr fontId="1"/>
  </si>
  <si>
    <t>注1</t>
    <phoneticPr fontId="1"/>
  </si>
  <si>
    <t>注2　</t>
    <phoneticPr fontId="1"/>
  </si>
  <si>
    <t>注2</t>
    <phoneticPr fontId="1"/>
  </si>
  <si>
    <t>割　　　　合</t>
    <phoneticPr fontId="1"/>
  </si>
  <si>
    <t>医療扶助と日用
品費または日用
品費のみの世帯</t>
    <phoneticPr fontId="1"/>
  </si>
  <si>
    <t>緊急入院保護
業務センタ－</t>
    <phoneticPr fontId="1"/>
  </si>
  <si>
    <t>28年度平均</t>
    <phoneticPr fontId="1"/>
  </si>
  <si>
    <t>28年度</t>
    <rPh sb="3" eb="4">
      <t>ド</t>
    </rPh>
    <phoneticPr fontId="1"/>
  </si>
  <si>
    <t>28 年 度</t>
    <phoneticPr fontId="1"/>
  </si>
  <si>
    <t>28　　年　　度</t>
    <phoneticPr fontId="1"/>
  </si>
  <si>
    <t>保   護   廃  止</t>
    <phoneticPr fontId="13"/>
  </si>
  <si>
    <t>注　被保護者調査（各年度7月31日現在）</t>
    <rPh sb="0" eb="1">
      <t>チュウ</t>
    </rPh>
    <rPh sb="2" eb="3">
      <t>ヒ</t>
    </rPh>
    <rPh sb="3" eb="6">
      <t>ホゴシャ</t>
    </rPh>
    <rPh sb="6" eb="8">
      <t>チョウサ</t>
    </rPh>
    <rPh sb="9" eb="12">
      <t>カクネンド</t>
    </rPh>
    <rPh sb="13" eb="14">
      <t>ガツ</t>
    </rPh>
    <rPh sb="16" eb="17">
      <t>ニチ</t>
    </rPh>
    <rPh sb="17" eb="19">
      <t>ゲンザイ</t>
    </rPh>
    <phoneticPr fontId="1"/>
  </si>
  <si>
    <t>注　被保護者調査（各年度7月31日現在）</t>
    <rPh sb="0" eb="1">
      <t>チュウ</t>
    </rPh>
    <rPh sb="9" eb="10">
      <t>カク</t>
    </rPh>
    <rPh sb="10" eb="12">
      <t>ネンド</t>
    </rPh>
    <phoneticPr fontId="1"/>
  </si>
  <si>
    <t>注　被保護調査(各年度9月現在)</t>
    <rPh sb="2" eb="3">
      <t>ヒ</t>
    </rPh>
    <rPh sb="3" eb="5">
      <t>ホゴ</t>
    </rPh>
    <rPh sb="5" eb="7">
      <t>チョウサ</t>
    </rPh>
    <rPh sb="8" eb="9">
      <t>カク</t>
    </rPh>
    <rPh sb="9" eb="11">
      <t>ネンド</t>
    </rPh>
    <rPh sb="13" eb="15">
      <t>ゲンザイ</t>
    </rPh>
    <phoneticPr fontId="1"/>
  </si>
  <si>
    <t>注　被保護調査(各年度9月現在)</t>
    <rPh sb="8" eb="9">
      <t>カク</t>
    </rPh>
    <rPh sb="9" eb="11">
      <t>ネンド</t>
    </rPh>
    <rPh sb="13" eb="15">
      <t>ゲンザイ</t>
    </rPh>
    <phoneticPr fontId="1"/>
  </si>
  <si>
    <t>29年度平均</t>
    <phoneticPr fontId="1"/>
  </si>
  <si>
    <t>29年度平均</t>
    <phoneticPr fontId="1"/>
  </si>
  <si>
    <t>29年度</t>
    <rPh sb="3" eb="4">
      <t>ド</t>
    </rPh>
    <phoneticPr fontId="1"/>
  </si>
  <si>
    <t>28年度</t>
    <phoneticPr fontId="1"/>
  </si>
  <si>
    <t>29年度</t>
    <phoneticPr fontId="1"/>
  </si>
  <si>
    <t>29 年 度</t>
    <phoneticPr fontId="1"/>
  </si>
  <si>
    <t>29　　年　　度</t>
    <phoneticPr fontId="1"/>
  </si>
  <si>
    <t>30年度平均</t>
  </si>
  <si>
    <t>30年度平均</t>
    <phoneticPr fontId="1"/>
  </si>
  <si>
    <t>30年度</t>
    <rPh sb="3" eb="4">
      <t>ド</t>
    </rPh>
    <phoneticPr fontId="1"/>
  </si>
  <si>
    <t>30年度</t>
  </si>
  <si>
    <t>30 年 度</t>
  </si>
  <si>
    <t>30 年 度</t>
    <phoneticPr fontId="1"/>
  </si>
  <si>
    <t>30　　年　　度</t>
  </si>
  <si>
    <t>（単位：世帯　人  ％　千円）</t>
    <phoneticPr fontId="1"/>
  </si>
  <si>
    <t>1　行旅死亡人取扱の状況</t>
    <phoneticPr fontId="13"/>
  </si>
  <si>
    <t>第16表　行旅死亡人取扱の状況</t>
    <phoneticPr fontId="1"/>
  </si>
  <si>
    <t>令和元年度平均</t>
    <rPh sb="0" eb="2">
      <t>レイワ</t>
    </rPh>
    <rPh sb="2" eb="3">
      <t>ガン</t>
    </rPh>
    <phoneticPr fontId="1"/>
  </si>
  <si>
    <t>緊急入院保護業務
センター</t>
    <phoneticPr fontId="1"/>
  </si>
  <si>
    <t>令和元年度平均</t>
    <rPh sb="0" eb="2">
      <t>レイワ</t>
    </rPh>
    <rPh sb="2" eb="3">
      <t>ガン</t>
    </rPh>
    <phoneticPr fontId="13"/>
  </si>
  <si>
    <t>令和元年度平均</t>
    <rPh sb="0" eb="2">
      <t>レイワ</t>
    </rPh>
    <rPh sb="2" eb="3">
      <t>ガン</t>
    </rPh>
    <phoneticPr fontId="1"/>
  </si>
  <si>
    <t>令和元年度</t>
    <rPh sb="0" eb="2">
      <t>レイワ</t>
    </rPh>
    <rPh sb="2" eb="3">
      <t>ガン</t>
    </rPh>
    <rPh sb="4" eb="5">
      <t>ド</t>
    </rPh>
    <phoneticPr fontId="1"/>
  </si>
  <si>
    <t>30年度平均</t>
    <phoneticPr fontId="1"/>
  </si>
  <si>
    <t>令和元 年 度</t>
    <rPh sb="0" eb="2">
      <t>レイワ</t>
    </rPh>
    <rPh sb="2" eb="3">
      <t>ガン</t>
    </rPh>
    <phoneticPr fontId="1"/>
  </si>
  <si>
    <t>令和元年度</t>
    <rPh sb="0" eb="2">
      <t>レイワ</t>
    </rPh>
    <rPh sb="2" eb="3">
      <t>ガン</t>
    </rPh>
    <phoneticPr fontId="13"/>
  </si>
  <si>
    <t>令和元 年 度</t>
    <rPh sb="0" eb="2">
      <t>レイワ</t>
    </rPh>
    <rPh sb="2" eb="3">
      <t>ガン</t>
    </rPh>
    <phoneticPr fontId="13"/>
  </si>
  <si>
    <t>令和元年度平均</t>
    <rPh sb="0" eb="2">
      <t>レイワ</t>
    </rPh>
    <rPh sb="2" eb="3">
      <t>ガン</t>
    </rPh>
    <phoneticPr fontId="1"/>
  </si>
  <si>
    <t xml:space="preserve">－ </t>
    <phoneticPr fontId="1"/>
  </si>
  <si>
    <t xml:space="preserve">－ </t>
    <phoneticPr fontId="1"/>
  </si>
  <si>
    <t>注3</t>
    <phoneticPr fontId="1"/>
  </si>
  <si>
    <t xml:space="preserve">－ </t>
    <phoneticPr fontId="1"/>
  </si>
  <si>
    <t xml:space="preserve">－ </t>
    <phoneticPr fontId="1"/>
  </si>
  <si>
    <t xml:space="preserve">－ </t>
    <phoneticPr fontId="1"/>
  </si>
  <si>
    <t xml:space="preserve">－ </t>
    <phoneticPr fontId="1"/>
  </si>
  <si>
    <t xml:space="preserve">－ </t>
    <phoneticPr fontId="1"/>
  </si>
  <si>
    <t>注3</t>
    <phoneticPr fontId="1"/>
  </si>
  <si>
    <t>　　　　　　　　　　　　　（単位：箇所　人）</t>
    <phoneticPr fontId="13"/>
  </si>
  <si>
    <t>　　　　　　　　　　　　　（単位：箇所　人）</t>
    <phoneticPr fontId="13"/>
  </si>
  <si>
    <t>平成27年度平均</t>
    <rPh sb="0" eb="2">
      <t>ヘイセイ</t>
    </rPh>
    <phoneticPr fontId="1"/>
  </si>
  <si>
    <t>注　保護停止中を含む。</t>
    <phoneticPr fontId="1"/>
  </si>
  <si>
    <t>保護停止中の世帯は除く。</t>
    <phoneticPr fontId="13"/>
  </si>
  <si>
    <t>月平均値のため、合計は必ずしも一致しない。</t>
    <rPh sb="0" eb="1">
      <t>ツキ</t>
    </rPh>
    <rPh sb="11" eb="12">
      <t>カナラ</t>
    </rPh>
    <phoneticPr fontId="13"/>
  </si>
  <si>
    <t>保護停止中を除く。</t>
    <phoneticPr fontId="13"/>
  </si>
  <si>
    <t>平成27年度</t>
    <rPh sb="0" eb="2">
      <t>ヘイセイ</t>
    </rPh>
    <rPh sb="5" eb="6">
      <t>ド</t>
    </rPh>
    <phoneticPr fontId="1"/>
  </si>
  <si>
    <t>注　月平均値のため、合計は必ずしも一致しない。</t>
    <rPh sb="13" eb="14">
      <t>カナラ</t>
    </rPh>
    <phoneticPr fontId="1"/>
  </si>
  <si>
    <t>平成27年度</t>
    <rPh sb="0" eb="2">
      <t>ヘイセイ</t>
    </rPh>
    <phoneticPr fontId="1"/>
  </si>
  <si>
    <t>平成27 年 度</t>
    <rPh sb="0" eb="2">
      <t>ヘイセイ</t>
    </rPh>
    <phoneticPr fontId="1"/>
  </si>
  <si>
    <t>注　行旅病人等は職権保護をするので、申請件数には計上されない。</t>
    <phoneticPr fontId="13"/>
  </si>
  <si>
    <t>平成27 年 度</t>
    <rPh sb="0" eb="2">
      <t>ヘイセイ</t>
    </rPh>
    <rPh sb="5" eb="6">
      <t>ネン</t>
    </rPh>
    <rPh sb="7" eb="8">
      <t>ド</t>
    </rPh>
    <phoneticPr fontId="13"/>
  </si>
  <si>
    <t>注　施設数、定員は市管轄分のみ、措置は他市措置者を含む。</t>
    <rPh sb="19" eb="20">
      <t>タ</t>
    </rPh>
    <rPh sb="20" eb="21">
      <t>シ</t>
    </rPh>
    <rPh sb="21" eb="23">
      <t>ソチ</t>
    </rPh>
    <rPh sb="23" eb="24">
      <t>シャ</t>
    </rPh>
    <phoneticPr fontId="1"/>
  </si>
  <si>
    <t>平成　27　年　度</t>
    <rPh sb="0" eb="2">
      <t>ヘイセイ</t>
    </rPh>
    <phoneticPr fontId="1"/>
  </si>
  <si>
    <t>令和　元　年　度</t>
    <rPh sb="0" eb="2">
      <t>レイワ</t>
    </rPh>
    <rPh sb="3" eb="4">
      <t>ガン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</si>
</sst>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#,##0_);[Red]\(#,##0\)"/>
    <numFmt numFmtId="179" formatCode="#,##0_);\(#,##0\)"/>
    <numFmt numFmtId="180" formatCode="\(0\)\ "/>
    <numFmt numFmtId="181" formatCode="#,##0.00_);[Red]\(#,##0.00\)"/>
    <numFmt numFmtId="182" formatCode="#,##0.0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395">
    <xf numFmtId="0" fontId="0" fillId="0" borderId="0" xfId="0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/>
    </xf>
    <xf numFmtId="0" fontId="2" fillId="2" borderId="30" xfId="0" applyFont="1" applyFill="1" applyBorder="1" applyAlignment="1">
      <alignment horizontal="distributed" vertical="center" wrapText="1" justifyLastLine="1"/>
    </xf>
    <xf numFmtId="0" fontId="2" fillId="2" borderId="31" xfId="0" applyFont="1" applyFill="1" applyBorder="1" applyAlignment="1">
      <alignment horizontal="distributed" vertical="center" wrapText="1" justifyLastLine="1"/>
    </xf>
    <xf numFmtId="0" fontId="11" fillId="2" borderId="0" xfId="0" applyFont="1" applyFill="1" applyAlignment="1">
      <alignment horizontal="center" vertical="center"/>
    </xf>
    <xf numFmtId="0" fontId="2" fillId="2" borderId="42" xfId="0" applyFont="1" applyFill="1" applyBorder="1" applyAlignment="1">
      <alignment horizontal="distributed" justifyLastLine="1"/>
    </xf>
    <xf numFmtId="0" fontId="2" fillId="2" borderId="43" xfId="0" applyFont="1" applyFill="1" applyBorder="1" applyAlignment="1">
      <alignment horizontal="distributed" justifyLastLine="1"/>
    </xf>
    <xf numFmtId="0" fontId="2" fillId="2" borderId="30" xfId="0" applyFont="1" applyFill="1" applyBorder="1" applyAlignment="1">
      <alignment horizontal="distributed" vertical="center" justifyLastLine="1"/>
    </xf>
    <xf numFmtId="0" fontId="2" fillId="2" borderId="30" xfId="0" applyFont="1" applyFill="1" applyBorder="1" applyAlignment="1">
      <alignment horizontal="distributed" vertical="top" justifyLastLine="1"/>
    </xf>
    <xf numFmtId="0" fontId="2" fillId="2" borderId="31" xfId="0" applyFont="1" applyFill="1" applyBorder="1" applyAlignment="1">
      <alignment horizontal="distributed" vertical="top" justifyLastLine="1"/>
    </xf>
    <xf numFmtId="176" fontId="2" fillId="2" borderId="42" xfId="0" applyNumberFormat="1" applyFont="1" applyFill="1" applyBorder="1" applyAlignment="1">
      <alignment horizontal="distributed" justifyLastLine="1"/>
    </xf>
    <xf numFmtId="176" fontId="2" fillId="2" borderId="43" xfId="0" applyNumberFormat="1" applyFont="1" applyFill="1" applyBorder="1" applyAlignment="1">
      <alignment horizontal="distributed" justifyLastLine="1"/>
    </xf>
    <xf numFmtId="176" fontId="2" fillId="2" borderId="30" xfId="0" applyNumberFormat="1" applyFont="1" applyFill="1" applyBorder="1" applyAlignment="1">
      <alignment horizontal="distributed" vertical="center" justifyLastLine="1"/>
    </xf>
    <xf numFmtId="176" fontId="2" fillId="2" borderId="30" xfId="0" applyNumberFormat="1" applyFont="1" applyFill="1" applyBorder="1" applyAlignment="1">
      <alignment horizontal="distributed" vertical="top" justifyLastLine="1"/>
    </xf>
    <xf numFmtId="176" fontId="2" fillId="2" borderId="31" xfId="0" applyNumberFormat="1" applyFont="1" applyFill="1" applyBorder="1" applyAlignment="1">
      <alignment horizontal="distributed" vertical="top" justifyLastLine="1"/>
    </xf>
    <xf numFmtId="179" fontId="2" fillId="2" borderId="28" xfId="0" applyNumberFormat="1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 wrapText="1" indent="1"/>
    </xf>
    <xf numFmtId="3" fontId="2" fillId="2" borderId="28" xfId="0" applyNumberFormat="1" applyFont="1" applyFill="1" applyBorder="1" applyAlignment="1">
      <alignment horizontal="right" vertical="center" wrapText="1" indent="1"/>
    </xf>
    <xf numFmtId="3" fontId="2" fillId="2" borderId="29" xfId="0" applyNumberFormat="1" applyFont="1" applyFill="1" applyBorder="1" applyAlignment="1">
      <alignment horizontal="right" vertical="center" wrapText="1" indent="1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 justifyLastLine="1"/>
    </xf>
    <xf numFmtId="0" fontId="3" fillId="2" borderId="0" xfId="0" applyFont="1" applyFill="1" applyBorder="1">
      <alignment vertical="center"/>
    </xf>
    <xf numFmtId="179" fontId="2" fillId="2" borderId="29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 justifyLastLine="1"/>
    </xf>
    <xf numFmtId="176" fontId="2" fillId="2" borderId="2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26" xfId="0" applyFont="1" applyFill="1" applyBorder="1" applyAlignment="1">
      <alignment horizontal="distributed" vertical="center" wrapText="1" justifyLastLine="1"/>
    </xf>
    <xf numFmtId="0" fontId="2" fillId="2" borderId="27" xfId="0" applyFont="1" applyFill="1" applyBorder="1" applyAlignment="1">
      <alignment horizontal="distributed" vertical="center" wrapText="1" justifyLastLine="1"/>
    </xf>
    <xf numFmtId="0" fontId="3" fillId="2" borderId="0" xfId="0" applyFont="1" applyFill="1" applyBorder="1">
      <alignment vertical="center"/>
    </xf>
    <xf numFmtId="0" fontId="2" fillId="2" borderId="44" xfId="0" applyFont="1" applyFill="1" applyBorder="1" applyAlignment="1">
      <alignment horizontal="justify" vertical="center" wrapText="1"/>
    </xf>
    <xf numFmtId="176" fontId="2" fillId="0" borderId="28" xfId="0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 indent="1"/>
    </xf>
    <xf numFmtId="177" fontId="3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2" fillId="2" borderId="22" xfId="0" applyFont="1" applyFill="1" applyBorder="1" applyAlignment="1">
      <alignment horizontal="distributed" vertical="center" wrapText="1" justifyLastLine="1"/>
    </xf>
    <xf numFmtId="178" fontId="2" fillId="2" borderId="28" xfId="0" applyNumberFormat="1" applyFont="1" applyFill="1" applyBorder="1" applyAlignment="1">
      <alignment horizontal="right" vertical="center"/>
    </xf>
    <xf numFmtId="178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justify" vertical="center" wrapText="1"/>
    </xf>
    <xf numFmtId="0" fontId="18" fillId="2" borderId="0" xfId="1" applyFont="1" applyFill="1" applyAlignment="1" applyProtection="1">
      <alignment vertical="center"/>
    </xf>
    <xf numFmtId="0" fontId="2" fillId="2" borderId="22" xfId="0" applyFont="1" applyFill="1" applyBorder="1" applyAlignment="1">
      <alignment horizontal="distributed" vertical="center" justifyLastLine="1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 justifyLastLine="1"/>
    </xf>
    <xf numFmtId="0" fontId="3" fillId="2" borderId="0" xfId="0" applyFont="1" applyFill="1" applyBorder="1">
      <alignment vertical="center"/>
    </xf>
    <xf numFmtId="176" fontId="2" fillId="0" borderId="29" xfId="0" applyNumberFormat="1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 indent="1"/>
    </xf>
    <xf numFmtId="3" fontId="2" fillId="0" borderId="28" xfId="0" applyNumberFormat="1" applyFont="1" applyFill="1" applyBorder="1" applyAlignment="1">
      <alignment horizontal="right" vertical="center" wrapText="1" indent="1"/>
    </xf>
    <xf numFmtId="3" fontId="2" fillId="0" borderId="29" xfId="0" applyNumberFormat="1" applyFont="1" applyFill="1" applyBorder="1" applyAlignment="1">
      <alignment horizontal="right" vertical="center" wrapText="1" inden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distributed" vertical="center" wrapText="1" justifyLastLine="1"/>
    </xf>
    <xf numFmtId="178" fontId="2" fillId="0" borderId="28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 justifyLastLine="1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22" xfId="0" applyFont="1" applyFill="1" applyBorder="1" applyAlignment="1">
      <alignment horizontal="distributed" vertical="center" indent="1"/>
    </xf>
    <xf numFmtId="0" fontId="18" fillId="0" borderId="0" xfId="1" applyFont="1" applyFill="1" applyAlignment="1" applyProtection="1">
      <alignment vertical="center"/>
    </xf>
    <xf numFmtId="181" fontId="2" fillId="0" borderId="22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 justifyLastLine="1"/>
    </xf>
    <xf numFmtId="176" fontId="2" fillId="2" borderId="28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distributed" vertical="center" wrapText="1" justifyLastLine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wrapText="1" shrinkToFit="1"/>
    </xf>
    <xf numFmtId="178" fontId="2" fillId="0" borderId="30" xfId="0" applyNumberFormat="1" applyFont="1" applyFill="1" applyBorder="1" applyAlignment="1">
      <alignment horizontal="right" vertical="center"/>
    </xf>
    <xf numFmtId="178" fontId="2" fillId="0" borderId="31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top"/>
    </xf>
    <xf numFmtId="176" fontId="2" fillId="0" borderId="28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top"/>
    </xf>
    <xf numFmtId="0" fontId="2" fillId="0" borderId="23" xfId="0" applyFont="1" applyFill="1" applyBorder="1" applyAlignment="1">
      <alignment horizontal="distributed" vertical="center" indent="1"/>
    </xf>
    <xf numFmtId="176" fontId="2" fillId="0" borderId="23" xfId="0" applyNumberFormat="1" applyFont="1" applyFill="1" applyBorder="1" applyAlignment="1">
      <alignment horizontal="right" vertical="center"/>
    </xf>
    <xf numFmtId="181" fontId="2" fillId="0" borderId="23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8" fontId="2" fillId="0" borderId="28" xfId="0" quotePrefix="1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distributed" vertical="center" justifyLastLine="1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distributed" vertical="center"/>
    </xf>
    <xf numFmtId="176" fontId="2" fillId="0" borderId="28" xfId="0" quotePrefix="1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2" xfId="0" quotePrefix="1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distributed" vertical="center" wrapText="1" justifyLastLine="1"/>
    </xf>
    <xf numFmtId="181" fontId="2" fillId="0" borderId="28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wrapText="1" justifyLastLine="1"/>
    </xf>
    <xf numFmtId="178" fontId="2" fillId="0" borderId="32" xfId="0" applyNumberFormat="1" applyFont="1" applyFill="1" applyBorder="1" applyAlignment="1">
      <alignment horizontal="right" vertical="center"/>
    </xf>
    <xf numFmtId="178" fontId="2" fillId="0" borderId="33" xfId="0" applyNumberFormat="1" applyFont="1" applyFill="1" applyBorder="1" applyAlignment="1">
      <alignment horizontal="right" vertical="center"/>
    </xf>
    <xf numFmtId="176" fontId="2" fillId="0" borderId="64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wrapText="1"/>
    </xf>
    <xf numFmtId="182" fontId="2" fillId="0" borderId="58" xfId="0" applyNumberFormat="1" applyFont="1" applyFill="1" applyBorder="1" applyAlignment="1">
      <alignment horizontal="right" vertical="center"/>
    </xf>
    <xf numFmtId="182" fontId="2" fillId="0" borderId="59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justifyLastLine="1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33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right" vertical="center" wrapText="1" indent="1"/>
    </xf>
    <xf numFmtId="3" fontId="2" fillId="0" borderId="32" xfId="0" applyNumberFormat="1" applyFont="1" applyFill="1" applyBorder="1" applyAlignment="1">
      <alignment horizontal="right" vertical="center" wrapText="1" indent="1"/>
    </xf>
    <xf numFmtId="3" fontId="2" fillId="0" borderId="33" xfId="0" applyNumberFormat="1" applyFont="1" applyFill="1" applyBorder="1" applyAlignment="1">
      <alignment horizontal="right" vertical="center" wrapText="1" indent="1"/>
    </xf>
    <xf numFmtId="0" fontId="2" fillId="0" borderId="23" xfId="0" applyFont="1" applyFill="1" applyBorder="1" applyAlignment="1">
      <alignment horizontal="distributed" vertical="center" wrapText="1" justifyLastLine="1"/>
    </xf>
    <xf numFmtId="181" fontId="2" fillId="0" borderId="64" xfId="0" applyNumberFormat="1" applyFont="1" applyFill="1" applyBorder="1" applyAlignment="1">
      <alignment horizontal="right" vertical="center"/>
    </xf>
    <xf numFmtId="176" fontId="2" fillId="0" borderId="29" xfId="0" quotePrefix="1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distributed" vertical="center"/>
    </xf>
    <xf numFmtId="0" fontId="5" fillId="0" borderId="1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distributed" vertical="center" justifyLastLine="1"/>
    </xf>
    <xf numFmtId="0" fontId="2" fillId="0" borderId="58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left" vertical="top" wrapText="1"/>
    </xf>
    <xf numFmtId="182" fontId="2" fillId="0" borderId="58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 wrapText="1"/>
    </xf>
    <xf numFmtId="0" fontId="5" fillId="2" borderId="0" xfId="0" applyFont="1" applyFill="1" applyAlignment="1">
      <alignment horizontal="distributed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82" fontId="2" fillId="0" borderId="59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distributed" vertical="center" justifyLastLine="1"/>
    </xf>
    <xf numFmtId="0" fontId="2" fillId="2" borderId="27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distributed" vertical="center" justifyLastLine="1"/>
    </xf>
    <xf numFmtId="0" fontId="2" fillId="2" borderId="28" xfId="0" applyFont="1" applyFill="1" applyBorder="1" applyAlignment="1">
      <alignment horizontal="distributed" vertical="center" justifyLastLine="1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 justifyLastLine="1"/>
    </xf>
    <xf numFmtId="0" fontId="2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top" wrapText="1"/>
    </xf>
    <xf numFmtId="0" fontId="5" fillId="2" borderId="0" xfId="0" applyFont="1" applyFill="1" applyBorder="1" applyAlignment="1">
      <alignment horizontal="left" vertical="center"/>
    </xf>
    <xf numFmtId="182" fontId="2" fillId="0" borderId="29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36" xfId="0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82" fontId="2" fillId="0" borderId="5" xfId="0" applyNumberFormat="1" applyFont="1" applyFill="1" applyBorder="1" applyAlignment="1">
      <alignment horizontal="right" vertical="center"/>
    </xf>
    <xf numFmtId="182" fontId="2" fillId="0" borderId="3" xfId="0" applyNumberFormat="1" applyFont="1" applyFill="1" applyBorder="1" applyAlignment="1">
      <alignment horizontal="right" vertical="center"/>
    </xf>
    <xf numFmtId="182" fontId="2" fillId="0" borderId="4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82" fontId="2" fillId="0" borderId="6" xfId="0" applyNumberFormat="1" applyFont="1" applyFill="1" applyBorder="1" applyAlignment="1">
      <alignment horizontal="right" vertical="center"/>
    </xf>
    <xf numFmtId="182" fontId="2" fillId="0" borderId="9" xfId="0" applyNumberFormat="1" applyFont="1" applyFill="1" applyBorder="1" applyAlignment="1">
      <alignment horizontal="right" vertical="center"/>
    </xf>
    <xf numFmtId="182" fontId="2" fillId="0" borderId="7" xfId="0" applyNumberFormat="1" applyFont="1" applyFill="1" applyBorder="1" applyAlignment="1">
      <alignment horizontal="righ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20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2" fillId="2" borderId="17" xfId="0" applyFont="1" applyFill="1" applyBorder="1" applyAlignment="1">
      <alignment horizontal="distributed" vertical="top" indent="1"/>
    </xf>
    <xf numFmtId="0" fontId="2" fillId="2" borderId="18" xfId="0" applyFont="1" applyFill="1" applyBorder="1" applyAlignment="1">
      <alignment horizontal="distributed" vertical="top" indent="1"/>
    </xf>
    <xf numFmtId="0" fontId="2" fillId="2" borderId="39" xfId="0" applyFont="1" applyFill="1" applyBorder="1" applyAlignment="1">
      <alignment horizontal="distributed" vertical="top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indent="1"/>
    </xf>
    <xf numFmtId="0" fontId="2" fillId="2" borderId="1" xfId="0" applyFont="1" applyFill="1" applyBorder="1" applyAlignment="1">
      <alignment horizontal="distributed" indent="1"/>
    </xf>
    <xf numFmtId="0" fontId="2" fillId="2" borderId="38" xfId="0" applyFont="1" applyFill="1" applyBorder="1" applyAlignment="1">
      <alignment horizontal="distributed" inden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2" borderId="26" xfId="0" applyFont="1" applyFill="1" applyBorder="1" applyAlignment="1">
      <alignment horizontal="distributed" vertical="center" wrapText="1" justifyLastLine="1"/>
    </xf>
    <xf numFmtId="0" fontId="2" fillId="2" borderId="27" xfId="0" applyFont="1" applyFill="1" applyBorder="1" applyAlignment="1">
      <alignment horizontal="distributed" vertical="center" wrapText="1" justifyLastLine="1"/>
    </xf>
    <xf numFmtId="179" fontId="15" fillId="2" borderId="0" xfId="0" applyNumberFormat="1" applyFont="1" applyFill="1" applyBorder="1" applyAlignment="1">
      <alignment horizontal="right" vertical="center"/>
    </xf>
    <xf numFmtId="179" fontId="15" fillId="2" borderId="22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179" fontId="15" fillId="2" borderId="0" xfId="0" applyNumberFormat="1" applyFont="1" applyFill="1" applyBorder="1" applyAlignment="1">
      <alignment horizontal="center" vertical="center"/>
    </xf>
    <xf numFmtId="179" fontId="15" fillId="2" borderId="22" xfId="0" applyNumberFormat="1" applyFont="1" applyFill="1" applyBorder="1" applyAlignment="1">
      <alignment horizontal="center" vertical="center"/>
    </xf>
    <xf numFmtId="180" fontId="14" fillId="2" borderId="0" xfId="0" applyNumberFormat="1" applyFont="1" applyFill="1" applyBorder="1" applyAlignment="1">
      <alignment horizontal="right" vertical="center"/>
    </xf>
    <xf numFmtId="180" fontId="14" fillId="2" borderId="22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40" xfId="0" applyFont="1" applyFill="1" applyBorder="1" applyAlignment="1">
      <alignment horizontal="distributed" vertical="center" justifyLastLine="1"/>
    </xf>
    <xf numFmtId="0" fontId="2" fillId="2" borderId="21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41" xfId="0" applyFont="1" applyFill="1" applyBorder="1" applyAlignment="1">
      <alignment horizontal="distributed" vertical="center" justifyLastLine="1"/>
    </xf>
    <xf numFmtId="0" fontId="14" fillId="2" borderId="15" xfId="0" applyFont="1" applyFill="1" applyBorder="1" applyAlignment="1">
      <alignment horizontal="distributed" vertical="center" justifyLastLine="1"/>
    </xf>
    <xf numFmtId="0" fontId="14" fillId="2" borderId="16" xfId="0" applyFont="1" applyFill="1" applyBorder="1" applyAlignment="1">
      <alignment horizontal="distributed" vertical="center" justifyLastLine="1"/>
    </xf>
    <xf numFmtId="176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176" fontId="2" fillId="0" borderId="7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distributed" vertical="center" justifyLastLine="1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39" xfId="0" applyFont="1" applyFill="1" applyBorder="1" applyAlignment="1">
      <alignment horizontal="distributed" vertical="center" justifyLastLine="1"/>
    </xf>
    <xf numFmtId="0" fontId="2" fillId="2" borderId="20" xfId="0" applyFont="1" applyFill="1" applyBorder="1" applyAlignment="1">
      <alignment horizontal="distributed" vertical="center" justifyLastLine="1"/>
    </xf>
    <xf numFmtId="0" fontId="14" fillId="2" borderId="2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9" fontId="15" fillId="2" borderId="29" xfId="0" applyNumberFormat="1" applyFont="1" applyFill="1" applyBorder="1" applyAlignment="1">
      <alignment horizontal="right" vertical="center"/>
    </xf>
    <xf numFmtId="180" fontId="15" fillId="2" borderId="29" xfId="0" applyNumberFormat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180" fontId="15" fillId="2" borderId="22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22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22" xfId="0" applyNumberFormat="1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center" vertical="center" justifyLastLine="1"/>
    </xf>
    <xf numFmtId="0" fontId="2" fillId="2" borderId="22" xfId="0" applyFont="1" applyFill="1" applyBorder="1" applyAlignment="1">
      <alignment horizontal="center" vertical="center" justifyLastLine="1"/>
    </xf>
    <xf numFmtId="0" fontId="2" fillId="2" borderId="19" xfId="0" applyFont="1" applyFill="1" applyBorder="1" applyAlignment="1">
      <alignment horizontal="center" vertical="center" justifyLastLine="1"/>
    </xf>
    <xf numFmtId="0" fontId="2" fillId="2" borderId="23" xfId="0" applyFont="1" applyFill="1" applyBorder="1" applyAlignment="1">
      <alignment horizontal="center" vertical="center" justifyLastLine="1"/>
    </xf>
    <xf numFmtId="180" fontId="2" fillId="0" borderId="29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22" xfId="0" applyNumberFormat="1" applyFont="1" applyFill="1" applyBorder="1" applyAlignment="1">
      <alignment horizontal="right" vertical="center"/>
    </xf>
    <xf numFmtId="0" fontId="3" fillId="2" borderId="51" xfId="0" applyFont="1" applyFill="1" applyBorder="1">
      <alignment vertical="center"/>
    </xf>
    <xf numFmtId="0" fontId="3" fillId="2" borderId="45" xfId="0" applyFont="1" applyFill="1" applyBorder="1">
      <alignment vertical="center"/>
    </xf>
    <xf numFmtId="0" fontId="3" fillId="2" borderId="53" xfId="0" applyFont="1" applyFill="1" applyBorder="1">
      <alignment vertical="center"/>
    </xf>
    <xf numFmtId="0" fontId="3" fillId="2" borderId="54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4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justifyLastLine="1"/>
    </xf>
    <xf numFmtId="0" fontId="2" fillId="2" borderId="19" xfId="0" applyFont="1" applyFill="1" applyBorder="1" applyAlignment="1">
      <alignment horizontal="distributed" vertical="top" justifyLastLine="1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22" xfId="0" applyNumberFormat="1" applyFont="1" applyFill="1" applyBorder="1" applyAlignment="1">
      <alignment vertical="center"/>
    </xf>
    <xf numFmtId="179" fontId="15" fillId="0" borderId="29" xfId="0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179" fontId="15" fillId="0" borderId="0" xfId="0" applyNumberFormat="1" applyFont="1" applyFill="1" applyBorder="1" applyAlignment="1">
      <alignment horizontal="center" vertical="center" shrinkToFit="1"/>
    </xf>
    <xf numFmtId="179" fontId="15" fillId="0" borderId="22" xfId="0" applyNumberFormat="1" applyFont="1" applyFill="1" applyBorder="1" applyAlignment="1">
      <alignment horizontal="center" vertical="center" shrinkToFit="1"/>
    </xf>
    <xf numFmtId="3" fontId="15" fillId="0" borderId="29" xfId="0" applyNumberFormat="1" applyFont="1" applyFill="1" applyBorder="1" applyAlignment="1">
      <alignment vertical="center" shrinkToFit="1"/>
    </xf>
    <xf numFmtId="3" fontId="15" fillId="0" borderId="0" xfId="0" applyNumberFormat="1" applyFont="1" applyFill="1" applyBorder="1" applyAlignment="1">
      <alignment vertical="center" shrinkToFit="1"/>
    </xf>
    <xf numFmtId="3" fontId="15" fillId="0" borderId="22" xfId="0" applyNumberFormat="1" applyFont="1" applyFill="1" applyBorder="1" applyAlignment="1">
      <alignment vertical="center" shrinkToFit="1"/>
    </xf>
    <xf numFmtId="3" fontId="2" fillId="0" borderId="29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22" xfId="0" applyNumberFormat="1" applyFont="1" applyFill="1" applyBorder="1" applyAlignment="1">
      <alignment vertical="center" shrinkToFit="1"/>
    </xf>
    <xf numFmtId="179" fontId="15" fillId="0" borderId="0" xfId="0" applyNumberFormat="1" applyFont="1" applyFill="1" applyBorder="1" applyAlignment="1">
      <alignment horizontal="right" vertical="center" shrinkToFit="1"/>
    </xf>
    <xf numFmtId="179" fontId="15" fillId="0" borderId="22" xfId="0" applyNumberFormat="1" applyFont="1" applyFill="1" applyBorder="1" applyAlignment="1">
      <alignment horizontal="right" vertical="center" shrinkToFit="1"/>
    </xf>
    <xf numFmtId="179" fontId="15" fillId="0" borderId="29" xfId="0" applyNumberFormat="1" applyFont="1" applyFill="1" applyBorder="1" applyAlignment="1">
      <alignment horizontal="right" vertical="center" shrinkToFit="1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22" xfId="0" applyNumberFormat="1" applyFont="1" applyFill="1" applyBorder="1" applyAlignment="1">
      <alignment horizontal="right" vertical="center"/>
    </xf>
    <xf numFmtId="180" fontId="15" fillId="0" borderId="33" xfId="0" applyNumberFormat="1" applyFont="1" applyFill="1" applyBorder="1" applyAlignment="1">
      <alignment horizontal="right" vertical="center"/>
    </xf>
    <xf numFmtId="180" fontId="15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Border="1">
      <alignment vertical="center"/>
    </xf>
    <xf numFmtId="0" fontId="19" fillId="0" borderId="22" xfId="0" applyFont="1" applyFill="1" applyBorder="1">
      <alignment vertical="center"/>
    </xf>
    <xf numFmtId="182" fontId="2" fillId="0" borderId="65" xfId="0" applyNumberFormat="1" applyFont="1" applyFill="1" applyBorder="1" applyAlignment="1">
      <alignment horizontal="right" vertical="center"/>
    </xf>
    <xf numFmtId="182" fontId="2" fillId="0" borderId="37" xfId="0" applyNumberFormat="1" applyFont="1" applyFill="1" applyBorder="1" applyAlignment="1">
      <alignment horizontal="right" vertical="center"/>
    </xf>
    <xf numFmtId="182" fontId="2" fillId="0" borderId="60" xfId="0" applyNumberFormat="1" applyFont="1" applyFill="1" applyBorder="1" applyAlignment="1">
      <alignment horizontal="right" vertical="center"/>
    </xf>
    <xf numFmtId="182" fontId="2" fillId="0" borderId="61" xfId="0" applyNumberFormat="1" applyFont="1" applyFill="1" applyBorder="1" applyAlignment="1">
      <alignment horizontal="right" vertical="center"/>
    </xf>
    <xf numFmtId="182" fontId="2" fillId="0" borderId="62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38" xfId="0" applyFont="1" applyFill="1" applyBorder="1" applyAlignment="1">
      <alignment horizontal="distributed" vertical="center" justifyLastLine="1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28" xfId="0" applyFont="1" applyFill="1" applyBorder="1" applyAlignment="1">
      <alignment horizontal="distributed" vertical="center" wrapText="1" justifyLastLine="1"/>
    </xf>
    <xf numFmtId="182" fontId="2" fillId="0" borderId="63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distributed" vertical="center" justifyLastLine="1"/>
    </xf>
    <xf numFmtId="0" fontId="2" fillId="2" borderId="31" xfId="0" applyFont="1" applyFill="1" applyBorder="1" applyAlignment="1">
      <alignment horizontal="distributed" vertical="center" justifyLastLine="1"/>
    </xf>
    <xf numFmtId="0" fontId="2" fillId="2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182" fontId="2" fillId="0" borderId="32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6" fontId="2" fillId="0" borderId="57" xfId="0" applyNumberFormat="1" applyFont="1" applyFill="1" applyBorder="1" applyAlignment="1">
      <alignment horizontal="right" vertical="center"/>
    </xf>
    <xf numFmtId="176" fontId="2" fillId="2" borderId="56" xfId="0" applyNumberFormat="1" applyFont="1" applyFill="1" applyBorder="1" applyAlignment="1">
      <alignment horizontal="right" vertical="center"/>
    </xf>
    <xf numFmtId="0" fontId="19" fillId="2" borderId="0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0" fontId="2" fillId="2" borderId="42" xfId="0" applyFont="1" applyFill="1" applyBorder="1" applyAlignment="1">
      <alignment horizontal="distributed" vertical="center" justifyLastLine="1"/>
    </xf>
    <xf numFmtId="0" fontId="2" fillId="2" borderId="5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76" fontId="2" fillId="0" borderId="66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0" fontId="19" fillId="0" borderId="19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justifyLastLine="1"/>
    </xf>
    <xf numFmtId="0" fontId="2" fillId="2" borderId="50" xfId="0" applyFont="1" applyFill="1" applyBorder="1" applyAlignment="1">
      <alignment horizontal="justify" vertical="center" wrapText="1"/>
    </xf>
    <xf numFmtId="0" fontId="2" fillId="2" borderId="44" xfId="0" applyFont="1" applyFill="1" applyBorder="1" applyAlignment="1">
      <alignment horizontal="justify" vertical="center" wrapText="1"/>
    </xf>
    <xf numFmtId="176" fontId="2" fillId="2" borderId="26" xfId="0" applyNumberFormat="1" applyFont="1" applyFill="1" applyBorder="1" applyAlignment="1">
      <alignment horizontal="distributed" vertical="center" justifyLastLine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/>
        <xdr:cNvGrpSpPr/>
      </xdr:nvGrpSpPr>
      <xdr:grpSpPr>
        <a:xfrm>
          <a:off x="6343650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/>
        <xdr:cNvGrpSpPr/>
      </xdr:nvGrpSpPr>
      <xdr:grpSpPr>
        <a:xfrm>
          <a:off x="4819650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/>
        <xdr:cNvGrpSpPr/>
      </xdr:nvGrpSpPr>
      <xdr:grpSpPr>
        <a:xfrm>
          <a:off x="3162300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/>
        <xdr:cNvGrpSpPr/>
      </xdr:nvGrpSpPr>
      <xdr:grpSpPr>
        <a:xfrm>
          <a:off x="1514475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B1" sqref="B1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203</v>
      </c>
      <c r="B1" s="2">
        <v>4</v>
      </c>
      <c r="C1" s="1" t="s">
        <v>204</v>
      </c>
      <c r="D1" s="1"/>
      <c r="E1" s="141" t="s">
        <v>205</v>
      </c>
      <c r="F1" s="141"/>
      <c r="G1" s="141"/>
      <c r="H1" s="141"/>
      <c r="I1" s="141"/>
    </row>
  </sheetData>
  <mergeCells count="1">
    <mergeCell ref="E1:I1"/>
  </mergeCells>
  <phoneticPr fontId="13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zoomScaleNormal="100" zoomScaleSheetLayoutView="100" workbookViewId="0">
      <selection activeCell="A3" sqref="A3:H3"/>
    </sheetView>
  </sheetViews>
  <sheetFormatPr defaultRowHeight="13.5" x14ac:dyDescent="0.15"/>
  <cols>
    <col min="1" max="8" width="11.125" style="4" customWidth="1"/>
    <col min="9" max="16384" width="9" style="4"/>
  </cols>
  <sheetData>
    <row r="1" spans="1:9" ht="21" customHeight="1" x14ac:dyDescent="0.15">
      <c r="A1" s="144" t="s">
        <v>158</v>
      </c>
      <c r="B1" s="144"/>
      <c r="C1" s="144"/>
      <c r="D1" s="144"/>
      <c r="E1" s="144"/>
      <c r="F1" s="144"/>
      <c r="G1" s="144"/>
      <c r="H1" s="144"/>
    </row>
    <row r="2" spans="1:9" ht="21" customHeight="1" x14ac:dyDescent="0.15">
      <c r="A2" s="14"/>
    </row>
    <row r="3" spans="1:9" ht="21.75" customHeight="1" x14ac:dyDescent="0.15">
      <c r="A3" s="145" t="s">
        <v>159</v>
      </c>
      <c r="B3" s="145"/>
      <c r="C3" s="145"/>
      <c r="D3" s="145"/>
      <c r="E3" s="145"/>
      <c r="F3" s="145"/>
      <c r="G3" s="145"/>
      <c r="H3" s="145"/>
    </row>
    <row r="4" spans="1:9" ht="21" customHeight="1" x14ac:dyDescent="0.15">
      <c r="A4" s="5"/>
    </row>
    <row r="5" spans="1:9" ht="17.25" customHeight="1" x14ac:dyDescent="0.15">
      <c r="A5" s="146" t="s">
        <v>160</v>
      </c>
      <c r="B5" s="146"/>
      <c r="C5" s="146"/>
      <c r="D5" s="146"/>
      <c r="E5" s="146"/>
      <c r="F5" s="146"/>
      <c r="G5" s="146"/>
      <c r="H5" s="146"/>
    </row>
    <row r="6" spans="1:9" ht="15" customHeight="1" x14ac:dyDescent="0.15">
      <c r="A6" s="147" t="s">
        <v>257</v>
      </c>
      <c r="B6" s="147"/>
      <c r="C6" s="147"/>
      <c r="D6" s="147"/>
      <c r="E6" s="147"/>
      <c r="F6" s="147"/>
      <c r="G6" s="147"/>
      <c r="H6" s="147"/>
    </row>
    <row r="7" spans="1:9" ht="21" customHeight="1" x14ac:dyDescent="0.15">
      <c r="A7" s="392"/>
      <c r="B7" s="170" t="s">
        <v>161</v>
      </c>
      <c r="C7" s="170"/>
      <c r="D7" s="170" t="s">
        <v>162</v>
      </c>
      <c r="E7" s="170"/>
      <c r="F7" s="15" t="s">
        <v>163</v>
      </c>
      <c r="G7" s="15" t="s">
        <v>165</v>
      </c>
      <c r="H7" s="16" t="s">
        <v>167</v>
      </c>
    </row>
    <row r="8" spans="1:9" ht="21" customHeight="1" x14ac:dyDescent="0.15">
      <c r="A8" s="393"/>
      <c r="B8" s="17" t="s">
        <v>168</v>
      </c>
      <c r="C8" s="17" t="s">
        <v>169</v>
      </c>
      <c r="D8" s="17" t="s">
        <v>168</v>
      </c>
      <c r="E8" s="17" t="s">
        <v>169</v>
      </c>
      <c r="F8" s="18" t="s">
        <v>164</v>
      </c>
      <c r="G8" s="18" t="s">
        <v>166</v>
      </c>
      <c r="H8" s="19" t="s">
        <v>166</v>
      </c>
    </row>
    <row r="9" spans="1:9" ht="21" customHeight="1" x14ac:dyDescent="0.15">
      <c r="A9" s="31" t="s">
        <v>269</v>
      </c>
      <c r="B9" s="30">
        <v>4</v>
      </c>
      <c r="C9" s="30">
        <v>10</v>
      </c>
      <c r="D9" s="30">
        <v>288</v>
      </c>
      <c r="E9" s="30">
        <v>1300</v>
      </c>
      <c r="F9" s="30">
        <v>1565</v>
      </c>
      <c r="G9" s="30">
        <v>983</v>
      </c>
      <c r="H9" s="29">
        <v>1034</v>
      </c>
    </row>
    <row r="10" spans="1:9" ht="21" customHeight="1" x14ac:dyDescent="0.15">
      <c r="A10" s="64" t="s">
        <v>214</v>
      </c>
      <c r="B10" s="43">
        <v>4</v>
      </c>
      <c r="C10" s="43">
        <v>10</v>
      </c>
      <c r="D10" s="43">
        <v>208</v>
      </c>
      <c r="E10" s="43">
        <v>1300</v>
      </c>
      <c r="F10" s="43">
        <v>1537</v>
      </c>
      <c r="G10" s="43">
        <v>785</v>
      </c>
      <c r="H10" s="66">
        <v>813</v>
      </c>
    </row>
    <row r="11" spans="1:9" ht="21" customHeight="1" x14ac:dyDescent="0.15">
      <c r="A11" s="78" t="s">
        <v>226</v>
      </c>
      <c r="B11" s="80">
        <v>4</v>
      </c>
      <c r="C11" s="80">
        <v>10</v>
      </c>
      <c r="D11" s="80">
        <v>208</v>
      </c>
      <c r="E11" s="80">
        <v>1300</v>
      </c>
      <c r="F11" s="80">
        <v>1490</v>
      </c>
      <c r="G11" s="80">
        <v>719</v>
      </c>
      <c r="H11" s="79">
        <v>766</v>
      </c>
    </row>
    <row r="12" spans="1:9" ht="21" customHeight="1" x14ac:dyDescent="0.15">
      <c r="A12" s="88" t="s">
        <v>232</v>
      </c>
      <c r="B12" s="90" t="s">
        <v>157</v>
      </c>
      <c r="C12" s="90">
        <v>12</v>
      </c>
      <c r="D12" s="90" t="s">
        <v>157</v>
      </c>
      <c r="E12" s="90">
        <v>1448</v>
      </c>
      <c r="F12" s="90">
        <v>1467</v>
      </c>
      <c r="G12" s="90">
        <v>629</v>
      </c>
      <c r="H12" s="91">
        <v>652</v>
      </c>
    </row>
    <row r="13" spans="1:9" ht="21" customHeight="1" x14ac:dyDescent="0.15">
      <c r="A13" s="131" t="s">
        <v>246</v>
      </c>
      <c r="B13" s="104" t="s">
        <v>157</v>
      </c>
      <c r="C13" s="119">
        <v>12</v>
      </c>
      <c r="D13" s="104" t="s">
        <v>157</v>
      </c>
      <c r="E13" s="119">
        <v>1448</v>
      </c>
      <c r="F13" s="119">
        <v>1484</v>
      </c>
      <c r="G13" s="119">
        <v>633</v>
      </c>
      <c r="H13" s="121">
        <v>616</v>
      </c>
      <c r="I13" s="82"/>
    </row>
    <row r="14" spans="1:9" ht="15" customHeight="1" x14ac:dyDescent="0.15">
      <c r="A14" s="391" t="s">
        <v>270</v>
      </c>
      <c r="B14" s="391"/>
      <c r="C14" s="391"/>
      <c r="D14" s="391"/>
      <c r="E14" s="391"/>
      <c r="F14" s="391"/>
      <c r="G14" s="391"/>
      <c r="H14" s="391"/>
    </row>
    <row r="15" spans="1:9" ht="15" customHeight="1" x14ac:dyDescent="0.15">
      <c r="A15" s="9"/>
    </row>
    <row r="16" spans="1:9" ht="21" customHeight="1" x14ac:dyDescent="0.15">
      <c r="A16" s="11"/>
    </row>
    <row r="17" spans="1:8" ht="21.75" customHeight="1" x14ac:dyDescent="0.15">
      <c r="A17" s="145" t="s">
        <v>170</v>
      </c>
      <c r="B17" s="145"/>
      <c r="C17" s="145"/>
      <c r="D17" s="145"/>
      <c r="E17" s="145"/>
      <c r="F17" s="145"/>
      <c r="G17" s="145"/>
      <c r="H17" s="145"/>
    </row>
    <row r="18" spans="1:8" ht="21" customHeight="1" x14ac:dyDescent="0.15">
      <c r="A18" s="5"/>
    </row>
    <row r="19" spans="1:8" ht="17.25" customHeight="1" x14ac:dyDescent="0.15">
      <c r="A19" s="146" t="s">
        <v>171</v>
      </c>
      <c r="B19" s="146"/>
      <c r="C19" s="146"/>
      <c r="D19" s="146"/>
      <c r="E19" s="146"/>
      <c r="F19" s="146"/>
      <c r="G19" s="146"/>
      <c r="H19" s="146"/>
    </row>
    <row r="20" spans="1:8" ht="15" customHeight="1" x14ac:dyDescent="0.15">
      <c r="A20" s="147" t="s">
        <v>258</v>
      </c>
      <c r="B20" s="147"/>
      <c r="C20" s="147"/>
      <c r="D20" s="147"/>
      <c r="E20" s="147"/>
      <c r="F20" s="147"/>
      <c r="G20" s="147"/>
      <c r="H20" s="147"/>
    </row>
    <row r="21" spans="1:8" ht="21" customHeight="1" x14ac:dyDescent="0.15">
      <c r="A21" s="392"/>
      <c r="B21" s="394" t="s">
        <v>161</v>
      </c>
      <c r="C21" s="394"/>
      <c r="D21" s="394" t="s">
        <v>162</v>
      </c>
      <c r="E21" s="394"/>
      <c r="F21" s="20" t="s">
        <v>163</v>
      </c>
      <c r="G21" s="20" t="s">
        <v>165</v>
      </c>
      <c r="H21" s="21" t="s">
        <v>167</v>
      </c>
    </row>
    <row r="22" spans="1:8" ht="21" customHeight="1" x14ac:dyDescent="0.15">
      <c r="A22" s="393"/>
      <c r="B22" s="22" t="s">
        <v>168</v>
      </c>
      <c r="C22" s="22" t="s">
        <v>169</v>
      </c>
      <c r="D22" s="22" t="s">
        <v>168</v>
      </c>
      <c r="E22" s="22" t="s">
        <v>169</v>
      </c>
      <c r="F22" s="23" t="s">
        <v>164</v>
      </c>
      <c r="G22" s="23" t="s">
        <v>166</v>
      </c>
      <c r="H22" s="24" t="s">
        <v>166</v>
      </c>
    </row>
    <row r="23" spans="1:8" s="7" customFormat="1" ht="21" customHeight="1" x14ac:dyDescent="0.15">
      <c r="A23" s="31" t="s">
        <v>267</v>
      </c>
      <c r="B23" s="25">
        <v>2</v>
      </c>
      <c r="C23" s="30" t="s">
        <v>157</v>
      </c>
      <c r="D23" s="25">
        <v>180</v>
      </c>
      <c r="E23" s="30" t="s">
        <v>157</v>
      </c>
      <c r="F23" s="25">
        <v>120</v>
      </c>
      <c r="G23" s="25">
        <v>120</v>
      </c>
      <c r="H23" s="33">
        <v>154</v>
      </c>
    </row>
    <row r="24" spans="1:8" s="32" customFormat="1" ht="21" customHeight="1" x14ac:dyDescent="0.15">
      <c r="A24" s="64" t="s">
        <v>214</v>
      </c>
      <c r="B24" s="67">
        <v>2</v>
      </c>
      <c r="C24" s="43" t="s">
        <v>157</v>
      </c>
      <c r="D24" s="67">
        <v>110</v>
      </c>
      <c r="E24" s="43" t="s">
        <v>157</v>
      </c>
      <c r="F24" s="67">
        <v>91</v>
      </c>
      <c r="G24" s="67">
        <v>78</v>
      </c>
      <c r="H24" s="68">
        <v>107</v>
      </c>
    </row>
    <row r="25" spans="1:8" s="65" customFormat="1" ht="21" customHeight="1" x14ac:dyDescent="0.15">
      <c r="A25" s="78" t="s">
        <v>226</v>
      </c>
      <c r="B25" s="67">
        <v>2</v>
      </c>
      <c r="C25" s="80" t="s">
        <v>157</v>
      </c>
      <c r="D25" s="67">
        <v>110</v>
      </c>
      <c r="E25" s="80" t="s">
        <v>157</v>
      </c>
      <c r="F25" s="67">
        <v>52</v>
      </c>
      <c r="G25" s="67">
        <v>63</v>
      </c>
      <c r="H25" s="68">
        <v>102</v>
      </c>
    </row>
    <row r="26" spans="1:8" s="7" customFormat="1" ht="21" customHeight="1" x14ac:dyDescent="0.15">
      <c r="A26" s="88" t="s">
        <v>232</v>
      </c>
      <c r="B26" s="90" t="s">
        <v>157</v>
      </c>
      <c r="C26" s="90">
        <v>1</v>
      </c>
      <c r="D26" s="90" t="s">
        <v>157</v>
      </c>
      <c r="E26" s="90">
        <v>80</v>
      </c>
      <c r="F26" s="67">
        <v>58</v>
      </c>
      <c r="G26" s="67">
        <v>65</v>
      </c>
      <c r="H26" s="68">
        <v>59</v>
      </c>
    </row>
    <row r="27" spans="1:8" s="81" customFormat="1" ht="21" customHeight="1" x14ac:dyDescent="0.15">
      <c r="A27" s="131" t="s">
        <v>246</v>
      </c>
      <c r="B27" s="104" t="s">
        <v>157</v>
      </c>
      <c r="C27" s="119">
        <v>1</v>
      </c>
      <c r="D27" s="104" t="s">
        <v>157</v>
      </c>
      <c r="E27" s="119">
        <v>80</v>
      </c>
      <c r="F27" s="132">
        <v>57</v>
      </c>
      <c r="G27" s="132">
        <v>50</v>
      </c>
      <c r="H27" s="133">
        <v>51</v>
      </c>
    </row>
    <row r="28" spans="1:8" s="7" customFormat="1" ht="15" customHeight="1" x14ac:dyDescent="0.15">
      <c r="A28" s="391" t="s">
        <v>270</v>
      </c>
      <c r="B28" s="391"/>
      <c r="C28" s="391"/>
      <c r="D28" s="391"/>
      <c r="E28" s="391"/>
      <c r="F28" s="391"/>
      <c r="G28" s="391"/>
      <c r="H28" s="391"/>
    </row>
    <row r="29" spans="1:8" ht="15" customHeight="1" x14ac:dyDescent="0.15">
      <c r="A29" s="9"/>
    </row>
    <row r="30" spans="1:8" ht="21" customHeight="1" x14ac:dyDescent="0.15">
      <c r="A30" s="11"/>
    </row>
    <row r="31" spans="1:8" ht="21" customHeight="1" x14ac:dyDescent="0.15">
      <c r="A31" s="11"/>
    </row>
    <row r="32" spans="1:8" ht="21" customHeight="1" x14ac:dyDescent="0.15"/>
    <row r="33" ht="21" customHeight="1" x14ac:dyDescent="0.15"/>
    <row r="34" ht="15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</sheetData>
  <mergeCells count="15">
    <mergeCell ref="A1:H1"/>
    <mergeCell ref="A3:H3"/>
    <mergeCell ref="A5:H5"/>
    <mergeCell ref="A6:H6"/>
    <mergeCell ref="A7:A8"/>
    <mergeCell ref="B7:C7"/>
    <mergeCell ref="D7:E7"/>
    <mergeCell ref="A28:H28"/>
    <mergeCell ref="A14:H14"/>
    <mergeCell ref="A17:H17"/>
    <mergeCell ref="A19:H19"/>
    <mergeCell ref="A20:H20"/>
    <mergeCell ref="A21:A22"/>
    <mergeCell ref="B21:C21"/>
    <mergeCell ref="D21:E21"/>
  </mergeCells>
  <phoneticPr fontId="13"/>
  <pageMargins left="0.70866141732283472" right="0.70866141732283472" top="0.74803149606299213" bottom="0.74803149606299213" header="0.31496062992125984" footer="0.31496062992125984"/>
  <pageSetup paperSize="9" firstPageNumber="42" orientation="portrait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view="pageBreakPreview" zoomScaleNormal="100" zoomScaleSheetLayoutView="100" workbookViewId="0">
      <selection activeCell="A5" sqref="A5:E5"/>
    </sheetView>
  </sheetViews>
  <sheetFormatPr defaultRowHeight="13.5" x14ac:dyDescent="0.15"/>
  <cols>
    <col min="1" max="5" width="17.75" style="4" customWidth="1"/>
    <col min="6" max="16384" width="9" style="4"/>
  </cols>
  <sheetData>
    <row r="1" spans="1:5" ht="24" customHeight="1" x14ac:dyDescent="0.15">
      <c r="A1" s="144" t="s">
        <v>172</v>
      </c>
      <c r="B1" s="144"/>
      <c r="C1" s="144"/>
      <c r="D1" s="144"/>
      <c r="E1" s="144"/>
    </row>
    <row r="2" spans="1:5" ht="21" customHeight="1" x14ac:dyDescent="0.15">
      <c r="A2" s="6"/>
    </row>
    <row r="3" spans="1:5" ht="21.75" customHeight="1" x14ac:dyDescent="0.15">
      <c r="A3" s="145" t="s">
        <v>236</v>
      </c>
      <c r="B3" s="145"/>
      <c r="C3" s="145"/>
      <c r="D3" s="145"/>
      <c r="E3" s="145"/>
    </row>
    <row r="4" spans="1:5" ht="21" customHeight="1" x14ac:dyDescent="0.15">
      <c r="A4" s="5"/>
    </row>
    <row r="5" spans="1:5" ht="17.25" customHeight="1" x14ac:dyDescent="0.15">
      <c r="A5" s="146" t="s">
        <v>237</v>
      </c>
      <c r="B5" s="146"/>
      <c r="C5" s="146"/>
      <c r="D5" s="146"/>
      <c r="E5" s="146"/>
    </row>
    <row r="6" spans="1:5" ht="15" customHeight="1" x14ac:dyDescent="0.15">
      <c r="A6" s="147" t="s">
        <v>173</v>
      </c>
      <c r="B6" s="147"/>
      <c r="C6" s="147"/>
      <c r="D6" s="147"/>
      <c r="E6" s="147"/>
    </row>
    <row r="7" spans="1:5" ht="24" customHeight="1" x14ac:dyDescent="0.15">
      <c r="A7" s="392"/>
      <c r="B7" s="246" t="s">
        <v>174</v>
      </c>
      <c r="C7" s="246"/>
      <c r="D7" s="246" t="s">
        <v>175</v>
      </c>
      <c r="E7" s="247"/>
    </row>
    <row r="8" spans="1:5" ht="24" customHeight="1" x14ac:dyDescent="0.15">
      <c r="A8" s="393"/>
      <c r="B8" s="12" t="s">
        <v>176</v>
      </c>
      <c r="C8" s="12" t="s">
        <v>177</v>
      </c>
      <c r="D8" s="12" t="s">
        <v>176</v>
      </c>
      <c r="E8" s="13" t="s">
        <v>177</v>
      </c>
    </row>
    <row r="9" spans="1:5" ht="24" customHeight="1" x14ac:dyDescent="0.15">
      <c r="A9" s="10" t="s">
        <v>271</v>
      </c>
      <c r="B9" s="26">
        <v>50</v>
      </c>
      <c r="C9" s="27">
        <v>8598439</v>
      </c>
      <c r="D9" s="26">
        <v>41</v>
      </c>
      <c r="E9" s="28">
        <v>969750</v>
      </c>
    </row>
    <row r="10" spans="1:5" ht="24" customHeight="1" x14ac:dyDescent="0.15">
      <c r="A10" s="10" t="s">
        <v>215</v>
      </c>
      <c r="B10" s="69">
        <v>34</v>
      </c>
      <c r="C10" s="70">
        <v>5876743</v>
      </c>
      <c r="D10" s="69">
        <v>30</v>
      </c>
      <c r="E10" s="71">
        <v>525995</v>
      </c>
    </row>
    <row r="11" spans="1:5" ht="24" customHeight="1" x14ac:dyDescent="0.15">
      <c r="A11" s="10" t="s">
        <v>227</v>
      </c>
      <c r="B11" s="69">
        <v>43</v>
      </c>
      <c r="C11" s="70">
        <v>7461939</v>
      </c>
      <c r="D11" s="69">
        <v>36</v>
      </c>
      <c r="E11" s="71">
        <v>1122041</v>
      </c>
    </row>
    <row r="12" spans="1:5" ht="24" customHeight="1" x14ac:dyDescent="0.15">
      <c r="A12" s="10" t="s">
        <v>234</v>
      </c>
      <c r="B12" s="69">
        <v>43</v>
      </c>
      <c r="C12" s="70">
        <v>7559947</v>
      </c>
      <c r="D12" s="69">
        <v>37</v>
      </c>
      <c r="E12" s="71">
        <v>2118475</v>
      </c>
    </row>
    <row r="13" spans="1:5" ht="24" customHeight="1" x14ac:dyDescent="0.15">
      <c r="A13" s="134" t="s">
        <v>272</v>
      </c>
      <c r="B13" s="135">
        <v>33</v>
      </c>
      <c r="C13" s="136">
        <v>5659980</v>
      </c>
      <c r="D13" s="135">
        <v>35</v>
      </c>
      <c r="E13" s="137">
        <v>2120563</v>
      </c>
    </row>
    <row r="14" spans="1:5" x14ac:dyDescent="0.15">
      <c r="A14" s="8"/>
    </row>
  </sheetData>
  <mergeCells count="7">
    <mergeCell ref="A6:E6"/>
    <mergeCell ref="A7:A8"/>
    <mergeCell ref="B7:C7"/>
    <mergeCell ref="D7:E7"/>
    <mergeCell ref="A1:E1"/>
    <mergeCell ref="A3:E3"/>
    <mergeCell ref="A5:E5"/>
  </mergeCells>
  <phoneticPr fontId="13"/>
  <pageMargins left="0.70866141732283472" right="0.70866141732283472" top="0.74803149606299213" bottom="0.74803149606299213" header="0.31496062992125984" footer="0.31496062992125984"/>
  <pageSetup paperSize="9" firstPageNumber="43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view="pageBreakPreview" zoomScaleNormal="100" zoomScaleSheetLayoutView="100" workbookViewId="0">
      <selection activeCell="A7" sqref="A7:E7"/>
    </sheetView>
  </sheetViews>
  <sheetFormatPr defaultRowHeight="13.5" x14ac:dyDescent="0.15"/>
  <cols>
    <col min="1" max="1" width="20.5" style="4" bestFit="1" customWidth="1"/>
    <col min="2" max="5" width="17.75" style="4" customWidth="1"/>
    <col min="6" max="7" width="9" style="4"/>
    <col min="8" max="8" width="21" style="4" customWidth="1"/>
    <col min="9" max="16384" width="9" style="4"/>
  </cols>
  <sheetData>
    <row r="1" spans="1:7" ht="19.5" customHeight="1" x14ac:dyDescent="0.15">
      <c r="A1" s="143" t="s">
        <v>0</v>
      </c>
      <c r="B1" s="143"/>
      <c r="C1" s="143"/>
      <c r="D1" s="143"/>
      <c r="E1" s="143"/>
    </row>
    <row r="2" spans="1:7" ht="21" customHeight="1" x14ac:dyDescent="0.15">
      <c r="A2" s="5"/>
    </row>
    <row r="3" spans="1:7" ht="19.5" customHeight="1" x14ac:dyDescent="0.15">
      <c r="A3" s="144" t="s">
        <v>1</v>
      </c>
      <c r="B3" s="144"/>
      <c r="C3" s="144"/>
      <c r="D3" s="144"/>
      <c r="E3" s="144"/>
    </row>
    <row r="4" spans="1:7" ht="21" customHeight="1" x14ac:dyDescent="0.15">
      <c r="A4" s="6"/>
    </row>
    <row r="5" spans="1:7" ht="21.75" customHeight="1" x14ac:dyDescent="0.15">
      <c r="A5" s="145" t="s">
        <v>2</v>
      </c>
      <c r="B5" s="145"/>
      <c r="C5" s="145"/>
      <c r="D5" s="145"/>
      <c r="E5" s="145"/>
    </row>
    <row r="6" spans="1:7" ht="21" customHeight="1" x14ac:dyDescent="0.15">
      <c r="A6" s="5"/>
    </row>
    <row r="7" spans="1:7" ht="17.25" customHeight="1" x14ac:dyDescent="0.15">
      <c r="A7" s="146" t="s">
        <v>3</v>
      </c>
      <c r="B7" s="146"/>
      <c r="C7" s="146"/>
      <c r="D7" s="146"/>
      <c r="E7" s="146"/>
    </row>
    <row r="8" spans="1:7" ht="15" customHeight="1" x14ac:dyDescent="0.15">
      <c r="A8" s="147" t="s">
        <v>235</v>
      </c>
      <c r="B8" s="147"/>
      <c r="C8" s="147"/>
      <c r="D8" s="147"/>
      <c r="E8" s="147"/>
    </row>
    <row r="9" spans="1:7" ht="19.5" customHeight="1" x14ac:dyDescent="0.15">
      <c r="A9" s="44"/>
      <c r="B9" s="45" t="s">
        <v>4</v>
      </c>
      <c r="C9" s="45" t="s">
        <v>5</v>
      </c>
      <c r="D9" s="45" t="s">
        <v>6</v>
      </c>
      <c r="E9" s="46" t="s">
        <v>7</v>
      </c>
      <c r="F9" s="41"/>
    </row>
    <row r="10" spans="1:7" ht="19.5" customHeight="1" x14ac:dyDescent="0.15">
      <c r="A10" s="47" t="s">
        <v>259</v>
      </c>
      <c r="B10" s="37">
        <v>117309</v>
      </c>
      <c r="C10" s="37">
        <v>147327</v>
      </c>
      <c r="D10" s="87">
        <v>5.47</v>
      </c>
      <c r="E10" s="35">
        <v>290743884</v>
      </c>
      <c r="F10" s="41"/>
    </row>
    <row r="11" spans="1:7" ht="19.5" customHeight="1" x14ac:dyDescent="0.15">
      <c r="A11" s="47" t="s">
        <v>212</v>
      </c>
      <c r="B11" s="63">
        <v>116158</v>
      </c>
      <c r="C11" s="63">
        <v>144625</v>
      </c>
      <c r="D11" s="87">
        <v>5.34</v>
      </c>
      <c r="E11" s="62">
        <v>286913142</v>
      </c>
      <c r="F11" s="41"/>
    </row>
    <row r="12" spans="1:7" ht="19.5" customHeight="1" x14ac:dyDescent="0.15">
      <c r="A12" s="47" t="s">
        <v>221</v>
      </c>
      <c r="B12" s="77">
        <v>115406</v>
      </c>
      <c r="C12" s="77">
        <v>142153</v>
      </c>
      <c r="D12" s="87">
        <v>5.24</v>
      </c>
      <c r="E12" s="76">
        <v>283198463</v>
      </c>
      <c r="F12" s="48"/>
      <c r="G12" s="48"/>
    </row>
    <row r="13" spans="1:7" ht="19.5" customHeight="1" x14ac:dyDescent="0.15">
      <c r="A13" s="47" t="s">
        <v>228</v>
      </c>
      <c r="B13" s="90">
        <v>114217</v>
      </c>
      <c r="C13" s="90">
        <v>139304</v>
      </c>
      <c r="D13" s="87">
        <v>5.1100000000000003</v>
      </c>
      <c r="E13" s="91">
        <v>276133462</v>
      </c>
      <c r="F13" s="48"/>
      <c r="G13" s="48"/>
    </row>
    <row r="14" spans="1:7" ht="19.5" customHeight="1" x14ac:dyDescent="0.15">
      <c r="A14" s="106" t="s">
        <v>238</v>
      </c>
      <c r="B14" s="107">
        <f>SUM(B15:B39)</f>
        <v>113009</v>
      </c>
      <c r="C14" s="107">
        <f>SUM(C15:C39)</f>
        <v>136545</v>
      </c>
      <c r="D14" s="108">
        <v>4.9800000000000004</v>
      </c>
      <c r="E14" s="109">
        <f>SUM(E15:E39)</f>
        <v>272276478</v>
      </c>
      <c r="F14" s="48"/>
      <c r="G14" s="48"/>
    </row>
    <row r="15" spans="1:7" ht="19.5" customHeight="1" x14ac:dyDescent="0.15">
      <c r="A15" s="85" t="s">
        <v>9</v>
      </c>
      <c r="B15" s="101">
        <v>2007</v>
      </c>
      <c r="C15" s="101">
        <v>2312</v>
      </c>
      <c r="D15" s="87">
        <v>1.7</v>
      </c>
      <c r="E15" s="100">
        <v>4499060</v>
      </c>
      <c r="F15" s="48"/>
      <c r="G15" s="48"/>
    </row>
    <row r="16" spans="1:7" ht="19.5" customHeight="1" x14ac:dyDescent="0.15">
      <c r="A16" s="85" t="s">
        <v>10</v>
      </c>
      <c r="B16" s="101">
        <v>2729</v>
      </c>
      <c r="C16" s="101">
        <v>3230</v>
      </c>
      <c r="D16" s="87">
        <v>3.01</v>
      </c>
      <c r="E16" s="100">
        <v>6265213</v>
      </c>
      <c r="F16" s="48"/>
      <c r="G16" s="48"/>
    </row>
    <row r="17" spans="1:7" ht="19.5" customHeight="1" x14ac:dyDescent="0.15">
      <c r="A17" s="85" t="s">
        <v>11</v>
      </c>
      <c r="B17" s="101">
        <v>658</v>
      </c>
      <c r="C17" s="101">
        <v>767</v>
      </c>
      <c r="D17" s="87">
        <v>0.99</v>
      </c>
      <c r="E17" s="100">
        <v>1585630</v>
      </c>
      <c r="F17" s="48"/>
      <c r="G17" s="48"/>
    </row>
    <row r="18" spans="1:7" ht="19.5" customHeight="1" x14ac:dyDescent="0.15">
      <c r="A18" s="85" t="s">
        <v>12</v>
      </c>
      <c r="B18" s="101">
        <v>2041</v>
      </c>
      <c r="C18" s="101">
        <v>2655</v>
      </c>
      <c r="D18" s="87">
        <v>4.07</v>
      </c>
      <c r="E18" s="100">
        <v>5300309</v>
      </c>
      <c r="F18" s="48"/>
      <c r="G18" s="48"/>
    </row>
    <row r="19" spans="1:7" ht="19.5" customHeight="1" x14ac:dyDescent="0.15">
      <c r="A19" s="85" t="s">
        <v>13</v>
      </c>
      <c r="B19" s="101">
        <v>1452</v>
      </c>
      <c r="C19" s="101">
        <v>1646</v>
      </c>
      <c r="D19" s="87">
        <v>1.64</v>
      </c>
      <c r="E19" s="100">
        <v>3267098</v>
      </c>
      <c r="F19" s="48"/>
      <c r="G19" s="48"/>
    </row>
    <row r="20" spans="1:7" ht="19.5" customHeight="1" x14ac:dyDescent="0.15">
      <c r="A20" s="85" t="s">
        <v>14</v>
      </c>
      <c r="B20" s="101">
        <v>1235</v>
      </c>
      <c r="C20" s="101">
        <v>1428</v>
      </c>
      <c r="D20" s="87">
        <v>1.39</v>
      </c>
      <c r="E20" s="100">
        <v>2722695</v>
      </c>
      <c r="F20" s="48"/>
      <c r="G20" s="48"/>
    </row>
    <row r="21" spans="1:7" ht="19.5" customHeight="1" x14ac:dyDescent="0.15">
      <c r="A21" s="85" t="s">
        <v>15</v>
      </c>
      <c r="B21" s="101">
        <v>3078</v>
      </c>
      <c r="C21" s="101">
        <v>3832</v>
      </c>
      <c r="D21" s="87">
        <v>4.75</v>
      </c>
      <c r="E21" s="100">
        <v>7146677</v>
      </c>
      <c r="F21" s="48"/>
      <c r="G21" s="48"/>
    </row>
    <row r="22" spans="1:7" ht="19.5" customHeight="1" x14ac:dyDescent="0.15">
      <c r="A22" s="85" t="s">
        <v>16</v>
      </c>
      <c r="B22" s="101">
        <v>2716</v>
      </c>
      <c r="C22" s="101">
        <v>3422</v>
      </c>
      <c r="D22" s="87">
        <v>5.44</v>
      </c>
      <c r="E22" s="100">
        <v>6561648</v>
      </c>
      <c r="F22" s="48"/>
      <c r="G22" s="48"/>
    </row>
    <row r="23" spans="1:7" ht="19.5" customHeight="1" x14ac:dyDescent="0.15">
      <c r="A23" s="85" t="s">
        <v>17</v>
      </c>
      <c r="B23" s="101">
        <v>1196</v>
      </c>
      <c r="C23" s="101">
        <v>1422</v>
      </c>
      <c r="D23" s="87">
        <v>1.76</v>
      </c>
      <c r="E23" s="100">
        <v>2706677</v>
      </c>
      <c r="F23" s="48"/>
      <c r="G23" s="48"/>
    </row>
    <row r="24" spans="1:7" ht="19.5" customHeight="1" x14ac:dyDescent="0.15">
      <c r="A24" s="85" t="s">
        <v>18</v>
      </c>
      <c r="B24" s="101">
        <v>4472</v>
      </c>
      <c r="C24" s="101">
        <v>5192</v>
      </c>
      <c r="D24" s="87">
        <v>6.95</v>
      </c>
      <c r="E24" s="100">
        <v>11106595</v>
      </c>
      <c r="F24" s="48"/>
      <c r="G24" s="48"/>
    </row>
    <row r="25" spans="1:7" ht="19.5" customHeight="1" x14ac:dyDescent="0.15">
      <c r="A25" s="85" t="s">
        <v>19</v>
      </c>
      <c r="B25" s="101">
        <v>2579</v>
      </c>
      <c r="C25" s="101">
        <v>3195</v>
      </c>
      <c r="D25" s="87">
        <v>3.33</v>
      </c>
      <c r="E25" s="100">
        <v>6127594</v>
      </c>
      <c r="F25" s="48"/>
      <c r="G25" s="48"/>
    </row>
    <row r="26" spans="1:7" ht="19.5" customHeight="1" x14ac:dyDescent="0.15">
      <c r="A26" s="85" t="s">
        <v>20</v>
      </c>
      <c r="B26" s="101">
        <v>5081</v>
      </c>
      <c r="C26" s="101">
        <v>6251</v>
      </c>
      <c r="D26" s="87">
        <v>3.44</v>
      </c>
      <c r="E26" s="100">
        <v>11736044</v>
      </c>
      <c r="F26" s="48"/>
      <c r="G26" s="48"/>
    </row>
    <row r="27" spans="1:7" ht="19.5" customHeight="1" x14ac:dyDescent="0.15">
      <c r="A27" s="85" t="s">
        <v>21</v>
      </c>
      <c r="B27" s="101">
        <v>8271</v>
      </c>
      <c r="C27" s="101">
        <v>10614</v>
      </c>
      <c r="D27" s="87">
        <v>6</v>
      </c>
      <c r="E27" s="100">
        <v>19260780</v>
      </c>
      <c r="F27" s="48"/>
      <c r="G27" s="48"/>
    </row>
    <row r="28" spans="1:7" ht="19.5" customHeight="1" x14ac:dyDescent="0.15">
      <c r="A28" s="85" t="s">
        <v>22</v>
      </c>
      <c r="B28" s="101">
        <v>2836</v>
      </c>
      <c r="C28" s="101">
        <v>3452</v>
      </c>
      <c r="D28" s="87">
        <v>4.13</v>
      </c>
      <c r="E28" s="100">
        <v>6433971</v>
      </c>
      <c r="F28" s="48"/>
      <c r="G28" s="48"/>
    </row>
    <row r="29" spans="1:7" ht="19.5" customHeight="1" x14ac:dyDescent="0.15">
      <c r="A29" s="85" t="s">
        <v>23</v>
      </c>
      <c r="B29" s="101">
        <v>7750</v>
      </c>
      <c r="C29" s="101">
        <v>9188</v>
      </c>
      <c r="D29" s="87">
        <v>7.09</v>
      </c>
      <c r="E29" s="100">
        <v>19584865</v>
      </c>
      <c r="F29" s="48"/>
      <c r="G29" s="48"/>
    </row>
    <row r="30" spans="1:7" ht="19.5" customHeight="1" x14ac:dyDescent="0.15">
      <c r="A30" s="85" t="s">
        <v>24</v>
      </c>
      <c r="B30" s="101">
        <v>3623</v>
      </c>
      <c r="C30" s="101">
        <v>4471</v>
      </c>
      <c r="D30" s="87">
        <v>4.92</v>
      </c>
      <c r="E30" s="100">
        <v>8290186</v>
      </c>
      <c r="F30" s="48"/>
      <c r="G30" s="48"/>
    </row>
    <row r="31" spans="1:7" ht="19.5" customHeight="1" x14ac:dyDescent="0.15">
      <c r="A31" s="85" t="s">
        <v>25</v>
      </c>
      <c r="B31" s="101">
        <v>4203</v>
      </c>
      <c r="C31" s="101">
        <v>5149</v>
      </c>
      <c r="D31" s="87">
        <v>3.07</v>
      </c>
      <c r="E31" s="100">
        <v>9731475</v>
      </c>
      <c r="F31" s="48"/>
      <c r="G31" s="48"/>
    </row>
    <row r="32" spans="1:7" ht="19.5" customHeight="1" x14ac:dyDescent="0.15">
      <c r="A32" s="85" t="s">
        <v>26</v>
      </c>
      <c r="B32" s="101">
        <v>2078</v>
      </c>
      <c r="C32" s="101">
        <v>2826</v>
      </c>
      <c r="D32" s="87">
        <v>2.54</v>
      </c>
      <c r="E32" s="100">
        <v>4796380</v>
      </c>
      <c r="F32" s="48"/>
      <c r="G32" s="48"/>
    </row>
    <row r="33" spans="1:7" ht="19.5" customHeight="1" x14ac:dyDescent="0.15">
      <c r="A33" s="85" t="s">
        <v>27</v>
      </c>
      <c r="B33" s="101">
        <v>2334</v>
      </c>
      <c r="C33" s="101">
        <v>2792</v>
      </c>
      <c r="D33" s="87">
        <v>2.5299999999999998</v>
      </c>
      <c r="E33" s="100">
        <v>5310746</v>
      </c>
      <c r="F33" s="48"/>
      <c r="G33" s="48"/>
    </row>
    <row r="34" spans="1:7" ht="19.5" customHeight="1" x14ac:dyDescent="0.15">
      <c r="A34" s="85" t="s">
        <v>28</v>
      </c>
      <c r="B34" s="101">
        <v>4983</v>
      </c>
      <c r="C34" s="101">
        <v>6517</v>
      </c>
      <c r="D34" s="87">
        <v>5.4</v>
      </c>
      <c r="E34" s="100">
        <v>12130869</v>
      </c>
      <c r="F34" s="48"/>
      <c r="G34" s="48"/>
    </row>
    <row r="35" spans="1:7" ht="19.5" customHeight="1" x14ac:dyDescent="0.15">
      <c r="A35" s="85" t="s">
        <v>29</v>
      </c>
      <c r="B35" s="101">
        <v>7436</v>
      </c>
      <c r="C35" s="101">
        <v>9486</v>
      </c>
      <c r="D35" s="87">
        <v>6.18</v>
      </c>
      <c r="E35" s="100">
        <v>18246590</v>
      </c>
      <c r="F35" s="48"/>
      <c r="G35" s="48"/>
    </row>
    <row r="36" spans="1:7" ht="19.5" customHeight="1" x14ac:dyDescent="0.15">
      <c r="A36" s="85" t="s">
        <v>30</v>
      </c>
      <c r="B36" s="101">
        <v>6619</v>
      </c>
      <c r="C36" s="101">
        <v>8084</v>
      </c>
      <c r="D36" s="87">
        <v>6.39</v>
      </c>
      <c r="E36" s="100">
        <v>16395103</v>
      </c>
      <c r="F36" s="48"/>
      <c r="G36" s="48"/>
    </row>
    <row r="37" spans="1:7" ht="19.5" customHeight="1" x14ac:dyDescent="0.15">
      <c r="A37" s="85" t="s">
        <v>31</v>
      </c>
      <c r="B37" s="101">
        <v>9898</v>
      </c>
      <c r="C37" s="101">
        <v>13029</v>
      </c>
      <c r="D37" s="87">
        <v>6.74</v>
      </c>
      <c r="E37" s="100">
        <v>24232226</v>
      </c>
      <c r="F37" s="48"/>
      <c r="G37" s="48"/>
    </row>
    <row r="38" spans="1:7" ht="19.5" customHeight="1" x14ac:dyDescent="0.15">
      <c r="A38" s="85" t="s">
        <v>32</v>
      </c>
      <c r="B38" s="101">
        <v>23159</v>
      </c>
      <c r="C38" s="101">
        <v>25007</v>
      </c>
      <c r="D38" s="87">
        <v>23</v>
      </c>
      <c r="E38" s="100">
        <v>55970614</v>
      </c>
      <c r="F38" s="48"/>
      <c r="G38" s="48"/>
    </row>
    <row r="39" spans="1:7" ht="19.5" customHeight="1" x14ac:dyDescent="0.15">
      <c r="A39" s="94" t="s">
        <v>33</v>
      </c>
      <c r="B39" s="110">
        <v>575</v>
      </c>
      <c r="C39" s="110">
        <v>578</v>
      </c>
      <c r="D39" s="111" t="s">
        <v>248</v>
      </c>
      <c r="E39" s="112">
        <v>2867433</v>
      </c>
      <c r="F39" s="48"/>
      <c r="G39" s="49"/>
    </row>
    <row r="40" spans="1:7" ht="14.25" customHeight="1" x14ac:dyDescent="0.15">
      <c r="A40" s="142" t="s">
        <v>260</v>
      </c>
      <c r="B40" s="142"/>
      <c r="C40" s="142"/>
      <c r="D40" s="142"/>
      <c r="E40" s="142"/>
    </row>
    <row r="41" spans="1:7" ht="15" customHeight="1" x14ac:dyDescent="0.15">
      <c r="A41" s="8"/>
    </row>
  </sheetData>
  <mergeCells count="6">
    <mergeCell ref="A40:E40"/>
    <mergeCell ref="A1:E1"/>
    <mergeCell ref="A3:E3"/>
    <mergeCell ref="A5:E5"/>
    <mergeCell ref="A7:E7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4" orientation="portrait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12.25" style="4" bestFit="1" customWidth="1"/>
    <col min="2" max="10" width="8.875" style="4" customWidth="1"/>
    <col min="11" max="16384" width="9" style="4"/>
  </cols>
  <sheetData>
    <row r="1" spans="1:19" ht="21.75" customHeight="1" x14ac:dyDescent="0.15">
      <c r="A1" s="145" t="s">
        <v>34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9" ht="21" customHeight="1" x14ac:dyDescent="0.15">
      <c r="A2" s="5"/>
    </row>
    <row r="3" spans="1:19" ht="17.25" customHeight="1" x14ac:dyDescent="0.15">
      <c r="A3" s="146" t="s">
        <v>35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9" ht="15" customHeight="1" x14ac:dyDescent="0.15">
      <c r="A4" s="147" t="s">
        <v>36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9" ht="21" customHeight="1" x14ac:dyDescent="0.15">
      <c r="A5" s="44"/>
      <c r="B5" s="39" t="s">
        <v>37</v>
      </c>
      <c r="C5" s="39" t="s">
        <v>38</v>
      </c>
      <c r="D5" s="39" t="s">
        <v>39</v>
      </c>
      <c r="E5" s="39" t="s">
        <v>40</v>
      </c>
      <c r="F5" s="39" t="s">
        <v>41</v>
      </c>
      <c r="G5" s="39" t="s">
        <v>42</v>
      </c>
      <c r="H5" s="39" t="s">
        <v>43</v>
      </c>
      <c r="I5" s="39" t="s">
        <v>44</v>
      </c>
      <c r="J5" s="40" t="s">
        <v>45</v>
      </c>
    </row>
    <row r="6" spans="1:19" ht="21" customHeight="1" x14ac:dyDescent="0.15">
      <c r="A6" s="36" t="s">
        <v>259</v>
      </c>
      <c r="B6" s="30">
        <v>117309</v>
      </c>
      <c r="C6" s="30">
        <v>109828</v>
      </c>
      <c r="D6" s="30">
        <v>107355</v>
      </c>
      <c r="E6" s="30">
        <v>5763</v>
      </c>
      <c r="F6" s="30">
        <v>99305</v>
      </c>
      <c r="G6" s="30">
        <v>22</v>
      </c>
      <c r="H6" s="30">
        <v>2481</v>
      </c>
      <c r="I6" s="30">
        <v>339</v>
      </c>
      <c r="J6" s="34">
        <v>24672</v>
      </c>
    </row>
    <row r="7" spans="1:19" ht="21" customHeight="1" x14ac:dyDescent="0.15">
      <c r="A7" s="59" t="s">
        <v>212</v>
      </c>
      <c r="B7" s="60">
        <v>116158</v>
      </c>
      <c r="C7" s="60">
        <v>109093</v>
      </c>
      <c r="D7" s="60">
        <v>106746</v>
      </c>
      <c r="E7" s="60">
        <v>5285</v>
      </c>
      <c r="F7" s="60">
        <v>98943</v>
      </c>
      <c r="G7" s="60">
        <v>21</v>
      </c>
      <c r="H7" s="60">
        <v>2360</v>
      </c>
      <c r="I7" s="60">
        <v>337</v>
      </c>
      <c r="J7" s="61">
        <v>26118</v>
      </c>
    </row>
    <row r="8" spans="1:19" ht="21" customHeight="1" x14ac:dyDescent="0.15">
      <c r="A8" s="78" t="s">
        <v>221</v>
      </c>
      <c r="B8" s="80">
        <v>115406</v>
      </c>
      <c r="C8" s="80">
        <v>108708</v>
      </c>
      <c r="D8" s="80">
        <v>106426</v>
      </c>
      <c r="E8" s="80">
        <v>4859</v>
      </c>
      <c r="F8" s="80">
        <v>99213</v>
      </c>
      <c r="G8" s="80">
        <v>17</v>
      </c>
      <c r="H8" s="80">
        <v>2230</v>
      </c>
      <c r="I8" s="80">
        <v>360</v>
      </c>
      <c r="J8" s="79">
        <v>27410</v>
      </c>
    </row>
    <row r="9" spans="1:19" ht="21" customHeight="1" x14ac:dyDescent="0.15">
      <c r="A9" s="88" t="s">
        <v>228</v>
      </c>
      <c r="B9" s="90">
        <v>114217</v>
      </c>
      <c r="C9" s="90">
        <v>107782</v>
      </c>
      <c r="D9" s="90">
        <v>105595</v>
      </c>
      <c r="E9" s="90">
        <v>4626</v>
      </c>
      <c r="F9" s="90">
        <v>98711</v>
      </c>
      <c r="G9" s="90">
        <v>17</v>
      </c>
      <c r="H9" s="90">
        <v>2011</v>
      </c>
      <c r="I9" s="90">
        <v>373</v>
      </c>
      <c r="J9" s="91">
        <v>28724</v>
      </c>
    </row>
    <row r="10" spans="1:19" ht="21" customHeight="1" x14ac:dyDescent="0.15">
      <c r="A10" s="113" t="s">
        <v>238</v>
      </c>
      <c r="B10" s="114">
        <f t="shared" ref="B10:G10" si="0">SUM(B11:B35)</f>
        <v>113009</v>
      </c>
      <c r="C10" s="114">
        <f t="shared" si="0"/>
        <v>106766</v>
      </c>
      <c r="D10" s="114">
        <f t="shared" si="0"/>
        <v>104580</v>
      </c>
      <c r="E10" s="114">
        <f t="shared" si="0"/>
        <v>4309</v>
      </c>
      <c r="F10" s="114">
        <f t="shared" si="0"/>
        <v>98181</v>
      </c>
      <c r="G10" s="114">
        <f t="shared" si="0"/>
        <v>17</v>
      </c>
      <c r="H10" s="114">
        <f t="shared" ref="H10:J10" si="1">SUM(H11:H35)</f>
        <v>1733</v>
      </c>
      <c r="I10" s="114">
        <f t="shared" si="1"/>
        <v>371</v>
      </c>
      <c r="J10" s="115">
        <f t="shared" si="1"/>
        <v>29229</v>
      </c>
    </row>
    <row r="11" spans="1:19" ht="21" customHeight="1" x14ac:dyDescent="0.15">
      <c r="A11" s="116" t="s">
        <v>9</v>
      </c>
      <c r="B11" s="101">
        <v>2007</v>
      </c>
      <c r="C11" s="104">
        <v>1893</v>
      </c>
      <c r="D11" s="104">
        <v>1794</v>
      </c>
      <c r="E11" s="104">
        <v>49</v>
      </c>
      <c r="F11" s="104">
        <v>1736</v>
      </c>
      <c r="G11" s="117" t="s">
        <v>248</v>
      </c>
      <c r="H11" s="104">
        <v>29</v>
      </c>
      <c r="I11" s="104">
        <v>5</v>
      </c>
      <c r="J11" s="99">
        <v>404</v>
      </c>
      <c r="K11" s="83"/>
      <c r="L11" s="49"/>
      <c r="M11" s="49"/>
      <c r="N11" s="49"/>
      <c r="O11" s="49"/>
      <c r="P11" s="49"/>
      <c r="Q11" s="49"/>
      <c r="R11" s="49"/>
      <c r="S11" s="49"/>
    </row>
    <row r="12" spans="1:19" ht="21" customHeight="1" x14ac:dyDescent="0.15">
      <c r="A12" s="116" t="s">
        <v>10</v>
      </c>
      <c r="B12" s="101">
        <v>2729</v>
      </c>
      <c r="C12" s="104">
        <v>2574</v>
      </c>
      <c r="D12" s="104">
        <v>2519</v>
      </c>
      <c r="E12" s="104">
        <v>81</v>
      </c>
      <c r="F12" s="104">
        <v>2327</v>
      </c>
      <c r="G12" s="117" t="s">
        <v>248</v>
      </c>
      <c r="H12" s="104">
        <v>30</v>
      </c>
      <c r="I12" s="104">
        <v>9</v>
      </c>
      <c r="J12" s="99">
        <v>557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21" customHeight="1" x14ac:dyDescent="0.15">
      <c r="A13" s="116" t="s">
        <v>11</v>
      </c>
      <c r="B13" s="101">
        <v>658</v>
      </c>
      <c r="C13" s="104">
        <v>603</v>
      </c>
      <c r="D13" s="104">
        <v>579</v>
      </c>
      <c r="E13" s="104">
        <v>16</v>
      </c>
      <c r="F13" s="104">
        <v>567</v>
      </c>
      <c r="G13" s="117" t="s">
        <v>249</v>
      </c>
      <c r="H13" s="104">
        <v>4</v>
      </c>
      <c r="I13" s="104">
        <v>2</v>
      </c>
      <c r="J13" s="99">
        <v>165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19" ht="21" customHeight="1" x14ac:dyDescent="0.15">
      <c r="A14" s="116" t="s">
        <v>12</v>
      </c>
      <c r="B14" s="101">
        <v>2041</v>
      </c>
      <c r="C14" s="104">
        <v>1910</v>
      </c>
      <c r="D14" s="104">
        <v>1856</v>
      </c>
      <c r="E14" s="104">
        <v>110</v>
      </c>
      <c r="F14" s="104">
        <v>1822</v>
      </c>
      <c r="G14" s="117" t="s">
        <v>248</v>
      </c>
      <c r="H14" s="104">
        <v>44</v>
      </c>
      <c r="I14" s="104">
        <v>7</v>
      </c>
      <c r="J14" s="99">
        <v>510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21" customHeight="1" x14ac:dyDescent="0.15">
      <c r="A15" s="116" t="s">
        <v>13</v>
      </c>
      <c r="B15" s="101">
        <v>1452</v>
      </c>
      <c r="C15" s="104">
        <v>1359</v>
      </c>
      <c r="D15" s="104">
        <v>1305</v>
      </c>
      <c r="E15" s="104">
        <v>34</v>
      </c>
      <c r="F15" s="104">
        <v>1261</v>
      </c>
      <c r="G15" s="117" t="s">
        <v>248</v>
      </c>
      <c r="H15" s="104">
        <v>4</v>
      </c>
      <c r="I15" s="104">
        <v>4</v>
      </c>
      <c r="J15" s="99">
        <v>228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19" ht="21" customHeight="1" x14ac:dyDescent="0.15">
      <c r="A16" s="116" t="s">
        <v>14</v>
      </c>
      <c r="B16" s="101">
        <v>1235</v>
      </c>
      <c r="C16" s="104">
        <v>1162</v>
      </c>
      <c r="D16" s="104">
        <v>1119</v>
      </c>
      <c r="E16" s="104">
        <v>37</v>
      </c>
      <c r="F16" s="104">
        <v>1024</v>
      </c>
      <c r="G16" s="117" t="s">
        <v>248</v>
      </c>
      <c r="H16" s="104">
        <v>16</v>
      </c>
      <c r="I16" s="104">
        <v>3</v>
      </c>
      <c r="J16" s="99">
        <v>193</v>
      </c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21" customHeight="1" x14ac:dyDescent="0.15">
      <c r="A17" s="116" t="s">
        <v>15</v>
      </c>
      <c r="B17" s="101">
        <v>3078</v>
      </c>
      <c r="C17" s="104">
        <v>2884</v>
      </c>
      <c r="D17" s="104">
        <v>2812</v>
      </c>
      <c r="E17" s="104">
        <v>127</v>
      </c>
      <c r="F17" s="104">
        <v>2666</v>
      </c>
      <c r="G17" s="104">
        <v>1</v>
      </c>
      <c r="H17" s="104">
        <v>74</v>
      </c>
      <c r="I17" s="104">
        <v>10</v>
      </c>
      <c r="J17" s="99">
        <v>683</v>
      </c>
      <c r="K17" s="49"/>
      <c r="L17" s="49"/>
      <c r="M17" s="49"/>
      <c r="N17" s="49"/>
      <c r="O17" s="49"/>
      <c r="P17" s="49"/>
      <c r="Q17" s="49"/>
      <c r="R17" s="49"/>
      <c r="S17" s="49"/>
    </row>
    <row r="18" spans="1:19" ht="21" customHeight="1" x14ac:dyDescent="0.15">
      <c r="A18" s="116" t="s">
        <v>16</v>
      </c>
      <c r="B18" s="101">
        <v>2716</v>
      </c>
      <c r="C18" s="104">
        <v>2550</v>
      </c>
      <c r="D18" s="104">
        <v>2496</v>
      </c>
      <c r="E18" s="104">
        <v>137</v>
      </c>
      <c r="F18" s="104">
        <v>2412</v>
      </c>
      <c r="G18" s="117">
        <v>1</v>
      </c>
      <c r="H18" s="104">
        <v>52</v>
      </c>
      <c r="I18" s="104">
        <v>9</v>
      </c>
      <c r="J18" s="99">
        <v>702</v>
      </c>
      <c r="K18" s="49"/>
      <c r="L18" s="49"/>
      <c r="M18" s="49"/>
      <c r="N18" s="49"/>
      <c r="O18" s="49"/>
      <c r="P18" s="49"/>
      <c r="Q18" s="49"/>
      <c r="R18" s="49"/>
      <c r="S18" s="49"/>
    </row>
    <row r="19" spans="1:19" ht="21" customHeight="1" x14ac:dyDescent="0.15">
      <c r="A19" s="116" t="s">
        <v>17</v>
      </c>
      <c r="B19" s="101">
        <v>1196</v>
      </c>
      <c r="C19" s="104">
        <v>1127</v>
      </c>
      <c r="D19" s="104">
        <v>1096</v>
      </c>
      <c r="E19" s="104">
        <v>44</v>
      </c>
      <c r="F19" s="104">
        <v>1026</v>
      </c>
      <c r="G19" s="117" t="s">
        <v>248</v>
      </c>
      <c r="H19" s="104">
        <v>20</v>
      </c>
      <c r="I19" s="104">
        <v>2</v>
      </c>
      <c r="J19" s="99">
        <v>219</v>
      </c>
      <c r="K19" s="49"/>
      <c r="L19" s="49"/>
      <c r="M19" s="49"/>
      <c r="N19" s="49"/>
      <c r="O19" s="49"/>
      <c r="P19" s="49"/>
      <c r="Q19" s="49"/>
      <c r="R19" s="49"/>
      <c r="S19" s="49"/>
    </row>
    <row r="20" spans="1:19" ht="21" customHeight="1" x14ac:dyDescent="0.15">
      <c r="A20" s="116" t="s">
        <v>18</v>
      </c>
      <c r="B20" s="101">
        <v>4472</v>
      </c>
      <c r="C20" s="104">
        <v>4240</v>
      </c>
      <c r="D20" s="104">
        <v>4223</v>
      </c>
      <c r="E20" s="104">
        <v>132</v>
      </c>
      <c r="F20" s="104">
        <v>3885</v>
      </c>
      <c r="G20" s="104">
        <v>1</v>
      </c>
      <c r="H20" s="104">
        <v>51</v>
      </c>
      <c r="I20" s="104">
        <v>19</v>
      </c>
      <c r="J20" s="99">
        <v>1245</v>
      </c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1" customHeight="1" x14ac:dyDescent="0.15">
      <c r="A21" s="116" t="s">
        <v>19</v>
      </c>
      <c r="B21" s="101">
        <v>2579</v>
      </c>
      <c r="C21" s="104">
        <v>2433</v>
      </c>
      <c r="D21" s="104">
        <v>2355</v>
      </c>
      <c r="E21" s="104">
        <v>128</v>
      </c>
      <c r="F21" s="104">
        <v>2254</v>
      </c>
      <c r="G21" s="117" t="s">
        <v>248</v>
      </c>
      <c r="H21" s="104">
        <v>50</v>
      </c>
      <c r="I21" s="104">
        <v>7</v>
      </c>
      <c r="J21" s="99">
        <v>652</v>
      </c>
      <c r="K21" s="49"/>
      <c r="L21" s="49"/>
      <c r="M21" s="49"/>
      <c r="N21" s="49"/>
      <c r="O21" s="49"/>
      <c r="P21" s="49"/>
      <c r="Q21" s="49"/>
      <c r="R21" s="49"/>
      <c r="S21" s="49"/>
    </row>
    <row r="22" spans="1:19" ht="21" customHeight="1" x14ac:dyDescent="0.15">
      <c r="A22" s="116" t="s">
        <v>20</v>
      </c>
      <c r="B22" s="101">
        <v>5081</v>
      </c>
      <c r="C22" s="104">
        <v>4817</v>
      </c>
      <c r="D22" s="104">
        <v>4695</v>
      </c>
      <c r="E22" s="104">
        <v>209</v>
      </c>
      <c r="F22" s="104">
        <v>4366</v>
      </c>
      <c r="G22" s="104">
        <v>1</v>
      </c>
      <c r="H22" s="104">
        <v>91</v>
      </c>
      <c r="I22" s="104">
        <v>14</v>
      </c>
      <c r="J22" s="99">
        <v>998</v>
      </c>
      <c r="K22" s="49"/>
      <c r="L22" s="49"/>
      <c r="M22" s="49"/>
      <c r="N22" s="49"/>
      <c r="O22" s="49"/>
      <c r="P22" s="49"/>
      <c r="Q22" s="49"/>
      <c r="R22" s="49"/>
      <c r="S22" s="49"/>
    </row>
    <row r="23" spans="1:19" ht="21" customHeight="1" x14ac:dyDescent="0.15">
      <c r="A23" s="116" t="s">
        <v>21</v>
      </c>
      <c r="B23" s="101">
        <v>8271</v>
      </c>
      <c r="C23" s="104">
        <v>7892</v>
      </c>
      <c r="D23" s="104">
        <v>7776</v>
      </c>
      <c r="E23" s="104">
        <v>490</v>
      </c>
      <c r="F23" s="104">
        <v>7133</v>
      </c>
      <c r="G23" s="104">
        <v>1</v>
      </c>
      <c r="H23" s="104">
        <v>209</v>
      </c>
      <c r="I23" s="104">
        <v>22</v>
      </c>
      <c r="J23" s="99">
        <v>1859</v>
      </c>
      <c r="K23" s="49"/>
      <c r="L23" s="49"/>
      <c r="M23" s="49"/>
      <c r="N23" s="49"/>
      <c r="O23" s="49"/>
      <c r="P23" s="49"/>
      <c r="Q23" s="49"/>
      <c r="R23" s="49"/>
      <c r="S23" s="49"/>
    </row>
    <row r="24" spans="1:19" ht="21" customHeight="1" x14ac:dyDescent="0.15">
      <c r="A24" s="116" t="s">
        <v>22</v>
      </c>
      <c r="B24" s="101">
        <v>2836</v>
      </c>
      <c r="C24" s="104">
        <v>2686</v>
      </c>
      <c r="D24" s="104">
        <v>2579</v>
      </c>
      <c r="E24" s="104">
        <v>116</v>
      </c>
      <c r="F24" s="104">
        <v>2448</v>
      </c>
      <c r="G24" s="117" t="s">
        <v>248</v>
      </c>
      <c r="H24" s="104">
        <v>48</v>
      </c>
      <c r="I24" s="104">
        <v>7</v>
      </c>
      <c r="J24" s="99">
        <v>673</v>
      </c>
      <c r="K24" s="49"/>
      <c r="L24" s="49"/>
      <c r="M24" s="49"/>
      <c r="N24" s="49"/>
      <c r="O24" s="49"/>
      <c r="P24" s="49"/>
      <c r="Q24" s="49"/>
      <c r="R24" s="49"/>
      <c r="S24" s="49"/>
    </row>
    <row r="25" spans="1:19" ht="21" customHeight="1" x14ac:dyDescent="0.15">
      <c r="A25" s="116" t="s">
        <v>23</v>
      </c>
      <c r="B25" s="101">
        <v>7750</v>
      </c>
      <c r="C25" s="104">
        <v>7369</v>
      </c>
      <c r="D25" s="104">
        <v>7083</v>
      </c>
      <c r="E25" s="104">
        <v>253</v>
      </c>
      <c r="F25" s="104">
        <v>6989</v>
      </c>
      <c r="G25" s="104">
        <v>2</v>
      </c>
      <c r="H25" s="104">
        <v>101</v>
      </c>
      <c r="I25" s="104">
        <v>25</v>
      </c>
      <c r="J25" s="99">
        <v>2711</v>
      </c>
      <c r="K25" s="49"/>
      <c r="L25" s="49"/>
      <c r="M25" s="49"/>
      <c r="N25" s="49"/>
      <c r="O25" s="49"/>
      <c r="P25" s="49"/>
      <c r="Q25" s="49"/>
      <c r="R25" s="49"/>
      <c r="S25" s="49"/>
    </row>
    <row r="26" spans="1:19" ht="21" customHeight="1" x14ac:dyDescent="0.15">
      <c r="A26" s="116" t="s">
        <v>24</v>
      </c>
      <c r="B26" s="101">
        <v>3623</v>
      </c>
      <c r="C26" s="104">
        <v>3458</v>
      </c>
      <c r="D26" s="104">
        <v>3407</v>
      </c>
      <c r="E26" s="104">
        <v>151</v>
      </c>
      <c r="F26" s="104">
        <v>3127</v>
      </c>
      <c r="G26" s="117">
        <v>1</v>
      </c>
      <c r="H26" s="104">
        <v>71</v>
      </c>
      <c r="I26" s="104">
        <v>10</v>
      </c>
      <c r="J26" s="99">
        <v>868</v>
      </c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21" customHeight="1" x14ac:dyDescent="0.15">
      <c r="A27" s="116" t="s">
        <v>25</v>
      </c>
      <c r="B27" s="101">
        <v>4203</v>
      </c>
      <c r="C27" s="104">
        <v>3980</v>
      </c>
      <c r="D27" s="104">
        <v>3899</v>
      </c>
      <c r="E27" s="104">
        <v>184</v>
      </c>
      <c r="F27" s="104">
        <v>3631</v>
      </c>
      <c r="G27" s="117" t="s">
        <v>248</v>
      </c>
      <c r="H27" s="104">
        <v>21</v>
      </c>
      <c r="I27" s="104">
        <v>12</v>
      </c>
      <c r="J27" s="99">
        <v>948</v>
      </c>
      <c r="K27" s="49"/>
      <c r="L27" s="49"/>
      <c r="M27" s="49"/>
      <c r="N27" s="49"/>
      <c r="O27" s="49"/>
      <c r="P27" s="49"/>
      <c r="Q27" s="49"/>
      <c r="R27" s="49"/>
      <c r="S27" s="49"/>
    </row>
    <row r="28" spans="1:19" ht="21" customHeight="1" x14ac:dyDescent="0.15">
      <c r="A28" s="116" t="s">
        <v>26</v>
      </c>
      <c r="B28" s="101">
        <v>2078</v>
      </c>
      <c r="C28" s="104">
        <v>1980</v>
      </c>
      <c r="D28" s="104">
        <v>1947</v>
      </c>
      <c r="E28" s="104">
        <v>146</v>
      </c>
      <c r="F28" s="104">
        <v>1828</v>
      </c>
      <c r="G28" s="117" t="s">
        <v>248</v>
      </c>
      <c r="H28" s="104">
        <v>22</v>
      </c>
      <c r="I28" s="104">
        <v>6</v>
      </c>
      <c r="J28" s="99">
        <v>545</v>
      </c>
      <c r="K28" s="49"/>
      <c r="L28" s="49"/>
      <c r="M28" s="49"/>
      <c r="N28" s="49"/>
      <c r="O28" s="49"/>
      <c r="P28" s="49"/>
      <c r="Q28" s="49"/>
      <c r="R28" s="49"/>
      <c r="S28" s="49"/>
    </row>
    <row r="29" spans="1:19" ht="21" customHeight="1" x14ac:dyDescent="0.15">
      <c r="A29" s="116" t="s">
        <v>27</v>
      </c>
      <c r="B29" s="101">
        <v>2334</v>
      </c>
      <c r="C29" s="104">
        <v>2183</v>
      </c>
      <c r="D29" s="104">
        <v>2096</v>
      </c>
      <c r="E29" s="104">
        <v>96</v>
      </c>
      <c r="F29" s="104">
        <v>2014</v>
      </c>
      <c r="G29" s="117" t="s">
        <v>248</v>
      </c>
      <c r="H29" s="104">
        <v>43</v>
      </c>
      <c r="I29" s="104">
        <v>6</v>
      </c>
      <c r="J29" s="99">
        <v>484</v>
      </c>
      <c r="K29" s="49"/>
      <c r="L29" s="49"/>
      <c r="M29" s="49"/>
      <c r="N29" s="49"/>
      <c r="O29" s="49"/>
      <c r="P29" s="49"/>
      <c r="Q29" s="49"/>
      <c r="R29" s="49"/>
      <c r="S29" s="49"/>
    </row>
    <row r="30" spans="1:19" ht="21" customHeight="1" x14ac:dyDescent="0.15">
      <c r="A30" s="116" t="s">
        <v>28</v>
      </c>
      <c r="B30" s="101">
        <v>4983</v>
      </c>
      <c r="C30" s="104">
        <v>4735</v>
      </c>
      <c r="D30" s="104">
        <v>4666</v>
      </c>
      <c r="E30" s="104">
        <v>286</v>
      </c>
      <c r="F30" s="104">
        <v>4399</v>
      </c>
      <c r="G30" s="104">
        <v>1</v>
      </c>
      <c r="H30" s="104">
        <v>63</v>
      </c>
      <c r="I30" s="104">
        <v>13</v>
      </c>
      <c r="J30" s="99">
        <v>1311</v>
      </c>
      <c r="K30" s="49"/>
      <c r="L30" s="49"/>
      <c r="M30" s="49"/>
      <c r="N30" s="49"/>
      <c r="O30" s="49"/>
      <c r="P30" s="49"/>
      <c r="Q30" s="49"/>
      <c r="R30" s="49"/>
      <c r="S30" s="49"/>
    </row>
    <row r="31" spans="1:19" ht="21" customHeight="1" x14ac:dyDescent="0.15">
      <c r="A31" s="116" t="s">
        <v>29</v>
      </c>
      <c r="B31" s="101">
        <v>7436</v>
      </c>
      <c r="C31" s="104">
        <v>7095</v>
      </c>
      <c r="D31" s="104">
        <v>7038</v>
      </c>
      <c r="E31" s="104">
        <v>382</v>
      </c>
      <c r="F31" s="104">
        <v>6551</v>
      </c>
      <c r="G31" s="104">
        <v>3</v>
      </c>
      <c r="H31" s="104">
        <v>157</v>
      </c>
      <c r="I31" s="104">
        <v>18</v>
      </c>
      <c r="J31" s="99">
        <v>1880</v>
      </c>
      <c r="K31" s="49"/>
      <c r="L31" s="49"/>
      <c r="M31" s="49"/>
      <c r="N31" s="49"/>
      <c r="O31" s="49"/>
      <c r="P31" s="49"/>
      <c r="Q31" s="49"/>
      <c r="R31" s="49"/>
      <c r="S31" s="49"/>
    </row>
    <row r="32" spans="1:19" ht="21" customHeight="1" x14ac:dyDescent="0.15">
      <c r="A32" s="116" t="s">
        <v>30</v>
      </c>
      <c r="B32" s="101">
        <v>6619</v>
      </c>
      <c r="C32" s="104">
        <v>6291</v>
      </c>
      <c r="D32" s="104">
        <v>6210</v>
      </c>
      <c r="E32" s="104">
        <v>257</v>
      </c>
      <c r="F32" s="104">
        <v>5809</v>
      </c>
      <c r="G32" s="104">
        <v>1</v>
      </c>
      <c r="H32" s="104">
        <v>132</v>
      </c>
      <c r="I32" s="104">
        <v>18</v>
      </c>
      <c r="J32" s="99">
        <v>1876</v>
      </c>
      <c r="K32" s="49"/>
      <c r="L32" s="49"/>
      <c r="M32" s="49"/>
      <c r="N32" s="49"/>
      <c r="O32" s="49"/>
      <c r="P32" s="49"/>
      <c r="Q32" s="49"/>
      <c r="R32" s="49"/>
      <c r="S32" s="49"/>
    </row>
    <row r="33" spans="1:19" ht="21" customHeight="1" x14ac:dyDescent="0.15">
      <c r="A33" s="116" t="s">
        <v>31</v>
      </c>
      <c r="B33" s="101">
        <v>9898</v>
      </c>
      <c r="C33" s="104">
        <v>9493</v>
      </c>
      <c r="D33" s="104">
        <v>9385</v>
      </c>
      <c r="E33" s="104">
        <v>584</v>
      </c>
      <c r="F33" s="104">
        <v>8912</v>
      </c>
      <c r="G33" s="104">
        <v>2</v>
      </c>
      <c r="H33" s="104">
        <v>289</v>
      </c>
      <c r="I33" s="104">
        <v>27</v>
      </c>
      <c r="J33" s="99">
        <v>2853</v>
      </c>
      <c r="K33" s="49"/>
      <c r="L33" s="49"/>
      <c r="M33" s="49"/>
      <c r="N33" s="49"/>
      <c r="O33" s="49"/>
      <c r="P33" s="49"/>
      <c r="Q33" s="49"/>
      <c r="R33" s="49"/>
      <c r="S33" s="49"/>
    </row>
    <row r="34" spans="1:19" ht="21" customHeight="1" x14ac:dyDescent="0.15">
      <c r="A34" s="116" t="s">
        <v>32</v>
      </c>
      <c r="B34" s="101">
        <v>23159</v>
      </c>
      <c r="C34" s="104">
        <v>21829</v>
      </c>
      <c r="D34" s="104">
        <v>21634</v>
      </c>
      <c r="E34" s="104">
        <v>260</v>
      </c>
      <c r="F34" s="104">
        <v>19494</v>
      </c>
      <c r="G34" s="104">
        <v>2</v>
      </c>
      <c r="H34" s="104">
        <v>112</v>
      </c>
      <c r="I34" s="104">
        <v>110</v>
      </c>
      <c r="J34" s="99">
        <v>6649</v>
      </c>
      <c r="K34" s="49"/>
      <c r="L34" s="49"/>
      <c r="M34" s="49"/>
      <c r="N34" s="49"/>
      <c r="O34" s="49"/>
      <c r="P34" s="49"/>
      <c r="Q34" s="49"/>
      <c r="R34" s="49"/>
      <c r="S34" s="49"/>
    </row>
    <row r="35" spans="1:19" ht="21" customHeight="1" x14ac:dyDescent="0.15">
      <c r="A35" s="118" t="s">
        <v>239</v>
      </c>
      <c r="B35" s="110">
        <v>575</v>
      </c>
      <c r="C35" s="119">
        <v>223</v>
      </c>
      <c r="D35" s="119">
        <v>11</v>
      </c>
      <c r="E35" s="120" t="s">
        <v>248</v>
      </c>
      <c r="F35" s="119">
        <v>500</v>
      </c>
      <c r="G35" s="120" t="s">
        <v>248</v>
      </c>
      <c r="H35" s="120" t="s">
        <v>248</v>
      </c>
      <c r="I35" s="119">
        <v>6</v>
      </c>
      <c r="J35" s="121">
        <v>16</v>
      </c>
      <c r="K35" s="49"/>
      <c r="L35" s="49"/>
      <c r="M35" s="49"/>
      <c r="N35" s="49"/>
      <c r="O35" s="49"/>
      <c r="P35" s="49"/>
      <c r="Q35" s="49"/>
      <c r="R35" s="49"/>
      <c r="S35" s="49"/>
    </row>
    <row r="36" spans="1:19" ht="15" customHeight="1" x14ac:dyDescent="0.15">
      <c r="A36" s="8"/>
    </row>
    <row r="37" spans="1:19" ht="21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5" firstPageNumber="35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showGridLines="0" view="pageBreakPreview" zoomScaleNormal="100" zoomScaleSheetLayoutView="100" workbookViewId="0">
      <selection activeCell="A3" sqref="A3:BL3"/>
    </sheetView>
  </sheetViews>
  <sheetFormatPr defaultColWidth="1.375" defaultRowHeight="13.5" x14ac:dyDescent="0.15"/>
  <cols>
    <col min="1" max="8" width="1.625" style="4" customWidth="1"/>
    <col min="9" max="53" width="1.375" style="4"/>
    <col min="54" max="54" width="1.375" style="4" customWidth="1"/>
    <col min="55" max="16384" width="1.375" style="4"/>
  </cols>
  <sheetData>
    <row r="1" spans="1:65" ht="21.75" customHeight="1" x14ac:dyDescent="0.15">
      <c r="A1" s="145" t="s">
        <v>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</row>
    <row r="2" spans="1:65" ht="21" customHeight="1" x14ac:dyDescent="0.15"/>
    <row r="3" spans="1:65" ht="17.25" customHeight="1" x14ac:dyDescent="0.15">
      <c r="A3" s="146" t="s">
        <v>47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5" ht="15" customHeight="1" x14ac:dyDescent="0.15">
      <c r="A4" s="183" t="s">
        <v>48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</row>
    <row r="5" spans="1:65" ht="33" customHeight="1" x14ac:dyDescent="0.15">
      <c r="A5" s="184"/>
      <c r="B5" s="185"/>
      <c r="C5" s="185"/>
      <c r="D5" s="185"/>
      <c r="E5" s="185"/>
      <c r="F5" s="185"/>
      <c r="G5" s="185"/>
      <c r="H5" s="185"/>
      <c r="I5" s="188" t="s">
        <v>49</v>
      </c>
      <c r="J5" s="188"/>
      <c r="K5" s="188"/>
      <c r="L5" s="188"/>
      <c r="M5" s="188"/>
      <c r="N5" s="188"/>
      <c r="O5" s="188"/>
      <c r="P5" s="170" t="s">
        <v>50</v>
      </c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90" t="s">
        <v>65</v>
      </c>
      <c r="AZ5" s="188"/>
      <c r="BA5" s="188"/>
      <c r="BB5" s="188"/>
      <c r="BC5" s="188"/>
      <c r="BD5" s="188"/>
      <c r="BE5" s="188"/>
      <c r="BF5" s="190" t="s">
        <v>191</v>
      </c>
      <c r="BG5" s="188"/>
      <c r="BH5" s="188"/>
      <c r="BI5" s="188"/>
      <c r="BJ5" s="188"/>
      <c r="BK5" s="188"/>
      <c r="BL5" s="191"/>
    </row>
    <row r="6" spans="1:65" ht="33" customHeight="1" x14ac:dyDescent="0.15">
      <c r="A6" s="186"/>
      <c r="B6" s="187"/>
      <c r="C6" s="187"/>
      <c r="D6" s="187"/>
      <c r="E6" s="187"/>
      <c r="F6" s="187"/>
      <c r="G6" s="187"/>
      <c r="H6" s="187"/>
      <c r="I6" s="189"/>
      <c r="J6" s="189"/>
      <c r="K6" s="189"/>
      <c r="L6" s="189"/>
      <c r="M6" s="189"/>
      <c r="N6" s="189"/>
      <c r="O6" s="189"/>
      <c r="P6" s="193" t="s">
        <v>52</v>
      </c>
      <c r="Q6" s="193"/>
      <c r="R6" s="193"/>
      <c r="S6" s="193"/>
      <c r="T6" s="193"/>
      <c r="U6" s="193"/>
      <c r="V6" s="193"/>
      <c r="W6" s="194" t="s">
        <v>53</v>
      </c>
      <c r="X6" s="194"/>
      <c r="Y6" s="194"/>
      <c r="Z6" s="194"/>
      <c r="AA6" s="194"/>
      <c r="AB6" s="194"/>
      <c r="AC6" s="194"/>
      <c r="AD6" s="194" t="s">
        <v>54</v>
      </c>
      <c r="AE6" s="194"/>
      <c r="AF6" s="194"/>
      <c r="AG6" s="194"/>
      <c r="AH6" s="194"/>
      <c r="AI6" s="194"/>
      <c r="AJ6" s="194"/>
      <c r="AK6" s="195" t="s">
        <v>192</v>
      </c>
      <c r="AL6" s="195"/>
      <c r="AM6" s="195"/>
      <c r="AN6" s="195"/>
      <c r="AO6" s="195"/>
      <c r="AP6" s="195"/>
      <c r="AQ6" s="195"/>
      <c r="AR6" s="196" t="s">
        <v>193</v>
      </c>
      <c r="AS6" s="195"/>
      <c r="AT6" s="195"/>
      <c r="AU6" s="195"/>
      <c r="AV6" s="195"/>
      <c r="AW6" s="195"/>
      <c r="AX6" s="195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92"/>
    </row>
    <row r="7" spans="1:65" ht="21" customHeight="1" x14ac:dyDescent="0.15">
      <c r="A7" s="198" t="s">
        <v>259</v>
      </c>
      <c r="B7" s="198"/>
      <c r="C7" s="198"/>
      <c r="D7" s="198"/>
      <c r="E7" s="198"/>
      <c r="F7" s="198"/>
      <c r="G7" s="198"/>
      <c r="H7" s="174"/>
      <c r="I7" s="151">
        <v>116400</v>
      </c>
      <c r="J7" s="152"/>
      <c r="K7" s="152"/>
      <c r="L7" s="152"/>
      <c r="M7" s="152"/>
      <c r="N7" s="152"/>
      <c r="O7" s="153"/>
      <c r="P7" s="176">
        <f>SUM(W7:AX7)</f>
        <v>14379</v>
      </c>
      <c r="Q7" s="177"/>
      <c r="R7" s="177"/>
      <c r="S7" s="177"/>
      <c r="T7" s="177"/>
      <c r="U7" s="177"/>
      <c r="V7" s="178"/>
      <c r="W7" s="176">
        <v>11660</v>
      </c>
      <c r="X7" s="177"/>
      <c r="Y7" s="177"/>
      <c r="Z7" s="177"/>
      <c r="AA7" s="177"/>
      <c r="AB7" s="177"/>
      <c r="AC7" s="178"/>
      <c r="AD7" s="176">
        <v>983</v>
      </c>
      <c r="AE7" s="177"/>
      <c r="AF7" s="177"/>
      <c r="AG7" s="177"/>
      <c r="AH7" s="177"/>
      <c r="AI7" s="177"/>
      <c r="AJ7" s="178"/>
      <c r="AK7" s="176">
        <v>389</v>
      </c>
      <c r="AL7" s="177"/>
      <c r="AM7" s="177"/>
      <c r="AN7" s="177"/>
      <c r="AO7" s="177"/>
      <c r="AP7" s="177"/>
      <c r="AQ7" s="178"/>
      <c r="AR7" s="176">
        <v>1347</v>
      </c>
      <c r="AS7" s="177"/>
      <c r="AT7" s="177"/>
      <c r="AU7" s="177"/>
      <c r="AV7" s="177"/>
      <c r="AW7" s="177"/>
      <c r="AX7" s="178"/>
      <c r="AY7" s="176">
        <v>2001</v>
      </c>
      <c r="AZ7" s="177"/>
      <c r="BA7" s="177"/>
      <c r="BB7" s="177"/>
      <c r="BC7" s="177"/>
      <c r="BD7" s="177"/>
      <c r="BE7" s="178"/>
      <c r="BF7" s="176">
        <v>100019</v>
      </c>
      <c r="BG7" s="177"/>
      <c r="BH7" s="177"/>
      <c r="BI7" s="177"/>
      <c r="BJ7" s="177"/>
      <c r="BK7" s="177"/>
      <c r="BL7" s="177"/>
    </row>
    <row r="8" spans="1:65" ht="21" customHeight="1" x14ac:dyDescent="0.15">
      <c r="A8" s="174" t="s">
        <v>212</v>
      </c>
      <c r="B8" s="175"/>
      <c r="C8" s="175"/>
      <c r="D8" s="175"/>
      <c r="E8" s="175"/>
      <c r="F8" s="175"/>
      <c r="G8" s="175"/>
      <c r="H8" s="175"/>
      <c r="I8" s="176">
        <f t="shared" ref="I8:I10" si="0">P8+AY8+BF8</f>
        <v>115287</v>
      </c>
      <c r="J8" s="177"/>
      <c r="K8" s="177"/>
      <c r="L8" s="177"/>
      <c r="M8" s="177"/>
      <c r="N8" s="177"/>
      <c r="O8" s="178"/>
      <c r="P8" s="176">
        <f t="shared" ref="P8:P10" si="1">SUM(W8:AX8)</f>
        <v>14276</v>
      </c>
      <c r="Q8" s="177"/>
      <c r="R8" s="177"/>
      <c r="S8" s="177"/>
      <c r="T8" s="177"/>
      <c r="U8" s="177"/>
      <c r="V8" s="178"/>
      <c r="W8" s="176">
        <v>11612</v>
      </c>
      <c r="X8" s="177"/>
      <c r="Y8" s="177"/>
      <c r="Z8" s="177"/>
      <c r="AA8" s="177"/>
      <c r="AB8" s="177"/>
      <c r="AC8" s="178"/>
      <c r="AD8" s="176">
        <v>900</v>
      </c>
      <c r="AE8" s="177"/>
      <c r="AF8" s="177"/>
      <c r="AG8" s="177"/>
      <c r="AH8" s="177"/>
      <c r="AI8" s="177"/>
      <c r="AJ8" s="178"/>
      <c r="AK8" s="176">
        <v>403</v>
      </c>
      <c r="AL8" s="177"/>
      <c r="AM8" s="177"/>
      <c r="AN8" s="177"/>
      <c r="AO8" s="177"/>
      <c r="AP8" s="177"/>
      <c r="AQ8" s="178"/>
      <c r="AR8" s="176">
        <v>1361</v>
      </c>
      <c r="AS8" s="177"/>
      <c r="AT8" s="177"/>
      <c r="AU8" s="177"/>
      <c r="AV8" s="177"/>
      <c r="AW8" s="177"/>
      <c r="AX8" s="178"/>
      <c r="AY8" s="197">
        <v>1997</v>
      </c>
      <c r="AZ8" s="197"/>
      <c r="BA8" s="197"/>
      <c r="BB8" s="197"/>
      <c r="BC8" s="197"/>
      <c r="BD8" s="197"/>
      <c r="BE8" s="197"/>
      <c r="BF8" s="197">
        <v>99014</v>
      </c>
      <c r="BG8" s="197"/>
      <c r="BH8" s="197"/>
      <c r="BI8" s="197"/>
      <c r="BJ8" s="197"/>
      <c r="BK8" s="197"/>
      <c r="BL8" s="176"/>
    </row>
    <row r="9" spans="1:65" ht="21" customHeight="1" x14ac:dyDescent="0.15">
      <c r="A9" s="174" t="s">
        <v>221</v>
      </c>
      <c r="B9" s="175"/>
      <c r="C9" s="175"/>
      <c r="D9" s="175"/>
      <c r="E9" s="175"/>
      <c r="F9" s="175"/>
      <c r="G9" s="175"/>
      <c r="H9" s="175"/>
      <c r="I9" s="176">
        <f t="shared" si="0"/>
        <v>114653</v>
      </c>
      <c r="J9" s="177"/>
      <c r="K9" s="177"/>
      <c r="L9" s="177"/>
      <c r="M9" s="177"/>
      <c r="N9" s="177"/>
      <c r="O9" s="178"/>
      <c r="P9" s="176">
        <f t="shared" si="1"/>
        <v>14236</v>
      </c>
      <c r="Q9" s="177"/>
      <c r="R9" s="177"/>
      <c r="S9" s="177"/>
      <c r="T9" s="177"/>
      <c r="U9" s="177"/>
      <c r="V9" s="178"/>
      <c r="W9" s="151">
        <v>11596</v>
      </c>
      <c r="X9" s="152"/>
      <c r="Y9" s="152"/>
      <c r="Z9" s="152"/>
      <c r="AA9" s="152"/>
      <c r="AB9" s="152"/>
      <c r="AC9" s="153"/>
      <c r="AD9" s="151">
        <v>833</v>
      </c>
      <c r="AE9" s="152"/>
      <c r="AF9" s="152"/>
      <c r="AG9" s="152"/>
      <c r="AH9" s="152"/>
      <c r="AI9" s="152"/>
      <c r="AJ9" s="153"/>
      <c r="AK9" s="151">
        <v>400</v>
      </c>
      <c r="AL9" s="152"/>
      <c r="AM9" s="152"/>
      <c r="AN9" s="152"/>
      <c r="AO9" s="152"/>
      <c r="AP9" s="152"/>
      <c r="AQ9" s="153"/>
      <c r="AR9" s="151">
        <v>1407</v>
      </c>
      <c r="AS9" s="152"/>
      <c r="AT9" s="152"/>
      <c r="AU9" s="152"/>
      <c r="AV9" s="152"/>
      <c r="AW9" s="152"/>
      <c r="AX9" s="153"/>
      <c r="AY9" s="150">
        <v>1909</v>
      </c>
      <c r="AZ9" s="150"/>
      <c r="BA9" s="150"/>
      <c r="BB9" s="150"/>
      <c r="BC9" s="150"/>
      <c r="BD9" s="150"/>
      <c r="BE9" s="150"/>
      <c r="BF9" s="150">
        <v>98508</v>
      </c>
      <c r="BG9" s="150"/>
      <c r="BH9" s="150"/>
      <c r="BI9" s="150"/>
      <c r="BJ9" s="150"/>
      <c r="BK9" s="150"/>
      <c r="BL9" s="151"/>
    </row>
    <row r="10" spans="1:65" ht="21" customHeight="1" x14ac:dyDescent="0.15">
      <c r="A10" s="174" t="s">
        <v>228</v>
      </c>
      <c r="B10" s="175"/>
      <c r="C10" s="175"/>
      <c r="D10" s="175"/>
      <c r="E10" s="175"/>
      <c r="F10" s="175"/>
      <c r="G10" s="175"/>
      <c r="H10" s="175"/>
      <c r="I10" s="176">
        <f t="shared" si="0"/>
        <v>113539</v>
      </c>
      <c r="J10" s="177"/>
      <c r="K10" s="177"/>
      <c r="L10" s="177"/>
      <c r="M10" s="177"/>
      <c r="N10" s="177"/>
      <c r="O10" s="178"/>
      <c r="P10" s="176">
        <f t="shared" si="1"/>
        <v>13935</v>
      </c>
      <c r="Q10" s="177"/>
      <c r="R10" s="177"/>
      <c r="S10" s="177"/>
      <c r="T10" s="177"/>
      <c r="U10" s="177"/>
      <c r="V10" s="178"/>
      <c r="W10" s="151">
        <v>11307</v>
      </c>
      <c r="X10" s="152"/>
      <c r="Y10" s="152"/>
      <c r="Z10" s="152"/>
      <c r="AA10" s="152"/>
      <c r="AB10" s="152"/>
      <c r="AC10" s="153"/>
      <c r="AD10" s="151">
        <v>758</v>
      </c>
      <c r="AE10" s="152"/>
      <c r="AF10" s="152"/>
      <c r="AG10" s="152"/>
      <c r="AH10" s="152"/>
      <c r="AI10" s="152"/>
      <c r="AJ10" s="153"/>
      <c r="AK10" s="151">
        <v>411</v>
      </c>
      <c r="AL10" s="152"/>
      <c r="AM10" s="152"/>
      <c r="AN10" s="152"/>
      <c r="AO10" s="152"/>
      <c r="AP10" s="152"/>
      <c r="AQ10" s="153"/>
      <c r="AR10" s="151">
        <v>1459</v>
      </c>
      <c r="AS10" s="152"/>
      <c r="AT10" s="152"/>
      <c r="AU10" s="152"/>
      <c r="AV10" s="152"/>
      <c r="AW10" s="152"/>
      <c r="AX10" s="153"/>
      <c r="AY10" s="150">
        <v>1811</v>
      </c>
      <c r="AZ10" s="150"/>
      <c r="BA10" s="150"/>
      <c r="BB10" s="150"/>
      <c r="BC10" s="150"/>
      <c r="BD10" s="150"/>
      <c r="BE10" s="150"/>
      <c r="BF10" s="150">
        <v>97793</v>
      </c>
      <c r="BG10" s="150"/>
      <c r="BH10" s="150"/>
      <c r="BI10" s="150"/>
      <c r="BJ10" s="150"/>
      <c r="BK10" s="150"/>
      <c r="BL10" s="151"/>
    </row>
    <row r="11" spans="1:65" ht="21" customHeight="1" x14ac:dyDescent="0.15">
      <c r="A11" s="179" t="s">
        <v>240</v>
      </c>
      <c r="B11" s="180"/>
      <c r="C11" s="180"/>
      <c r="D11" s="180"/>
      <c r="E11" s="180"/>
      <c r="F11" s="180"/>
      <c r="G11" s="180"/>
      <c r="H11" s="180"/>
      <c r="I11" s="164">
        <v>112388</v>
      </c>
      <c r="J11" s="181"/>
      <c r="K11" s="181"/>
      <c r="L11" s="181"/>
      <c r="M11" s="181"/>
      <c r="N11" s="181"/>
      <c r="O11" s="182"/>
      <c r="P11" s="164">
        <f t="shared" ref="P11" si="2">SUM(W11:AX11)</f>
        <v>13726</v>
      </c>
      <c r="Q11" s="181"/>
      <c r="R11" s="181"/>
      <c r="S11" s="181"/>
      <c r="T11" s="181"/>
      <c r="U11" s="181"/>
      <c r="V11" s="182"/>
      <c r="W11" s="164">
        <v>11049</v>
      </c>
      <c r="X11" s="181"/>
      <c r="Y11" s="181"/>
      <c r="Z11" s="181"/>
      <c r="AA11" s="181"/>
      <c r="AB11" s="181"/>
      <c r="AC11" s="182"/>
      <c r="AD11" s="164">
        <v>735</v>
      </c>
      <c r="AE11" s="181"/>
      <c r="AF11" s="181"/>
      <c r="AG11" s="181"/>
      <c r="AH11" s="181"/>
      <c r="AI11" s="181"/>
      <c r="AJ11" s="182"/>
      <c r="AK11" s="164">
        <v>418</v>
      </c>
      <c r="AL11" s="181"/>
      <c r="AM11" s="181"/>
      <c r="AN11" s="181"/>
      <c r="AO11" s="181"/>
      <c r="AP11" s="181"/>
      <c r="AQ11" s="182"/>
      <c r="AR11" s="164">
        <v>1524</v>
      </c>
      <c r="AS11" s="181"/>
      <c r="AT11" s="181"/>
      <c r="AU11" s="181"/>
      <c r="AV11" s="181"/>
      <c r="AW11" s="181"/>
      <c r="AX11" s="182"/>
      <c r="AY11" s="163">
        <v>1669</v>
      </c>
      <c r="AZ11" s="163"/>
      <c r="BA11" s="163"/>
      <c r="BB11" s="163"/>
      <c r="BC11" s="163"/>
      <c r="BD11" s="163"/>
      <c r="BE11" s="163"/>
      <c r="BF11" s="163">
        <v>96994</v>
      </c>
      <c r="BG11" s="163"/>
      <c r="BH11" s="163"/>
      <c r="BI11" s="163"/>
      <c r="BJ11" s="163"/>
      <c r="BK11" s="163"/>
      <c r="BL11" s="164"/>
      <c r="BM11" s="84"/>
    </row>
    <row r="12" spans="1:65" ht="21" customHeight="1" x14ac:dyDescent="0.15">
      <c r="A12" s="154" t="s">
        <v>209</v>
      </c>
      <c r="B12" s="155"/>
      <c r="C12" s="155"/>
      <c r="D12" s="155"/>
      <c r="E12" s="155"/>
      <c r="F12" s="155"/>
      <c r="G12" s="155"/>
      <c r="H12" s="155"/>
      <c r="I12" s="158">
        <f>P12+AY12+BF12</f>
        <v>100.00088977470905</v>
      </c>
      <c r="J12" s="158"/>
      <c r="K12" s="158"/>
      <c r="L12" s="158"/>
      <c r="M12" s="158"/>
      <c r="N12" s="158"/>
      <c r="O12" s="158"/>
      <c r="P12" s="158">
        <f>P11/I11*100</f>
        <v>12.213047656333416</v>
      </c>
      <c r="Q12" s="158"/>
      <c r="R12" s="158"/>
      <c r="S12" s="158"/>
      <c r="T12" s="158"/>
      <c r="U12" s="158"/>
      <c r="V12" s="158"/>
      <c r="W12" s="158">
        <f>W11/I11*100</f>
        <v>9.8311207602235129</v>
      </c>
      <c r="X12" s="158"/>
      <c r="Y12" s="158"/>
      <c r="Z12" s="158"/>
      <c r="AA12" s="158"/>
      <c r="AB12" s="158"/>
      <c r="AC12" s="158"/>
      <c r="AD12" s="158">
        <f>AD11/I11*100</f>
        <v>0.65398441114709749</v>
      </c>
      <c r="AE12" s="158"/>
      <c r="AF12" s="158"/>
      <c r="AG12" s="158"/>
      <c r="AH12" s="158"/>
      <c r="AI12" s="158"/>
      <c r="AJ12" s="158"/>
      <c r="AK12" s="158">
        <f>AK11/I11*100</f>
        <v>0.37192582838025412</v>
      </c>
      <c r="AL12" s="158"/>
      <c r="AM12" s="158"/>
      <c r="AN12" s="158"/>
      <c r="AO12" s="158"/>
      <c r="AP12" s="158"/>
      <c r="AQ12" s="158"/>
      <c r="AR12" s="158">
        <f>AR11/I11*100</f>
        <v>1.3560166565825533</v>
      </c>
      <c r="AS12" s="158"/>
      <c r="AT12" s="158"/>
      <c r="AU12" s="158"/>
      <c r="AV12" s="158"/>
      <c r="AW12" s="158"/>
      <c r="AX12" s="158"/>
      <c r="AY12" s="158">
        <f>AY11/I11*100</f>
        <v>1.4850339893938853</v>
      </c>
      <c r="AZ12" s="158"/>
      <c r="BA12" s="158"/>
      <c r="BB12" s="158"/>
      <c r="BC12" s="158"/>
      <c r="BD12" s="158"/>
      <c r="BE12" s="158"/>
      <c r="BF12" s="158">
        <f>BF11/I11*100</f>
        <v>86.302808128981752</v>
      </c>
      <c r="BG12" s="158"/>
      <c r="BH12" s="158"/>
      <c r="BI12" s="158"/>
      <c r="BJ12" s="158"/>
      <c r="BK12" s="158"/>
      <c r="BL12" s="165"/>
      <c r="BM12" s="82"/>
    </row>
    <row r="13" spans="1:65" ht="19.5" customHeight="1" x14ac:dyDescent="0.15">
      <c r="A13" s="166" t="s">
        <v>206</v>
      </c>
      <c r="B13" s="166"/>
      <c r="C13" s="166"/>
      <c r="D13" s="166" t="s">
        <v>261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</row>
    <row r="14" spans="1:65" ht="19.5" customHeight="1" x14ac:dyDescent="0.15">
      <c r="A14" s="172" t="s">
        <v>208</v>
      </c>
      <c r="B14" s="172"/>
      <c r="C14" s="172"/>
      <c r="D14" s="160" t="s">
        <v>199</v>
      </c>
      <c r="E14" s="160"/>
      <c r="F14" s="160"/>
      <c r="G14" s="160"/>
      <c r="H14" s="160"/>
      <c r="I14" s="160"/>
      <c r="J14" s="160"/>
      <c r="K14" s="52"/>
      <c r="L14" s="172" t="s">
        <v>66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</row>
    <row r="15" spans="1:65" ht="19.5" customHeight="1" x14ac:dyDescent="0.15">
      <c r="D15" s="160" t="s">
        <v>194</v>
      </c>
      <c r="E15" s="160"/>
      <c r="F15" s="160"/>
      <c r="G15" s="160"/>
      <c r="H15" s="160"/>
      <c r="I15" s="160"/>
      <c r="J15" s="160"/>
      <c r="K15" s="52"/>
      <c r="L15" s="52" t="s">
        <v>67</v>
      </c>
      <c r="M15" s="52"/>
      <c r="N15" s="52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</row>
    <row r="16" spans="1:65" ht="19.5" customHeight="1" x14ac:dyDescent="0.15">
      <c r="D16" s="160" t="s">
        <v>200</v>
      </c>
      <c r="E16" s="160"/>
      <c r="F16" s="160"/>
      <c r="G16" s="160"/>
      <c r="H16" s="160"/>
      <c r="I16" s="160"/>
      <c r="J16" s="160"/>
      <c r="K16" s="52"/>
      <c r="L16" s="172" t="s">
        <v>68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50"/>
    </row>
    <row r="17" spans="1:65" ht="19.5" customHeight="1" x14ac:dyDescent="0.15">
      <c r="D17" s="160" t="s">
        <v>201</v>
      </c>
      <c r="E17" s="160"/>
      <c r="F17" s="160"/>
      <c r="G17" s="160"/>
      <c r="H17" s="160"/>
      <c r="I17" s="160"/>
      <c r="J17" s="160"/>
      <c r="K17" s="52"/>
      <c r="L17" s="172" t="s">
        <v>69</v>
      </c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50"/>
    </row>
    <row r="18" spans="1:65" ht="19.5" customHeight="1" x14ac:dyDescent="0.15">
      <c r="A18" s="173" t="s">
        <v>256</v>
      </c>
      <c r="B18" s="173"/>
      <c r="C18" s="173"/>
      <c r="D18" s="52" t="s">
        <v>262</v>
      </c>
      <c r="E18" s="103"/>
      <c r="F18" s="103"/>
      <c r="G18" s="103"/>
      <c r="H18" s="103"/>
      <c r="I18" s="103"/>
      <c r="J18" s="103"/>
      <c r="K18" s="52"/>
      <c r="L18" s="105"/>
      <c r="M18" s="105"/>
      <c r="N18" s="105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50"/>
    </row>
    <row r="19" spans="1:65" ht="21" customHeight="1" x14ac:dyDescent="0.15">
      <c r="D19" s="51"/>
      <c r="E19" s="51"/>
      <c r="F19" s="51"/>
      <c r="G19" s="51"/>
      <c r="H19" s="51"/>
      <c r="I19" s="51"/>
      <c r="J19" s="51"/>
      <c r="K19" s="50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50"/>
    </row>
    <row r="20" spans="1:65" ht="17.25" customHeight="1" x14ac:dyDescent="0.15">
      <c r="A20" s="146" t="s">
        <v>57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50"/>
    </row>
    <row r="21" spans="1:65" ht="15" customHeight="1" x14ac:dyDescent="0.15">
      <c r="A21" s="167" t="s">
        <v>48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</row>
    <row r="22" spans="1:65" ht="21" customHeight="1" x14ac:dyDescent="0.15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70" t="s">
        <v>58</v>
      </c>
      <c r="L22" s="170"/>
      <c r="M22" s="170"/>
      <c r="N22" s="170"/>
      <c r="O22" s="170"/>
      <c r="P22" s="170"/>
      <c r="Q22" s="170"/>
      <c r="R22" s="170"/>
      <c r="S22" s="170"/>
      <c r="T22" s="170" t="s">
        <v>59</v>
      </c>
      <c r="U22" s="170"/>
      <c r="V22" s="170"/>
      <c r="W22" s="170"/>
      <c r="X22" s="170"/>
      <c r="Y22" s="170"/>
      <c r="Z22" s="170"/>
      <c r="AA22" s="170"/>
      <c r="AB22" s="170"/>
      <c r="AC22" s="170" t="s">
        <v>60</v>
      </c>
      <c r="AD22" s="170"/>
      <c r="AE22" s="170"/>
      <c r="AF22" s="170"/>
      <c r="AG22" s="170"/>
      <c r="AH22" s="170"/>
      <c r="AI22" s="170"/>
      <c r="AJ22" s="170"/>
      <c r="AK22" s="170"/>
      <c r="AL22" s="170" t="s">
        <v>61</v>
      </c>
      <c r="AM22" s="170"/>
      <c r="AN22" s="170"/>
      <c r="AO22" s="170"/>
      <c r="AP22" s="170"/>
      <c r="AQ22" s="170"/>
      <c r="AR22" s="170"/>
      <c r="AS22" s="170"/>
      <c r="AT22" s="170"/>
      <c r="AU22" s="170" t="s">
        <v>62</v>
      </c>
      <c r="AV22" s="170"/>
      <c r="AW22" s="170"/>
      <c r="AX22" s="170"/>
      <c r="AY22" s="170"/>
      <c r="AZ22" s="170"/>
      <c r="BA22" s="170"/>
      <c r="BB22" s="170"/>
      <c r="BC22" s="170"/>
      <c r="BD22" s="170" t="s">
        <v>63</v>
      </c>
      <c r="BE22" s="170"/>
      <c r="BF22" s="170"/>
      <c r="BG22" s="170"/>
      <c r="BH22" s="170"/>
      <c r="BI22" s="170"/>
      <c r="BJ22" s="170"/>
      <c r="BK22" s="170"/>
      <c r="BL22" s="171"/>
    </row>
    <row r="23" spans="1:65" ht="21" customHeight="1" x14ac:dyDescent="0.15">
      <c r="A23" s="148" t="s">
        <v>259</v>
      </c>
      <c r="B23" s="148"/>
      <c r="C23" s="148"/>
      <c r="D23" s="148"/>
      <c r="E23" s="148"/>
      <c r="F23" s="148"/>
      <c r="G23" s="148"/>
      <c r="H23" s="148"/>
      <c r="I23" s="148"/>
      <c r="J23" s="149"/>
      <c r="K23" s="150">
        <f>SUM(T23:BL23)</f>
        <v>116400</v>
      </c>
      <c r="L23" s="150">
        <v>86022</v>
      </c>
      <c r="M23" s="150">
        <v>86022</v>
      </c>
      <c r="N23" s="150">
        <v>86022</v>
      </c>
      <c r="O23" s="150">
        <v>86022</v>
      </c>
      <c r="P23" s="150">
        <v>86022</v>
      </c>
      <c r="Q23" s="150">
        <v>86022</v>
      </c>
      <c r="R23" s="150">
        <v>86022</v>
      </c>
      <c r="S23" s="150">
        <v>86022</v>
      </c>
      <c r="T23" s="151">
        <v>63181</v>
      </c>
      <c r="U23" s="152"/>
      <c r="V23" s="152"/>
      <c r="W23" s="152"/>
      <c r="X23" s="152"/>
      <c r="Y23" s="152"/>
      <c r="Z23" s="152"/>
      <c r="AA23" s="152"/>
      <c r="AB23" s="153"/>
      <c r="AC23" s="151">
        <v>6848</v>
      </c>
      <c r="AD23" s="152"/>
      <c r="AE23" s="152"/>
      <c r="AF23" s="152"/>
      <c r="AG23" s="152"/>
      <c r="AH23" s="152"/>
      <c r="AI23" s="152"/>
      <c r="AJ23" s="152"/>
      <c r="AK23" s="153"/>
      <c r="AL23" s="151">
        <v>13230</v>
      </c>
      <c r="AM23" s="152"/>
      <c r="AN23" s="152"/>
      <c r="AO23" s="152"/>
      <c r="AP23" s="152"/>
      <c r="AQ23" s="152"/>
      <c r="AR23" s="152"/>
      <c r="AS23" s="152"/>
      <c r="AT23" s="153"/>
      <c r="AU23" s="151">
        <v>15780</v>
      </c>
      <c r="AV23" s="152"/>
      <c r="AW23" s="152"/>
      <c r="AX23" s="152"/>
      <c r="AY23" s="152"/>
      <c r="AZ23" s="152"/>
      <c r="BA23" s="152"/>
      <c r="BB23" s="152"/>
      <c r="BC23" s="153"/>
      <c r="BD23" s="151">
        <v>17361</v>
      </c>
      <c r="BE23" s="152"/>
      <c r="BF23" s="152"/>
      <c r="BG23" s="152"/>
      <c r="BH23" s="152"/>
      <c r="BI23" s="152"/>
      <c r="BJ23" s="152"/>
      <c r="BK23" s="152"/>
      <c r="BL23" s="152"/>
    </row>
    <row r="24" spans="1:65" ht="21" customHeight="1" x14ac:dyDescent="0.15">
      <c r="A24" s="149" t="s">
        <v>212</v>
      </c>
      <c r="B24" s="156" t="s">
        <v>8</v>
      </c>
      <c r="C24" s="156" t="s">
        <v>8</v>
      </c>
      <c r="D24" s="156" t="s">
        <v>8</v>
      </c>
      <c r="E24" s="156" t="s">
        <v>8</v>
      </c>
      <c r="F24" s="156" t="s">
        <v>8</v>
      </c>
      <c r="G24" s="156" t="s">
        <v>8</v>
      </c>
      <c r="H24" s="156" t="s">
        <v>8</v>
      </c>
      <c r="I24" s="156" t="s">
        <v>8</v>
      </c>
      <c r="J24" s="156" t="s">
        <v>8</v>
      </c>
      <c r="K24" s="150">
        <f>SUM(T24:BL24)</f>
        <v>115287</v>
      </c>
      <c r="L24" s="150">
        <v>86022</v>
      </c>
      <c r="M24" s="150">
        <v>86022</v>
      </c>
      <c r="N24" s="150">
        <v>86022</v>
      </c>
      <c r="O24" s="150">
        <v>86022</v>
      </c>
      <c r="P24" s="150">
        <v>86022</v>
      </c>
      <c r="Q24" s="150">
        <v>86022</v>
      </c>
      <c r="R24" s="150">
        <v>86022</v>
      </c>
      <c r="S24" s="150">
        <v>86022</v>
      </c>
      <c r="T24" s="151">
        <v>64853</v>
      </c>
      <c r="U24" s="152"/>
      <c r="V24" s="152"/>
      <c r="W24" s="152"/>
      <c r="X24" s="152"/>
      <c r="Y24" s="152"/>
      <c r="Z24" s="152"/>
      <c r="AA24" s="152"/>
      <c r="AB24" s="153"/>
      <c r="AC24" s="151">
        <v>6382</v>
      </c>
      <c r="AD24" s="152"/>
      <c r="AE24" s="152"/>
      <c r="AF24" s="152"/>
      <c r="AG24" s="152"/>
      <c r="AH24" s="152"/>
      <c r="AI24" s="152"/>
      <c r="AJ24" s="152"/>
      <c r="AK24" s="153"/>
      <c r="AL24" s="151">
        <v>11901</v>
      </c>
      <c r="AM24" s="152"/>
      <c r="AN24" s="152"/>
      <c r="AO24" s="152"/>
      <c r="AP24" s="152"/>
      <c r="AQ24" s="152"/>
      <c r="AR24" s="152"/>
      <c r="AS24" s="152"/>
      <c r="AT24" s="153"/>
      <c r="AU24" s="151">
        <v>15777</v>
      </c>
      <c r="AV24" s="152"/>
      <c r="AW24" s="152"/>
      <c r="AX24" s="152"/>
      <c r="AY24" s="152"/>
      <c r="AZ24" s="152"/>
      <c r="BA24" s="152"/>
      <c r="BB24" s="152"/>
      <c r="BC24" s="153"/>
      <c r="BD24" s="151">
        <v>16374</v>
      </c>
      <c r="BE24" s="152"/>
      <c r="BF24" s="152"/>
      <c r="BG24" s="152"/>
      <c r="BH24" s="152"/>
      <c r="BI24" s="152"/>
      <c r="BJ24" s="152"/>
      <c r="BK24" s="152"/>
      <c r="BL24" s="152"/>
    </row>
    <row r="25" spans="1:65" ht="21" customHeight="1" x14ac:dyDescent="0.15">
      <c r="A25" s="149" t="s">
        <v>222</v>
      </c>
      <c r="B25" s="156" t="s">
        <v>8</v>
      </c>
      <c r="C25" s="156" t="s">
        <v>8</v>
      </c>
      <c r="D25" s="156" t="s">
        <v>8</v>
      </c>
      <c r="E25" s="156" t="s">
        <v>8</v>
      </c>
      <c r="F25" s="156" t="s">
        <v>8</v>
      </c>
      <c r="G25" s="156" t="s">
        <v>8</v>
      </c>
      <c r="H25" s="156" t="s">
        <v>8</v>
      </c>
      <c r="I25" s="156" t="s">
        <v>8</v>
      </c>
      <c r="J25" s="156" t="s">
        <v>8</v>
      </c>
      <c r="K25" s="150">
        <f>SUM(T25:BL25)</f>
        <v>114653</v>
      </c>
      <c r="L25" s="150">
        <v>86022</v>
      </c>
      <c r="M25" s="150">
        <v>86022</v>
      </c>
      <c r="N25" s="150">
        <v>86022</v>
      </c>
      <c r="O25" s="150">
        <v>86022</v>
      </c>
      <c r="P25" s="150">
        <v>86022</v>
      </c>
      <c r="Q25" s="150">
        <v>86022</v>
      </c>
      <c r="R25" s="150">
        <v>86022</v>
      </c>
      <c r="S25" s="150">
        <v>86022</v>
      </c>
      <c r="T25" s="151">
        <v>66224</v>
      </c>
      <c r="U25" s="152"/>
      <c r="V25" s="152"/>
      <c r="W25" s="152"/>
      <c r="X25" s="152"/>
      <c r="Y25" s="152"/>
      <c r="Z25" s="152"/>
      <c r="AA25" s="152"/>
      <c r="AB25" s="153"/>
      <c r="AC25" s="151">
        <v>5911</v>
      </c>
      <c r="AD25" s="152"/>
      <c r="AE25" s="152"/>
      <c r="AF25" s="152"/>
      <c r="AG25" s="152"/>
      <c r="AH25" s="152"/>
      <c r="AI25" s="152"/>
      <c r="AJ25" s="152"/>
      <c r="AK25" s="153"/>
      <c r="AL25" s="151">
        <v>10787</v>
      </c>
      <c r="AM25" s="152"/>
      <c r="AN25" s="152"/>
      <c r="AO25" s="152"/>
      <c r="AP25" s="152"/>
      <c r="AQ25" s="152"/>
      <c r="AR25" s="152"/>
      <c r="AS25" s="152"/>
      <c r="AT25" s="153"/>
      <c r="AU25" s="151">
        <v>15999</v>
      </c>
      <c r="AV25" s="152"/>
      <c r="AW25" s="152"/>
      <c r="AX25" s="152"/>
      <c r="AY25" s="152"/>
      <c r="AZ25" s="152"/>
      <c r="BA25" s="152"/>
      <c r="BB25" s="152"/>
      <c r="BC25" s="153"/>
      <c r="BD25" s="151">
        <v>15732</v>
      </c>
      <c r="BE25" s="152"/>
      <c r="BF25" s="152"/>
      <c r="BG25" s="152"/>
      <c r="BH25" s="152"/>
      <c r="BI25" s="152"/>
      <c r="BJ25" s="152"/>
      <c r="BK25" s="152"/>
      <c r="BL25" s="152"/>
    </row>
    <row r="26" spans="1:65" ht="21" customHeight="1" x14ac:dyDescent="0.15">
      <c r="A26" s="149" t="s">
        <v>229</v>
      </c>
      <c r="B26" s="156" t="s">
        <v>8</v>
      </c>
      <c r="C26" s="156" t="s">
        <v>8</v>
      </c>
      <c r="D26" s="156" t="s">
        <v>8</v>
      </c>
      <c r="E26" s="156" t="s">
        <v>8</v>
      </c>
      <c r="F26" s="156" t="s">
        <v>8</v>
      </c>
      <c r="G26" s="156" t="s">
        <v>8</v>
      </c>
      <c r="H26" s="156" t="s">
        <v>8</v>
      </c>
      <c r="I26" s="156" t="s">
        <v>8</v>
      </c>
      <c r="J26" s="156" t="s">
        <v>8</v>
      </c>
      <c r="K26" s="150">
        <f>SUM(T26:BL26)</f>
        <v>113539</v>
      </c>
      <c r="L26" s="150">
        <v>86022</v>
      </c>
      <c r="M26" s="150">
        <v>86022</v>
      </c>
      <c r="N26" s="150">
        <v>86022</v>
      </c>
      <c r="O26" s="150">
        <v>86022</v>
      </c>
      <c r="P26" s="150">
        <v>86022</v>
      </c>
      <c r="Q26" s="150">
        <v>86022</v>
      </c>
      <c r="R26" s="150">
        <v>86022</v>
      </c>
      <c r="S26" s="150">
        <v>86022</v>
      </c>
      <c r="T26" s="151">
        <v>66835</v>
      </c>
      <c r="U26" s="152"/>
      <c r="V26" s="152"/>
      <c r="W26" s="152"/>
      <c r="X26" s="152"/>
      <c r="Y26" s="152"/>
      <c r="Z26" s="152"/>
      <c r="AA26" s="152"/>
      <c r="AB26" s="153"/>
      <c r="AC26" s="151">
        <v>5479</v>
      </c>
      <c r="AD26" s="152"/>
      <c r="AE26" s="152"/>
      <c r="AF26" s="152"/>
      <c r="AG26" s="152"/>
      <c r="AH26" s="152"/>
      <c r="AI26" s="152"/>
      <c r="AJ26" s="152"/>
      <c r="AK26" s="153"/>
      <c r="AL26" s="151">
        <v>9907</v>
      </c>
      <c r="AM26" s="152"/>
      <c r="AN26" s="152"/>
      <c r="AO26" s="152"/>
      <c r="AP26" s="152"/>
      <c r="AQ26" s="152"/>
      <c r="AR26" s="152"/>
      <c r="AS26" s="152"/>
      <c r="AT26" s="153"/>
      <c r="AU26" s="151">
        <v>16303</v>
      </c>
      <c r="AV26" s="152"/>
      <c r="AW26" s="152"/>
      <c r="AX26" s="152"/>
      <c r="AY26" s="152"/>
      <c r="AZ26" s="152"/>
      <c r="BA26" s="152"/>
      <c r="BB26" s="152"/>
      <c r="BC26" s="153"/>
      <c r="BD26" s="151">
        <v>15015</v>
      </c>
      <c r="BE26" s="152"/>
      <c r="BF26" s="152"/>
      <c r="BG26" s="152"/>
      <c r="BH26" s="152"/>
      <c r="BI26" s="152"/>
      <c r="BJ26" s="152"/>
      <c r="BK26" s="152"/>
      <c r="BL26" s="152"/>
    </row>
    <row r="27" spans="1:65" ht="21" customHeight="1" x14ac:dyDescent="0.15">
      <c r="A27" s="149" t="s">
        <v>241</v>
      </c>
      <c r="B27" s="156" t="s">
        <v>8</v>
      </c>
      <c r="C27" s="156" t="s">
        <v>8</v>
      </c>
      <c r="D27" s="156" t="s">
        <v>8</v>
      </c>
      <c r="E27" s="156" t="s">
        <v>8</v>
      </c>
      <c r="F27" s="156" t="s">
        <v>8</v>
      </c>
      <c r="G27" s="156" t="s">
        <v>8</v>
      </c>
      <c r="H27" s="156" t="s">
        <v>8</v>
      </c>
      <c r="I27" s="156" t="s">
        <v>8</v>
      </c>
      <c r="J27" s="156" t="s">
        <v>8</v>
      </c>
      <c r="K27" s="150">
        <f t="shared" ref="K27" si="3">SUM(T27:BL27)</f>
        <v>112388</v>
      </c>
      <c r="L27" s="150">
        <v>86022</v>
      </c>
      <c r="M27" s="150">
        <v>86022</v>
      </c>
      <c r="N27" s="150">
        <v>86022</v>
      </c>
      <c r="O27" s="150">
        <v>86022</v>
      </c>
      <c r="P27" s="150">
        <v>86022</v>
      </c>
      <c r="Q27" s="150">
        <v>86022</v>
      </c>
      <c r="R27" s="150">
        <v>86022</v>
      </c>
      <c r="S27" s="150">
        <v>86022</v>
      </c>
      <c r="T27" s="151">
        <v>67121</v>
      </c>
      <c r="U27" s="152"/>
      <c r="V27" s="152"/>
      <c r="W27" s="152"/>
      <c r="X27" s="152"/>
      <c r="Y27" s="152"/>
      <c r="Z27" s="152"/>
      <c r="AA27" s="152"/>
      <c r="AB27" s="153"/>
      <c r="AC27" s="151">
        <v>5031</v>
      </c>
      <c r="AD27" s="152"/>
      <c r="AE27" s="152"/>
      <c r="AF27" s="152"/>
      <c r="AG27" s="152"/>
      <c r="AH27" s="152"/>
      <c r="AI27" s="152"/>
      <c r="AJ27" s="152"/>
      <c r="AK27" s="153"/>
      <c r="AL27" s="151">
        <v>9096</v>
      </c>
      <c r="AM27" s="152"/>
      <c r="AN27" s="152"/>
      <c r="AO27" s="152"/>
      <c r="AP27" s="152"/>
      <c r="AQ27" s="152"/>
      <c r="AR27" s="152"/>
      <c r="AS27" s="152"/>
      <c r="AT27" s="153"/>
      <c r="AU27" s="151">
        <v>16665</v>
      </c>
      <c r="AV27" s="152"/>
      <c r="AW27" s="152"/>
      <c r="AX27" s="152"/>
      <c r="AY27" s="152"/>
      <c r="AZ27" s="152"/>
      <c r="BA27" s="152"/>
      <c r="BB27" s="152"/>
      <c r="BC27" s="153"/>
      <c r="BD27" s="151">
        <v>14475</v>
      </c>
      <c r="BE27" s="152"/>
      <c r="BF27" s="152"/>
      <c r="BG27" s="152"/>
      <c r="BH27" s="152"/>
      <c r="BI27" s="152"/>
      <c r="BJ27" s="152"/>
      <c r="BK27" s="152"/>
      <c r="BL27" s="152"/>
    </row>
    <row r="28" spans="1:65" ht="21" customHeight="1" x14ac:dyDescent="0.15">
      <c r="A28" s="154" t="s">
        <v>202</v>
      </c>
      <c r="B28" s="155" t="s">
        <v>64</v>
      </c>
      <c r="C28" s="155" t="s">
        <v>64</v>
      </c>
      <c r="D28" s="155" t="s">
        <v>64</v>
      </c>
      <c r="E28" s="155" t="s">
        <v>64</v>
      </c>
      <c r="F28" s="155" t="s">
        <v>64</v>
      </c>
      <c r="G28" s="155" t="s">
        <v>64</v>
      </c>
      <c r="H28" s="155" t="s">
        <v>64</v>
      </c>
      <c r="I28" s="155" t="s">
        <v>64</v>
      </c>
      <c r="J28" s="155" t="s">
        <v>64</v>
      </c>
      <c r="K28" s="158">
        <f>T28+AC28+AL28+AU28+BD28</f>
        <v>100.00000000000001</v>
      </c>
      <c r="L28" s="158"/>
      <c r="M28" s="158"/>
      <c r="N28" s="158"/>
      <c r="O28" s="158"/>
      <c r="P28" s="158"/>
      <c r="Q28" s="158"/>
      <c r="R28" s="158"/>
      <c r="S28" s="158"/>
      <c r="T28" s="158">
        <f>T27/K27*100</f>
        <v>59.72256824572019</v>
      </c>
      <c r="U28" s="158">
        <v>45.6</v>
      </c>
      <c r="V28" s="158">
        <v>45.6</v>
      </c>
      <c r="W28" s="158">
        <v>45.6</v>
      </c>
      <c r="X28" s="158">
        <v>45.6</v>
      </c>
      <c r="Y28" s="158">
        <v>45.6</v>
      </c>
      <c r="Z28" s="158">
        <v>45.6</v>
      </c>
      <c r="AA28" s="158">
        <v>45.6</v>
      </c>
      <c r="AB28" s="158">
        <v>45.6</v>
      </c>
      <c r="AC28" s="158">
        <f>AC27/K27*100</f>
        <v>4.4764565611987042</v>
      </c>
      <c r="AD28" s="158">
        <v>7</v>
      </c>
      <c r="AE28" s="158">
        <v>7</v>
      </c>
      <c r="AF28" s="158">
        <v>7</v>
      </c>
      <c r="AG28" s="158">
        <v>7</v>
      </c>
      <c r="AH28" s="158">
        <v>7</v>
      </c>
      <c r="AI28" s="158">
        <v>7</v>
      </c>
      <c r="AJ28" s="158">
        <v>7</v>
      </c>
      <c r="AK28" s="158">
        <v>7</v>
      </c>
      <c r="AL28" s="158">
        <f>AL27/K27*100</f>
        <v>8.0933907534612235</v>
      </c>
      <c r="AM28" s="158">
        <v>15.4</v>
      </c>
      <c r="AN28" s="158">
        <v>15.4</v>
      </c>
      <c r="AO28" s="158">
        <v>15.4</v>
      </c>
      <c r="AP28" s="158">
        <v>15.4</v>
      </c>
      <c r="AQ28" s="158">
        <v>15.4</v>
      </c>
      <c r="AR28" s="158">
        <v>15.4</v>
      </c>
      <c r="AS28" s="158">
        <v>15.4</v>
      </c>
      <c r="AT28" s="158">
        <v>15.4</v>
      </c>
      <c r="AU28" s="158">
        <f>AU27/K27*100</f>
        <v>14.828095526212762</v>
      </c>
      <c r="AV28" s="158">
        <v>12.3</v>
      </c>
      <c r="AW28" s="158">
        <v>12.3</v>
      </c>
      <c r="AX28" s="158">
        <v>12.3</v>
      </c>
      <c r="AY28" s="158">
        <v>12.3</v>
      </c>
      <c r="AZ28" s="158">
        <v>12.3</v>
      </c>
      <c r="BA28" s="158">
        <v>12.3</v>
      </c>
      <c r="BB28" s="158">
        <v>12.3</v>
      </c>
      <c r="BC28" s="158">
        <v>12.3</v>
      </c>
      <c r="BD28" s="158">
        <f>BD27/K27*100</f>
        <v>12.879488913407124</v>
      </c>
      <c r="BE28" s="158">
        <v>19.7</v>
      </c>
      <c r="BF28" s="158">
        <v>19.7</v>
      </c>
      <c r="BG28" s="158">
        <v>19.7</v>
      </c>
      <c r="BH28" s="158">
        <v>19.7</v>
      </c>
      <c r="BI28" s="158">
        <v>19.7</v>
      </c>
      <c r="BJ28" s="158">
        <v>19.7</v>
      </c>
      <c r="BK28" s="158">
        <v>19.7</v>
      </c>
      <c r="BL28" s="165">
        <v>19.7</v>
      </c>
    </row>
    <row r="29" spans="1:65" ht="21" customHeight="1" x14ac:dyDescent="0.15">
      <c r="A29" s="166" t="s">
        <v>206</v>
      </c>
      <c r="B29" s="166"/>
      <c r="C29" s="159"/>
      <c r="D29" s="159" t="s">
        <v>263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</row>
    <row r="30" spans="1:65" ht="19.5" customHeight="1" x14ac:dyDescent="0.15">
      <c r="A30" s="172" t="s">
        <v>207</v>
      </c>
      <c r="B30" s="172"/>
      <c r="C30" s="172"/>
      <c r="D30" s="160" t="s">
        <v>59</v>
      </c>
      <c r="E30" s="160"/>
      <c r="F30" s="160"/>
      <c r="G30" s="160"/>
      <c r="H30" s="160"/>
      <c r="I30" s="160"/>
      <c r="J30" s="160"/>
      <c r="K30" s="52"/>
      <c r="L30" s="157" t="s">
        <v>70</v>
      </c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</row>
    <row r="31" spans="1:65" ht="22.5" customHeight="1" x14ac:dyDescent="0.15">
      <c r="B31" s="50"/>
      <c r="C31" s="50"/>
      <c r="D31" s="161" t="s">
        <v>195</v>
      </c>
      <c r="E31" s="162"/>
      <c r="F31" s="162"/>
      <c r="G31" s="162"/>
      <c r="H31" s="162"/>
      <c r="I31" s="162"/>
      <c r="J31" s="162"/>
      <c r="K31" s="50"/>
      <c r="L31" s="157" t="s">
        <v>71</v>
      </c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</row>
    <row r="32" spans="1:65" ht="22.5" customHeight="1" x14ac:dyDescent="0.15">
      <c r="B32" s="50"/>
      <c r="C32" s="50"/>
      <c r="D32" s="161" t="s">
        <v>196</v>
      </c>
      <c r="E32" s="162"/>
      <c r="F32" s="162"/>
      <c r="G32" s="162"/>
      <c r="H32" s="162"/>
      <c r="I32" s="162"/>
      <c r="J32" s="162"/>
      <c r="K32" s="50"/>
      <c r="L32" s="157" t="s">
        <v>72</v>
      </c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</row>
    <row r="33" spans="1:64" ht="22.5" customHeight="1" x14ac:dyDescent="0.15">
      <c r="A33" s="50" t="s">
        <v>197</v>
      </c>
      <c r="B33" s="50"/>
      <c r="C33" s="50"/>
      <c r="D33" s="160" t="s">
        <v>62</v>
      </c>
      <c r="E33" s="160"/>
      <c r="F33" s="160"/>
      <c r="G33" s="160"/>
      <c r="H33" s="160"/>
      <c r="I33" s="160"/>
      <c r="J33" s="160"/>
      <c r="K33" s="50"/>
      <c r="L33" s="157" t="s">
        <v>73</v>
      </c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</row>
    <row r="34" spans="1:64" ht="19.5" customHeight="1" x14ac:dyDescent="0.15">
      <c r="B34" s="50"/>
      <c r="C34" s="50"/>
      <c r="D34" s="199" t="s">
        <v>198</v>
      </c>
      <c r="E34" s="160"/>
      <c r="F34" s="160"/>
      <c r="G34" s="160"/>
      <c r="H34" s="160"/>
      <c r="I34" s="160"/>
      <c r="J34" s="160"/>
      <c r="K34" s="50"/>
      <c r="L34" s="157" t="s">
        <v>74</v>
      </c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</row>
    <row r="35" spans="1:64" ht="19.5" customHeight="1" x14ac:dyDescent="0.15">
      <c r="A35" s="173" t="s">
        <v>250</v>
      </c>
      <c r="B35" s="173"/>
      <c r="C35" s="173"/>
      <c r="D35" s="52" t="s">
        <v>262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64" ht="1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21" customHeight="1" x14ac:dyDescent="0.15"/>
    <row r="44" spans="1:64" ht="21" customHeight="1" x14ac:dyDescent="0.15"/>
    <row r="45" spans="1:64" ht="21" customHeight="1" x14ac:dyDescent="0.15"/>
  </sheetData>
  <mergeCells count="143">
    <mergeCell ref="A35:C35"/>
    <mergeCell ref="D17:J17"/>
    <mergeCell ref="L17:BL17"/>
    <mergeCell ref="A20:BL20"/>
    <mergeCell ref="AL27:AT27"/>
    <mergeCell ref="AU27:BC27"/>
    <mergeCell ref="BD27:BL27"/>
    <mergeCell ref="A24:J24"/>
    <mergeCell ref="A26:J26"/>
    <mergeCell ref="K26:S26"/>
    <mergeCell ref="T26:AB26"/>
    <mergeCell ref="AC26:AK26"/>
    <mergeCell ref="AL26:AT26"/>
    <mergeCell ref="AU26:BC26"/>
    <mergeCell ref="BD26:BL26"/>
    <mergeCell ref="A29:C29"/>
    <mergeCell ref="BD28:BL28"/>
    <mergeCell ref="K24:S24"/>
    <mergeCell ref="D33:J33"/>
    <mergeCell ref="L33:BL33"/>
    <mergeCell ref="A30:C30"/>
    <mergeCell ref="D34:J34"/>
    <mergeCell ref="L34:BL34"/>
    <mergeCell ref="D32:J32"/>
    <mergeCell ref="BF8:BL8"/>
    <mergeCell ref="A7:H7"/>
    <mergeCell ref="I7:O7"/>
    <mergeCell ref="P7:V7"/>
    <mergeCell ref="W7:AC7"/>
    <mergeCell ref="AD7:AJ7"/>
    <mergeCell ref="AK7:AQ7"/>
    <mergeCell ref="AR7:AX7"/>
    <mergeCell ref="AY7:BE7"/>
    <mergeCell ref="A8:H8"/>
    <mergeCell ref="I8:O8"/>
    <mergeCell ref="P8:V8"/>
    <mergeCell ref="W8:AC8"/>
    <mergeCell ref="AD8:AJ8"/>
    <mergeCell ref="AK8:AQ8"/>
    <mergeCell ref="AR8:AX8"/>
    <mergeCell ref="AY8:BE8"/>
    <mergeCell ref="BF7:BL7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BF9:BL9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A11:H11"/>
    <mergeCell ref="I11:O11"/>
    <mergeCell ref="P11:V11"/>
    <mergeCell ref="W11:AC11"/>
    <mergeCell ref="AD11:AJ11"/>
    <mergeCell ref="AK11:AQ11"/>
    <mergeCell ref="AR11:AX11"/>
    <mergeCell ref="AY11:BE11"/>
    <mergeCell ref="A9:H9"/>
    <mergeCell ref="I9:O9"/>
    <mergeCell ref="P9:V9"/>
    <mergeCell ref="W9:AC9"/>
    <mergeCell ref="AD9:AJ9"/>
    <mergeCell ref="AK9:AQ9"/>
    <mergeCell ref="AR9:AX9"/>
    <mergeCell ref="AY9:BE9"/>
    <mergeCell ref="A10:H10"/>
    <mergeCell ref="I10:O10"/>
    <mergeCell ref="P10:V10"/>
    <mergeCell ref="W10:AC10"/>
    <mergeCell ref="AD10:AJ10"/>
    <mergeCell ref="AK10:AQ10"/>
    <mergeCell ref="AR10:AX10"/>
    <mergeCell ref="AY10:BE10"/>
    <mergeCell ref="BF10:BL10"/>
    <mergeCell ref="BF11:BL11"/>
    <mergeCell ref="BF12:BL12"/>
    <mergeCell ref="A13:C13"/>
    <mergeCell ref="D13:BL13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A14:C14"/>
    <mergeCell ref="D14:J14"/>
    <mergeCell ref="L14:BL14"/>
    <mergeCell ref="A18:C18"/>
    <mergeCell ref="D15:J15"/>
    <mergeCell ref="D16:J16"/>
    <mergeCell ref="L16:BL16"/>
    <mergeCell ref="L32:BL32"/>
    <mergeCell ref="K28:S28"/>
    <mergeCell ref="T28:AB28"/>
    <mergeCell ref="AC28:AK28"/>
    <mergeCell ref="AL28:AT28"/>
    <mergeCell ref="AU28:BC28"/>
    <mergeCell ref="D29:BL29"/>
    <mergeCell ref="D30:J30"/>
    <mergeCell ref="L30:BL30"/>
    <mergeCell ref="D31:J31"/>
    <mergeCell ref="L31:BL31"/>
    <mergeCell ref="A23:J23"/>
    <mergeCell ref="K23:S23"/>
    <mergeCell ref="T23:AB23"/>
    <mergeCell ref="AC23:AK23"/>
    <mergeCell ref="AL23:AT23"/>
    <mergeCell ref="AU23:BC23"/>
    <mergeCell ref="BD23:BL23"/>
    <mergeCell ref="BD25:BL25"/>
    <mergeCell ref="A28:J28"/>
    <mergeCell ref="T24:AB24"/>
    <mergeCell ref="AC24:AK24"/>
    <mergeCell ref="AL24:AT24"/>
    <mergeCell ref="AU24:BC24"/>
    <mergeCell ref="BD24:BL24"/>
    <mergeCell ref="A27:J27"/>
    <mergeCell ref="K27:S27"/>
    <mergeCell ref="T27:AB27"/>
    <mergeCell ref="AC27:AK27"/>
    <mergeCell ref="A25:J25"/>
    <mergeCell ref="K25:S25"/>
    <mergeCell ref="T25:AB25"/>
    <mergeCell ref="AC25:AK25"/>
    <mergeCell ref="AL25:AT25"/>
    <mergeCell ref="AU25:BC25"/>
  </mergeCells>
  <phoneticPr fontId="13"/>
  <pageMargins left="0.70866141732283472" right="0.70866141732283472" top="0.74803149606299213" bottom="0.74803149606299213" header="0.31496062992125984" footer="0.31496062992125984"/>
  <pageSetup paperSize="9" scale="98" firstPageNumber="36" orientation="portrait" cellComments="asDisplayed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5.5" style="4" customWidth="1"/>
    <col min="2" max="9" width="9.125" style="4" customWidth="1"/>
    <col min="10" max="16384" width="9" style="4"/>
  </cols>
  <sheetData>
    <row r="1" spans="1:10" ht="17.25" customHeight="1" x14ac:dyDescent="0.15">
      <c r="A1" s="146" t="s">
        <v>75</v>
      </c>
      <c r="B1" s="146"/>
      <c r="C1" s="146"/>
      <c r="D1" s="146"/>
      <c r="E1" s="146"/>
      <c r="F1" s="146"/>
      <c r="G1" s="146"/>
      <c r="H1" s="146"/>
      <c r="I1" s="146"/>
    </row>
    <row r="2" spans="1:10" ht="15" customHeight="1" x14ac:dyDescent="0.15">
      <c r="A2" s="147" t="s">
        <v>48</v>
      </c>
      <c r="B2" s="147"/>
      <c r="C2" s="147"/>
      <c r="D2" s="147"/>
      <c r="E2" s="147"/>
      <c r="F2" s="147"/>
      <c r="G2" s="147"/>
      <c r="H2" s="147"/>
      <c r="I2" s="147"/>
    </row>
    <row r="3" spans="1:10" ht="39" customHeight="1" x14ac:dyDescent="0.15">
      <c r="A3" s="42"/>
      <c r="B3" s="39" t="s">
        <v>76</v>
      </c>
      <c r="C3" s="39" t="s">
        <v>77</v>
      </c>
      <c r="D3" s="39" t="s">
        <v>78</v>
      </c>
      <c r="E3" s="39" t="s">
        <v>79</v>
      </c>
      <c r="F3" s="39" t="s">
        <v>80</v>
      </c>
      <c r="G3" s="39" t="s">
        <v>81</v>
      </c>
      <c r="H3" s="39" t="s">
        <v>82</v>
      </c>
      <c r="I3" s="40" t="s">
        <v>83</v>
      </c>
    </row>
    <row r="4" spans="1:10" ht="39" customHeight="1" x14ac:dyDescent="0.15">
      <c r="A4" s="54" t="s">
        <v>264</v>
      </c>
      <c r="B4" s="55">
        <f t="shared" ref="B4:B7" si="0">SUM(C4:I4)</f>
        <v>115313</v>
      </c>
      <c r="C4" s="55">
        <v>94987</v>
      </c>
      <c r="D4" s="55">
        <v>14306</v>
      </c>
      <c r="E4" s="55">
        <v>3945</v>
      </c>
      <c r="F4" s="55">
        <v>1416</v>
      </c>
      <c r="G4" s="55">
        <v>442</v>
      </c>
      <c r="H4" s="55">
        <v>138</v>
      </c>
      <c r="I4" s="56">
        <v>79</v>
      </c>
    </row>
    <row r="5" spans="1:10" ht="39" customHeight="1" x14ac:dyDescent="0.15">
      <c r="A5" s="54" t="s">
        <v>213</v>
      </c>
      <c r="B5" s="55">
        <f t="shared" si="0"/>
        <v>114254</v>
      </c>
      <c r="C5" s="55">
        <v>94764</v>
      </c>
      <c r="D5" s="55">
        <v>13908</v>
      </c>
      <c r="E5" s="55">
        <v>3652</v>
      </c>
      <c r="F5" s="55">
        <v>1300</v>
      </c>
      <c r="G5" s="55">
        <v>415</v>
      </c>
      <c r="H5" s="55">
        <v>133</v>
      </c>
      <c r="I5" s="56">
        <v>82</v>
      </c>
    </row>
    <row r="6" spans="1:10" ht="39" customHeight="1" x14ac:dyDescent="0.15">
      <c r="A6" s="54" t="s">
        <v>223</v>
      </c>
      <c r="B6" s="55">
        <f t="shared" si="0"/>
        <v>113777</v>
      </c>
      <c r="C6" s="74">
        <v>95251</v>
      </c>
      <c r="D6" s="74">
        <v>13409</v>
      </c>
      <c r="E6" s="74">
        <v>3320</v>
      </c>
      <c r="F6" s="74">
        <v>1225</v>
      </c>
      <c r="G6" s="74">
        <v>374</v>
      </c>
      <c r="H6" s="74">
        <v>118</v>
      </c>
      <c r="I6" s="75">
        <v>80</v>
      </c>
    </row>
    <row r="7" spans="1:10" ht="39" customHeight="1" x14ac:dyDescent="0.15">
      <c r="A7" s="54" t="s">
        <v>230</v>
      </c>
      <c r="B7" s="55">
        <f t="shared" si="0"/>
        <v>112659</v>
      </c>
      <c r="C7" s="74">
        <v>95182</v>
      </c>
      <c r="D7" s="74">
        <v>12779</v>
      </c>
      <c r="E7" s="74">
        <v>3028</v>
      </c>
      <c r="F7" s="74">
        <v>1132</v>
      </c>
      <c r="G7" s="74">
        <v>361</v>
      </c>
      <c r="H7" s="74">
        <v>103</v>
      </c>
      <c r="I7" s="75">
        <v>74</v>
      </c>
    </row>
    <row r="8" spans="1:10" ht="39" customHeight="1" x14ac:dyDescent="0.15">
      <c r="A8" s="138" t="s">
        <v>242</v>
      </c>
      <c r="B8" s="97">
        <f t="shared" ref="B8" si="1">SUM(C8:I8)</f>
        <v>111462</v>
      </c>
      <c r="C8" s="97">
        <v>94969</v>
      </c>
      <c r="D8" s="97">
        <v>12138</v>
      </c>
      <c r="E8" s="97">
        <v>2807</v>
      </c>
      <c r="F8" s="97">
        <v>1044</v>
      </c>
      <c r="G8" s="97">
        <v>348</v>
      </c>
      <c r="H8" s="97">
        <v>93</v>
      </c>
      <c r="I8" s="98">
        <v>63</v>
      </c>
    </row>
    <row r="9" spans="1:10" ht="39" customHeight="1" x14ac:dyDescent="0.15">
      <c r="A9" s="122" t="s">
        <v>84</v>
      </c>
      <c r="B9" s="123">
        <f>SUM(C9:I9)</f>
        <v>100</v>
      </c>
      <c r="C9" s="123">
        <f>C8/$B$8*100</f>
        <v>85.203028834939261</v>
      </c>
      <c r="D9" s="123">
        <f t="shared" ref="D9:I9" si="2">D8/$B$8*100</f>
        <v>10.889809980082898</v>
      </c>
      <c r="E9" s="123">
        <f t="shared" si="2"/>
        <v>2.5183470599845688</v>
      </c>
      <c r="F9" s="123">
        <f t="shared" si="2"/>
        <v>0.9366420842977875</v>
      </c>
      <c r="G9" s="123">
        <f t="shared" si="2"/>
        <v>0.31221402809926252</v>
      </c>
      <c r="H9" s="123">
        <f t="shared" si="2"/>
        <v>8.3436507509285676E-2</v>
      </c>
      <c r="I9" s="139">
        <f t="shared" si="2"/>
        <v>5.6521505086935458E-2</v>
      </c>
      <c r="J9" s="82"/>
    </row>
    <row r="10" spans="1:10" ht="39" customHeight="1" x14ac:dyDescent="0.15">
      <c r="A10" s="122" t="s">
        <v>85</v>
      </c>
      <c r="B10" s="74">
        <f>SUM(C10:I10)</f>
        <v>243</v>
      </c>
      <c r="C10" s="74">
        <v>243</v>
      </c>
      <c r="D10" s="117" t="s">
        <v>248</v>
      </c>
      <c r="E10" s="117" t="s">
        <v>248</v>
      </c>
      <c r="F10" s="117" t="s">
        <v>248</v>
      </c>
      <c r="G10" s="117" t="s">
        <v>248</v>
      </c>
      <c r="H10" s="117" t="s">
        <v>248</v>
      </c>
      <c r="I10" s="140" t="s">
        <v>248</v>
      </c>
    </row>
    <row r="11" spans="1:10" ht="39" customHeight="1" x14ac:dyDescent="0.15">
      <c r="A11" s="122" t="s">
        <v>210</v>
      </c>
      <c r="B11" s="74">
        <f>SUM(C11:I11)</f>
        <v>1112</v>
      </c>
      <c r="C11" s="74">
        <v>1111</v>
      </c>
      <c r="D11" s="74">
        <v>1</v>
      </c>
      <c r="E11" s="117" t="s">
        <v>248</v>
      </c>
      <c r="F11" s="117" t="s">
        <v>251</v>
      </c>
      <c r="G11" s="117" t="s">
        <v>248</v>
      </c>
      <c r="H11" s="117" t="s">
        <v>251</v>
      </c>
      <c r="I11" s="140" t="s">
        <v>248</v>
      </c>
    </row>
    <row r="12" spans="1:10" ht="39" customHeight="1" x14ac:dyDescent="0.15">
      <c r="A12" s="124" t="s">
        <v>63</v>
      </c>
      <c r="B12" s="125">
        <f>SUM(C12:I12)</f>
        <v>110107</v>
      </c>
      <c r="C12" s="125">
        <v>93615</v>
      </c>
      <c r="D12" s="125">
        <v>12137</v>
      </c>
      <c r="E12" s="125">
        <v>2807</v>
      </c>
      <c r="F12" s="125">
        <v>1044</v>
      </c>
      <c r="G12" s="125">
        <v>348</v>
      </c>
      <c r="H12" s="125">
        <v>93</v>
      </c>
      <c r="I12" s="126">
        <v>63</v>
      </c>
    </row>
    <row r="13" spans="1:10" ht="15" customHeight="1" x14ac:dyDescent="0.15">
      <c r="A13" s="200" t="s">
        <v>217</v>
      </c>
      <c r="B13" s="200"/>
      <c r="C13" s="200"/>
      <c r="D13" s="200"/>
      <c r="E13" s="200"/>
      <c r="F13" s="200"/>
      <c r="G13" s="200"/>
      <c r="H13" s="200"/>
      <c r="I13" s="200"/>
    </row>
  </sheetData>
  <mergeCells count="3">
    <mergeCell ref="A2:I2"/>
    <mergeCell ref="A1:I1"/>
    <mergeCell ref="A13:I13"/>
  </mergeCells>
  <phoneticPr fontId="1"/>
  <pageMargins left="0.70866141732283472" right="0.70866141732283472" top="0.74803149606299213" bottom="0.74803149606299213" header="0.31496062992125984" footer="0.31496062992125984"/>
  <pageSetup paperSize="9" firstPageNumber="37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12.25" style="4" bestFit="1" customWidth="1"/>
    <col min="2" max="10" width="8.625" style="4" customWidth="1"/>
    <col min="11" max="16384" width="9" style="4"/>
  </cols>
  <sheetData>
    <row r="1" spans="1:19" ht="21.75" customHeight="1" x14ac:dyDescent="0.15">
      <c r="A1" s="145" t="s">
        <v>86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9" ht="21" customHeight="1" x14ac:dyDescent="0.15">
      <c r="A2" s="5"/>
    </row>
    <row r="3" spans="1:19" ht="17.25" customHeight="1" x14ac:dyDescent="0.15">
      <c r="A3" s="146" t="s">
        <v>87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9" ht="15" customHeight="1" x14ac:dyDescent="0.15">
      <c r="A4" s="147" t="s">
        <v>88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9" ht="21" customHeight="1" x14ac:dyDescent="0.15">
      <c r="A5" s="44"/>
      <c r="B5" s="39" t="s">
        <v>89</v>
      </c>
      <c r="C5" s="39" t="s">
        <v>38</v>
      </c>
      <c r="D5" s="39" t="s">
        <v>39</v>
      </c>
      <c r="E5" s="39" t="s">
        <v>40</v>
      </c>
      <c r="F5" s="39" t="s">
        <v>41</v>
      </c>
      <c r="G5" s="39" t="s">
        <v>42</v>
      </c>
      <c r="H5" s="39" t="s">
        <v>43</v>
      </c>
      <c r="I5" s="39" t="s">
        <v>44</v>
      </c>
      <c r="J5" s="40" t="s">
        <v>45</v>
      </c>
    </row>
    <row r="6" spans="1:19" ht="21" customHeight="1" x14ac:dyDescent="0.15">
      <c r="A6" s="36" t="s">
        <v>259</v>
      </c>
      <c r="B6" s="30">
        <v>147327</v>
      </c>
      <c r="C6" s="30">
        <v>138169</v>
      </c>
      <c r="D6" s="30">
        <v>135933</v>
      </c>
      <c r="E6" s="30">
        <v>8316</v>
      </c>
      <c r="F6" s="30">
        <v>116631</v>
      </c>
      <c r="G6" s="30">
        <v>22</v>
      </c>
      <c r="H6" s="30">
        <v>2821</v>
      </c>
      <c r="I6" s="30">
        <v>399</v>
      </c>
      <c r="J6" s="34">
        <v>25444</v>
      </c>
    </row>
    <row r="7" spans="1:19" ht="21" customHeight="1" x14ac:dyDescent="0.15">
      <c r="A7" s="59" t="s">
        <v>212</v>
      </c>
      <c r="B7" s="60">
        <v>144625</v>
      </c>
      <c r="C7" s="60">
        <v>135916</v>
      </c>
      <c r="D7" s="60">
        <v>133840</v>
      </c>
      <c r="E7" s="60">
        <v>7700</v>
      </c>
      <c r="F7" s="60">
        <v>115685</v>
      </c>
      <c r="G7" s="60">
        <v>21</v>
      </c>
      <c r="H7" s="60">
        <v>2656</v>
      </c>
      <c r="I7" s="60">
        <v>337</v>
      </c>
      <c r="J7" s="61">
        <v>26981</v>
      </c>
    </row>
    <row r="8" spans="1:19" ht="21" customHeight="1" x14ac:dyDescent="0.15">
      <c r="A8" s="78" t="s">
        <v>221</v>
      </c>
      <c r="B8" s="80">
        <v>142153</v>
      </c>
      <c r="C8" s="80">
        <v>133929</v>
      </c>
      <c r="D8" s="80">
        <v>131911</v>
      </c>
      <c r="E8" s="80">
        <v>7017</v>
      </c>
      <c r="F8" s="80">
        <v>115394</v>
      </c>
      <c r="G8" s="80">
        <v>17</v>
      </c>
      <c r="H8" s="80">
        <v>2524</v>
      </c>
      <c r="I8" s="80">
        <v>361</v>
      </c>
      <c r="J8" s="79">
        <v>28309</v>
      </c>
    </row>
    <row r="9" spans="1:19" ht="21" customHeight="1" x14ac:dyDescent="0.15">
      <c r="A9" s="88" t="s">
        <v>228</v>
      </c>
      <c r="B9" s="90">
        <v>139304</v>
      </c>
      <c r="C9" s="90">
        <v>131483</v>
      </c>
      <c r="D9" s="90">
        <v>129541</v>
      </c>
      <c r="E9" s="90">
        <v>6740</v>
      </c>
      <c r="F9" s="90">
        <v>114169</v>
      </c>
      <c r="G9" s="90">
        <v>17</v>
      </c>
      <c r="H9" s="90">
        <v>2240</v>
      </c>
      <c r="I9" s="90">
        <v>374</v>
      </c>
      <c r="J9" s="91">
        <v>29661</v>
      </c>
    </row>
    <row r="10" spans="1:19" ht="21" customHeight="1" x14ac:dyDescent="0.15">
      <c r="A10" s="113" t="s">
        <v>238</v>
      </c>
      <c r="B10" s="114">
        <f t="shared" ref="B10:J10" si="0">SUM(B11:B35)</f>
        <v>136545</v>
      </c>
      <c r="C10" s="114">
        <f t="shared" si="0"/>
        <v>128989</v>
      </c>
      <c r="D10" s="114">
        <f t="shared" si="0"/>
        <v>127011</v>
      </c>
      <c r="E10" s="114">
        <f t="shared" si="0"/>
        <v>6247</v>
      </c>
      <c r="F10" s="114">
        <f t="shared" si="0"/>
        <v>112800</v>
      </c>
      <c r="G10" s="114">
        <f t="shared" si="0"/>
        <v>17</v>
      </c>
      <c r="H10" s="114">
        <f t="shared" si="0"/>
        <v>1958</v>
      </c>
      <c r="I10" s="114">
        <f t="shared" si="0"/>
        <v>372</v>
      </c>
      <c r="J10" s="115">
        <f t="shared" si="0"/>
        <v>30128</v>
      </c>
    </row>
    <row r="11" spans="1:19" ht="21" customHeight="1" x14ac:dyDescent="0.15">
      <c r="A11" s="116" t="s">
        <v>9</v>
      </c>
      <c r="B11" s="101">
        <v>2312</v>
      </c>
      <c r="C11" s="104">
        <v>2182</v>
      </c>
      <c r="D11" s="104">
        <v>2083</v>
      </c>
      <c r="E11" s="104">
        <v>72</v>
      </c>
      <c r="F11" s="104">
        <v>1943</v>
      </c>
      <c r="G11" s="117" t="s">
        <v>252</v>
      </c>
      <c r="H11" s="104">
        <v>32</v>
      </c>
      <c r="I11" s="104">
        <v>5</v>
      </c>
      <c r="J11" s="127">
        <v>414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19" ht="21" customHeight="1" x14ac:dyDescent="0.15">
      <c r="A12" s="116" t="s">
        <v>10</v>
      </c>
      <c r="B12" s="101">
        <v>3230</v>
      </c>
      <c r="C12" s="104">
        <v>3049</v>
      </c>
      <c r="D12" s="104">
        <v>3002</v>
      </c>
      <c r="E12" s="104">
        <v>111</v>
      </c>
      <c r="F12" s="104">
        <v>2655</v>
      </c>
      <c r="G12" s="117" t="s">
        <v>252</v>
      </c>
      <c r="H12" s="104">
        <v>34</v>
      </c>
      <c r="I12" s="104">
        <v>9</v>
      </c>
      <c r="J12" s="99">
        <v>578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21" customHeight="1" x14ac:dyDescent="0.15">
      <c r="A13" s="116" t="s">
        <v>11</v>
      </c>
      <c r="B13" s="101">
        <v>767</v>
      </c>
      <c r="C13" s="104">
        <v>703</v>
      </c>
      <c r="D13" s="104">
        <v>680</v>
      </c>
      <c r="E13" s="104">
        <v>21</v>
      </c>
      <c r="F13" s="104">
        <v>637</v>
      </c>
      <c r="G13" s="117" t="s">
        <v>253</v>
      </c>
      <c r="H13" s="104">
        <v>5</v>
      </c>
      <c r="I13" s="104">
        <v>2</v>
      </c>
      <c r="J13" s="99">
        <v>166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19" ht="21" customHeight="1" x14ac:dyDescent="0.15">
      <c r="A14" s="116" t="s">
        <v>12</v>
      </c>
      <c r="B14" s="101">
        <v>2655</v>
      </c>
      <c r="C14" s="104">
        <v>2484</v>
      </c>
      <c r="D14" s="104">
        <v>2450</v>
      </c>
      <c r="E14" s="104">
        <v>151</v>
      </c>
      <c r="F14" s="104">
        <v>2225</v>
      </c>
      <c r="G14" s="117" t="s">
        <v>254</v>
      </c>
      <c r="H14" s="104">
        <v>50</v>
      </c>
      <c r="I14" s="104">
        <v>7</v>
      </c>
      <c r="J14" s="99">
        <v>526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21" customHeight="1" x14ac:dyDescent="0.15">
      <c r="A15" s="116" t="s">
        <v>13</v>
      </c>
      <c r="B15" s="101">
        <v>1646</v>
      </c>
      <c r="C15" s="104">
        <v>1541</v>
      </c>
      <c r="D15" s="104">
        <v>1492</v>
      </c>
      <c r="E15" s="104">
        <v>44</v>
      </c>
      <c r="F15" s="104">
        <v>1386</v>
      </c>
      <c r="G15" s="117" t="s">
        <v>253</v>
      </c>
      <c r="H15" s="104">
        <v>4</v>
      </c>
      <c r="I15" s="104">
        <v>4</v>
      </c>
      <c r="J15" s="99">
        <v>233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19" ht="21" customHeight="1" x14ac:dyDescent="0.15">
      <c r="A16" s="116" t="s">
        <v>14</v>
      </c>
      <c r="B16" s="101">
        <v>1428</v>
      </c>
      <c r="C16" s="104">
        <v>1344</v>
      </c>
      <c r="D16" s="104">
        <v>1299</v>
      </c>
      <c r="E16" s="104">
        <v>54</v>
      </c>
      <c r="F16" s="104">
        <v>1141</v>
      </c>
      <c r="G16" s="117" t="s">
        <v>253</v>
      </c>
      <c r="H16" s="104">
        <v>18</v>
      </c>
      <c r="I16" s="104">
        <v>4</v>
      </c>
      <c r="J16" s="99">
        <v>197</v>
      </c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21" customHeight="1" x14ac:dyDescent="0.15">
      <c r="A17" s="116" t="s">
        <v>15</v>
      </c>
      <c r="B17" s="101">
        <v>3832</v>
      </c>
      <c r="C17" s="104">
        <v>3595</v>
      </c>
      <c r="D17" s="104">
        <v>3538</v>
      </c>
      <c r="E17" s="104">
        <v>186</v>
      </c>
      <c r="F17" s="104">
        <v>3140</v>
      </c>
      <c r="G17" s="104">
        <v>1</v>
      </c>
      <c r="H17" s="104">
        <v>84</v>
      </c>
      <c r="I17" s="104">
        <v>10</v>
      </c>
      <c r="J17" s="99">
        <v>711</v>
      </c>
      <c r="K17" s="49"/>
      <c r="L17" s="49"/>
      <c r="M17" s="49"/>
      <c r="N17" s="49"/>
      <c r="O17" s="49"/>
      <c r="P17" s="49"/>
      <c r="Q17" s="49"/>
      <c r="R17" s="49"/>
      <c r="S17" s="49"/>
    </row>
    <row r="18" spans="1:19" ht="21" customHeight="1" x14ac:dyDescent="0.15">
      <c r="A18" s="116" t="s">
        <v>16</v>
      </c>
      <c r="B18" s="101">
        <v>3422</v>
      </c>
      <c r="C18" s="104">
        <v>3212</v>
      </c>
      <c r="D18" s="104">
        <v>3162</v>
      </c>
      <c r="E18" s="104">
        <v>205</v>
      </c>
      <c r="F18" s="104">
        <v>2815</v>
      </c>
      <c r="G18" s="117">
        <v>1</v>
      </c>
      <c r="H18" s="104">
        <v>59</v>
      </c>
      <c r="I18" s="104">
        <v>9</v>
      </c>
      <c r="J18" s="99">
        <v>723</v>
      </c>
      <c r="K18" s="49"/>
      <c r="L18" s="49"/>
      <c r="M18" s="49"/>
      <c r="N18" s="49"/>
      <c r="O18" s="49"/>
      <c r="P18" s="49"/>
      <c r="Q18" s="49"/>
      <c r="R18" s="49"/>
      <c r="S18" s="49"/>
    </row>
    <row r="19" spans="1:19" ht="21" customHeight="1" x14ac:dyDescent="0.15">
      <c r="A19" s="116" t="s">
        <v>17</v>
      </c>
      <c r="B19" s="101">
        <v>1422</v>
      </c>
      <c r="C19" s="104">
        <v>1340</v>
      </c>
      <c r="D19" s="104">
        <v>1314</v>
      </c>
      <c r="E19" s="104">
        <v>61</v>
      </c>
      <c r="F19" s="104">
        <v>1173</v>
      </c>
      <c r="G19" s="117" t="s">
        <v>253</v>
      </c>
      <c r="H19" s="104">
        <v>22</v>
      </c>
      <c r="I19" s="104">
        <v>2</v>
      </c>
      <c r="J19" s="99">
        <v>225</v>
      </c>
      <c r="K19" s="49"/>
      <c r="L19" s="49"/>
      <c r="M19" s="49"/>
      <c r="N19" s="49"/>
      <c r="O19" s="49"/>
      <c r="P19" s="49"/>
      <c r="Q19" s="49"/>
      <c r="R19" s="49"/>
      <c r="S19" s="49"/>
    </row>
    <row r="20" spans="1:19" ht="21" customHeight="1" x14ac:dyDescent="0.15">
      <c r="A20" s="116" t="s">
        <v>18</v>
      </c>
      <c r="B20" s="101">
        <v>5192</v>
      </c>
      <c r="C20" s="104">
        <v>4925</v>
      </c>
      <c r="D20" s="104">
        <v>4933</v>
      </c>
      <c r="E20" s="104">
        <v>179</v>
      </c>
      <c r="F20" s="104">
        <v>4331</v>
      </c>
      <c r="G20" s="104">
        <v>1</v>
      </c>
      <c r="H20" s="104">
        <v>59</v>
      </c>
      <c r="I20" s="104">
        <v>19</v>
      </c>
      <c r="J20" s="99">
        <v>1281</v>
      </c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1" customHeight="1" x14ac:dyDescent="0.15">
      <c r="A21" s="116" t="s">
        <v>19</v>
      </c>
      <c r="B21" s="101">
        <v>3195</v>
      </c>
      <c r="C21" s="104">
        <v>3011</v>
      </c>
      <c r="D21" s="104">
        <v>2928</v>
      </c>
      <c r="E21" s="104">
        <v>183</v>
      </c>
      <c r="F21" s="104">
        <v>2623</v>
      </c>
      <c r="G21" s="117" t="s">
        <v>252</v>
      </c>
      <c r="H21" s="104">
        <v>55</v>
      </c>
      <c r="I21" s="104">
        <v>7</v>
      </c>
      <c r="J21" s="99">
        <v>665</v>
      </c>
      <c r="K21" s="49"/>
      <c r="L21" s="49"/>
      <c r="M21" s="49"/>
      <c r="N21" s="49"/>
      <c r="O21" s="49"/>
      <c r="P21" s="49"/>
      <c r="Q21" s="49"/>
      <c r="R21" s="49"/>
      <c r="S21" s="49"/>
    </row>
    <row r="22" spans="1:19" ht="21" customHeight="1" x14ac:dyDescent="0.15">
      <c r="A22" s="116" t="s">
        <v>20</v>
      </c>
      <c r="B22" s="101">
        <v>6251</v>
      </c>
      <c r="C22" s="104">
        <v>5927</v>
      </c>
      <c r="D22" s="104">
        <v>5821</v>
      </c>
      <c r="E22" s="104">
        <v>300</v>
      </c>
      <c r="F22" s="104">
        <v>5093</v>
      </c>
      <c r="G22" s="104">
        <v>1</v>
      </c>
      <c r="H22" s="104">
        <v>101</v>
      </c>
      <c r="I22" s="104">
        <v>14</v>
      </c>
      <c r="J22" s="99">
        <v>1036</v>
      </c>
      <c r="K22" s="49"/>
      <c r="L22" s="49"/>
      <c r="M22" s="49"/>
      <c r="N22" s="49"/>
      <c r="O22" s="49"/>
      <c r="P22" s="49"/>
      <c r="Q22" s="49"/>
      <c r="R22" s="49"/>
      <c r="S22" s="49"/>
    </row>
    <row r="23" spans="1:19" ht="21" customHeight="1" x14ac:dyDescent="0.15">
      <c r="A23" s="116" t="s">
        <v>21</v>
      </c>
      <c r="B23" s="101">
        <v>10614</v>
      </c>
      <c r="C23" s="104">
        <v>10138</v>
      </c>
      <c r="D23" s="104">
        <v>10011</v>
      </c>
      <c r="E23" s="104">
        <v>728</v>
      </c>
      <c r="F23" s="104">
        <v>8471</v>
      </c>
      <c r="G23" s="104">
        <v>1</v>
      </c>
      <c r="H23" s="104">
        <v>239</v>
      </c>
      <c r="I23" s="104">
        <v>22</v>
      </c>
      <c r="J23" s="99">
        <v>1911</v>
      </c>
      <c r="K23" s="49"/>
      <c r="L23" s="49"/>
      <c r="M23" s="49"/>
      <c r="N23" s="49"/>
      <c r="O23" s="49"/>
      <c r="P23" s="49"/>
      <c r="Q23" s="49"/>
      <c r="R23" s="49"/>
      <c r="S23" s="49"/>
    </row>
    <row r="24" spans="1:19" ht="21" customHeight="1" x14ac:dyDescent="0.15">
      <c r="A24" s="116" t="s">
        <v>22</v>
      </c>
      <c r="B24" s="101">
        <v>3452</v>
      </c>
      <c r="C24" s="104">
        <v>3276</v>
      </c>
      <c r="D24" s="104">
        <v>3126</v>
      </c>
      <c r="E24" s="104">
        <v>168</v>
      </c>
      <c r="F24" s="104">
        <v>2830</v>
      </c>
      <c r="G24" s="117" t="s">
        <v>254</v>
      </c>
      <c r="H24" s="104">
        <v>54</v>
      </c>
      <c r="I24" s="104">
        <v>7</v>
      </c>
      <c r="J24" s="99">
        <v>695</v>
      </c>
      <c r="K24" s="49"/>
      <c r="L24" s="49"/>
      <c r="M24" s="49"/>
      <c r="N24" s="49"/>
      <c r="O24" s="49"/>
      <c r="P24" s="49"/>
      <c r="Q24" s="49"/>
      <c r="R24" s="49"/>
      <c r="S24" s="49"/>
    </row>
    <row r="25" spans="1:19" ht="21" customHeight="1" x14ac:dyDescent="0.15">
      <c r="A25" s="116" t="s">
        <v>23</v>
      </c>
      <c r="B25" s="101">
        <v>9188</v>
      </c>
      <c r="C25" s="104">
        <v>8710</v>
      </c>
      <c r="D25" s="104">
        <v>8396</v>
      </c>
      <c r="E25" s="104">
        <v>364</v>
      </c>
      <c r="F25" s="104">
        <v>7935</v>
      </c>
      <c r="G25" s="104">
        <v>2</v>
      </c>
      <c r="H25" s="104">
        <v>118</v>
      </c>
      <c r="I25" s="104">
        <v>25</v>
      </c>
      <c r="J25" s="99">
        <v>2799</v>
      </c>
      <c r="K25" s="49"/>
      <c r="L25" s="49"/>
      <c r="M25" s="49"/>
      <c r="N25" s="49"/>
      <c r="O25" s="49"/>
      <c r="P25" s="49"/>
      <c r="Q25" s="49"/>
      <c r="R25" s="49"/>
      <c r="S25" s="49"/>
    </row>
    <row r="26" spans="1:19" ht="21" customHeight="1" x14ac:dyDescent="0.15">
      <c r="A26" s="116" t="s">
        <v>24</v>
      </c>
      <c r="B26" s="101">
        <v>4471</v>
      </c>
      <c r="C26" s="104">
        <v>4261</v>
      </c>
      <c r="D26" s="104">
        <v>4226</v>
      </c>
      <c r="E26" s="104">
        <v>227</v>
      </c>
      <c r="F26" s="104">
        <v>3627</v>
      </c>
      <c r="G26" s="117">
        <v>1</v>
      </c>
      <c r="H26" s="104">
        <v>83</v>
      </c>
      <c r="I26" s="104">
        <v>10</v>
      </c>
      <c r="J26" s="99">
        <v>887</v>
      </c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21" customHeight="1" x14ac:dyDescent="0.15">
      <c r="A27" s="116" t="s">
        <v>25</v>
      </c>
      <c r="B27" s="101">
        <v>5149</v>
      </c>
      <c r="C27" s="104">
        <v>4874</v>
      </c>
      <c r="D27" s="104">
        <v>4803</v>
      </c>
      <c r="E27" s="104">
        <v>264</v>
      </c>
      <c r="F27" s="104">
        <v>4205</v>
      </c>
      <c r="G27" s="117" t="s">
        <v>253</v>
      </c>
      <c r="H27" s="104">
        <v>23</v>
      </c>
      <c r="I27" s="104">
        <v>12</v>
      </c>
      <c r="J27" s="99">
        <v>974</v>
      </c>
      <c r="K27" s="49"/>
      <c r="L27" s="49"/>
      <c r="M27" s="49"/>
      <c r="N27" s="49"/>
      <c r="O27" s="49"/>
      <c r="P27" s="49"/>
      <c r="Q27" s="49"/>
      <c r="R27" s="49"/>
      <c r="S27" s="49"/>
    </row>
    <row r="28" spans="1:19" ht="21" customHeight="1" x14ac:dyDescent="0.15">
      <c r="A28" s="116" t="s">
        <v>26</v>
      </c>
      <c r="B28" s="101">
        <v>2826</v>
      </c>
      <c r="C28" s="104">
        <v>2694</v>
      </c>
      <c r="D28" s="104">
        <v>2677</v>
      </c>
      <c r="E28" s="104">
        <v>203</v>
      </c>
      <c r="F28" s="104">
        <v>2272</v>
      </c>
      <c r="G28" s="117" t="s">
        <v>255</v>
      </c>
      <c r="H28" s="104">
        <v>23</v>
      </c>
      <c r="I28" s="104">
        <v>6</v>
      </c>
      <c r="J28" s="99">
        <v>574</v>
      </c>
      <c r="K28" s="49"/>
      <c r="L28" s="49"/>
      <c r="M28" s="49"/>
      <c r="N28" s="49"/>
      <c r="O28" s="49"/>
      <c r="P28" s="49"/>
      <c r="Q28" s="49"/>
      <c r="R28" s="49"/>
      <c r="S28" s="49"/>
    </row>
    <row r="29" spans="1:19" ht="21" customHeight="1" x14ac:dyDescent="0.15">
      <c r="A29" s="116" t="s">
        <v>27</v>
      </c>
      <c r="B29" s="101">
        <v>2792</v>
      </c>
      <c r="C29" s="104">
        <v>2611</v>
      </c>
      <c r="D29" s="104">
        <v>2503</v>
      </c>
      <c r="E29" s="104">
        <v>126</v>
      </c>
      <c r="F29" s="104">
        <v>2304</v>
      </c>
      <c r="G29" s="117" t="s">
        <v>253</v>
      </c>
      <c r="H29" s="104">
        <v>50</v>
      </c>
      <c r="I29" s="104">
        <v>6</v>
      </c>
      <c r="J29" s="99">
        <v>501</v>
      </c>
      <c r="K29" s="49"/>
      <c r="L29" s="49"/>
      <c r="M29" s="49"/>
      <c r="N29" s="49"/>
      <c r="O29" s="49"/>
      <c r="P29" s="49"/>
      <c r="Q29" s="49"/>
      <c r="R29" s="49"/>
      <c r="S29" s="49"/>
    </row>
    <row r="30" spans="1:19" ht="21" customHeight="1" x14ac:dyDescent="0.15">
      <c r="A30" s="116" t="s">
        <v>28</v>
      </c>
      <c r="B30" s="101">
        <v>6517</v>
      </c>
      <c r="C30" s="104">
        <v>6199</v>
      </c>
      <c r="D30" s="104">
        <v>6168</v>
      </c>
      <c r="E30" s="104">
        <v>422</v>
      </c>
      <c r="F30" s="104">
        <v>5330</v>
      </c>
      <c r="G30" s="104">
        <v>1</v>
      </c>
      <c r="H30" s="104">
        <v>70</v>
      </c>
      <c r="I30" s="104">
        <v>13</v>
      </c>
      <c r="J30" s="99">
        <v>1372</v>
      </c>
      <c r="K30" s="49"/>
      <c r="L30" s="49"/>
      <c r="M30" s="49"/>
      <c r="N30" s="49"/>
      <c r="O30" s="49"/>
      <c r="P30" s="49"/>
      <c r="Q30" s="49"/>
      <c r="R30" s="49"/>
      <c r="S30" s="49"/>
    </row>
    <row r="31" spans="1:19" ht="21" customHeight="1" x14ac:dyDescent="0.15">
      <c r="A31" s="116" t="s">
        <v>29</v>
      </c>
      <c r="B31" s="101">
        <v>9486</v>
      </c>
      <c r="C31" s="104">
        <v>9039</v>
      </c>
      <c r="D31" s="104">
        <v>9030</v>
      </c>
      <c r="E31" s="104">
        <v>561</v>
      </c>
      <c r="F31" s="104">
        <v>7838</v>
      </c>
      <c r="G31" s="104">
        <v>3</v>
      </c>
      <c r="H31" s="104">
        <v>173</v>
      </c>
      <c r="I31" s="104">
        <v>18</v>
      </c>
      <c r="J31" s="99">
        <v>1959</v>
      </c>
      <c r="K31" s="49"/>
      <c r="L31" s="49"/>
      <c r="M31" s="49"/>
      <c r="N31" s="49"/>
      <c r="O31" s="49"/>
      <c r="P31" s="49"/>
      <c r="Q31" s="49"/>
      <c r="R31" s="49"/>
      <c r="S31" s="49"/>
    </row>
    <row r="32" spans="1:19" ht="21" customHeight="1" x14ac:dyDescent="0.15">
      <c r="A32" s="116" t="s">
        <v>30</v>
      </c>
      <c r="B32" s="101">
        <v>8084</v>
      </c>
      <c r="C32" s="104">
        <v>7665</v>
      </c>
      <c r="D32" s="104">
        <v>7607</v>
      </c>
      <c r="E32" s="104">
        <v>385</v>
      </c>
      <c r="F32" s="104">
        <v>6721</v>
      </c>
      <c r="G32" s="104">
        <v>1</v>
      </c>
      <c r="H32" s="104">
        <v>156</v>
      </c>
      <c r="I32" s="104">
        <v>18</v>
      </c>
      <c r="J32" s="99">
        <v>1924</v>
      </c>
      <c r="K32" s="49"/>
      <c r="L32" s="49"/>
      <c r="M32" s="49"/>
      <c r="N32" s="49"/>
      <c r="O32" s="49"/>
      <c r="P32" s="49"/>
      <c r="Q32" s="49"/>
      <c r="R32" s="49"/>
      <c r="S32" s="49"/>
    </row>
    <row r="33" spans="1:19" ht="21" customHeight="1" x14ac:dyDescent="0.15">
      <c r="A33" s="116" t="s">
        <v>31</v>
      </c>
      <c r="B33" s="101">
        <v>13029</v>
      </c>
      <c r="C33" s="104">
        <v>12468</v>
      </c>
      <c r="D33" s="104">
        <v>12391</v>
      </c>
      <c r="E33" s="104">
        <v>861</v>
      </c>
      <c r="F33" s="104">
        <v>10901</v>
      </c>
      <c r="G33" s="104">
        <v>2</v>
      </c>
      <c r="H33" s="104">
        <v>325</v>
      </c>
      <c r="I33" s="104">
        <v>27</v>
      </c>
      <c r="J33" s="99">
        <v>2979</v>
      </c>
      <c r="K33" s="49"/>
      <c r="L33" s="49"/>
      <c r="M33" s="49"/>
      <c r="N33" s="49"/>
      <c r="O33" s="49"/>
      <c r="P33" s="49"/>
      <c r="Q33" s="49"/>
      <c r="R33" s="49"/>
      <c r="S33" s="49"/>
    </row>
    <row r="34" spans="1:19" ht="21" customHeight="1" x14ac:dyDescent="0.15">
      <c r="A34" s="116" t="s">
        <v>32</v>
      </c>
      <c r="B34" s="101">
        <v>25007</v>
      </c>
      <c r="C34" s="104">
        <v>23518</v>
      </c>
      <c r="D34" s="104">
        <v>23360</v>
      </c>
      <c r="E34" s="104">
        <v>371</v>
      </c>
      <c r="F34" s="104">
        <v>20704</v>
      </c>
      <c r="G34" s="104">
        <v>2</v>
      </c>
      <c r="H34" s="104">
        <v>121</v>
      </c>
      <c r="I34" s="104">
        <v>110</v>
      </c>
      <c r="J34" s="99">
        <v>6782</v>
      </c>
      <c r="K34" s="49"/>
      <c r="L34" s="49"/>
      <c r="M34" s="49"/>
      <c r="N34" s="49"/>
      <c r="O34" s="49"/>
      <c r="P34" s="49"/>
      <c r="Q34" s="49"/>
      <c r="R34" s="49"/>
      <c r="S34" s="49"/>
    </row>
    <row r="35" spans="1:19" ht="28.5" customHeight="1" x14ac:dyDescent="0.15">
      <c r="A35" s="128" t="s">
        <v>211</v>
      </c>
      <c r="B35" s="110">
        <v>578</v>
      </c>
      <c r="C35" s="119">
        <v>223</v>
      </c>
      <c r="D35" s="119">
        <v>11</v>
      </c>
      <c r="E35" s="120" t="s">
        <v>253</v>
      </c>
      <c r="F35" s="119">
        <v>500</v>
      </c>
      <c r="G35" s="120" t="s">
        <v>253</v>
      </c>
      <c r="H35" s="120" t="s">
        <v>248</v>
      </c>
      <c r="I35" s="119">
        <v>6</v>
      </c>
      <c r="J35" s="121">
        <v>16</v>
      </c>
      <c r="K35" s="49"/>
      <c r="L35" s="49"/>
      <c r="M35" s="49"/>
      <c r="N35" s="49"/>
      <c r="O35" s="49"/>
      <c r="P35" s="49"/>
      <c r="Q35" s="49"/>
      <c r="R35" s="49"/>
      <c r="S35" s="49"/>
    </row>
    <row r="36" spans="1:19" ht="15" customHeight="1" x14ac:dyDescent="0.15">
      <c r="A36" s="38"/>
    </row>
    <row r="37" spans="1:19" ht="22.5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2" firstPageNumber="38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2.25" style="4" bestFit="1" customWidth="1"/>
    <col min="2" max="11" width="8" style="4" customWidth="1"/>
    <col min="12" max="16384" width="9" style="4"/>
  </cols>
  <sheetData>
    <row r="1" spans="1:11" ht="17.25" customHeight="1" x14ac:dyDescent="0.15">
      <c r="A1" s="146" t="s">
        <v>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5" customHeight="1" x14ac:dyDescent="0.15">
      <c r="A2" s="147" t="s">
        <v>101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21" customHeight="1" x14ac:dyDescent="0.15">
      <c r="A3" s="236"/>
      <c r="B3" s="241" t="s">
        <v>76</v>
      </c>
      <c r="C3" s="190" t="s">
        <v>91</v>
      </c>
      <c r="D3" s="233" t="s">
        <v>92</v>
      </c>
      <c r="E3" s="233"/>
      <c r="F3" s="233"/>
      <c r="G3" s="233"/>
      <c r="H3" s="190" t="s">
        <v>93</v>
      </c>
      <c r="I3" s="190" t="s">
        <v>94</v>
      </c>
      <c r="J3" s="190" t="s">
        <v>95</v>
      </c>
      <c r="K3" s="234" t="s">
        <v>96</v>
      </c>
    </row>
    <row r="4" spans="1:11" ht="21" customHeight="1" x14ac:dyDescent="0.15">
      <c r="A4" s="237"/>
      <c r="B4" s="242"/>
      <c r="C4" s="233"/>
      <c r="D4" s="93" t="s">
        <v>52</v>
      </c>
      <c r="E4" s="57" t="s">
        <v>97</v>
      </c>
      <c r="F4" s="57" t="s">
        <v>98</v>
      </c>
      <c r="G4" s="57" t="s">
        <v>99</v>
      </c>
      <c r="H4" s="233"/>
      <c r="I4" s="233"/>
      <c r="J4" s="233"/>
      <c r="K4" s="235"/>
    </row>
    <row r="5" spans="1:11" ht="21" customHeight="1" x14ac:dyDescent="0.15">
      <c r="A5" s="10" t="s">
        <v>264</v>
      </c>
      <c r="B5" s="89">
        <f>SUM(C5,D5,H5:K5)</f>
        <v>144745</v>
      </c>
      <c r="C5" s="30">
        <v>11810</v>
      </c>
      <c r="D5" s="30">
        <f>SUM(E5:G5)</f>
        <v>15621</v>
      </c>
      <c r="E5" s="30">
        <v>4569</v>
      </c>
      <c r="F5" s="30">
        <v>3683</v>
      </c>
      <c r="G5" s="30">
        <v>7369</v>
      </c>
      <c r="H5" s="30">
        <v>31614</v>
      </c>
      <c r="I5" s="30">
        <v>14611</v>
      </c>
      <c r="J5" s="30">
        <v>20511</v>
      </c>
      <c r="K5" s="34">
        <v>50578</v>
      </c>
    </row>
    <row r="6" spans="1:11" ht="21" customHeight="1" x14ac:dyDescent="0.15">
      <c r="A6" s="10" t="s">
        <v>213</v>
      </c>
      <c r="B6" s="89">
        <f>SUM(C6,D6,H6:K6)</f>
        <v>142236</v>
      </c>
      <c r="C6" s="60">
        <v>10988</v>
      </c>
      <c r="D6" s="60">
        <f>SUM(E6:G6)</f>
        <v>14622</v>
      </c>
      <c r="E6" s="60">
        <v>4189</v>
      </c>
      <c r="F6" s="60">
        <v>3452</v>
      </c>
      <c r="G6" s="60">
        <v>6981</v>
      </c>
      <c r="H6" s="60">
        <v>30736</v>
      </c>
      <c r="I6" s="60">
        <v>12950</v>
      </c>
      <c r="J6" s="60">
        <v>21759</v>
      </c>
      <c r="K6" s="61">
        <v>51181</v>
      </c>
    </row>
    <row r="7" spans="1:11" ht="21" customHeight="1" x14ac:dyDescent="0.15">
      <c r="A7" s="72" t="s">
        <v>223</v>
      </c>
      <c r="B7" s="89">
        <f>SUM(C7,D7,H7:K7)</f>
        <v>140108</v>
      </c>
      <c r="C7" s="43">
        <v>10135</v>
      </c>
      <c r="D7" s="43">
        <f>SUM(E7:G7)</f>
        <v>13844</v>
      </c>
      <c r="E7" s="43">
        <v>3884</v>
      </c>
      <c r="F7" s="43">
        <v>3349</v>
      </c>
      <c r="G7" s="43">
        <v>6611</v>
      </c>
      <c r="H7" s="43">
        <v>30252</v>
      </c>
      <c r="I7" s="43">
        <v>11589</v>
      </c>
      <c r="J7" s="43">
        <v>21163</v>
      </c>
      <c r="K7" s="66">
        <v>53125</v>
      </c>
    </row>
    <row r="8" spans="1:11" ht="21" customHeight="1" x14ac:dyDescent="0.15">
      <c r="A8" s="72" t="s">
        <v>230</v>
      </c>
      <c r="B8" s="89">
        <f>SUM(C8,D8,H8:K8)</f>
        <v>137335</v>
      </c>
      <c r="C8" s="90">
        <v>9330</v>
      </c>
      <c r="D8" s="90">
        <v>13097</v>
      </c>
      <c r="E8" s="90">
        <v>3606</v>
      </c>
      <c r="F8" s="90">
        <v>3235</v>
      </c>
      <c r="G8" s="90">
        <v>6256</v>
      </c>
      <c r="H8" s="90">
        <v>29770</v>
      </c>
      <c r="I8" s="90">
        <v>10612</v>
      </c>
      <c r="J8" s="90">
        <v>19052</v>
      </c>
      <c r="K8" s="91">
        <v>55474</v>
      </c>
    </row>
    <row r="9" spans="1:11" ht="21" customHeight="1" x14ac:dyDescent="0.15">
      <c r="A9" s="72" t="s">
        <v>242</v>
      </c>
      <c r="B9" s="104">
        <f t="shared" ref="B9" si="0">SUM(C9,D9,H9:K9)</f>
        <v>134615</v>
      </c>
      <c r="C9" s="104">
        <v>8586</v>
      </c>
      <c r="D9" s="104">
        <f>SUM(E9:G9)</f>
        <v>12511</v>
      </c>
      <c r="E9" s="104">
        <v>3317</v>
      </c>
      <c r="F9" s="104">
        <v>3232</v>
      </c>
      <c r="G9" s="104">
        <v>5962</v>
      </c>
      <c r="H9" s="104">
        <v>29069</v>
      </c>
      <c r="I9" s="104">
        <v>9798</v>
      </c>
      <c r="J9" s="104">
        <v>17042</v>
      </c>
      <c r="K9" s="99">
        <v>57609</v>
      </c>
    </row>
    <row r="10" spans="1:11" ht="21" customHeight="1" x14ac:dyDescent="0.15">
      <c r="A10" s="73" t="s">
        <v>56</v>
      </c>
      <c r="B10" s="129">
        <f>C10+D10+H10+I10+J10+K10</f>
        <v>100</v>
      </c>
      <c r="C10" s="129">
        <f>C9/B9*100</f>
        <v>6.378189651970434</v>
      </c>
      <c r="D10" s="129">
        <f>D9/B9*100</f>
        <v>9.2939122683207671</v>
      </c>
      <c r="E10" s="129">
        <f>E9/B9*100</f>
        <v>2.4640641830405228</v>
      </c>
      <c r="F10" s="129">
        <f>F9/B9*100</f>
        <v>2.4009211454889869</v>
      </c>
      <c r="G10" s="129">
        <f>G9/B9*100</f>
        <v>4.4289269397912561</v>
      </c>
      <c r="H10" s="129">
        <f>H9/B9*100</f>
        <v>21.594175983359953</v>
      </c>
      <c r="I10" s="129">
        <f>I9/B9*100</f>
        <v>7.2785350815288048</v>
      </c>
      <c r="J10" s="129">
        <f>J9/B9*100</f>
        <v>12.659807599450284</v>
      </c>
      <c r="K10" s="130">
        <f>K9/B9*100</f>
        <v>42.795379415369759</v>
      </c>
    </row>
    <row r="11" spans="1:11" ht="15" customHeight="1" x14ac:dyDescent="0.15">
      <c r="A11" s="200" t="s">
        <v>218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</row>
    <row r="12" spans="1:11" ht="21" customHeight="1" x14ac:dyDescent="0.15">
      <c r="A12" s="11"/>
    </row>
    <row r="13" spans="1:11" ht="17.25" customHeight="1" x14ac:dyDescent="0.15">
      <c r="A13" s="146" t="s">
        <v>100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</row>
    <row r="14" spans="1:11" ht="15" customHeight="1" x14ac:dyDescent="0.15">
      <c r="A14" s="167" t="s">
        <v>101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1:11" ht="21" customHeight="1" x14ac:dyDescent="0.15">
      <c r="A15" s="220"/>
      <c r="B15" s="184"/>
      <c r="C15" s="238" t="s">
        <v>102</v>
      </c>
      <c r="D15" s="239"/>
      <c r="E15" s="240"/>
      <c r="F15" s="238" t="s">
        <v>104</v>
      </c>
      <c r="G15" s="239"/>
      <c r="H15" s="240"/>
      <c r="I15" s="222" t="s">
        <v>6</v>
      </c>
      <c r="J15" s="223"/>
      <c r="K15" s="224"/>
    </row>
    <row r="16" spans="1:11" ht="21" customHeight="1" x14ac:dyDescent="0.15">
      <c r="A16" s="221"/>
      <c r="B16" s="186"/>
      <c r="C16" s="230" t="s">
        <v>103</v>
      </c>
      <c r="D16" s="231"/>
      <c r="E16" s="232"/>
      <c r="F16" s="230" t="s">
        <v>105</v>
      </c>
      <c r="G16" s="231"/>
      <c r="H16" s="232"/>
      <c r="I16" s="225"/>
      <c r="J16" s="226"/>
      <c r="K16" s="227"/>
    </row>
    <row r="17" spans="1:11" ht="21" customHeight="1" x14ac:dyDescent="0.15">
      <c r="A17" s="198" t="s">
        <v>259</v>
      </c>
      <c r="B17" s="174"/>
      <c r="C17" s="176">
        <v>121073</v>
      </c>
      <c r="D17" s="177"/>
      <c r="E17" s="178"/>
      <c r="F17" s="176">
        <v>10427</v>
      </c>
      <c r="G17" s="177"/>
      <c r="H17" s="178"/>
      <c r="I17" s="201">
        <f>F17/C17*100</f>
        <v>8.612159606188003</v>
      </c>
      <c r="J17" s="202"/>
      <c r="K17" s="202"/>
    </row>
    <row r="18" spans="1:11" ht="21" customHeight="1" x14ac:dyDescent="0.15">
      <c r="A18" s="206" t="s">
        <v>212</v>
      </c>
      <c r="B18" s="207" t="s">
        <v>8</v>
      </c>
      <c r="C18" s="208">
        <v>126154</v>
      </c>
      <c r="D18" s="209"/>
      <c r="E18" s="210"/>
      <c r="F18" s="208">
        <v>10154</v>
      </c>
      <c r="G18" s="209"/>
      <c r="H18" s="210"/>
      <c r="I18" s="211">
        <f>F18/C18*100</f>
        <v>8.0488926233016791</v>
      </c>
      <c r="J18" s="212">
        <v>78.400000000000006</v>
      </c>
      <c r="K18" s="213">
        <v>78.400000000000006</v>
      </c>
    </row>
    <row r="19" spans="1:11" ht="21" customHeight="1" x14ac:dyDescent="0.15">
      <c r="A19" s="206" t="s">
        <v>221</v>
      </c>
      <c r="B19" s="207" t="s">
        <v>8</v>
      </c>
      <c r="C19" s="203">
        <v>131949</v>
      </c>
      <c r="D19" s="204"/>
      <c r="E19" s="205"/>
      <c r="F19" s="203">
        <v>9952</v>
      </c>
      <c r="G19" s="204"/>
      <c r="H19" s="205"/>
      <c r="I19" s="211">
        <f>F19/C19*100</f>
        <v>7.5423080129443942</v>
      </c>
      <c r="J19" s="212">
        <v>78.400000000000006</v>
      </c>
      <c r="K19" s="213">
        <v>78.400000000000006</v>
      </c>
    </row>
    <row r="20" spans="1:11" ht="21" customHeight="1" x14ac:dyDescent="0.15">
      <c r="A20" s="206" t="s">
        <v>243</v>
      </c>
      <c r="B20" s="207" t="s">
        <v>8</v>
      </c>
      <c r="C20" s="203">
        <v>138016</v>
      </c>
      <c r="D20" s="204"/>
      <c r="E20" s="205"/>
      <c r="F20" s="203">
        <v>9656</v>
      </c>
      <c r="G20" s="204"/>
      <c r="H20" s="205"/>
      <c r="I20" s="211">
        <f>F20/C20*100</f>
        <v>6.9962902851843269</v>
      </c>
      <c r="J20" s="212">
        <v>78.400000000000006</v>
      </c>
      <c r="K20" s="213">
        <v>78.400000000000006</v>
      </c>
    </row>
    <row r="21" spans="1:11" ht="21" customHeight="1" x14ac:dyDescent="0.15">
      <c r="A21" s="228" t="s">
        <v>241</v>
      </c>
      <c r="B21" s="229" t="s">
        <v>8</v>
      </c>
      <c r="C21" s="214">
        <v>145720</v>
      </c>
      <c r="D21" s="215"/>
      <c r="E21" s="216"/>
      <c r="F21" s="214">
        <v>9481</v>
      </c>
      <c r="G21" s="215"/>
      <c r="H21" s="216"/>
      <c r="I21" s="217">
        <f>F21/C21*100</f>
        <v>6.5063134779028271</v>
      </c>
      <c r="J21" s="218"/>
      <c r="K21" s="219"/>
    </row>
    <row r="22" spans="1:11" ht="15" customHeight="1" x14ac:dyDescent="0.15">
      <c r="A22" s="38"/>
      <c r="C22" s="84"/>
      <c r="D22" s="84"/>
      <c r="E22" s="84"/>
      <c r="F22" s="84"/>
      <c r="G22" s="84"/>
      <c r="H22" s="84"/>
      <c r="I22" s="84"/>
      <c r="J22" s="84"/>
      <c r="K22" s="84"/>
    </row>
    <row r="23" spans="1:11" ht="21" customHeight="1" x14ac:dyDescent="0.15">
      <c r="A23" s="11"/>
      <c r="C23" s="86"/>
      <c r="D23" s="84"/>
      <c r="E23" s="84"/>
      <c r="F23" s="84"/>
      <c r="G23" s="84"/>
      <c r="H23" s="84"/>
      <c r="I23" s="84"/>
      <c r="J23" s="84"/>
      <c r="K23" s="84"/>
    </row>
    <row r="24" spans="1:11" ht="21" customHeight="1" x14ac:dyDescent="0.15">
      <c r="A24" s="11"/>
      <c r="C24" s="58"/>
    </row>
    <row r="25" spans="1:11" ht="21.75" customHeight="1" x14ac:dyDescent="0.15">
      <c r="A25" s="145" t="s">
        <v>106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</row>
    <row r="26" spans="1:11" ht="21" customHeight="1" x14ac:dyDescent="0.15">
      <c r="A26" s="11"/>
    </row>
    <row r="27" spans="1:11" ht="17.25" customHeight="1" x14ac:dyDescent="0.15">
      <c r="A27" s="146" t="s">
        <v>107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</row>
    <row r="28" spans="1:11" ht="15" customHeight="1" x14ac:dyDescent="0.15">
      <c r="A28" s="147" t="s">
        <v>88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</row>
    <row r="29" spans="1:11" ht="21" customHeight="1" x14ac:dyDescent="0.15">
      <c r="A29" s="236"/>
      <c r="B29" s="244" t="s">
        <v>108</v>
      </c>
      <c r="C29" s="246" t="s">
        <v>109</v>
      </c>
      <c r="D29" s="246"/>
      <c r="E29" s="246"/>
      <c r="F29" s="246" t="s">
        <v>110</v>
      </c>
      <c r="G29" s="246"/>
      <c r="H29" s="246"/>
      <c r="I29" s="246" t="s">
        <v>111</v>
      </c>
      <c r="J29" s="246"/>
      <c r="K29" s="247"/>
    </row>
    <row r="30" spans="1:11" ht="15" customHeight="1" x14ac:dyDescent="0.15">
      <c r="A30" s="237"/>
      <c r="B30" s="245"/>
      <c r="C30" s="92" t="s">
        <v>52</v>
      </c>
      <c r="D30" s="12" t="s">
        <v>112</v>
      </c>
      <c r="E30" s="12" t="s">
        <v>113</v>
      </c>
      <c r="F30" s="92" t="s">
        <v>52</v>
      </c>
      <c r="G30" s="12" t="s">
        <v>112</v>
      </c>
      <c r="H30" s="12" t="s">
        <v>113</v>
      </c>
      <c r="I30" s="12" t="s">
        <v>114</v>
      </c>
      <c r="J30" s="12" t="s">
        <v>115</v>
      </c>
      <c r="K30" s="13" t="s">
        <v>55</v>
      </c>
    </row>
    <row r="31" spans="1:11" ht="21" customHeight="1" x14ac:dyDescent="0.15">
      <c r="A31" s="95" t="s">
        <v>259</v>
      </c>
      <c r="B31" s="89">
        <v>116631</v>
      </c>
      <c r="C31" s="30">
        <v>5644</v>
      </c>
      <c r="D31" s="30">
        <v>2584</v>
      </c>
      <c r="E31" s="30">
        <v>3060</v>
      </c>
      <c r="F31" s="30">
        <v>110987</v>
      </c>
      <c r="G31" s="30">
        <v>698</v>
      </c>
      <c r="H31" s="30">
        <v>110289</v>
      </c>
      <c r="I31" s="30">
        <v>4</v>
      </c>
      <c r="J31" s="30">
        <v>1762</v>
      </c>
      <c r="K31" s="34">
        <v>114865</v>
      </c>
    </row>
    <row r="32" spans="1:11" ht="21" customHeight="1" x14ac:dyDescent="0.15">
      <c r="A32" s="95" t="s">
        <v>212</v>
      </c>
      <c r="B32" s="60">
        <v>115685</v>
      </c>
      <c r="C32" s="89">
        <v>5492</v>
      </c>
      <c r="D32" s="60">
        <v>2407</v>
      </c>
      <c r="E32" s="60">
        <v>3085</v>
      </c>
      <c r="F32" s="89">
        <v>110193</v>
      </c>
      <c r="G32" s="60">
        <f>392+155</f>
        <v>547</v>
      </c>
      <c r="H32" s="60">
        <v>109645</v>
      </c>
      <c r="I32" s="60">
        <v>3</v>
      </c>
      <c r="J32" s="60">
        <v>1678</v>
      </c>
      <c r="K32" s="61">
        <v>114004</v>
      </c>
    </row>
    <row r="33" spans="1:11" ht="21" customHeight="1" x14ac:dyDescent="0.15">
      <c r="A33" s="96" t="s">
        <v>221</v>
      </c>
      <c r="B33" s="80">
        <v>115394</v>
      </c>
      <c r="C33" s="89">
        <v>5271</v>
      </c>
      <c r="D33" s="80">
        <v>2222</v>
      </c>
      <c r="E33" s="80">
        <v>3049</v>
      </c>
      <c r="F33" s="89">
        <v>110123</v>
      </c>
      <c r="G33" s="80">
        <v>501</v>
      </c>
      <c r="H33" s="80">
        <v>109622</v>
      </c>
      <c r="I33" s="80">
        <v>3</v>
      </c>
      <c r="J33" s="80">
        <v>1609</v>
      </c>
      <c r="K33" s="79">
        <v>113782</v>
      </c>
    </row>
    <row r="34" spans="1:11" ht="21" customHeight="1" x14ac:dyDescent="0.15">
      <c r="A34" s="96" t="s">
        <v>228</v>
      </c>
      <c r="B34" s="90">
        <v>114169</v>
      </c>
      <c r="C34" s="89">
        <v>4978</v>
      </c>
      <c r="D34" s="90">
        <v>2067</v>
      </c>
      <c r="E34" s="90">
        <v>2911</v>
      </c>
      <c r="F34" s="89">
        <v>109191</v>
      </c>
      <c r="G34" s="90">
        <v>465</v>
      </c>
      <c r="H34" s="90">
        <v>108726</v>
      </c>
      <c r="I34" s="90">
        <v>3</v>
      </c>
      <c r="J34" s="90">
        <v>1427</v>
      </c>
      <c r="K34" s="91">
        <v>112739</v>
      </c>
    </row>
    <row r="35" spans="1:11" ht="21" customHeight="1" x14ac:dyDescent="0.15">
      <c r="A35" s="94" t="s">
        <v>247</v>
      </c>
      <c r="B35" s="119">
        <v>112800</v>
      </c>
      <c r="C35" s="119">
        <v>4743</v>
      </c>
      <c r="D35" s="119">
        <v>1953</v>
      </c>
      <c r="E35" s="119">
        <v>2789</v>
      </c>
      <c r="F35" s="119">
        <v>108057</v>
      </c>
      <c r="G35" s="119">
        <v>456</v>
      </c>
      <c r="H35" s="119">
        <v>107602</v>
      </c>
      <c r="I35" s="119">
        <v>1</v>
      </c>
      <c r="J35" s="119">
        <v>1304</v>
      </c>
      <c r="K35" s="121">
        <v>111496</v>
      </c>
    </row>
    <row r="36" spans="1:11" ht="15" customHeight="1" x14ac:dyDescent="0.15">
      <c r="A36" s="243" t="s">
        <v>265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</row>
    <row r="37" spans="1:11" ht="15" customHeight="1" x14ac:dyDescent="0.15">
      <c r="A37" s="38"/>
    </row>
    <row r="38" spans="1:11" ht="21" customHeight="1" x14ac:dyDescent="0.15"/>
    <row r="39" spans="1:11" ht="15" customHeight="1" x14ac:dyDescent="0.15"/>
  </sheetData>
  <mergeCells count="48">
    <mergeCell ref="A36:K36"/>
    <mergeCell ref="A28:K28"/>
    <mergeCell ref="A29:A30"/>
    <mergeCell ref="B29:B30"/>
    <mergeCell ref="C29:E29"/>
    <mergeCell ref="F29:H29"/>
    <mergeCell ref="I29:K29"/>
    <mergeCell ref="A1:K1"/>
    <mergeCell ref="A2:K2"/>
    <mergeCell ref="C16:E16"/>
    <mergeCell ref="F16:H16"/>
    <mergeCell ref="A13:K13"/>
    <mergeCell ref="J3:J4"/>
    <mergeCell ref="K3:K4"/>
    <mergeCell ref="I3:I4"/>
    <mergeCell ref="C3:C4"/>
    <mergeCell ref="D3:G3"/>
    <mergeCell ref="H3:H4"/>
    <mergeCell ref="A3:A4"/>
    <mergeCell ref="A14:K14"/>
    <mergeCell ref="C15:E15"/>
    <mergeCell ref="F15:H15"/>
    <mergeCell ref="B3:B4"/>
    <mergeCell ref="A15:B16"/>
    <mergeCell ref="A11:K11"/>
    <mergeCell ref="A25:K25"/>
    <mergeCell ref="I15:K16"/>
    <mergeCell ref="C19:E19"/>
    <mergeCell ref="I19:K19"/>
    <mergeCell ref="A19:B19"/>
    <mergeCell ref="A17:B17"/>
    <mergeCell ref="C17:E17"/>
    <mergeCell ref="A21:B21"/>
    <mergeCell ref="C21:E21"/>
    <mergeCell ref="A20:B20"/>
    <mergeCell ref="A27:K27"/>
    <mergeCell ref="F17:H17"/>
    <mergeCell ref="I17:K17"/>
    <mergeCell ref="F19:H19"/>
    <mergeCell ref="A18:B18"/>
    <mergeCell ref="C18:E18"/>
    <mergeCell ref="F18:H18"/>
    <mergeCell ref="I18:K18"/>
    <mergeCell ref="F21:H21"/>
    <mergeCell ref="I21:K21"/>
    <mergeCell ref="C20:E20"/>
    <mergeCell ref="F20:H20"/>
    <mergeCell ref="I20:K20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9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showGridLines="0" view="pageBreakPreview" zoomScaleNormal="100" zoomScaleSheetLayoutView="100" workbookViewId="0">
      <selection activeCell="A3" sqref="A3:BR3"/>
    </sheetView>
  </sheetViews>
  <sheetFormatPr defaultRowHeight="13.5" x14ac:dyDescent="0.15"/>
  <cols>
    <col min="1" max="7" width="1.625" style="4" customWidth="1"/>
    <col min="8" max="22" width="1.25" style="4" customWidth="1"/>
    <col min="23" max="29" width="1.5" style="4" customWidth="1"/>
    <col min="30" max="38" width="1.25" style="4" customWidth="1"/>
    <col min="39" max="45" width="1.5" style="4" customWidth="1"/>
    <col min="46" max="70" width="1.25" style="4" customWidth="1"/>
    <col min="71" max="16384" width="9" style="4"/>
  </cols>
  <sheetData>
    <row r="1" spans="1:70" ht="21.75" customHeight="1" x14ac:dyDescent="0.15">
      <c r="A1" s="145" t="s">
        <v>116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</row>
    <row r="2" spans="1:70" ht="21" customHeight="1" x14ac:dyDescent="0.15"/>
    <row r="3" spans="1:70" ht="17.25" customHeight="1" x14ac:dyDescent="0.15">
      <c r="A3" s="146" t="s">
        <v>117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</row>
    <row r="4" spans="1:70" ht="15" customHeight="1" x14ac:dyDescent="0.15">
      <c r="A4" s="167" t="s">
        <v>118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</row>
    <row r="5" spans="1:70" ht="21" customHeight="1" x14ac:dyDescent="0.15">
      <c r="A5" s="220"/>
      <c r="B5" s="302"/>
      <c r="C5" s="302"/>
      <c r="D5" s="302"/>
      <c r="E5" s="302"/>
      <c r="F5" s="303"/>
      <c r="G5" s="308" t="s">
        <v>119</v>
      </c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10"/>
      <c r="W5" s="264" t="s">
        <v>120</v>
      </c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6"/>
      <c r="BC5" s="314" t="s">
        <v>121</v>
      </c>
      <c r="BD5" s="314"/>
      <c r="BE5" s="314"/>
      <c r="BF5" s="314"/>
      <c r="BG5" s="314"/>
      <c r="BH5" s="314"/>
      <c r="BI5" s="314"/>
      <c r="BJ5" s="314"/>
      <c r="BK5" s="314"/>
      <c r="BL5" s="314"/>
      <c r="BM5" s="314"/>
      <c r="BN5" s="314"/>
      <c r="BO5" s="314"/>
      <c r="BP5" s="314"/>
      <c r="BQ5" s="314"/>
      <c r="BR5" s="314"/>
    </row>
    <row r="6" spans="1:70" ht="21" customHeight="1" x14ac:dyDescent="0.15">
      <c r="A6" s="304"/>
      <c r="B6" s="304"/>
      <c r="C6" s="304"/>
      <c r="D6" s="304"/>
      <c r="E6" s="304"/>
      <c r="F6" s="305"/>
      <c r="G6" s="311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3"/>
      <c r="W6" s="274" t="s">
        <v>123</v>
      </c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6"/>
      <c r="AM6" s="274" t="s">
        <v>124</v>
      </c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6"/>
      <c r="BC6" s="315" t="s">
        <v>122</v>
      </c>
      <c r="BD6" s="315"/>
      <c r="BE6" s="315"/>
      <c r="BF6" s="315"/>
      <c r="BG6" s="315"/>
      <c r="BH6" s="315"/>
      <c r="BI6" s="315"/>
      <c r="BJ6" s="315"/>
      <c r="BK6" s="315"/>
      <c r="BL6" s="315"/>
      <c r="BM6" s="315"/>
      <c r="BN6" s="315"/>
      <c r="BO6" s="315"/>
      <c r="BP6" s="315"/>
      <c r="BQ6" s="315"/>
      <c r="BR6" s="315"/>
    </row>
    <row r="7" spans="1:70" ht="21" customHeight="1" x14ac:dyDescent="0.15">
      <c r="A7" s="304"/>
      <c r="B7" s="304"/>
      <c r="C7" s="304"/>
      <c r="D7" s="304"/>
      <c r="E7" s="304"/>
      <c r="F7" s="305"/>
      <c r="G7" s="198" t="s">
        <v>125</v>
      </c>
      <c r="H7" s="198"/>
      <c r="I7" s="198"/>
      <c r="J7" s="198"/>
      <c r="K7" s="198"/>
      <c r="L7" s="198"/>
      <c r="M7" s="174"/>
      <c r="N7" s="198" t="s">
        <v>126</v>
      </c>
      <c r="O7" s="198"/>
      <c r="P7" s="198"/>
      <c r="Q7" s="198"/>
      <c r="R7" s="198"/>
      <c r="S7" s="198"/>
      <c r="T7" s="198"/>
      <c r="U7" s="198"/>
      <c r="V7" s="174"/>
      <c r="W7" s="198" t="s">
        <v>125</v>
      </c>
      <c r="X7" s="198"/>
      <c r="Y7" s="198"/>
      <c r="Z7" s="198"/>
      <c r="AA7" s="198"/>
      <c r="AB7" s="198"/>
      <c r="AC7" s="174"/>
      <c r="AD7" s="198" t="s">
        <v>126</v>
      </c>
      <c r="AE7" s="198"/>
      <c r="AF7" s="198"/>
      <c r="AG7" s="198"/>
      <c r="AH7" s="198"/>
      <c r="AI7" s="198"/>
      <c r="AJ7" s="198"/>
      <c r="AK7" s="198"/>
      <c r="AL7" s="174"/>
      <c r="AM7" s="295" t="s">
        <v>125</v>
      </c>
      <c r="AN7" s="295"/>
      <c r="AO7" s="295"/>
      <c r="AP7" s="295"/>
      <c r="AQ7" s="295"/>
      <c r="AR7" s="295"/>
      <c r="AS7" s="296"/>
      <c r="AT7" s="198" t="s">
        <v>126</v>
      </c>
      <c r="AU7" s="198"/>
      <c r="AV7" s="198"/>
      <c r="AW7" s="198"/>
      <c r="AX7" s="198"/>
      <c r="AY7" s="198"/>
      <c r="AZ7" s="198"/>
      <c r="BA7" s="198"/>
      <c r="BB7" s="174"/>
      <c r="BC7" s="295" t="s">
        <v>125</v>
      </c>
      <c r="BD7" s="295"/>
      <c r="BE7" s="295"/>
      <c r="BF7" s="295"/>
      <c r="BG7" s="295"/>
      <c r="BH7" s="295"/>
      <c r="BI7" s="296"/>
      <c r="BJ7" s="198" t="s">
        <v>126</v>
      </c>
      <c r="BK7" s="198"/>
      <c r="BL7" s="198"/>
      <c r="BM7" s="198"/>
      <c r="BN7" s="198"/>
      <c r="BO7" s="198"/>
      <c r="BP7" s="198"/>
      <c r="BQ7" s="198"/>
      <c r="BR7" s="198"/>
    </row>
    <row r="8" spans="1:70" ht="21" customHeight="1" x14ac:dyDescent="0.15">
      <c r="A8" s="304"/>
      <c r="B8" s="304"/>
      <c r="C8" s="304"/>
      <c r="D8" s="304"/>
      <c r="E8" s="304"/>
      <c r="F8" s="305"/>
      <c r="G8" s="198"/>
      <c r="H8" s="198"/>
      <c r="I8" s="198"/>
      <c r="J8" s="198"/>
      <c r="K8" s="198"/>
      <c r="L8" s="198"/>
      <c r="M8" s="174"/>
      <c r="N8" s="316" t="s">
        <v>127</v>
      </c>
      <c r="O8" s="316"/>
      <c r="P8" s="316"/>
      <c r="Q8" s="316"/>
      <c r="R8" s="316"/>
      <c r="S8" s="316"/>
      <c r="T8" s="316"/>
      <c r="U8" s="316"/>
      <c r="V8" s="317"/>
      <c r="W8" s="198"/>
      <c r="X8" s="198"/>
      <c r="Y8" s="198"/>
      <c r="Z8" s="198"/>
      <c r="AA8" s="198"/>
      <c r="AB8" s="198"/>
      <c r="AC8" s="174"/>
      <c r="AD8" s="316" t="s">
        <v>127</v>
      </c>
      <c r="AE8" s="316"/>
      <c r="AF8" s="316"/>
      <c r="AG8" s="316"/>
      <c r="AH8" s="316"/>
      <c r="AI8" s="316"/>
      <c r="AJ8" s="316"/>
      <c r="AK8" s="316"/>
      <c r="AL8" s="317"/>
      <c r="AM8" s="295"/>
      <c r="AN8" s="295"/>
      <c r="AO8" s="295"/>
      <c r="AP8" s="295"/>
      <c r="AQ8" s="295"/>
      <c r="AR8" s="295"/>
      <c r="AS8" s="296"/>
      <c r="AT8" s="316" t="s">
        <v>127</v>
      </c>
      <c r="AU8" s="316"/>
      <c r="AV8" s="316"/>
      <c r="AW8" s="316"/>
      <c r="AX8" s="316"/>
      <c r="AY8" s="316"/>
      <c r="AZ8" s="316"/>
      <c r="BA8" s="316"/>
      <c r="BB8" s="317"/>
      <c r="BC8" s="295"/>
      <c r="BD8" s="295"/>
      <c r="BE8" s="295"/>
      <c r="BF8" s="295"/>
      <c r="BG8" s="295"/>
      <c r="BH8" s="295"/>
      <c r="BI8" s="296"/>
      <c r="BJ8" s="316" t="s">
        <v>127</v>
      </c>
      <c r="BK8" s="316"/>
      <c r="BL8" s="316"/>
      <c r="BM8" s="316"/>
      <c r="BN8" s="316"/>
      <c r="BO8" s="316"/>
      <c r="BP8" s="316"/>
      <c r="BQ8" s="316"/>
      <c r="BR8" s="316"/>
    </row>
    <row r="9" spans="1:70" ht="21" customHeight="1" x14ac:dyDescent="0.15">
      <c r="A9" s="306"/>
      <c r="B9" s="306"/>
      <c r="C9" s="306"/>
      <c r="D9" s="306"/>
      <c r="E9" s="306"/>
      <c r="F9" s="307"/>
      <c r="G9" s="293"/>
      <c r="H9" s="293"/>
      <c r="I9" s="293"/>
      <c r="J9" s="293"/>
      <c r="K9" s="293"/>
      <c r="L9" s="293"/>
      <c r="M9" s="294"/>
      <c r="N9" s="318" t="s">
        <v>190</v>
      </c>
      <c r="O9" s="318"/>
      <c r="P9" s="318"/>
      <c r="Q9" s="318"/>
      <c r="R9" s="318"/>
      <c r="S9" s="318"/>
      <c r="T9" s="318"/>
      <c r="U9" s="318"/>
      <c r="V9" s="319"/>
      <c r="W9" s="293"/>
      <c r="X9" s="293"/>
      <c r="Y9" s="293"/>
      <c r="Z9" s="293"/>
      <c r="AA9" s="293"/>
      <c r="AB9" s="293"/>
      <c r="AC9" s="294"/>
      <c r="AD9" s="318" t="s">
        <v>190</v>
      </c>
      <c r="AE9" s="318"/>
      <c r="AF9" s="318"/>
      <c r="AG9" s="318"/>
      <c r="AH9" s="318"/>
      <c r="AI9" s="318"/>
      <c r="AJ9" s="318"/>
      <c r="AK9" s="318"/>
      <c r="AL9" s="319"/>
      <c r="AM9" s="297"/>
      <c r="AN9" s="297"/>
      <c r="AO9" s="297"/>
      <c r="AP9" s="297"/>
      <c r="AQ9" s="297"/>
      <c r="AR9" s="297"/>
      <c r="AS9" s="298"/>
      <c r="AT9" s="318" t="s">
        <v>190</v>
      </c>
      <c r="AU9" s="318"/>
      <c r="AV9" s="318"/>
      <c r="AW9" s="318"/>
      <c r="AX9" s="318"/>
      <c r="AY9" s="318"/>
      <c r="AZ9" s="318"/>
      <c r="BA9" s="318"/>
      <c r="BB9" s="319"/>
      <c r="BC9" s="297"/>
      <c r="BD9" s="297"/>
      <c r="BE9" s="297"/>
      <c r="BF9" s="297"/>
      <c r="BG9" s="297"/>
      <c r="BH9" s="297"/>
      <c r="BI9" s="298"/>
      <c r="BJ9" s="318" t="s">
        <v>190</v>
      </c>
      <c r="BK9" s="318"/>
      <c r="BL9" s="318"/>
      <c r="BM9" s="318"/>
      <c r="BN9" s="318"/>
      <c r="BO9" s="318"/>
      <c r="BP9" s="318"/>
      <c r="BQ9" s="318"/>
      <c r="BR9" s="318"/>
    </row>
    <row r="10" spans="1:70" ht="21" customHeight="1" x14ac:dyDescent="0.15">
      <c r="A10" s="198" t="s">
        <v>266</v>
      </c>
      <c r="B10" s="255"/>
      <c r="C10" s="255"/>
      <c r="D10" s="255"/>
      <c r="E10" s="255"/>
      <c r="F10" s="256"/>
      <c r="G10" s="289">
        <v>3606841</v>
      </c>
      <c r="H10" s="289"/>
      <c r="I10" s="289"/>
      <c r="J10" s="289"/>
      <c r="K10" s="289"/>
      <c r="L10" s="289"/>
      <c r="M10" s="290"/>
      <c r="N10" s="259"/>
      <c r="O10" s="259"/>
      <c r="P10" s="259"/>
      <c r="Q10" s="259"/>
      <c r="R10" s="259"/>
      <c r="S10" s="259"/>
      <c r="T10" s="259"/>
      <c r="U10" s="259"/>
      <c r="V10" s="260"/>
      <c r="W10" s="248">
        <v>124262</v>
      </c>
      <c r="X10" s="248"/>
      <c r="Y10" s="248"/>
      <c r="Z10" s="248"/>
      <c r="AA10" s="248"/>
      <c r="AB10" s="248"/>
      <c r="AC10" s="249"/>
      <c r="AD10" s="250"/>
      <c r="AE10" s="250"/>
      <c r="AF10" s="250"/>
      <c r="AG10" s="250"/>
      <c r="AH10" s="250"/>
      <c r="AI10" s="250"/>
      <c r="AJ10" s="250"/>
      <c r="AK10" s="250"/>
      <c r="AL10" s="251"/>
      <c r="AM10" s="248">
        <v>3428579</v>
      </c>
      <c r="AN10" s="248"/>
      <c r="AO10" s="248"/>
      <c r="AP10" s="248"/>
      <c r="AQ10" s="248"/>
      <c r="AR10" s="248"/>
      <c r="AS10" s="249"/>
      <c r="AT10" s="250"/>
      <c r="AU10" s="250"/>
      <c r="AV10" s="250"/>
      <c r="AW10" s="250"/>
      <c r="AX10" s="250"/>
      <c r="AY10" s="250"/>
      <c r="AZ10" s="250"/>
      <c r="BA10" s="250"/>
      <c r="BB10" s="251"/>
      <c r="BC10" s="248">
        <v>300170</v>
      </c>
      <c r="BD10" s="248"/>
      <c r="BE10" s="248"/>
      <c r="BF10" s="248"/>
      <c r="BG10" s="248"/>
      <c r="BH10" s="248"/>
      <c r="BI10" s="249"/>
      <c r="BJ10" s="291"/>
      <c r="BK10" s="292"/>
      <c r="BL10" s="292"/>
      <c r="BM10" s="292"/>
      <c r="BN10" s="292"/>
      <c r="BO10" s="292"/>
      <c r="BP10" s="292"/>
      <c r="BQ10" s="292"/>
      <c r="BR10" s="292"/>
    </row>
    <row r="11" spans="1:70" ht="21" customHeight="1" x14ac:dyDescent="0.15">
      <c r="A11" s="255"/>
      <c r="B11" s="255"/>
      <c r="C11" s="255"/>
      <c r="D11" s="255"/>
      <c r="E11" s="255"/>
      <c r="F11" s="256"/>
      <c r="G11" s="289"/>
      <c r="H11" s="289"/>
      <c r="I11" s="289"/>
      <c r="J11" s="289"/>
      <c r="K11" s="289"/>
      <c r="L11" s="289"/>
      <c r="M11" s="290"/>
      <c r="N11" s="248">
        <v>132115371</v>
      </c>
      <c r="O11" s="248"/>
      <c r="P11" s="248"/>
      <c r="Q11" s="248"/>
      <c r="R11" s="248"/>
      <c r="S11" s="248"/>
      <c r="T11" s="248"/>
      <c r="U11" s="248"/>
      <c r="V11" s="249"/>
      <c r="W11" s="248"/>
      <c r="X11" s="248"/>
      <c r="Y11" s="248"/>
      <c r="Z11" s="248"/>
      <c r="AA11" s="248"/>
      <c r="AB11" s="248"/>
      <c r="AC11" s="249"/>
      <c r="AD11" s="248">
        <v>64735422</v>
      </c>
      <c r="AE11" s="248"/>
      <c r="AF11" s="248"/>
      <c r="AG11" s="248"/>
      <c r="AH11" s="248"/>
      <c r="AI11" s="248"/>
      <c r="AJ11" s="248"/>
      <c r="AK11" s="248"/>
      <c r="AL11" s="249"/>
      <c r="AM11" s="248"/>
      <c r="AN11" s="248"/>
      <c r="AO11" s="248"/>
      <c r="AP11" s="248"/>
      <c r="AQ11" s="248"/>
      <c r="AR11" s="248"/>
      <c r="AS11" s="249"/>
      <c r="AT11" s="248">
        <v>67379949</v>
      </c>
      <c r="AU11" s="248"/>
      <c r="AV11" s="248"/>
      <c r="AW11" s="248"/>
      <c r="AX11" s="248"/>
      <c r="AY11" s="248"/>
      <c r="AZ11" s="248"/>
      <c r="BA11" s="248"/>
      <c r="BB11" s="249"/>
      <c r="BC11" s="248"/>
      <c r="BD11" s="248"/>
      <c r="BE11" s="248"/>
      <c r="BF11" s="248"/>
      <c r="BG11" s="248"/>
      <c r="BH11" s="248"/>
      <c r="BI11" s="249"/>
      <c r="BJ11" s="280">
        <v>5882013</v>
      </c>
      <c r="BK11" s="248"/>
      <c r="BL11" s="248"/>
      <c r="BM11" s="248"/>
      <c r="BN11" s="248"/>
      <c r="BO11" s="248"/>
      <c r="BP11" s="248"/>
      <c r="BQ11" s="248"/>
      <c r="BR11" s="248"/>
    </row>
    <row r="12" spans="1:70" ht="21" customHeight="1" x14ac:dyDescent="0.15">
      <c r="A12" s="255"/>
      <c r="B12" s="255"/>
      <c r="C12" s="255"/>
      <c r="D12" s="255"/>
      <c r="E12" s="255"/>
      <c r="F12" s="256"/>
      <c r="G12" s="289"/>
      <c r="H12" s="289"/>
      <c r="I12" s="289"/>
      <c r="J12" s="289"/>
      <c r="K12" s="289"/>
      <c r="L12" s="289"/>
      <c r="M12" s="290"/>
      <c r="N12" s="281">
        <f>ROUND(N11/G10,0)</f>
        <v>37</v>
      </c>
      <c r="O12" s="282"/>
      <c r="P12" s="282"/>
      <c r="Q12" s="282"/>
      <c r="R12" s="282"/>
      <c r="S12" s="282"/>
      <c r="T12" s="282"/>
      <c r="U12" s="282"/>
      <c r="V12" s="283"/>
      <c r="W12" s="248"/>
      <c r="X12" s="248"/>
      <c r="Y12" s="248"/>
      <c r="Z12" s="248"/>
      <c r="AA12" s="248"/>
      <c r="AB12" s="248"/>
      <c r="AC12" s="249"/>
      <c r="AD12" s="281">
        <f>ROUND(AD11/W10,0)</f>
        <v>521</v>
      </c>
      <c r="AE12" s="282"/>
      <c r="AF12" s="282"/>
      <c r="AG12" s="282"/>
      <c r="AH12" s="282"/>
      <c r="AI12" s="282"/>
      <c r="AJ12" s="282"/>
      <c r="AK12" s="282"/>
      <c r="AL12" s="283"/>
      <c r="AM12" s="248"/>
      <c r="AN12" s="248"/>
      <c r="AO12" s="248"/>
      <c r="AP12" s="248"/>
      <c r="AQ12" s="248"/>
      <c r="AR12" s="248"/>
      <c r="AS12" s="249"/>
      <c r="AT12" s="299">
        <f>ROUND(AT11/AM10,0)</f>
        <v>20</v>
      </c>
      <c r="AU12" s="300"/>
      <c r="AV12" s="300"/>
      <c r="AW12" s="300"/>
      <c r="AX12" s="300"/>
      <c r="AY12" s="300"/>
      <c r="AZ12" s="300"/>
      <c r="BA12" s="300"/>
      <c r="BB12" s="301"/>
      <c r="BC12" s="248"/>
      <c r="BD12" s="248"/>
      <c r="BE12" s="248"/>
      <c r="BF12" s="248"/>
      <c r="BG12" s="248"/>
      <c r="BH12" s="248"/>
      <c r="BI12" s="249"/>
      <c r="BJ12" s="281">
        <f>ROUND(BJ11/BC10,0)</f>
        <v>20</v>
      </c>
      <c r="BK12" s="282"/>
      <c r="BL12" s="282"/>
      <c r="BM12" s="282"/>
      <c r="BN12" s="282"/>
      <c r="BO12" s="282"/>
      <c r="BP12" s="282"/>
      <c r="BQ12" s="282"/>
      <c r="BR12" s="282"/>
    </row>
    <row r="13" spans="1:70" ht="21" customHeight="1" x14ac:dyDescent="0.15">
      <c r="A13" s="198" t="s">
        <v>224</v>
      </c>
      <c r="B13" s="255"/>
      <c r="C13" s="255"/>
      <c r="D13" s="255"/>
      <c r="E13" s="255"/>
      <c r="F13" s="256"/>
      <c r="G13" s="257">
        <v>3621031</v>
      </c>
      <c r="H13" s="257"/>
      <c r="I13" s="257"/>
      <c r="J13" s="257"/>
      <c r="K13" s="257"/>
      <c r="L13" s="257"/>
      <c r="M13" s="258"/>
      <c r="N13" s="259"/>
      <c r="O13" s="259"/>
      <c r="P13" s="259"/>
      <c r="Q13" s="259"/>
      <c r="R13" s="259"/>
      <c r="S13" s="259"/>
      <c r="T13" s="259"/>
      <c r="U13" s="259"/>
      <c r="V13" s="260"/>
      <c r="W13" s="248">
        <v>122863</v>
      </c>
      <c r="X13" s="248"/>
      <c r="Y13" s="248"/>
      <c r="Z13" s="248"/>
      <c r="AA13" s="248"/>
      <c r="AB13" s="248"/>
      <c r="AC13" s="249"/>
      <c r="AD13" s="250"/>
      <c r="AE13" s="250"/>
      <c r="AF13" s="250"/>
      <c r="AG13" s="250"/>
      <c r="AH13" s="250"/>
      <c r="AI13" s="250"/>
      <c r="AJ13" s="250"/>
      <c r="AK13" s="250"/>
      <c r="AL13" s="251"/>
      <c r="AM13" s="248">
        <v>3498168</v>
      </c>
      <c r="AN13" s="248"/>
      <c r="AO13" s="248"/>
      <c r="AP13" s="248"/>
      <c r="AQ13" s="248"/>
      <c r="AR13" s="248"/>
      <c r="AS13" s="249"/>
      <c r="AT13" s="250"/>
      <c r="AU13" s="250"/>
      <c r="AV13" s="250"/>
      <c r="AW13" s="250"/>
      <c r="AX13" s="250"/>
      <c r="AY13" s="250"/>
      <c r="AZ13" s="250"/>
      <c r="BA13" s="250"/>
      <c r="BB13" s="251"/>
      <c r="BC13" s="248">
        <v>301538</v>
      </c>
      <c r="BD13" s="248"/>
      <c r="BE13" s="248"/>
      <c r="BF13" s="248"/>
      <c r="BG13" s="248"/>
      <c r="BH13" s="248"/>
      <c r="BI13" s="249"/>
      <c r="BJ13" s="278"/>
      <c r="BK13" s="279"/>
      <c r="BL13" s="279"/>
      <c r="BM13" s="279"/>
      <c r="BN13" s="279"/>
      <c r="BO13" s="279"/>
      <c r="BP13" s="279"/>
      <c r="BQ13" s="279"/>
      <c r="BR13" s="279"/>
    </row>
    <row r="14" spans="1:70" ht="21" customHeight="1" x14ac:dyDescent="0.15">
      <c r="A14" s="255"/>
      <c r="B14" s="255"/>
      <c r="C14" s="255"/>
      <c r="D14" s="255"/>
      <c r="E14" s="255"/>
      <c r="F14" s="256"/>
      <c r="G14" s="257"/>
      <c r="H14" s="257"/>
      <c r="I14" s="257"/>
      <c r="J14" s="257"/>
      <c r="K14" s="257"/>
      <c r="L14" s="257"/>
      <c r="M14" s="258"/>
      <c r="N14" s="248">
        <v>130701964</v>
      </c>
      <c r="O14" s="248"/>
      <c r="P14" s="248"/>
      <c r="Q14" s="248"/>
      <c r="R14" s="248"/>
      <c r="S14" s="248"/>
      <c r="T14" s="248"/>
      <c r="U14" s="248"/>
      <c r="V14" s="249"/>
      <c r="W14" s="248"/>
      <c r="X14" s="248"/>
      <c r="Y14" s="248"/>
      <c r="Z14" s="248"/>
      <c r="AA14" s="248"/>
      <c r="AB14" s="248"/>
      <c r="AC14" s="249"/>
      <c r="AD14" s="248">
        <v>65064082</v>
      </c>
      <c r="AE14" s="248"/>
      <c r="AF14" s="248"/>
      <c r="AG14" s="248"/>
      <c r="AH14" s="248"/>
      <c r="AI14" s="248"/>
      <c r="AJ14" s="248"/>
      <c r="AK14" s="248"/>
      <c r="AL14" s="249"/>
      <c r="AM14" s="248"/>
      <c r="AN14" s="248"/>
      <c r="AO14" s="248"/>
      <c r="AP14" s="248"/>
      <c r="AQ14" s="248"/>
      <c r="AR14" s="248"/>
      <c r="AS14" s="249"/>
      <c r="AT14" s="248">
        <v>65637882</v>
      </c>
      <c r="AU14" s="248"/>
      <c r="AV14" s="248"/>
      <c r="AW14" s="248"/>
      <c r="AX14" s="248"/>
      <c r="AY14" s="248"/>
      <c r="AZ14" s="248"/>
      <c r="BA14" s="248"/>
      <c r="BB14" s="249"/>
      <c r="BC14" s="248"/>
      <c r="BD14" s="248"/>
      <c r="BE14" s="248"/>
      <c r="BF14" s="248"/>
      <c r="BG14" s="248"/>
      <c r="BH14" s="248"/>
      <c r="BI14" s="249"/>
      <c r="BJ14" s="280">
        <v>6388266</v>
      </c>
      <c r="BK14" s="248"/>
      <c r="BL14" s="248"/>
      <c r="BM14" s="248"/>
      <c r="BN14" s="248"/>
      <c r="BO14" s="248"/>
      <c r="BP14" s="248"/>
      <c r="BQ14" s="248"/>
      <c r="BR14" s="248"/>
    </row>
    <row r="15" spans="1:70" ht="21" customHeight="1" x14ac:dyDescent="0.15">
      <c r="A15" s="255"/>
      <c r="B15" s="255"/>
      <c r="C15" s="255"/>
      <c r="D15" s="255"/>
      <c r="E15" s="255"/>
      <c r="F15" s="256"/>
      <c r="G15" s="257"/>
      <c r="H15" s="257"/>
      <c r="I15" s="257"/>
      <c r="J15" s="257"/>
      <c r="K15" s="257"/>
      <c r="L15" s="257"/>
      <c r="M15" s="258"/>
      <c r="N15" s="281">
        <f>ROUND(N14/G13,0)</f>
        <v>36</v>
      </c>
      <c r="O15" s="282"/>
      <c r="P15" s="282"/>
      <c r="Q15" s="282"/>
      <c r="R15" s="282"/>
      <c r="S15" s="282"/>
      <c r="T15" s="282"/>
      <c r="U15" s="282"/>
      <c r="V15" s="283"/>
      <c r="W15" s="248"/>
      <c r="X15" s="248"/>
      <c r="Y15" s="248"/>
      <c r="Z15" s="248"/>
      <c r="AA15" s="248"/>
      <c r="AB15" s="248"/>
      <c r="AC15" s="249"/>
      <c r="AD15" s="281">
        <f>ROUND(AD14/W13,0)</f>
        <v>530</v>
      </c>
      <c r="AE15" s="282"/>
      <c r="AF15" s="282"/>
      <c r="AG15" s="282"/>
      <c r="AH15" s="282"/>
      <c r="AI15" s="282"/>
      <c r="AJ15" s="282"/>
      <c r="AK15" s="282"/>
      <c r="AL15" s="283"/>
      <c r="AM15" s="248"/>
      <c r="AN15" s="248"/>
      <c r="AO15" s="248"/>
      <c r="AP15" s="248"/>
      <c r="AQ15" s="248"/>
      <c r="AR15" s="248"/>
      <c r="AS15" s="249"/>
      <c r="AT15" s="281">
        <f>ROUND(AT14/AM13,0)</f>
        <v>19</v>
      </c>
      <c r="AU15" s="282"/>
      <c r="AV15" s="282"/>
      <c r="AW15" s="282"/>
      <c r="AX15" s="282"/>
      <c r="AY15" s="282"/>
      <c r="AZ15" s="282"/>
      <c r="BA15" s="282"/>
      <c r="BB15" s="283"/>
      <c r="BC15" s="248"/>
      <c r="BD15" s="248"/>
      <c r="BE15" s="248"/>
      <c r="BF15" s="248"/>
      <c r="BG15" s="248"/>
      <c r="BH15" s="248"/>
      <c r="BI15" s="249"/>
      <c r="BJ15" s="281">
        <f>ROUND(BJ14/BC13,0)</f>
        <v>21</v>
      </c>
      <c r="BK15" s="282"/>
      <c r="BL15" s="282"/>
      <c r="BM15" s="282"/>
      <c r="BN15" s="282"/>
      <c r="BO15" s="282"/>
      <c r="BP15" s="282"/>
      <c r="BQ15" s="282"/>
      <c r="BR15" s="282"/>
    </row>
    <row r="16" spans="1:70" ht="21" customHeight="1" x14ac:dyDescent="0.15">
      <c r="A16" s="198" t="s">
        <v>225</v>
      </c>
      <c r="B16" s="255"/>
      <c r="C16" s="255"/>
      <c r="D16" s="255"/>
      <c r="E16" s="255"/>
      <c r="F16" s="256"/>
      <c r="G16" s="257">
        <v>3655519</v>
      </c>
      <c r="H16" s="257"/>
      <c r="I16" s="257"/>
      <c r="J16" s="257"/>
      <c r="K16" s="257"/>
      <c r="L16" s="257"/>
      <c r="M16" s="258"/>
      <c r="N16" s="252"/>
      <c r="O16" s="253"/>
      <c r="P16" s="253"/>
      <c r="Q16" s="253"/>
      <c r="R16" s="253"/>
      <c r="S16" s="253"/>
      <c r="T16" s="253"/>
      <c r="U16" s="253"/>
      <c r="V16" s="254"/>
      <c r="W16" s="286">
        <v>120687</v>
      </c>
      <c r="X16" s="287"/>
      <c r="Y16" s="287"/>
      <c r="Z16" s="287"/>
      <c r="AA16" s="287"/>
      <c r="AB16" s="287"/>
      <c r="AC16" s="288"/>
      <c r="AD16" s="252"/>
      <c r="AE16" s="253"/>
      <c r="AF16" s="253"/>
      <c r="AG16" s="253"/>
      <c r="AH16" s="253"/>
      <c r="AI16" s="253"/>
      <c r="AJ16" s="253"/>
      <c r="AK16" s="253"/>
      <c r="AL16" s="254"/>
      <c r="AM16" s="286">
        <v>3534832</v>
      </c>
      <c r="AN16" s="287"/>
      <c r="AO16" s="287"/>
      <c r="AP16" s="287"/>
      <c r="AQ16" s="287"/>
      <c r="AR16" s="287"/>
      <c r="AS16" s="288"/>
      <c r="AT16" s="252"/>
      <c r="AU16" s="253"/>
      <c r="AV16" s="253"/>
      <c r="AW16" s="253"/>
      <c r="AX16" s="253"/>
      <c r="AY16" s="253"/>
      <c r="AZ16" s="253"/>
      <c r="BA16" s="253"/>
      <c r="BB16" s="254"/>
      <c r="BC16" s="286">
        <v>309565</v>
      </c>
      <c r="BD16" s="287"/>
      <c r="BE16" s="287"/>
      <c r="BF16" s="287"/>
      <c r="BG16" s="287"/>
      <c r="BH16" s="287"/>
      <c r="BI16" s="288"/>
      <c r="BJ16" s="252"/>
      <c r="BK16" s="253"/>
      <c r="BL16" s="253"/>
      <c r="BM16" s="253"/>
      <c r="BN16" s="253"/>
      <c r="BO16" s="253"/>
      <c r="BP16" s="253"/>
      <c r="BQ16" s="253"/>
      <c r="BR16" s="253"/>
    </row>
    <row r="17" spans="1:70" ht="21" customHeight="1" x14ac:dyDescent="0.15">
      <c r="A17" s="255"/>
      <c r="B17" s="255"/>
      <c r="C17" s="255"/>
      <c r="D17" s="255"/>
      <c r="E17" s="255"/>
      <c r="F17" s="256"/>
      <c r="G17" s="257"/>
      <c r="H17" s="257"/>
      <c r="I17" s="257"/>
      <c r="J17" s="257"/>
      <c r="K17" s="257"/>
      <c r="L17" s="257"/>
      <c r="M17" s="258"/>
      <c r="N17" s="284">
        <v>130554214</v>
      </c>
      <c r="O17" s="284"/>
      <c r="P17" s="284"/>
      <c r="Q17" s="284"/>
      <c r="R17" s="284"/>
      <c r="S17" s="284"/>
      <c r="T17" s="284"/>
      <c r="U17" s="284"/>
      <c r="V17" s="285"/>
      <c r="W17" s="286"/>
      <c r="X17" s="287"/>
      <c r="Y17" s="287"/>
      <c r="Z17" s="287"/>
      <c r="AA17" s="287"/>
      <c r="AB17" s="287"/>
      <c r="AC17" s="288"/>
      <c r="AD17" s="284">
        <v>64969232</v>
      </c>
      <c r="AE17" s="284"/>
      <c r="AF17" s="284"/>
      <c r="AG17" s="284"/>
      <c r="AH17" s="284"/>
      <c r="AI17" s="284"/>
      <c r="AJ17" s="284"/>
      <c r="AK17" s="284"/>
      <c r="AL17" s="285"/>
      <c r="AM17" s="286"/>
      <c r="AN17" s="287"/>
      <c r="AO17" s="287"/>
      <c r="AP17" s="287"/>
      <c r="AQ17" s="287"/>
      <c r="AR17" s="287"/>
      <c r="AS17" s="288"/>
      <c r="AT17" s="284">
        <v>65584982</v>
      </c>
      <c r="AU17" s="284"/>
      <c r="AV17" s="284"/>
      <c r="AW17" s="284"/>
      <c r="AX17" s="284"/>
      <c r="AY17" s="284"/>
      <c r="AZ17" s="284"/>
      <c r="BA17" s="284"/>
      <c r="BB17" s="285"/>
      <c r="BC17" s="286"/>
      <c r="BD17" s="287"/>
      <c r="BE17" s="287"/>
      <c r="BF17" s="287"/>
      <c r="BG17" s="287"/>
      <c r="BH17" s="287"/>
      <c r="BI17" s="288"/>
      <c r="BJ17" s="324">
        <v>6425641</v>
      </c>
      <c r="BK17" s="284"/>
      <c r="BL17" s="284"/>
      <c r="BM17" s="284"/>
      <c r="BN17" s="284"/>
      <c r="BO17" s="284"/>
      <c r="BP17" s="284"/>
      <c r="BQ17" s="284"/>
      <c r="BR17" s="284"/>
    </row>
    <row r="18" spans="1:70" ht="21" customHeight="1" x14ac:dyDescent="0.15">
      <c r="A18" s="255"/>
      <c r="B18" s="255"/>
      <c r="C18" s="255"/>
      <c r="D18" s="255"/>
      <c r="E18" s="255"/>
      <c r="F18" s="256"/>
      <c r="G18" s="257"/>
      <c r="H18" s="257"/>
      <c r="I18" s="257"/>
      <c r="J18" s="257"/>
      <c r="K18" s="257"/>
      <c r="L18" s="257"/>
      <c r="M18" s="258"/>
      <c r="N18" s="281">
        <f>ROUND(N17/G16,0)</f>
        <v>36</v>
      </c>
      <c r="O18" s="282"/>
      <c r="P18" s="282"/>
      <c r="Q18" s="282"/>
      <c r="R18" s="282"/>
      <c r="S18" s="282"/>
      <c r="T18" s="282"/>
      <c r="U18" s="282"/>
      <c r="V18" s="283"/>
      <c r="W18" s="286"/>
      <c r="X18" s="287"/>
      <c r="Y18" s="287"/>
      <c r="Z18" s="287"/>
      <c r="AA18" s="287"/>
      <c r="AB18" s="287"/>
      <c r="AC18" s="288"/>
      <c r="AD18" s="281">
        <f>ROUND(AD17/W16,0)</f>
        <v>538</v>
      </c>
      <c r="AE18" s="282"/>
      <c r="AF18" s="282"/>
      <c r="AG18" s="282"/>
      <c r="AH18" s="282"/>
      <c r="AI18" s="282"/>
      <c r="AJ18" s="282"/>
      <c r="AK18" s="282"/>
      <c r="AL18" s="283"/>
      <c r="AM18" s="286"/>
      <c r="AN18" s="287"/>
      <c r="AO18" s="287"/>
      <c r="AP18" s="287"/>
      <c r="AQ18" s="287"/>
      <c r="AR18" s="287"/>
      <c r="AS18" s="288"/>
      <c r="AT18" s="281">
        <f>ROUND(AT17/AM16,0)</f>
        <v>19</v>
      </c>
      <c r="AU18" s="282"/>
      <c r="AV18" s="282"/>
      <c r="AW18" s="282"/>
      <c r="AX18" s="282"/>
      <c r="AY18" s="282"/>
      <c r="AZ18" s="282"/>
      <c r="BA18" s="282"/>
      <c r="BB18" s="283"/>
      <c r="BC18" s="286"/>
      <c r="BD18" s="287"/>
      <c r="BE18" s="287"/>
      <c r="BF18" s="287"/>
      <c r="BG18" s="287"/>
      <c r="BH18" s="287"/>
      <c r="BI18" s="288"/>
      <c r="BJ18" s="281">
        <f>ROUND(BJ17/BC16,0)</f>
        <v>21</v>
      </c>
      <c r="BK18" s="282"/>
      <c r="BL18" s="282"/>
      <c r="BM18" s="282"/>
      <c r="BN18" s="282"/>
      <c r="BO18" s="282"/>
      <c r="BP18" s="282"/>
      <c r="BQ18" s="282"/>
      <c r="BR18" s="282"/>
    </row>
    <row r="19" spans="1:70" ht="21" customHeight="1" x14ac:dyDescent="0.15">
      <c r="A19" s="198" t="s">
        <v>231</v>
      </c>
      <c r="B19" s="255"/>
      <c r="C19" s="255"/>
      <c r="D19" s="255"/>
      <c r="E19" s="255"/>
      <c r="F19" s="256"/>
      <c r="G19" s="257">
        <v>3675221</v>
      </c>
      <c r="H19" s="257"/>
      <c r="I19" s="257"/>
      <c r="J19" s="257"/>
      <c r="K19" s="257"/>
      <c r="L19" s="257"/>
      <c r="M19" s="258"/>
      <c r="N19" s="252"/>
      <c r="O19" s="253"/>
      <c r="P19" s="253"/>
      <c r="Q19" s="253"/>
      <c r="R19" s="253"/>
      <c r="S19" s="253"/>
      <c r="T19" s="253"/>
      <c r="U19" s="253"/>
      <c r="V19" s="254"/>
      <c r="W19" s="321">
        <v>117636</v>
      </c>
      <c r="X19" s="322"/>
      <c r="Y19" s="322"/>
      <c r="Z19" s="322"/>
      <c r="AA19" s="322"/>
      <c r="AB19" s="322"/>
      <c r="AC19" s="323"/>
      <c r="AD19" s="252"/>
      <c r="AE19" s="253"/>
      <c r="AF19" s="253"/>
      <c r="AG19" s="253"/>
      <c r="AH19" s="253"/>
      <c r="AI19" s="253"/>
      <c r="AJ19" s="253"/>
      <c r="AK19" s="253"/>
      <c r="AL19" s="254"/>
      <c r="AM19" s="321">
        <v>3557585</v>
      </c>
      <c r="AN19" s="322"/>
      <c r="AO19" s="322"/>
      <c r="AP19" s="322"/>
      <c r="AQ19" s="322"/>
      <c r="AR19" s="322"/>
      <c r="AS19" s="323"/>
      <c r="AT19" s="252"/>
      <c r="AU19" s="253"/>
      <c r="AV19" s="253"/>
      <c r="AW19" s="253"/>
      <c r="AX19" s="253"/>
      <c r="AY19" s="253"/>
      <c r="AZ19" s="253"/>
      <c r="BA19" s="253"/>
      <c r="BB19" s="254"/>
      <c r="BC19" s="286">
        <v>313679</v>
      </c>
      <c r="BD19" s="287"/>
      <c r="BE19" s="287"/>
      <c r="BF19" s="287"/>
      <c r="BG19" s="287"/>
      <c r="BH19" s="287"/>
      <c r="BI19" s="288"/>
      <c r="BJ19" s="252"/>
      <c r="BK19" s="253"/>
      <c r="BL19" s="253"/>
      <c r="BM19" s="253"/>
      <c r="BN19" s="253"/>
      <c r="BO19" s="253"/>
      <c r="BP19" s="253"/>
      <c r="BQ19" s="253"/>
      <c r="BR19" s="253"/>
    </row>
    <row r="20" spans="1:70" ht="21" customHeight="1" x14ac:dyDescent="0.15">
      <c r="A20" s="255"/>
      <c r="B20" s="255"/>
      <c r="C20" s="255"/>
      <c r="D20" s="255"/>
      <c r="E20" s="255"/>
      <c r="F20" s="256"/>
      <c r="G20" s="257"/>
      <c r="H20" s="257"/>
      <c r="I20" s="257"/>
      <c r="J20" s="257"/>
      <c r="K20" s="257"/>
      <c r="L20" s="257"/>
      <c r="M20" s="258"/>
      <c r="N20" s="284">
        <v>128957963</v>
      </c>
      <c r="O20" s="284"/>
      <c r="P20" s="284"/>
      <c r="Q20" s="284"/>
      <c r="R20" s="284"/>
      <c r="S20" s="284"/>
      <c r="T20" s="284"/>
      <c r="U20" s="284"/>
      <c r="V20" s="285"/>
      <c r="W20" s="321"/>
      <c r="X20" s="322"/>
      <c r="Y20" s="322"/>
      <c r="Z20" s="322"/>
      <c r="AA20" s="322"/>
      <c r="AB20" s="322"/>
      <c r="AC20" s="323"/>
      <c r="AD20" s="284">
        <v>64602654</v>
      </c>
      <c r="AE20" s="284"/>
      <c r="AF20" s="284"/>
      <c r="AG20" s="284"/>
      <c r="AH20" s="284"/>
      <c r="AI20" s="284"/>
      <c r="AJ20" s="284"/>
      <c r="AK20" s="284"/>
      <c r="AL20" s="285"/>
      <c r="AM20" s="321"/>
      <c r="AN20" s="322"/>
      <c r="AO20" s="322"/>
      <c r="AP20" s="322"/>
      <c r="AQ20" s="322"/>
      <c r="AR20" s="322"/>
      <c r="AS20" s="323"/>
      <c r="AT20" s="284">
        <v>64355309</v>
      </c>
      <c r="AU20" s="284"/>
      <c r="AV20" s="284"/>
      <c r="AW20" s="284"/>
      <c r="AX20" s="284"/>
      <c r="AY20" s="284"/>
      <c r="AZ20" s="284"/>
      <c r="BA20" s="284"/>
      <c r="BB20" s="285"/>
      <c r="BC20" s="286"/>
      <c r="BD20" s="287"/>
      <c r="BE20" s="287"/>
      <c r="BF20" s="287"/>
      <c r="BG20" s="287"/>
      <c r="BH20" s="287"/>
      <c r="BI20" s="288"/>
      <c r="BJ20" s="324">
        <v>6410850</v>
      </c>
      <c r="BK20" s="284"/>
      <c r="BL20" s="284"/>
      <c r="BM20" s="284"/>
      <c r="BN20" s="284"/>
      <c r="BO20" s="284"/>
      <c r="BP20" s="284"/>
      <c r="BQ20" s="284"/>
      <c r="BR20" s="284"/>
    </row>
    <row r="21" spans="1:70" ht="21" customHeight="1" x14ac:dyDescent="0.15">
      <c r="A21" s="255"/>
      <c r="B21" s="255"/>
      <c r="C21" s="255"/>
      <c r="D21" s="255"/>
      <c r="E21" s="255"/>
      <c r="F21" s="256"/>
      <c r="G21" s="257"/>
      <c r="H21" s="257"/>
      <c r="I21" s="257"/>
      <c r="J21" s="257"/>
      <c r="K21" s="257"/>
      <c r="L21" s="257"/>
      <c r="M21" s="258"/>
      <c r="N21" s="281">
        <f>ROUND(N20/G19,0)</f>
        <v>35</v>
      </c>
      <c r="O21" s="282"/>
      <c r="P21" s="282"/>
      <c r="Q21" s="282"/>
      <c r="R21" s="282"/>
      <c r="S21" s="282"/>
      <c r="T21" s="282"/>
      <c r="U21" s="282"/>
      <c r="V21" s="283"/>
      <c r="W21" s="321"/>
      <c r="X21" s="322"/>
      <c r="Y21" s="322"/>
      <c r="Z21" s="322"/>
      <c r="AA21" s="322"/>
      <c r="AB21" s="322"/>
      <c r="AC21" s="323"/>
      <c r="AD21" s="281">
        <f>ROUND(AD20/W19,0)</f>
        <v>549</v>
      </c>
      <c r="AE21" s="282"/>
      <c r="AF21" s="282"/>
      <c r="AG21" s="282"/>
      <c r="AH21" s="282"/>
      <c r="AI21" s="282"/>
      <c r="AJ21" s="282"/>
      <c r="AK21" s="282"/>
      <c r="AL21" s="283"/>
      <c r="AM21" s="321"/>
      <c r="AN21" s="322"/>
      <c r="AO21" s="322"/>
      <c r="AP21" s="322"/>
      <c r="AQ21" s="322"/>
      <c r="AR21" s="322"/>
      <c r="AS21" s="323"/>
      <c r="AT21" s="281">
        <f>ROUND(AT20/AM19,0)</f>
        <v>18</v>
      </c>
      <c r="AU21" s="282"/>
      <c r="AV21" s="282"/>
      <c r="AW21" s="282"/>
      <c r="AX21" s="282"/>
      <c r="AY21" s="282"/>
      <c r="AZ21" s="282"/>
      <c r="BA21" s="282"/>
      <c r="BB21" s="283"/>
      <c r="BC21" s="286"/>
      <c r="BD21" s="287"/>
      <c r="BE21" s="287"/>
      <c r="BF21" s="287"/>
      <c r="BG21" s="287"/>
      <c r="BH21" s="287"/>
      <c r="BI21" s="288"/>
      <c r="BJ21" s="281">
        <f>ROUND(BJ20/BC19,0)</f>
        <v>20</v>
      </c>
      <c r="BK21" s="282"/>
      <c r="BL21" s="282"/>
      <c r="BM21" s="282"/>
      <c r="BN21" s="282"/>
      <c r="BO21" s="282"/>
      <c r="BP21" s="282"/>
      <c r="BQ21" s="282"/>
      <c r="BR21" s="282"/>
    </row>
    <row r="22" spans="1:70" ht="21" customHeight="1" x14ac:dyDescent="0.15">
      <c r="A22" s="148" t="s">
        <v>245</v>
      </c>
      <c r="B22" s="325"/>
      <c r="C22" s="325"/>
      <c r="D22" s="325"/>
      <c r="E22" s="325"/>
      <c r="F22" s="326"/>
      <c r="G22" s="327">
        <v>3684481</v>
      </c>
      <c r="H22" s="327"/>
      <c r="I22" s="327"/>
      <c r="J22" s="327"/>
      <c r="K22" s="327"/>
      <c r="L22" s="327"/>
      <c r="M22" s="328"/>
      <c r="N22" s="252"/>
      <c r="O22" s="253"/>
      <c r="P22" s="253"/>
      <c r="Q22" s="253"/>
      <c r="R22" s="253"/>
      <c r="S22" s="253"/>
      <c r="T22" s="253"/>
      <c r="U22" s="253"/>
      <c r="V22" s="254"/>
      <c r="W22" s="329">
        <v>116498</v>
      </c>
      <c r="X22" s="330"/>
      <c r="Y22" s="330"/>
      <c r="Z22" s="330"/>
      <c r="AA22" s="330"/>
      <c r="AB22" s="330"/>
      <c r="AC22" s="331"/>
      <c r="AD22" s="252"/>
      <c r="AE22" s="253"/>
      <c r="AF22" s="253"/>
      <c r="AG22" s="253"/>
      <c r="AH22" s="253"/>
      <c r="AI22" s="253"/>
      <c r="AJ22" s="253"/>
      <c r="AK22" s="253"/>
      <c r="AL22" s="254"/>
      <c r="AM22" s="329">
        <v>3567983</v>
      </c>
      <c r="AN22" s="330"/>
      <c r="AO22" s="330"/>
      <c r="AP22" s="330"/>
      <c r="AQ22" s="330"/>
      <c r="AR22" s="330"/>
      <c r="AS22" s="331"/>
      <c r="AT22" s="252"/>
      <c r="AU22" s="253"/>
      <c r="AV22" s="253"/>
      <c r="AW22" s="253"/>
      <c r="AX22" s="253"/>
      <c r="AY22" s="253"/>
      <c r="AZ22" s="253"/>
      <c r="BA22" s="253"/>
      <c r="BB22" s="254"/>
      <c r="BC22" s="332">
        <v>321856</v>
      </c>
      <c r="BD22" s="333"/>
      <c r="BE22" s="333"/>
      <c r="BF22" s="333"/>
      <c r="BG22" s="333"/>
      <c r="BH22" s="333"/>
      <c r="BI22" s="334"/>
      <c r="BJ22" s="252"/>
      <c r="BK22" s="253"/>
      <c r="BL22" s="253"/>
      <c r="BM22" s="253"/>
      <c r="BN22" s="253"/>
      <c r="BO22" s="253"/>
      <c r="BP22" s="253"/>
      <c r="BQ22" s="253"/>
      <c r="BR22" s="253"/>
    </row>
    <row r="23" spans="1:70" ht="21" customHeight="1" x14ac:dyDescent="0.15">
      <c r="A23" s="325"/>
      <c r="B23" s="325"/>
      <c r="C23" s="325"/>
      <c r="D23" s="325"/>
      <c r="E23" s="325"/>
      <c r="F23" s="326"/>
      <c r="G23" s="327"/>
      <c r="H23" s="327"/>
      <c r="I23" s="327"/>
      <c r="J23" s="327"/>
      <c r="K23" s="327"/>
      <c r="L23" s="327"/>
      <c r="M23" s="328"/>
      <c r="N23" s="335">
        <v>129591281</v>
      </c>
      <c r="O23" s="335"/>
      <c r="P23" s="335"/>
      <c r="Q23" s="335"/>
      <c r="R23" s="335"/>
      <c r="S23" s="335"/>
      <c r="T23" s="335"/>
      <c r="U23" s="335"/>
      <c r="V23" s="336"/>
      <c r="W23" s="329"/>
      <c r="X23" s="330"/>
      <c r="Y23" s="330"/>
      <c r="Z23" s="330"/>
      <c r="AA23" s="330"/>
      <c r="AB23" s="330"/>
      <c r="AC23" s="331"/>
      <c r="AD23" s="335">
        <v>65433814</v>
      </c>
      <c r="AE23" s="335"/>
      <c r="AF23" s="335"/>
      <c r="AG23" s="335"/>
      <c r="AH23" s="335"/>
      <c r="AI23" s="335"/>
      <c r="AJ23" s="335"/>
      <c r="AK23" s="335"/>
      <c r="AL23" s="336"/>
      <c r="AM23" s="329"/>
      <c r="AN23" s="330"/>
      <c r="AO23" s="330"/>
      <c r="AP23" s="330"/>
      <c r="AQ23" s="330"/>
      <c r="AR23" s="330"/>
      <c r="AS23" s="331"/>
      <c r="AT23" s="335">
        <v>64157467</v>
      </c>
      <c r="AU23" s="335"/>
      <c r="AV23" s="335"/>
      <c r="AW23" s="335"/>
      <c r="AX23" s="335"/>
      <c r="AY23" s="335"/>
      <c r="AZ23" s="335"/>
      <c r="BA23" s="335"/>
      <c r="BB23" s="336"/>
      <c r="BC23" s="332"/>
      <c r="BD23" s="333"/>
      <c r="BE23" s="333"/>
      <c r="BF23" s="333"/>
      <c r="BG23" s="333"/>
      <c r="BH23" s="333"/>
      <c r="BI23" s="334"/>
      <c r="BJ23" s="337">
        <v>6434024</v>
      </c>
      <c r="BK23" s="335"/>
      <c r="BL23" s="335"/>
      <c r="BM23" s="335"/>
      <c r="BN23" s="335"/>
      <c r="BO23" s="335"/>
      <c r="BP23" s="335"/>
      <c r="BQ23" s="335"/>
      <c r="BR23" s="335"/>
    </row>
    <row r="24" spans="1:70" ht="21" customHeight="1" x14ac:dyDescent="0.15">
      <c r="A24" s="325"/>
      <c r="B24" s="325"/>
      <c r="C24" s="325"/>
      <c r="D24" s="325"/>
      <c r="E24" s="325"/>
      <c r="F24" s="326"/>
      <c r="G24" s="327"/>
      <c r="H24" s="327"/>
      <c r="I24" s="327"/>
      <c r="J24" s="327"/>
      <c r="K24" s="327"/>
      <c r="L24" s="327"/>
      <c r="M24" s="328"/>
      <c r="N24" s="338">
        <f>ROUND(N23/G22,0)</f>
        <v>35</v>
      </c>
      <c r="O24" s="339"/>
      <c r="P24" s="339"/>
      <c r="Q24" s="339"/>
      <c r="R24" s="339"/>
      <c r="S24" s="339"/>
      <c r="T24" s="339"/>
      <c r="U24" s="339"/>
      <c r="V24" s="340"/>
      <c r="W24" s="329"/>
      <c r="X24" s="330"/>
      <c r="Y24" s="330"/>
      <c r="Z24" s="330"/>
      <c r="AA24" s="330"/>
      <c r="AB24" s="330"/>
      <c r="AC24" s="331"/>
      <c r="AD24" s="338">
        <f>ROUND(AD23/W22,0)</f>
        <v>562</v>
      </c>
      <c r="AE24" s="339"/>
      <c r="AF24" s="339"/>
      <c r="AG24" s="339"/>
      <c r="AH24" s="339"/>
      <c r="AI24" s="339"/>
      <c r="AJ24" s="339"/>
      <c r="AK24" s="339"/>
      <c r="AL24" s="340"/>
      <c r="AM24" s="329"/>
      <c r="AN24" s="330"/>
      <c r="AO24" s="330"/>
      <c r="AP24" s="330"/>
      <c r="AQ24" s="330"/>
      <c r="AR24" s="330"/>
      <c r="AS24" s="331"/>
      <c r="AT24" s="338">
        <f>ROUND(AT23/AM22,0)</f>
        <v>18</v>
      </c>
      <c r="AU24" s="339"/>
      <c r="AV24" s="339"/>
      <c r="AW24" s="339"/>
      <c r="AX24" s="339"/>
      <c r="AY24" s="339"/>
      <c r="AZ24" s="339"/>
      <c r="BA24" s="339"/>
      <c r="BB24" s="340"/>
      <c r="BC24" s="332"/>
      <c r="BD24" s="333"/>
      <c r="BE24" s="333"/>
      <c r="BF24" s="333"/>
      <c r="BG24" s="333"/>
      <c r="BH24" s="333"/>
      <c r="BI24" s="334"/>
      <c r="BJ24" s="341">
        <f>ROUND(BJ23/BC22,0)</f>
        <v>20</v>
      </c>
      <c r="BK24" s="342"/>
      <c r="BL24" s="342"/>
      <c r="BM24" s="342"/>
      <c r="BN24" s="342"/>
      <c r="BO24" s="342"/>
      <c r="BP24" s="342"/>
      <c r="BQ24" s="342"/>
      <c r="BR24" s="342"/>
    </row>
    <row r="25" spans="1:70" ht="15" customHeight="1" x14ac:dyDescent="0.15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</row>
    <row r="26" spans="1:70" ht="21" customHeight="1" x14ac:dyDescent="0.15"/>
    <row r="27" spans="1:70" ht="21.75" customHeight="1" x14ac:dyDescent="0.15">
      <c r="A27" s="145" t="s">
        <v>128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</row>
    <row r="28" spans="1:70" ht="21" customHeight="1" x14ac:dyDescent="0.15"/>
    <row r="29" spans="1:70" ht="17.25" customHeight="1" x14ac:dyDescent="0.15">
      <c r="A29" s="146" t="s">
        <v>129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</row>
    <row r="30" spans="1:70" ht="15" customHeight="1" x14ac:dyDescent="0.15">
      <c r="A30" s="167" t="s">
        <v>130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</row>
    <row r="31" spans="1:70" ht="21" customHeight="1" x14ac:dyDescent="0.15">
      <c r="A31" s="220"/>
      <c r="B31" s="220"/>
      <c r="C31" s="220"/>
      <c r="D31" s="220"/>
      <c r="E31" s="220"/>
      <c r="F31" s="220"/>
      <c r="G31" s="184"/>
      <c r="H31" s="261" t="s">
        <v>131</v>
      </c>
      <c r="I31" s="262" t="s">
        <v>132</v>
      </c>
      <c r="J31" s="262" t="s">
        <v>133</v>
      </c>
      <c r="K31" s="262" t="s">
        <v>134</v>
      </c>
      <c r="L31" s="262"/>
      <c r="M31" s="262" t="s">
        <v>135</v>
      </c>
      <c r="N31" s="262"/>
      <c r="O31" s="262" t="s">
        <v>131</v>
      </c>
      <c r="P31" s="263" t="s">
        <v>132</v>
      </c>
      <c r="Q31" s="261" t="s">
        <v>132</v>
      </c>
      <c r="R31" s="262" t="s">
        <v>134</v>
      </c>
      <c r="S31" s="262"/>
      <c r="T31" s="262" t="s">
        <v>135</v>
      </c>
      <c r="U31" s="262"/>
      <c r="V31" s="262" t="s">
        <v>131</v>
      </c>
      <c r="W31" s="262" t="s">
        <v>132</v>
      </c>
      <c r="X31" s="262" t="s">
        <v>133</v>
      </c>
      <c r="Y31" s="263" t="s">
        <v>134</v>
      </c>
      <c r="Z31" s="261" t="s">
        <v>133</v>
      </c>
      <c r="AA31" s="262" t="s">
        <v>135</v>
      </c>
      <c r="AB31" s="262"/>
      <c r="AC31" s="262" t="s">
        <v>131</v>
      </c>
      <c r="AD31" s="262" t="s">
        <v>132</v>
      </c>
      <c r="AE31" s="262" t="s">
        <v>133</v>
      </c>
      <c r="AF31" s="262" t="s">
        <v>134</v>
      </c>
      <c r="AG31" s="262"/>
      <c r="AH31" s="263" t="s">
        <v>135</v>
      </c>
      <c r="AI31" s="264" t="s">
        <v>134</v>
      </c>
      <c r="AJ31" s="265" t="s">
        <v>131</v>
      </c>
      <c r="AK31" s="265" t="s">
        <v>132</v>
      </c>
      <c r="AL31" s="265" t="s">
        <v>133</v>
      </c>
      <c r="AM31" s="265" t="s">
        <v>134</v>
      </c>
      <c r="AN31" s="265"/>
      <c r="AO31" s="265" t="s">
        <v>135</v>
      </c>
      <c r="AP31" s="265"/>
      <c r="AQ31" s="265" t="s">
        <v>131</v>
      </c>
      <c r="AR31" s="265" t="s">
        <v>132</v>
      </c>
      <c r="AS31" s="265" t="s">
        <v>133</v>
      </c>
      <c r="AT31" s="265" t="s">
        <v>134</v>
      </c>
      <c r="AU31" s="265"/>
      <c r="AV31" s="265" t="s">
        <v>135</v>
      </c>
      <c r="AW31" s="265"/>
      <c r="AX31" s="265" t="s">
        <v>131</v>
      </c>
      <c r="AY31" s="265" t="s">
        <v>132</v>
      </c>
      <c r="AZ31" s="266" t="s">
        <v>133</v>
      </c>
      <c r="BA31" s="264" t="s">
        <v>216</v>
      </c>
      <c r="BB31" s="267"/>
      <c r="BC31" s="267" t="s">
        <v>135</v>
      </c>
      <c r="BD31" s="267"/>
      <c r="BE31" s="267" t="s">
        <v>131</v>
      </c>
      <c r="BF31" s="267" t="s">
        <v>132</v>
      </c>
      <c r="BG31" s="267" t="s">
        <v>133</v>
      </c>
      <c r="BH31" s="267" t="s">
        <v>134</v>
      </c>
      <c r="BI31" s="267"/>
      <c r="BJ31" s="267" t="s">
        <v>135</v>
      </c>
      <c r="BK31" s="267"/>
      <c r="BL31" s="267" t="s">
        <v>131</v>
      </c>
      <c r="BM31" s="267" t="s">
        <v>132</v>
      </c>
      <c r="BN31" s="267" t="s">
        <v>133</v>
      </c>
      <c r="BO31" s="267" t="s">
        <v>134</v>
      </c>
      <c r="BP31" s="267"/>
      <c r="BQ31" s="267" t="s">
        <v>135</v>
      </c>
      <c r="BR31" s="268"/>
    </row>
    <row r="32" spans="1:70" ht="21" customHeight="1" x14ac:dyDescent="0.15">
      <c r="A32" s="221"/>
      <c r="B32" s="221"/>
      <c r="C32" s="221"/>
      <c r="D32" s="221"/>
      <c r="E32" s="221"/>
      <c r="F32" s="221"/>
      <c r="G32" s="186"/>
      <c r="H32" s="264"/>
      <c r="I32" s="265"/>
      <c r="J32" s="265"/>
      <c r="K32" s="265" t="s">
        <v>51</v>
      </c>
      <c r="L32" s="265" t="s">
        <v>89</v>
      </c>
      <c r="M32" s="265" t="s">
        <v>51</v>
      </c>
      <c r="N32" s="265" t="s">
        <v>89</v>
      </c>
      <c r="O32" s="265"/>
      <c r="P32" s="266"/>
      <c r="Q32" s="264"/>
      <c r="R32" s="265" t="s">
        <v>51</v>
      </c>
      <c r="S32" s="265" t="s">
        <v>89</v>
      </c>
      <c r="T32" s="265" t="s">
        <v>51</v>
      </c>
      <c r="U32" s="265" t="s">
        <v>89</v>
      </c>
      <c r="V32" s="265"/>
      <c r="W32" s="265"/>
      <c r="X32" s="265"/>
      <c r="Y32" s="266" t="s">
        <v>51</v>
      </c>
      <c r="Z32" s="264" t="s">
        <v>89</v>
      </c>
      <c r="AA32" s="265" t="s">
        <v>51</v>
      </c>
      <c r="AB32" s="265" t="s">
        <v>89</v>
      </c>
      <c r="AC32" s="265"/>
      <c r="AD32" s="265"/>
      <c r="AE32" s="265"/>
      <c r="AF32" s="265" t="s">
        <v>51</v>
      </c>
      <c r="AG32" s="265" t="s">
        <v>89</v>
      </c>
      <c r="AH32" s="266" t="s">
        <v>51</v>
      </c>
      <c r="AI32" s="274" t="s">
        <v>51</v>
      </c>
      <c r="AJ32" s="275"/>
      <c r="AK32" s="275"/>
      <c r="AL32" s="275"/>
      <c r="AM32" s="275" t="s">
        <v>51</v>
      </c>
      <c r="AN32" s="275" t="s">
        <v>89</v>
      </c>
      <c r="AO32" s="275" t="s">
        <v>51</v>
      </c>
      <c r="AP32" s="275" t="s">
        <v>89</v>
      </c>
      <c r="AQ32" s="276"/>
      <c r="AR32" s="274" t="s">
        <v>89</v>
      </c>
      <c r="AS32" s="275"/>
      <c r="AT32" s="275" t="s">
        <v>51</v>
      </c>
      <c r="AU32" s="275" t="s">
        <v>89</v>
      </c>
      <c r="AV32" s="275" t="s">
        <v>51</v>
      </c>
      <c r="AW32" s="275" t="s">
        <v>89</v>
      </c>
      <c r="AX32" s="275"/>
      <c r="AY32" s="275"/>
      <c r="AZ32" s="276"/>
      <c r="BA32" s="274" t="s">
        <v>51</v>
      </c>
      <c r="BB32" s="275" t="s">
        <v>89</v>
      </c>
      <c r="BC32" s="275" t="s">
        <v>51</v>
      </c>
      <c r="BD32" s="275" t="s">
        <v>89</v>
      </c>
      <c r="BE32" s="275"/>
      <c r="BF32" s="275"/>
      <c r="BG32" s="275"/>
      <c r="BH32" s="275" t="s">
        <v>51</v>
      </c>
      <c r="BI32" s="276" t="s">
        <v>89</v>
      </c>
      <c r="BJ32" s="274" t="s">
        <v>89</v>
      </c>
      <c r="BK32" s="275" t="s">
        <v>89</v>
      </c>
      <c r="BL32" s="275"/>
      <c r="BM32" s="275"/>
      <c r="BN32" s="275"/>
      <c r="BO32" s="275" t="s">
        <v>51</v>
      </c>
      <c r="BP32" s="275" t="s">
        <v>89</v>
      </c>
      <c r="BQ32" s="275" t="s">
        <v>51</v>
      </c>
      <c r="BR32" s="277" t="s">
        <v>89</v>
      </c>
    </row>
    <row r="33" spans="1:70" ht="21" customHeight="1" x14ac:dyDescent="0.15">
      <c r="A33" s="198" t="s">
        <v>267</v>
      </c>
      <c r="B33" s="198"/>
      <c r="C33" s="198"/>
      <c r="D33" s="198"/>
      <c r="E33" s="198"/>
      <c r="F33" s="198"/>
      <c r="G33" s="174"/>
      <c r="H33" s="176">
        <v>17112</v>
      </c>
      <c r="I33" s="177"/>
      <c r="J33" s="177"/>
      <c r="K33" s="177"/>
      <c r="L33" s="177"/>
      <c r="M33" s="177"/>
      <c r="N33" s="177"/>
      <c r="O33" s="177"/>
      <c r="P33" s="178"/>
      <c r="Q33" s="176">
        <v>809</v>
      </c>
      <c r="R33" s="177"/>
      <c r="S33" s="177"/>
      <c r="T33" s="177"/>
      <c r="U33" s="177"/>
      <c r="V33" s="177"/>
      <c r="W33" s="177"/>
      <c r="X33" s="177"/>
      <c r="Y33" s="178"/>
      <c r="Z33" s="176">
        <v>1056</v>
      </c>
      <c r="AA33" s="177"/>
      <c r="AB33" s="177"/>
      <c r="AC33" s="177"/>
      <c r="AD33" s="177"/>
      <c r="AE33" s="177"/>
      <c r="AF33" s="177"/>
      <c r="AG33" s="177"/>
      <c r="AH33" s="178"/>
      <c r="AI33" s="176">
        <v>18102</v>
      </c>
      <c r="AJ33" s="177"/>
      <c r="AK33" s="177"/>
      <c r="AL33" s="177"/>
      <c r="AM33" s="177"/>
      <c r="AN33" s="177"/>
      <c r="AO33" s="177"/>
      <c r="AP33" s="177"/>
      <c r="AQ33" s="178"/>
      <c r="AR33" s="176">
        <v>21534</v>
      </c>
      <c r="AS33" s="177"/>
      <c r="AT33" s="177"/>
      <c r="AU33" s="177"/>
      <c r="AV33" s="177"/>
      <c r="AW33" s="177"/>
      <c r="AX33" s="177"/>
      <c r="AY33" s="177"/>
      <c r="AZ33" s="178"/>
      <c r="BA33" s="176">
        <v>18892</v>
      </c>
      <c r="BB33" s="177"/>
      <c r="BC33" s="177"/>
      <c r="BD33" s="177"/>
      <c r="BE33" s="177"/>
      <c r="BF33" s="177"/>
      <c r="BG33" s="177"/>
      <c r="BH33" s="177"/>
      <c r="BI33" s="178"/>
      <c r="BJ33" s="176">
        <v>22122</v>
      </c>
      <c r="BK33" s="177"/>
      <c r="BL33" s="177"/>
      <c r="BM33" s="177"/>
      <c r="BN33" s="177"/>
      <c r="BO33" s="177"/>
      <c r="BP33" s="177"/>
      <c r="BQ33" s="177"/>
      <c r="BR33" s="177"/>
    </row>
    <row r="34" spans="1:70" ht="21" customHeight="1" x14ac:dyDescent="0.15">
      <c r="A34" s="206" t="s">
        <v>214</v>
      </c>
      <c r="B34" s="271" t="s">
        <v>136</v>
      </c>
      <c r="C34" s="271" t="s">
        <v>136</v>
      </c>
      <c r="D34" s="271" t="s">
        <v>136</v>
      </c>
      <c r="E34" s="271" t="s">
        <v>136</v>
      </c>
      <c r="F34" s="271" t="s">
        <v>136</v>
      </c>
      <c r="G34" s="207" t="s">
        <v>136</v>
      </c>
      <c r="H34" s="208">
        <v>17118</v>
      </c>
      <c r="I34" s="209"/>
      <c r="J34" s="209"/>
      <c r="K34" s="209"/>
      <c r="L34" s="209"/>
      <c r="M34" s="209"/>
      <c r="N34" s="209"/>
      <c r="O34" s="209"/>
      <c r="P34" s="210"/>
      <c r="Q34" s="208">
        <v>871</v>
      </c>
      <c r="R34" s="209"/>
      <c r="S34" s="209"/>
      <c r="T34" s="209"/>
      <c r="U34" s="209"/>
      <c r="V34" s="209"/>
      <c r="W34" s="209"/>
      <c r="X34" s="209"/>
      <c r="Y34" s="210"/>
      <c r="Z34" s="208">
        <v>957</v>
      </c>
      <c r="AA34" s="209"/>
      <c r="AB34" s="209"/>
      <c r="AC34" s="209"/>
      <c r="AD34" s="209"/>
      <c r="AE34" s="209"/>
      <c r="AF34" s="209"/>
      <c r="AG34" s="209"/>
      <c r="AH34" s="210"/>
      <c r="AI34" s="208">
        <v>15908</v>
      </c>
      <c r="AJ34" s="209"/>
      <c r="AK34" s="209"/>
      <c r="AL34" s="209"/>
      <c r="AM34" s="209"/>
      <c r="AN34" s="209"/>
      <c r="AO34" s="209"/>
      <c r="AP34" s="209"/>
      <c r="AQ34" s="210"/>
      <c r="AR34" s="208">
        <v>19046</v>
      </c>
      <c r="AS34" s="209"/>
      <c r="AT34" s="209"/>
      <c r="AU34" s="209"/>
      <c r="AV34" s="209"/>
      <c r="AW34" s="209"/>
      <c r="AX34" s="209"/>
      <c r="AY34" s="209"/>
      <c r="AZ34" s="210"/>
      <c r="BA34" s="208">
        <v>16643</v>
      </c>
      <c r="BB34" s="209"/>
      <c r="BC34" s="209"/>
      <c r="BD34" s="209"/>
      <c r="BE34" s="209"/>
      <c r="BF34" s="209"/>
      <c r="BG34" s="209"/>
      <c r="BH34" s="209"/>
      <c r="BI34" s="210"/>
      <c r="BJ34" s="208">
        <v>19499</v>
      </c>
      <c r="BK34" s="209"/>
      <c r="BL34" s="209"/>
      <c r="BM34" s="209"/>
      <c r="BN34" s="209"/>
      <c r="BO34" s="209"/>
      <c r="BP34" s="209"/>
      <c r="BQ34" s="209"/>
      <c r="BR34" s="320"/>
    </row>
    <row r="35" spans="1:70" ht="21" customHeight="1" x14ac:dyDescent="0.15">
      <c r="A35" s="206" t="s">
        <v>226</v>
      </c>
      <c r="B35" s="271" t="s">
        <v>136</v>
      </c>
      <c r="C35" s="271" t="s">
        <v>136</v>
      </c>
      <c r="D35" s="271" t="s">
        <v>136</v>
      </c>
      <c r="E35" s="271" t="s">
        <v>136</v>
      </c>
      <c r="F35" s="271" t="s">
        <v>136</v>
      </c>
      <c r="G35" s="207" t="s">
        <v>136</v>
      </c>
      <c r="H35" s="203">
        <v>16812</v>
      </c>
      <c r="I35" s="204"/>
      <c r="J35" s="204"/>
      <c r="K35" s="204"/>
      <c r="L35" s="204"/>
      <c r="M35" s="204"/>
      <c r="N35" s="204"/>
      <c r="O35" s="204"/>
      <c r="P35" s="205"/>
      <c r="Q35" s="203">
        <v>816</v>
      </c>
      <c r="R35" s="204"/>
      <c r="S35" s="204"/>
      <c r="T35" s="204"/>
      <c r="U35" s="204"/>
      <c r="V35" s="204"/>
      <c r="W35" s="204"/>
      <c r="X35" s="204"/>
      <c r="Y35" s="205"/>
      <c r="Z35" s="203">
        <v>918</v>
      </c>
      <c r="AA35" s="204"/>
      <c r="AB35" s="204"/>
      <c r="AC35" s="204"/>
      <c r="AD35" s="204"/>
      <c r="AE35" s="204"/>
      <c r="AF35" s="204"/>
      <c r="AG35" s="204"/>
      <c r="AH35" s="205"/>
      <c r="AI35" s="203">
        <v>15375</v>
      </c>
      <c r="AJ35" s="204"/>
      <c r="AK35" s="204"/>
      <c r="AL35" s="204"/>
      <c r="AM35" s="204"/>
      <c r="AN35" s="204"/>
      <c r="AO35" s="204"/>
      <c r="AP35" s="204"/>
      <c r="AQ35" s="205"/>
      <c r="AR35" s="203">
        <v>18229</v>
      </c>
      <c r="AS35" s="204"/>
      <c r="AT35" s="204"/>
      <c r="AU35" s="204"/>
      <c r="AV35" s="204"/>
      <c r="AW35" s="204"/>
      <c r="AX35" s="204"/>
      <c r="AY35" s="204"/>
      <c r="AZ35" s="205"/>
      <c r="BA35" s="203">
        <v>16327</v>
      </c>
      <c r="BB35" s="204"/>
      <c r="BC35" s="204"/>
      <c r="BD35" s="204"/>
      <c r="BE35" s="204"/>
      <c r="BF35" s="204"/>
      <c r="BG35" s="204"/>
      <c r="BH35" s="204"/>
      <c r="BI35" s="205"/>
      <c r="BJ35" s="203">
        <v>19197</v>
      </c>
      <c r="BK35" s="204"/>
      <c r="BL35" s="204"/>
      <c r="BM35" s="204"/>
      <c r="BN35" s="204"/>
      <c r="BO35" s="204"/>
      <c r="BP35" s="204"/>
      <c r="BQ35" s="204"/>
      <c r="BR35" s="269"/>
    </row>
    <row r="36" spans="1:70" ht="21" customHeight="1" x14ac:dyDescent="0.15">
      <c r="A36" s="206" t="s">
        <v>233</v>
      </c>
      <c r="B36" s="271" t="s">
        <v>136</v>
      </c>
      <c r="C36" s="271" t="s">
        <v>136</v>
      </c>
      <c r="D36" s="271" t="s">
        <v>136</v>
      </c>
      <c r="E36" s="271" t="s">
        <v>136</v>
      </c>
      <c r="F36" s="271" t="s">
        <v>136</v>
      </c>
      <c r="G36" s="207" t="s">
        <v>136</v>
      </c>
      <c r="H36" s="203">
        <v>15955</v>
      </c>
      <c r="I36" s="204"/>
      <c r="J36" s="204"/>
      <c r="K36" s="204"/>
      <c r="L36" s="204"/>
      <c r="M36" s="204"/>
      <c r="N36" s="204"/>
      <c r="O36" s="204"/>
      <c r="P36" s="205"/>
      <c r="Q36" s="203">
        <v>744</v>
      </c>
      <c r="R36" s="204"/>
      <c r="S36" s="204"/>
      <c r="T36" s="204"/>
      <c r="U36" s="204"/>
      <c r="V36" s="204"/>
      <c r="W36" s="204"/>
      <c r="X36" s="204"/>
      <c r="Y36" s="205"/>
      <c r="Z36" s="203">
        <v>852</v>
      </c>
      <c r="AA36" s="204"/>
      <c r="AB36" s="204"/>
      <c r="AC36" s="204"/>
      <c r="AD36" s="204"/>
      <c r="AE36" s="204"/>
      <c r="AF36" s="204"/>
      <c r="AG36" s="204"/>
      <c r="AH36" s="205"/>
      <c r="AI36" s="203">
        <v>14793</v>
      </c>
      <c r="AJ36" s="204"/>
      <c r="AK36" s="204"/>
      <c r="AL36" s="204"/>
      <c r="AM36" s="204"/>
      <c r="AN36" s="204"/>
      <c r="AO36" s="204"/>
      <c r="AP36" s="204"/>
      <c r="AQ36" s="205"/>
      <c r="AR36" s="203">
        <v>17450</v>
      </c>
      <c r="AS36" s="204"/>
      <c r="AT36" s="204"/>
      <c r="AU36" s="204"/>
      <c r="AV36" s="204"/>
      <c r="AW36" s="204"/>
      <c r="AX36" s="204"/>
      <c r="AY36" s="204"/>
      <c r="AZ36" s="205"/>
      <c r="BA36" s="203">
        <v>15971</v>
      </c>
      <c r="BB36" s="204"/>
      <c r="BC36" s="204"/>
      <c r="BD36" s="204"/>
      <c r="BE36" s="204"/>
      <c r="BF36" s="204"/>
      <c r="BG36" s="204"/>
      <c r="BH36" s="204"/>
      <c r="BI36" s="205"/>
      <c r="BJ36" s="203">
        <v>18432</v>
      </c>
      <c r="BK36" s="204"/>
      <c r="BL36" s="204"/>
      <c r="BM36" s="204"/>
      <c r="BN36" s="204"/>
      <c r="BO36" s="204"/>
      <c r="BP36" s="204"/>
      <c r="BQ36" s="204"/>
      <c r="BR36" s="269"/>
    </row>
    <row r="37" spans="1:70" ht="21" customHeight="1" x14ac:dyDescent="0.15">
      <c r="A37" s="228" t="s">
        <v>244</v>
      </c>
      <c r="B37" s="272" t="s">
        <v>136</v>
      </c>
      <c r="C37" s="272" t="s">
        <v>136</v>
      </c>
      <c r="D37" s="272" t="s">
        <v>136</v>
      </c>
      <c r="E37" s="272" t="s">
        <v>136</v>
      </c>
      <c r="F37" s="272" t="s">
        <v>136</v>
      </c>
      <c r="G37" s="229" t="s">
        <v>136</v>
      </c>
      <c r="H37" s="214">
        <v>15731</v>
      </c>
      <c r="I37" s="215"/>
      <c r="J37" s="215"/>
      <c r="K37" s="215"/>
      <c r="L37" s="215"/>
      <c r="M37" s="215"/>
      <c r="N37" s="215"/>
      <c r="O37" s="215"/>
      <c r="P37" s="216"/>
      <c r="Q37" s="214">
        <v>707</v>
      </c>
      <c r="R37" s="215"/>
      <c r="S37" s="215"/>
      <c r="T37" s="215"/>
      <c r="U37" s="215"/>
      <c r="V37" s="215"/>
      <c r="W37" s="215"/>
      <c r="X37" s="215"/>
      <c r="Y37" s="216"/>
      <c r="Z37" s="214">
        <v>834</v>
      </c>
      <c r="AA37" s="215"/>
      <c r="AB37" s="215"/>
      <c r="AC37" s="215"/>
      <c r="AD37" s="215"/>
      <c r="AE37" s="215"/>
      <c r="AF37" s="215"/>
      <c r="AG37" s="215"/>
      <c r="AH37" s="216"/>
      <c r="AI37" s="214">
        <v>14536</v>
      </c>
      <c r="AJ37" s="215"/>
      <c r="AK37" s="215"/>
      <c r="AL37" s="215"/>
      <c r="AM37" s="215"/>
      <c r="AN37" s="215"/>
      <c r="AO37" s="215"/>
      <c r="AP37" s="215"/>
      <c r="AQ37" s="216"/>
      <c r="AR37" s="214">
        <v>16940</v>
      </c>
      <c r="AS37" s="215"/>
      <c r="AT37" s="215"/>
      <c r="AU37" s="215"/>
      <c r="AV37" s="215"/>
      <c r="AW37" s="215"/>
      <c r="AX37" s="215"/>
      <c r="AY37" s="215"/>
      <c r="AZ37" s="216"/>
      <c r="BA37" s="214">
        <v>15555</v>
      </c>
      <c r="BB37" s="215"/>
      <c r="BC37" s="215"/>
      <c r="BD37" s="215"/>
      <c r="BE37" s="215"/>
      <c r="BF37" s="215"/>
      <c r="BG37" s="215"/>
      <c r="BH37" s="215"/>
      <c r="BI37" s="216"/>
      <c r="BJ37" s="214">
        <v>17793</v>
      </c>
      <c r="BK37" s="215"/>
      <c r="BL37" s="215"/>
      <c r="BM37" s="215"/>
      <c r="BN37" s="215"/>
      <c r="BO37" s="215"/>
      <c r="BP37" s="215"/>
      <c r="BQ37" s="215"/>
      <c r="BR37" s="273"/>
    </row>
    <row r="38" spans="1:70" ht="15" customHeight="1" x14ac:dyDescent="0.15">
      <c r="A38" s="270" t="s">
        <v>268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</row>
    <row r="39" spans="1:70" x14ac:dyDescent="0.15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</row>
  </sheetData>
  <mergeCells count="167">
    <mergeCell ref="BA36:BI36"/>
    <mergeCell ref="BJ36:BR36"/>
    <mergeCell ref="A22:F24"/>
    <mergeCell ref="G22:M24"/>
    <mergeCell ref="N22:V22"/>
    <mergeCell ref="W22:AC24"/>
    <mergeCell ref="AD22:AL22"/>
    <mergeCell ref="AM22:AS24"/>
    <mergeCell ref="AT22:BB2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34:G34"/>
    <mergeCell ref="H34:P34"/>
    <mergeCell ref="A33:G33"/>
    <mergeCell ref="Q34:Y34"/>
    <mergeCell ref="Z34:AH34"/>
    <mergeCell ref="AI34:AQ34"/>
    <mergeCell ref="AR34:AZ34"/>
    <mergeCell ref="BA34:BI34"/>
    <mergeCell ref="BJ34:BR34"/>
    <mergeCell ref="BA33:BI33"/>
    <mergeCell ref="BJ33:BR33"/>
    <mergeCell ref="H33:P33"/>
    <mergeCell ref="Q33:Y33"/>
    <mergeCell ref="AM16:AS18"/>
    <mergeCell ref="BC16:BI18"/>
    <mergeCell ref="W19:AC21"/>
    <mergeCell ref="AM19:AS21"/>
    <mergeCell ref="BC19:BI21"/>
    <mergeCell ref="G19:M21"/>
    <mergeCell ref="BJ16:BR16"/>
    <mergeCell ref="N16:V16"/>
    <mergeCell ref="AD16:AL16"/>
    <mergeCell ref="N17:V17"/>
    <mergeCell ref="AD17:AL17"/>
    <mergeCell ref="AT17:BB17"/>
    <mergeCell ref="BJ17:BR17"/>
    <mergeCell ref="AD20:AL20"/>
    <mergeCell ref="AT20:BB20"/>
    <mergeCell ref="BJ20:BR20"/>
    <mergeCell ref="N21:V21"/>
    <mergeCell ref="AD21:AL21"/>
    <mergeCell ref="AT21:BB21"/>
    <mergeCell ref="BJ21:BR21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T9:BB9"/>
    <mergeCell ref="BJ9:BR9"/>
    <mergeCell ref="G7:M9"/>
    <mergeCell ref="N7:V7"/>
    <mergeCell ref="W7:AC9"/>
    <mergeCell ref="AD7:AL7"/>
    <mergeCell ref="AM7:AS9"/>
    <mergeCell ref="AT7:BB7"/>
    <mergeCell ref="N12:V12"/>
    <mergeCell ref="AD12:AL12"/>
    <mergeCell ref="AT12:BB12"/>
    <mergeCell ref="BJ12:BR12"/>
    <mergeCell ref="A10:F12"/>
    <mergeCell ref="G10:M12"/>
    <mergeCell ref="N10:V10"/>
    <mergeCell ref="W10:AC12"/>
    <mergeCell ref="AD10:AL10"/>
    <mergeCell ref="AM10:AS12"/>
    <mergeCell ref="AT10:BB10"/>
    <mergeCell ref="BC10:BI12"/>
    <mergeCell ref="BJ10:BR10"/>
    <mergeCell ref="N11:V11"/>
    <mergeCell ref="AD11:AL11"/>
    <mergeCell ref="AT11:BB11"/>
    <mergeCell ref="BJ11:BR11"/>
    <mergeCell ref="AI32:AQ32"/>
    <mergeCell ref="AR32:AZ32"/>
    <mergeCell ref="BA32:BI32"/>
    <mergeCell ref="BJ32:BR32"/>
    <mergeCell ref="A16:F18"/>
    <mergeCell ref="BC13:BI15"/>
    <mergeCell ref="BJ13:BR13"/>
    <mergeCell ref="N14:V14"/>
    <mergeCell ref="AD14:AL14"/>
    <mergeCell ref="AT14:BB14"/>
    <mergeCell ref="BJ14:BR14"/>
    <mergeCell ref="N15:V15"/>
    <mergeCell ref="AD15:AL15"/>
    <mergeCell ref="AT15:BB15"/>
    <mergeCell ref="BJ15:BR15"/>
    <mergeCell ref="AT19:BB19"/>
    <mergeCell ref="BJ19:BR19"/>
    <mergeCell ref="N20:V20"/>
    <mergeCell ref="N18:V18"/>
    <mergeCell ref="AD18:AL18"/>
    <mergeCell ref="AT18:BB18"/>
    <mergeCell ref="BJ18:BR18"/>
    <mergeCell ref="G16:M18"/>
    <mergeCell ref="W16:AC18"/>
    <mergeCell ref="A39:BR39"/>
    <mergeCell ref="BA35:BI35"/>
    <mergeCell ref="BJ35:BR35"/>
    <mergeCell ref="A38:BR38"/>
    <mergeCell ref="A35:G35"/>
    <mergeCell ref="H35:P35"/>
    <mergeCell ref="Q35:Y35"/>
    <mergeCell ref="Z35:AH35"/>
    <mergeCell ref="AI35:AQ35"/>
    <mergeCell ref="AR35:AZ35"/>
    <mergeCell ref="A37:G37"/>
    <mergeCell ref="H37:P37"/>
    <mergeCell ref="Q37:Y37"/>
    <mergeCell ref="Z37:AH37"/>
    <mergeCell ref="AI37:AQ37"/>
    <mergeCell ref="AR37:AZ37"/>
    <mergeCell ref="BA37:BI37"/>
    <mergeCell ref="BJ37:BR37"/>
    <mergeCell ref="A36:G36"/>
    <mergeCell ref="H36:P36"/>
    <mergeCell ref="Q36:Y36"/>
    <mergeCell ref="Z36:AH36"/>
    <mergeCell ref="AI36:AQ36"/>
    <mergeCell ref="AR36:AZ36"/>
    <mergeCell ref="W13:AC15"/>
    <mergeCell ref="AD13:AL13"/>
    <mergeCell ref="AM13:AS15"/>
    <mergeCell ref="AT13:BB13"/>
    <mergeCell ref="Z33:AH33"/>
    <mergeCell ref="AI33:AQ33"/>
    <mergeCell ref="AR33:AZ33"/>
    <mergeCell ref="AT16:BB16"/>
    <mergeCell ref="A27:BR27"/>
    <mergeCell ref="A29:BR29"/>
    <mergeCell ref="A30:BR30"/>
    <mergeCell ref="A25:BR25"/>
    <mergeCell ref="A19:F21"/>
    <mergeCell ref="N19:V19"/>
    <mergeCell ref="AD19:AL19"/>
    <mergeCell ref="A13:F15"/>
    <mergeCell ref="G13:M15"/>
    <mergeCell ref="N13:V13"/>
    <mergeCell ref="A31:G32"/>
    <mergeCell ref="H31:P32"/>
    <mergeCell ref="Q31:Y32"/>
    <mergeCell ref="Z31:AH32"/>
    <mergeCell ref="AI31:AZ31"/>
    <mergeCell ref="BA31:BR31"/>
  </mergeCells>
  <phoneticPr fontId="13"/>
  <pageMargins left="0.70866141732283472" right="0.70866141732283472" top="0.74803149606299213" bottom="0.74803149606299213" header="0.31496062992125984" footer="0.31496062992125984"/>
  <pageSetup paperSize="9" scale="94" firstPageNumber="40" orientation="portrait" useFirstPageNumber="1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6"/>
  <sheetViews>
    <sheetView showGridLines="0" view="pageBreakPreview" zoomScaleNormal="100" zoomScaleSheetLayoutView="100" workbookViewId="0">
      <selection activeCell="A3" sqref="A3:CK3"/>
    </sheetView>
  </sheetViews>
  <sheetFormatPr defaultRowHeight="13.5" x14ac:dyDescent="0.15"/>
  <cols>
    <col min="1" max="8" width="1.625" style="4" customWidth="1"/>
    <col min="9" max="89" width="1" style="4" customWidth="1"/>
    <col min="90" max="16384" width="9" style="4"/>
  </cols>
  <sheetData>
    <row r="1" spans="1:89" ht="21.75" customHeight="1" x14ac:dyDescent="0.15">
      <c r="A1" s="145" t="s">
        <v>137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</row>
    <row r="2" spans="1:89" ht="21" customHeight="1" x14ac:dyDescent="0.15"/>
    <row r="3" spans="1:89" ht="17.25" customHeight="1" x14ac:dyDescent="0.15">
      <c r="A3" s="146" t="s">
        <v>138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</row>
    <row r="4" spans="1:89" ht="15" customHeight="1" x14ac:dyDescent="0.15">
      <c r="A4" s="167" t="s">
        <v>48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</row>
    <row r="5" spans="1:89" ht="24" customHeight="1" x14ac:dyDescent="0.15">
      <c r="A5" s="220"/>
      <c r="B5" s="220"/>
      <c r="C5" s="220"/>
      <c r="D5" s="220"/>
      <c r="E5" s="220"/>
      <c r="F5" s="220"/>
      <c r="G5" s="220"/>
      <c r="H5" s="220"/>
      <c r="I5" s="184"/>
      <c r="J5" s="350" t="s">
        <v>139</v>
      </c>
      <c r="K5" s="351"/>
      <c r="L5" s="351"/>
      <c r="M5" s="351"/>
      <c r="N5" s="351"/>
      <c r="O5" s="351"/>
      <c r="P5" s="351"/>
      <c r="Q5" s="351"/>
      <c r="R5" s="351"/>
      <c r="S5" s="352"/>
      <c r="T5" s="264" t="s">
        <v>140</v>
      </c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356"/>
    </row>
    <row r="6" spans="1:89" ht="24" customHeight="1" x14ac:dyDescent="0.15">
      <c r="A6" s="353"/>
      <c r="B6" s="353"/>
      <c r="C6" s="353"/>
      <c r="D6" s="353"/>
      <c r="E6" s="353"/>
      <c r="F6" s="353"/>
      <c r="G6" s="353"/>
      <c r="H6" s="353"/>
      <c r="I6" s="354"/>
      <c r="J6" s="206"/>
      <c r="K6" s="271"/>
      <c r="L6" s="271"/>
      <c r="M6" s="271"/>
      <c r="N6" s="271"/>
      <c r="O6" s="271"/>
      <c r="P6" s="271"/>
      <c r="Q6" s="271"/>
      <c r="R6" s="271"/>
      <c r="S6" s="207"/>
      <c r="T6" s="355" t="s">
        <v>179</v>
      </c>
      <c r="U6" s="271"/>
      <c r="V6" s="271"/>
      <c r="W6" s="271"/>
      <c r="X6" s="271"/>
      <c r="Y6" s="271"/>
      <c r="Z6" s="271"/>
      <c r="AA6" s="271"/>
      <c r="AB6" s="271"/>
      <c r="AC6" s="207"/>
      <c r="AD6" s="355" t="s">
        <v>180</v>
      </c>
      <c r="AE6" s="271"/>
      <c r="AF6" s="271"/>
      <c r="AG6" s="271"/>
      <c r="AH6" s="271"/>
      <c r="AI6" s="271"/>
      <c r="AJ6" s="271"/>
      <c r="AK6" s="271"/>
      <c r="AL6" s="271"/>
      <c r="AM6" s="207"/>
      <c r="AN6" s="206" t="s">
        <v>141</v>
      </c>
      <c r="AO6" s="271"/>
      <c r="AP6" s="271"/>
      <c r="AQ6" s="271"/>
      <c r="AR6" s="271"/>
      <c r="AS6" s="271"/>
      <c r="AT6" s="271"/>
      <c r="AU6" s="271"/>
      <c r="AV6" s="271"/>
      <c r="AW6" s="207"/>
      <c r="AX6" s="206" t="s">
        <v>144</v>
      </c>
      <c r="AY6" s="271"/>
      <c r="AZ6" s="271"/>
      <c r="BA6" s="271"/>
      <c r="BB6" s="271"/>
      <c r="BC6" s="271"/>
      <c r="BD6" s="271"/>
      <c r="BE6" s="271"/>
      <c r="BF6" s="271"/>
      <c r="BG6" s="207"/>
      <c r="BH6" s="355" t="s">
        <v>155</v>
      </c>
      <c r="BI6" s="271"/>
      <c r="BJ6" s="271"/>
      <c r="BK6" s="271"/>
      <c r="BL6" s="271"/>
      <c r="BM6" s="271"/>
      <c r="BN6" s="271"/>
      <c r="BO6" s="271"/>
      <c r="BP6" s="271"/>
      <c r="BQ6" s="207"/>
      <c r="BR6" s="206" t="s">
        <v>178</v>
      </c>
      <c r="BS6" s="271"/>
      <c r="BT6" s="271"/>
      <c r="BU6" s="271"/>
      <c r="BV6" s="271"/>
      <c r="BW6" s="271"/>
      <c r="BX6" s="271"/>
      <c r="BY6" s="271"/>
      <c r="BZ6" s="271"/>
      <c r="CA6" s="207"/>
      <c r="CB6" s="206" t="s">
        <v>55</v>
      </c>
      <c r="CC6" s="271"/>
      <c r="CD6" s="271"/>
      <c r="CE6" s="271"/>
      <c r="CF6" s="271"/>
      <c r="CG6" s="271"/>
      <c r="CH6" s="271"/>
      <c r="CI6" s="271"/>
      <c r="CJ6" s="271"/>
      <c r="CK6" s="357"/>
    </row>
    <row r="7" spans="1:89" ht="24" customHeight="1" x14ac:dyDescent="0.15">
      <c r="A7" s="353"/>
      <c r="B7" s="353"/>
      <c r="C7" s="353"/>
      <c r="D7" s="353"/>
      <c r="E7" s="353"/>
      <c r="F7" s="353"/>
      <c r="G7" s="353"/>
      <c r="H7" s="353"/>
      <c r="I7" s="354"/>
      <c r="J7" s="206"/>
      <c r="K7" s="271"/>
      <c r="L7" s="271"/>
      <c r="M7" s="271"/>
      <c r="N7" s="271"/>
      <c r="O7" s="271"/>
      <c r="P7" s="271"/>
      <c r="Q7" s="271"/>
      <c r="R7" s="271"/>
      <c r="S7" s="207"/>
      <c r="T7" s="206"/>
      <c r="U7" s="271"/>
      <c r="V7" s="271"/>
      <c r="W7" s="271"/>
      <c r="X7" s="271"/>
      <c r="Y7" s="271"/>
      <c r="Z7" s="271"/>
      <c r="AA7" s="271"/>
      <c r="AB7" s="271"/>
      <c r="AC7" s="207"/>
      <c r="AD7" s="206"/>
      <c r="AE7" s="271"/>
      <c r="AF7" s="271"/>
      <c r="AG7" s="271"/>
      <c r="AH7" s="271"/>
      <c r="AI7" s="271"/>
      <c r="AJ7" s="271"/>
      <c r="AK7" s="271"/>
      <c r="AL7" s="271"/>
      <c r="AM7" s="207"/>
      <c r="AN7" s="206" t="s">
        <v>142</v>
      </c>
      <c r="AO7" s="271"/>
      <c r="AP7" s="271"/>
      <c r="AQ7" s="271"/>
      <c r="AR7" s="271"/>
      <c r="AS7" s="271"/>
      <c r="AT7" s="271"/>
      <c r="AU7" s="271"/>
      <c r="AV7" s="271"/>
      <c r="AW7" s="207"/>
      <c r="AX7" s="206" t="s">
        <v>145</v>
      </c>
      <c r="AY7" s="271"/>
      <c r="AZ7" s="271"/>
      <c r="BA7" s="271"/>
      <c r="BB7" s="271"/>
      <c r="BC7" s="271"/>
      <c r="BD7" s="271"/>
      <c r="BE7" s="271"/>
      <c r="BF7" s="271"/>
      <c r="BG7" s="207"/>
      <c r="BH7" s="206"/>
      <c r="BI7" s="271"/>
      <c r="BJ7" s="271"/>
      <c r="BK7" s="271"/>
      <c r="BL7" s="271"/>
      <c r="BM7" s="271"/>
      <c r="BN7" s="271"/>
      <c r="BO7" s="271"/>
      <c r="BP7" s="271"/>
      <c r="BQ7" s="207"/>
      <c r="BR7" s="206" t="s">
        <v>181</v>
      </c>
      <c r="BS7" s="271"/>
      <c r="BT7" s="271"/>
      <c r="BU7" s="271"/>
      <c r="BV7" s="271"/>
      <c r="BW7" s="271"/>
      <c r="BX7" s="271"/>
      <c r="BY7" s="271"/>
      <c r="BZ7" s="271"/>
      <c r="CA7" s="207"/>
      <c r="CB7" s="206"/>
      <c r="CC7" s="271"/>
      <c r="CD7" s="271"/>
      <c r="CE7" s="271"/>
      <c r="CF7" s="271"/>
      <c r="CG7" s="271"/>
      <c r="CH7" s="271"/>
      <c r="CI7" s="271"/>
      <c r="CJ7" s="271"/>
      <c r="CK7" s="357"/>
    </row>
    <row r="8" spans="1:89" ht="24" customHeight="1" x14ac:dyDescent="0.15">
      <c r="A8" s="221"/>
      <c r="B8" s="221"/>
      <c r="C8" s="221"/>
      <c r="D8" s="221"/>
      <c r="E8" s="221"/>
      <c r="F8" s="221"/>
      <c r="G8" s="221"/>
      <c r="H8" s="221"/>
      <c r="I8" s="186"/>
      <c r="J8" s="274"/>
      <c r="K8" s="275"/>
      <c r="L8" s="275"/>
      <c r="M8" s="275"/>
      <c r="N8" s="275"/>
      <c r="O8" s="275"/>
      <c r="P8" s="275"/>
      <c r="Q8" s="275"/>
      <c r="R8" s="275"/>
      <c r="S8" s="276"/>
      <c r="T8" s="274"/>
      <c r="U8" s="275"/>
      <c r="V8" s="275"/>
      <c r="W8" s="275"/>
      <c r="X8" s="275"/>
      <c r="Y8" s="275"/>
      <c r="Z8" s="275"/>
      <c r="AA8" s="275"/>
      <c r="AB8" s="275"/>
      <c r="AC8" s="276"/>
      <c r="AD8" s="274"/>
      <c r="AE8" s="275"/>
      <c r="AF8" s="275"/>
      <c r="AG8" s="275"/>
      <c r="AH8" s="275"/>
      <c r="AI8" s="275"/>
      <c r="AJ8" s="275"/>
      <c r="AK8" s="275"/>
      <c r="AL8" s="275"/>
      <c r="AM8" s="276"/>
      <c r="AN8" s="274" t="s">
        <v>143</v>
      </c>
      <c r="AO8" s="275"/>
      <c r="AP8" s="275"/>
      <c r="AQ8" s="275"/>
      <c r="AR8" s="275"/>
      <c r="AS8" s="275"/>
      <c r="AT8" s="275"/>
      <c r="AU8" s="275"/>
      <c r="AV8" s="275"/>
      <c r="AW8" s="276"/>
      <c r="AX8" s="274" t="s">
        <v>146</v>
      </c>
      <c r="AY8" s="275"/>
      <c r="AZ8" s="275"/>
      <c r="BA8" s="275"/>
      <c r="BB8" s="275"/>
      <c r="BC8" s="275"/>
      <c r="BD8" s="275"/>
      <c r="BE8" s="275"/>
      <c r="BF8" s="275"/>
      <c r="BG8" s="276"/>
      <c r="BH8" s="274"/>
      <c r="BI8" s="275"/>
      <c r="BJ8" s="275"/>
      <c r="BK8" s="275"/>
      <c r="BL8" s="275"/>
      <c r="BM8" s="275"/>
      <c r="BN8" s="275"/>
      <c r="BO8" s="275"/>
      <c r="BP8" s="275"/>
      <c r="BQ8" s="276"/>
      <c r="BR8" s="274" t="s">
        <v>182</v>
      </c>
      <c r="BS8" s="275"/>
      <c r="BT8" s="275"/>
      <c r="BU8" s="275"/>
      <c r="BV8" s="275"/>
      <c r="BW8" s="275"/>
      <c r="BX8" s="275"/>
      <c r="BY8" s="275"/>
      <c r="BZ8" s="275"/>
      <c r="CA8" s="276"/>
      <c r="CB8" s="274"/>
      <c r="CC8" s="275"/>
      <c r="CD8" s="275"/>
      <c r="CE8" s="275"/>
      <c r="CF8" s="275"/>
      <c r="CG8" s="275"/>
      <c r="CH8" s="275"/>
      <c r="CI8" s="275"/>
      <c r="CJ8" s="275"/>
      <c r="CK8" s="277"/>
    </row>
    <row r="9" spans="1:89" ht="24" customHeight="1" x14ac:dyDescent="0.15">
      <c r="A9" s="316" t="s">
        <v>267</v>
      </c>
      <c r="B9" s="316"/>
      <c r="C9" s="316"/>
      <c r="D9" s="316"/>
      <c r="E9" s="316"/>
      <c r="F9" s="316"/>
      <c r="G9" s="316"/>
      <c r="H9" s="316"/>
      <c r="I9" s="317"/>
      <c r="J9" s="176">
        <f t="shared" ref="J9:J13" si="0">SUM(T9:CK9)</f>
        <v>1146</v>
      </c>
      <c r="K9" s="177"/>
      <c r="L9" s="177"/>
      <c r="M9" s="177"/>
      <c r="N9" s="177"/>
      <c r="O9" s="177"/>
      <c r="P9" s="177"/>
      <c r="Q9" s="177"/>
      <c r="R9" s="177"/>
      <c r="S9" s="178"/>
      <c r="T9" s="176">
        <v>303</v>
      </c>
      <c r="U9" s="177"/>
      <c r="V9" s="177"/>
      <c r="W9" s="177"/>
      <c r="X9" s="177"/>
      <c r="Y9" s="177"/>
      <c r="Z9" s="177"/>
      <c r="AA9" s="177"/>
      <c r="AB9" s="177"/>
      <c r="AC9" s="178"/>
      <c r="AD9" s="176">
        <v>13</v>
      </c>
      <c r="AE9" s="177"/>
      <c r="AF9" s="177"/>
      <c r="AG9" s="177"/>
      <c r="AH9" s="177"/>
      <c r="AI9" s="177"/>
      <c r="AJ9" s="177"/>
      <c r="AK9" s="177"/>
      <c r="AL9" s="177"/>
      <c r="AM9" s="178"/>
      <c r="AN9" s="176">
        <v>27</v>
      </c>
      <c r="AO9" s="177"/>
      <c r="AP9" s="177"/>
      <c r="AQ9" s="177"/>
      <c r="AR9" s="177"/>
      <c r="AS9" s="177"/>
      <c r="AT9" s="177"/>
      <c r="AU9" s="177"/>
      <c r="AV9" s="177"/>
      <c r="AW9" s="178"/>
      <c r="AX9" s="176">
        <v>187</v>
      </c>
      <c r="AY9" s="177"/>
      <c r="AZ9" s="177"/>
      <c r="BA9" s="177"/>
      <c r="BB9" s="177"/>
      <c r="BC9" s="177"/>
      <c r="BD9" s="177"/>
      <c r="BE9" s="177"/>
      <c r="BF9" s="177"/>
      <c r="BG9" s="178"/>
      <c r="BH9" s="176">
        <v>3</v>
      </c>
      <c r="BI9" s="177"/>
      <c r="BJ9" s="177"/>
      <c r="BK9" s="177"/>
      <c r="BL9" s="177"/>
      <c r="BM9" s="177"/>
      <c r="BN9" s="177"/>
      <c r="BO9" s="177"/>
      <c r="BP9" s="177"/>
      <c r="BQ9" s="178"/>
      <c r="BR9" s="176">
        <v>204</v>
      </c>
      <c r="BS9" s="177"/>
      <c r="BT9" s="177"/>
      <c r="BU9" s="177"/>
      <c r="BV9" s="177"/>
      <c r="BW9" s="177"/>
      <c r="BX9" s="177"/>
      <c r="BY9" s="177"/>
      <c r="BZ9" s="177"/>
      <c r="CA9" s="178"/>
      <c r="CB9" s="176">
        <v>409</v>
      </c>
      <c r="CC9" s="177"/>
      <c r="CD9" s="177"/>
      <c r="CE9" s="177"/>
      <c r="CF9" s="177"/>
      <c r="CG9" s="177"/>
      <c r="CH9" s="177"/>
      <c r="CI9" s="177"/>
      <c r="CJ9" s="177"/>
      <c r="CK9" s="177"/>
    </row>
    <row r="10" spans="1:89" ht="24" customHeight="1" x14ac:dyDescent="0.15">
      <c r="A10" s="367" t="s">
        <v>214</v>
      </c>
      <c r="B10" s="368" t="s">
        <v>136</v>
      </c>
      <c r="C10" s="368" t="s">
        <v>136</v>
      </c>
      <c r="D10" s="368" t="s">
        <v>136</v>
      </c>
      <c r="E10" s="368" t="s">
        <v>136</v>
      </c>
      <c r="F10" s="368" t="s">
        <v>136</v>
      </c>
      <c r="G10" s="368" t="s">
        <v>136</v>
      </c>
      <c r="H10" s="368" t="s">
        <v>136</v>
      </c>
      <c r="I10" s="369" t="s">
        <v>136</v>
      </c>
      <c r="J10" s="376">
        <f t="shared" si="0"/>
        <v>991</v>
      </c>
      <c r="K10" s="209">
        <v>1774</v>
      </c>
      <c r="L10" s="209">
        <v>1774</v>
      </c>
      <c r="M10" s="209">
        <v>1774</v>
      </c>
      <c r="N10" s="209">
        <v>1774</v>
      </c>
      <c r="O10" s="209">
        <v>1774</v>
      </c>
      <c r="P10" s="209">
        <v>1774</v>
      </c>
      <c r="Q10" s="209">
        <v>1774</v>
      </c>
      <c r="R10" s="209">
        <v>1774</v>
      </c>
      <c r="S10" s="210">
        <v>1774</v>
      </c>
      <c r="T10" s="176">
        <v>408</v>
      </c>
      <c r="U10" s="377"/>
      <c r="V10" s="377"/>
      <c r="W10" s="377"/>
      <c r="X10" s="377"/>
      <c r="Y10" s="377"/>
      <c r="Z10" s="377"/>
      <c r="AA10" s="377"/>
      <c r="AB10" s="377"/>
      <c r="AC10" s="378"/>
      <c r="AD10" s="176">
        <v>10</v>
      </c>
      <c r="AE10" s="377"/>
      <c r="AF10" s="377"/>
      <c r="AG10" s="377"/>
      <c r="AH10" s="377"/>
      <c r="AI10" s="377"/>
      <c r="AJ10" s="377"/>
      <c r="AK10" s="377"/>
      <c r="AL10" s="377"/>
      <c r="AM10" s="378"/>
      <c r="AN10" s="176">
        <v>27</v>
      </c>
      <c r="AO10" s="377"/>
      <c r="AP10" s="377"/>
      <c r="AQ10" s="377"/>
      <c r="AR10" s="377"/>
      <c r="AS10" s="377"/>
      <c r="AT10" s="377"/>
      <c r="AU10" s="377"/>
      <c r="AV10" s="377"/>
      <c r="AW10" s="378"/>
      <c r="AX10" s="176">
        <v>192</v>
      </c>
      <c r="AY10" s="377"/>
      <c r="AZ10" s="377"/>
      <c r="BA10" s="377"/>
      <c r="BB10" s="377"/>
      <c r="BC10" s="377"/>
      <c r="BD10" s="377"/>
      <c r="BE10" s="377"/>
      <c r="BF10" s="377"/>
      <c r="BG10" s="378"/>
      <c r="BH10" s="176">
        <v>6</v>
      </c>
      <c r="BI10" s="377"/>
      <c r="BJ10" s="377"/>
      <c r="BK10" s="377"/>
      <c r="BL10" s="377"/>
      <c r="BM10" s="377"/>
      <c r="BN10" s="377"/>
      <c r="BO10" s="377"/>
      <c r="BP10" s="377"/>
      <c r="BQ10" s="378"/>
      <c r="BR10" s="176">
        <v>167</v>
      </c>
      <c r="BS10" s="377"/>
      <c r="BT10" s="377"/>
      <c r="BU10" s="377"/>
      <c r="BV10" s="377"/>
      <c r="BW10" s="377"/>
      <c r="BX10" s="377"/>
      <c r="BY10" s="377"/>
      <c r="BZ10" s="377"/>
      <c r="CA10" s="378"/>
      <c r="CB10" s="176">
        <v>181</v>
      </c>
      <c r="CC10" s="377"/>
      <c r="CD10" s="377"/>
      <c r="CE10" s="377"/>
      <c r="CF10" s="377"/>
      <c r="CG10" s="377"/>
      <c r="CH10" s="377"/>
      <c r="CI10" s="377"/>
      <c r="CJ10" s="377"/>
      <c r="CK10" s="377"/>
    </row>
    <row r="11" spans="1:89" ht="24" customHeight="1" x14ac:dyDescent="0.15">
      <c r="A11" s="367" t="s">
        <v>226</v>
      </c>
      <c r="B11" s="368" t="s">
        <v>136</v>
      </c>
      <c r="C11" s="368" t="s">
        <v>136</v>
      </c>
      <c r="D11" s="368" t="s">
        <v>136</v>
      </c>
      <c r="E11" s="368" t="s">
        <v>136</v>
      </c>
      <c r="F11" s="368" t="s">
        <v>136</v>
      </c>
      <c r="G11" s="368" t="s">
        <v>136</v>
      </c>
      <c r="H11" s="368" t="s">
        <v>136</v>
      </c>
      <c r="I11" s="369" t="s">
        <v>136</v>
      </c>
      <c r="J11" s="366">
        <f t="shared" si="0"/>
        <v>890</v>
      </c>
      <c r="K11" s="204">
        <v>1774</v>
      </c>
      <c r="L11" s="204">
        <v>1774</v>
      </c>
      <c r="M11" s="204">
        <v>1774</v>
      </c>
      <c r="N11" s="204">
        <v>1774</v>
      </c>
      <c r="O11" s="204">
        <v>1774</v>
      </c>
      <c r="P11" s="204">
        <v>1774</v>
      </c>
      <c r="Q11" s="204">
        <v>1774</v>
      </c>
      <c r="R11" s="204">
        <v>1774</v>
      </c>
      <c r="S11" s="205">
        <v>1774</v>
      </c>
      <c r="T11" s="151">
        <v>379</v>
      </c>
      <c r="U11" s="343"/>
      <c r="V11" s="343"/>
      <c r="W11" s="343"/>
      <c r="X11" s="343"/>
      <c r="Y11" s="343"/>
      <c r="Z11" s="343"/>
      <c r="AA11" s="343"/>
      <c r="AB11" s="343"/>
      <c r="AC11" s="344"/>
      <c r="AD11" s="151">
        <v>15</v>
      </c>
      <c r="AE11" s="343"/>
      <c r="AF11" s="343"/>
      <c r="AG11" s="343"/>
      <c r="AH11" s="343"/>
      <c r="AI11" s="343"/>
      <c r="AJ11" s="343"/>
      <c r="AK11" s="343"/>
      <c r="AL11" s="343"/>
      <c r="AM11" s="344"/>
      <c r="AN11" s="151">
        <v>23</v>
      </c>
      <c r="AO11" s="343"/>
      <c r="AP11" s="343"/>
      <c r="AQ11" s="343"/>
      <c r="AR11" s="343"/>
      <c r="AS11" s="343"/>
      <c r="AT11" s="343"/>
      <c r="AU11" s="343"/>
      <c r="AV11" s="343"/>
      <c r="AW11" s="344"/>
      <c r="AX11" s="151">
        <v>193</v>
      </c>
      <c r="AY11" s="343"/>
      <c r="AZ11" s="343"/>
      <c r="BA11" s="343"/>
      <c r="BB11" s="343"/>
      <c r="BC11" s="343"/>
      <c r="BD11" s="343"/>
      <c r="BE11" s="343"/>
      <c r="BF11" s="343"/>
      <c r="BG11" s="344"/>
      <c r="BH11" s="151">
        <v>11</v>
      </c>
      <c r="BI11" s="343"/>
      <c r="BJ11" s="343"/>
      <c r="BK11" s="343"/>
      <c r="BL11" s="343"/>
      <c r="BM11" s="343"/>
      <c r="BN11" s="343"/>
      <c r="BO11" s="343"/>
      <c r="BP11" s="343"/>
      <c r="BQ11" s="344"/>
      <c r="BR11" s="151">
        <v>156</v>
      </c>
      <c r="BS11" s="343"/>
      <c r="BT11" s="343"/>
      <c r="BU11" s="343"/>
      <c r="BV11" s="343"/>
      <c r="BW11" s="343"/>
      <c r="BX11" s="343"/>
      <c r="BY11" s="343"/>
      <c r="BZ11" s="343"/>
      <c r="CA11" s="344"/>
      <c r="CB11" s="151">
        <v>113</v>
      </c>
      <c r="CC11" s="343"/>
      <c r="CD11" s="343"/>
      <c r="CE11" s="343"/>
      <c r="CF11" s="343"/>
      <c r="CG11" s="343"/>
      <c r="CH11" s="343"/>
      <c r="CI11" s="343"/>
      <c r="CJ11" s="343"/>
      <c r="CK11" s="343"/>
    </row>
    <row r="12" spans="1:89" ht="24" customHeight="1" x14ac:dyDescent="0.15">
      <c r="A12" s="367" t="s">
        <v>233</v>
      </c>
      <c r="B12" s="368" t="s">
        <v>136</v>
      </c>
      <c r="C12" s="368" t="s">
        <v>136</v>
      </c>
      <c r="D12" s="368" t="s">
        <v>136</v>
      </c>
      <c r="E12" s="368" t="s">
        <v>136</v>
      </c>
      <c r="F12" s="368" t="s">
        <v>136</v>
      </c>
      <c r="G12" s="368" t="s">
        <v>136</v>
      </c>
      <c r="H12" s="368" t="s">
        <v>136</v>
      </c>
      <c r="I12" s="369" t="s">
        <v>136</v>
      </c>
      <c r="J12" s="366">
        <f t="shared" si="0"/>
        <v>819</v>
      </c>
      <c r="K12" s="204">
        <v>1774</v>
      </c>
      <c r="L12" s="204">
        <v>1774</v>
      </c>
      <c r="M12" s="204">
        <v>1774</v>
      </c>
      <c r="N12" s="204">
        <v>1774</v>
      </c>
      <c r="O12" s="204">
        <v>1774</v>
      </c>
      <c r="P12" s="204">
        <v>1774</v>
      </c>
      <c r="Q12" s="204">
        <v>1774</v>
      </c>
      <c r="R12" s="204">
        <v>1774</v>
      </c>
      <c r="S12" s="205">
        <v>1774</v>
      </c>
      <c r="T12" s="151">
        <v>286</v>
      </c>
      <c r="U12" s="343"/>
      <c r="V12" s="343"/>
      <c r="W12" s="343"/>
      <c r="X12" s="343"/>
      <c r="Y12" s="343"/>
      <c r="Z12" s="343"/>
      <c r="AA12" s="343"/>
      <c r="AB12" s="343"/>
      <c r="AC12" s="344"/>
      <c r="AD12" s="151">
        <v>22</v>
      </c>
      <c r="AE12" s="343"/>
      <c r="AF12" s="343"/>
      <c r="AG12" s="343"/>
      <c r="AH12" s="343"/>
      <c r="AI12" s="343"/>
      <c r="AJ12" s="343"/>
      <c r="AK12" s="343"/>
      <c r="AL12" s="343"/>
      <c r="AM12" s="344"/>
      <c r="AN12" s="151">
        <v>28</v>
      </c>
      <c r="AO12" s="343"/>
      <c r="AP12" s="343"/>
      <c r="AQ12" s="343"/>
      <c r="AR12" s="343"/>
      <c r="AS12" s="343"/>
      <c r="AT12" s="343"/>
      <c r="AU12" s="343"/>
      <c r="AV12" s="343"/>
      <c r="AW12" s="344"/>
      <c r="AX12" s="151">
        <v>151</v>
      </c>
      <c r="AY12" s="343"/>
      <c r="AZ12" s="343"/>
      <c r="BA12" s="343"/>
      <c r="BB12" s="343"/>
      <c r="BC12" s="343"/>
      <c r="BD12" s="343"/>
      <c r="BE12" s="343"/>
      <c r="BF12" s="343"/>
      <c r="BG12" s="344"/>
      <c r="BH12" s="151">
        <v>16</v>
      </c>
      <c r="BI12" s="343"/>
      <c r="BJ12" s="343"/>
      <c r="BK12" s="343"/>
      <c r="BL12" s="343"/>
      <c r="BM12" s="343"/>
      <c r="BN12" s="343"/>
      <c r="BO12" s="343"/>
      <c r="BP12" s="343"/>
      <c r="BQ12" s="344"/>
      <c r="BR12" s="151">
        <v>151</v>
      </c>
      <c r="BS12" s="343"/>
      <c r="BT12" s="343"/>
      <c r="BU12" s="343"/>
      <c r="BV12" s="343"/>
      <c r="BW12" s="343"/>
      <c r="BX12" s="343"/>
      <c r="BY12" s="343"/>
      <c r="BZ12" s="343"/>
      <c r="CA12" s="344"/>
      <c r="CB12" s="151">
        <v>165</v>
      </c>
      <c r="CC12" s="343"/>
      <c r="CD12" s="343"/>
      <c r="CE12" s="343"/>
      <c r="CF12" s="343"/>
      <c r="CG12" s="343"/>
      <c r="CH12" s="343"/>
      <c r="CI12" s="343"/>
      <c r="CJ12" s="343"/>
      <c r="CK12" s="343"/>
    </row>
    <row r="13" spans="1:89" ht="24" customHeight="1" x14ac:dyDescent="0.15">
      <c r="A13" s="381" t="s">
        <v>244</v>
      </c>
      <c r="B13" s="382" t="s">
        <v>136</v>
      </c>
      <c r="C13" s="382" t="s">
        <v>136</v>
      </c>
      <c r="D13" s="382" t="s">
        <v>136</v>
      </c>
      <c r="E13" s="382" t="s">
        <v>136</v>
      </c>
      <c r="F13" s="382" t="s">
        <v>136</v>
      </c>
      <c r="G13" s="382" t="s">
        <v>136</v>
      </c>
      <c r="H13" s="382" t="s">
        <v>136</v>
      </c>
      <c r="I13" s="383" t="s">
        <v>136</v>
      </c>
      <c r="J13" s="384">
        <f t="shared" si="0"/>
        <v>871</v>
      </c>
      <c r="K13" s="385">
        <v>1774</v>
      </c>
      <c r="L13" s="385">
        <v>1774</v>
      </c>
      <c r="M13" s="385">
        <v>1774</v>
      </c>
      <c r="N13" s="385">
        <v>1774</v>
      </c>
      <c r="O13" s="385">
        <v>1774</v>
      </c>
      <c r="P13" s="385">
        <v>1774</v>
      </c>
      <c r="Q13" s="385">
        <v>1774</v>
      </c>
      <c r="R13" s="385">
        <v>1774</v>
      </c>
      <c r="S13" s="386">
        <v>1774</v>
      </c>
      <c r="T13" s="164">
        <v>325</v>
      </c>
      <c r="U13" s="387"/>
      <c r="V13" s="387"/>
      <c r="W13" s="387"/>
      <c r="X13" s="387"/>
      <c r="Y13" s="387"/>
      <c r="Z13" s="387"/>
      <c r="AA13" s="387"/>
      <c r="AB13" s="387"/>
      <c r="AC13" s="388"/>
      <c r="AD13" s="151">
        <v>18</v>
      </c>
      <c r="AE13" s="343"/>
      <c r="AF13" s="343"/>
      <c r="AG13" s="343"/>
      <c r="AH13" s="343"/>
      <c r="AI13" s="343"/>
      <c r="AJ13" s="343"/>
      <c r="AK13" s="343"/>
      <c r="AL13" s="343"/>
      <c r="AM13" s="344"/>
      <c r="AN13" s="151">
        <v>34</v>
      </c>
      <c r="AO13" s="343"/>
      <c r="AP13" s="343"/>
      <c r="AQ13" s="343"/>
      <c r="AR13" s="343"/>
      <c r="AS13" s="343"/>
      <c r="AT13" s="343"/>
      <c r="AU13" s="343"/>
      <c r="AV13" s="343"/>
      <c r="AW13" s="344"/>
      <c r="AX13" s="151">
        <v>148</v>
      </c>
      <c r="AY13" s="343"/>
      <c r="AZ13" s="343"/>
      <c r="BA13" s="343"/>
      <c r="BB13" s="343"/>
      <c r="BC13" s="343"/>
      <c r="BD13" s="343"/>
      <c r="BE13" s="343"/>
      <c r="BF13" s="343"/>
      <c r="BG13" s="344"/>
      <c r="BH13" s="151">
        <v>14</v>
      </c>
      <c r="BI13" s="343"/>
      <c r="BJ13" s="343"/>
      <c r="BK13" s="343"/>
      <c r="BL13" s="343"/>
      <c r="BM13" s="343"/>
      <c r="BN13" s="343"/>
      <c r="BO13" s="343"/>
      <c r="BP13" s="343"/>
      <c r="BQ13" s="344"/>
      <c r="BR13" s="151">
        <v>168</v>
      </c>
      <c r="BS13" s="343"/>
      <c r="BT13" s="343"/>
      <c r="BU13" s="343"/>
      <c r="BV13" s="343"/>
      <c r="BW13" s="343"/>
      <c r="BX13" s="343"/>
      <c r="BY13" s="343"/>
      <c r="BZ13" s="343"/>
      <c r="CA13" s="344"/>
      <c r="CB13" s="151">
        <v>164</v>
      </c>
      <c r="CC13" s="343"/>
      <c r="CD13" s="343"/>
      <c r="CE13" s="343"/>
      <c r="CF13" s="343"/>
      <c r="CG13" s="343"/>
      <c r="CH13" s="343"/>
      <c r="CI13" s="343"/>
      <c r="CJ13" s="343"/>
      <c r="CK13" s="343"/>
    </row>
    <row r="14" spans="1:89" ht="24" customHeight="1" x14ac:dyDescent="0.15">
      <c r="A14" s="363" t="s">
        <v>147</v>
      </c>
      <c r="B14" s="364" t="s">
        <v>147</v>
      </c>
      <c r="C14" s="364" t="s">
        <v>147</v>
      </c>
      <c r="D14" s="364" t="s">
        <v>147</v>
      </c>
      <c r="E14" s="364" t="s">
        <v>147</v>
      </c>
      <c r="F14" s="364" t="s">
        <v>147</v>
      </c>
      <c r="G14" s="364" t="s">
        <v>147</v>
      </c>
      <c r="H14" s="364" t="s">
        <v>147</v>
      </c>
      <c r="I14" s="365" t="s">
        <v>147</v>
      </c>
      <c r="J14" s="345">
        <f>T14+AD14+AN14+AX14+BH14+BR14+CB14</f>
        <v>100.00000000000001</v>
      </c>
      <c r="K14" s="218"/>
      <c r="L14" s="218"/>
      <c r="M14" s="218"/>
      <c r="N14" s="218"/>
      <c r="O14" s="218"/>
      <c r="P14" s="218"/>
      <c r="Q14" s="218"/>
      <c r="R14" s="218"/>
      <c r="S14" s="346"/>
      <c r="T14" s="217">
        <f>T13/J13*100</f>
        <v>37.313432835820898</v>
      </c>
      <c r="U14" s="218">
        <v>25</v>
      </c>
      <c r="V14" s="218">
        <v>25</v>
      </c>
      <c r="W14" s="218">
        <v>25</v>
      </c>
      <c r="X14" s="218">
        <v>25</v>
      </c>
      <c r="Y14" s="218">
        <v>25</v>
      </c>
      <c r="Z14" s="218">
        <v>25</v>
      </c>
      <c r="AA14" s="218">
        <v>25</v>
      </c>
      <c r="AB14" s="218">
        <v>25</v>
      </c>
      <c r="AC14" s="346">
        <v>25</v>
      </c>
      <c r="AD14" s="347">
        <f>AD13/J13*100</f>
        <v>2.0665901262916191</v>
      </c>
      <c r="AE14" s="348">
        <v>1.2</v>
      </c>
      <c r="AF14" s="348">
        <v>1.2</v>
      </c>
      <c r="AG14" s="348">
        <v>1.2</v>
      </c>
      <c r="AH14" s="348">
        <v>1.2</v>
      </c>
      <c r="AI14" s="348">
        <v>1.2</v>
      </c>
      <c r="AJ14" s="348">
        <v>1.2</v>
      </c>
      <c r="AK14" s="348">
        <v>1.2</v>
      </c>
      <c r="AL14" s="348">
        <v>1.2</v>
      </c>
      <c r="AM14" s="349">
        <v>1.2</v>
      </c>
      <c r="AN14" s="347">
        <f>AN13/J13*100</f>
        <v>3.9035591274397241</v>
      </c>
      <c r="AO14" s="348">
        <v>2.2000000000000002</v>
      </c>
      <c r="AP14" s="348">
        <v>2.2000000000000002</v>
      </c>
      <c r="AQ14" s="348">
        <v>2.2000000000000002</v>
      </c>
      <c r="AR14" s="348">
        <v>2.2000000000000002</v>
      </c>
      <c r="AS14" s="348">
        <v>2.2000000000000002</v>
      </c>
      <c r="AT14" s="348">
        <v>2.2000000000000002</v>
      </c>
      <c r="AU14" s="348">
        <v>2.2000000000000002</v>
      </c>
      <c r="AV14" s="348">
        <v>2.2000000000000002</v>
      </c>
      <c r="AW14" s="349">
        <v>2.2000000000000002</v>
      </c>
      <c r="AX14" s="347">
        <f>AX13/J13*100</f>
        <v>16.991963260619976</v>
      </c>
      <c r="AY14" s="348">
        <v>17.3</v>
      </c>
      <c r="AZ14" s="348">
        <v>17.3</v>
      </c>
      <c r="BA14" s="348">
        <v>17.3</v>
      </c>
      <c r="BB14" s="348">
        <v>17.3</v>
      </c>
      <c r="BC14" s="348">
        <v>17.3</v>
      </c>
      <c r="BD14" s="348">
        <v>17.3</v>
      </c>
      <c r="BE14" s="348">
        <v>17.3</v>
      </c>
      <c r="BF14" s="348">
        <v>17.3</v>
      </c>
      <c r="BG14" s="349">
        <v>17.3</v>
      </c>
      <c r="BH14" s="347">
        <f>BH13/J13*100</f>
        <v>1.6073478760045925</v>
      </c>
      <c r="BI14" s="348">
        <v>0.6</v>
      </c>
      <c r="BJ14" s="348">
        <v>0.6</v>
      </c>
      <c r="BK14" s="348">
        <v>0.6</v>
      </c>
      <c r="BL14" s="348">
        <v>0.6</v>
      </c>
      <c r="BM14" s="348">
        <v>0.6</v>
      </c>
      <c r="BN14" s="348">
        <v>0.6</v>
      </c>
      <c r="BO14" s="348">
        <v>0.6</v>
      </c>
      <c r="BP14" s="348">
        <v>0.6</v>
      </c>
      <c r="BQ14" s="349">
        <v>0.6</v>
      </c>
      <c r="BR14" s="347">
        <f>BR13/J13*100</f>
        <v>19.288174512055107</v>
      </c>
      <c r="BS14" s="348">
        <v>12.6</v>
      </c>
      <c r="BT14" s="348">
        <v>12.6</v>
      </c>
      <c r="BU14" s="348">
        <v>12.6</v>
      </c>
      <c r="BV14" s="348">
        <v>12.6</v>
      </c>
      <c r="BW14" s="348">
        <v>12.6</v>
      </c>
      <c r="BX14" s="348">
        <v>12.6</v>
      </c>
      <c r="BY14" s="348">
        <v>12.6</v>
      </c>
      <c r="BZ14" s="348">
        <v>12.6</v>
      </c>
      <c r="CA14" s="349">
        <v>12.6</v>
      </c>
      <c r="CB14" s="347">
        <f>CB13/J13*100</f>
        <v>18.828932261768085</v>
      </c>
      <c r="CC14" s="348">
        <v>41.1</v>
      </c>
      <c r="CD14" s="348">
        <v>41.1</v>
      </c>
      <c r="CE14" s="348">
        <v>41.1</v>
      </c>
      <c r="CF14" s="348">
        <v>41.1</v>
      </c>
      <c r="CG14" s="348">
        <v>41.1</v>
      </c>
      <c r="CH14" s="348">
        <v>41.1</v>
      </c>
      <c r="CI14" s="348">
        <v>41.1</v>
      </c>
      <c r="CJ14" s="348">
        <v>41.1</v>
      </c>
      <c r="CK14" s="359">
        <v>41.1</v>
      </c>
    </row>
    <row r="15" spans="1:89" ht="15" customHeight="1" x14ac:dyDescent="0.15">
      <c r="A15" s="159" t="s">
        <v>219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</row>
    <row r="16" spans="1:89" ht="18" customHeight="1" x14ac:dyDescent="0.15"/>
    <row r="17" spans="1:89" ht="24" customHeight="1" x14ac:dyDescent="0.15"/>
    <row r="18" spans="1:89" ht="21.75" customHeight="1" x14ac:dyDescent="0.15">
      <c r="A18" s="145" t="s">
        <v>148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</row>
    <row r="19" spans="1:89" ht="21" customHeight="1" x14ac:dyDescent="0.15"/>
    <row r="20" spans="1:89" ht="17.25" customHeight="1" x14ac:dyDescent="0.15">
      <c r="A20" s="146" t="s">
        <v>149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</row>
    <row r="21" spans="1:89" ht="15" customHeight="1" x14ac:dyDescent="0.15">
      <c r="A21" s="167" t="s">
        <v>48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</row>
    <row r="22" spans="1:89" ht="24" customHeight="1" x14ac:dyDescent="0.15">
      <c r="A22" s="184"/>
      <c r="B22" s="185"/>
      <c r="C22" s="185"/>
      <c r="D22" s="185"/>
      <c r="E22" s="185"/>
      <c r="F22" s="185"/>
      <c r="G22" s="185"/>
      <c r="H22" s="185"/>
      <c r="I22" s="379" t="s">
        <v>150</v>
      </c>
      <c r="J22" s="379"/>
      <c r="K22" s="379"/>
      <c r="L22" s="379"/>
      <c r="M22" s="379"/>
      <c r="N22" s="379"/>
      <c r="O22" s="379"/>
      <c r="P22" s="379"/>
      <c r="Q22" s="379"/>
      <c r="R22" s="170" t="s">
        <v>151</v>
      </c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1"/>
    </row>
    <row r="23" spans="1:89" ht="24" customHeight="1" x14ac:dyDescent="0.15">
      <c r="A23" s="354"/>
      <c r="B23" s="380"/>
      <c r="C23" s="380"/>
      <c r="D23" s="380"/>
      <c r="E23" s="380"/>
      <c r="F23" s="380"/>
      <c r="G23" s="380"/>
      <c r="H23" s="380"/>
      <c r="I23" s="175"/>
      <c r="J23" s="175"/>
      <c r="K23" s="175"/>
      <c r="L23" s="175"/>
      <c r="M23" s="175"/>
      <c r="N23" s="175"/>
      <c r="O23" s="175"/>
      <c r="P23" s="175"/>
      <c r="Q23" s="175"/>
      <c r="R23" s="358" t="s">
        <v>183</v>
      </c>
      <c r="S23" s="175"/>
      <c r="T23" s="175"/>
      <c r="U23" s="175"/>
      <c r="V23" s="175"/>
      <c r="W23" s="175"/>
      <c r="X23" s="175"/>
      <c r="Y23" s="175"/>
      <c r="Z23" s="175"/>
      <c r="AA23" s="358" t="s">
        <v>184</v>
      </c>
      <c r="AB23" s="175"/>
      <c r="AC23" s="175"/>
      <c r="AD23" s="175"/>
      <c r="AE23" s="175"/>
      <c r="AF23" s="175"/>
      <c r="AG23" s="175"/>
      <c r="AH23" s="175"/>
      <c r="AI23" s="175"/>
      <c r="AJ23" s="175" t="s">
        <v>156</v>
      </c>
      <c r="AK23" s="175"/>
      <c r="AL23" s="175"/>
      <c r="AM23" s="175"/>
      <c r="AN23" s="175"/>
      <c r="AO23" s="175"/>
      <c r="AP23" s="175"/>
      <c r="AQ23" s="175"/>
      <c r="AR23" s="175"/>
      <c r="AS23" s="362" t="s">
        <v>144</v>
      </c>
      <c r="AT23" s="362"/>
      <c r="AU23" s="362"/>
      <c r="AV23" s="362"/>
      <c r="AW23" s="362"/>
      <c r="AX23" s="362"/>
      <c r="AY23" s="362"/>
      <c r="AZ23" s="362"/>
      <c r="BA23" s="362"/>
      <c r="BB23" s="358" t="s">
        <v>185</v>
      </c>
      <c r="BC23" s="175"/>
      <c r="BD23" s="175"/>
      <c r="BE23" s="175"/>
      <c r="BF23" s="175"/>
      <c r="BG23" s="175"/>
      <c r="BH23" s="175"/>
      <c r="BI23" s="175"/>
      <c r="BJ23" s="175"/>
      <c r="BK23" s="358" t="s">
        <v>186</v>
      </c>
      <c r="BL23" s="358"/>
      <c r="BM23" s="358"/>
      <c r="BN23" s="358"/>
      <c r="BO23" s="358"/>
      <c r="BP23" s="358"/>
      <c r="BQ23" s="358"/>
      <c r="BR23" s="358"/>
      <c r="BS23" s="358"/>
      <c r="BT23" s="175" t="s">
        <v>153</v>
      </c>
      <c r="BU23" s="175"/>
      <c r="BV23" s="175"/>
      <c r="BW23" s="175"/>
      <c r="BX23" s="175"/>
      <c r="BY23" s="175"/>
      <c r="BZ23" s="175"/>
      <c r="CA23" s="175"/>
      <c r="CB23" s="175"/>
      <c r="CC23" s="175" t="s">
        <v>55</v>
      </c>
      <c r="CD23" s="175"/>
      <c r="CE23" s="175"/>
      <c r="CF23" s="175"/>
      <c r="CG23" s="175"/>
      <c r="CH23" s="175"/>
      <c r="CI23" s="175"/>
      <c r="CJ23" s="175"/>
      <c r="CK23" s="360"/>
    </row>
    <row r="24" spans="1:89" ht="24" customHeight="1" x14ac:dyDescent="0.15">
      <c r="A24" s="354"/>
      <c r="B24" s="380"/>
      <c r="C24" s="380"/>
      <c r="D24" s="380"/>
      <c r="E24" s="380"/>
      <c r="F24" s="380"/>
      <c r="G24" s="380"/>
      <c r="H24" s="380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362" t="s">
        <v>187</v>
      </c>
      <c r="AT24" s="362"/>
      <c r="AU24" s="362"/>
      <c r="AV24" s="362"/>
      <c r="AW24" s="362"/>
      <c r="AX24" s="362"/>
      <c r="AY24" s="362"/>
      <c r="AZ24" s="362"/>
      <c r="BA24" s="362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 t="s">
        <v>188</v>
      </c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360"/>
    </row>
    <row r="25" spans="1:89" ht="24" customHeight="1" x14ac:dyDescent="0.15">
      <c r="A25" s="186"/>
      <c r="B25" s="187"/>
      <c r="C25" s="187"/>
      <c r="D25" s="187"/>
      <c r="E25" s="187"/>
      <c r="F25" s="187"/>
      <c r="G25" s="187"/>
      <c r="H25" s="187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5" t="s">
        <v>152</v>
      </c>
      <c r="AT25" s="195"/>
      <c r="AU25" s="195"/>
      <c r="AV25" s="195"/>
      <c r="AW25" s="195"/>
      <c r="AX25" s="195"/>
      <c r="AY25" s="195"/>
      <c r="AZ25" s="195"/>
      <c r="BA25" s="195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 t="s">
        <v>189</v>
      </c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361"/>
    </row>
    <row r="26" spans="1:89" ht="24" customHeight="1" x14ac:dyDescent="0.15">
      <c r="A26" s="316" t="s">
        <v>267</v>
      </c>
      <c r="B26" s="316"/>
      <c r="C26" s="316"/>
      <c r="D26" s="316"/>
      <c r="E26" s="316"/>
      <c r="F26" s="316"/>
      <c r="G26" s="316"/>
      <c r="H26" s="317"/>
      <c r="I26" s="197">
        <f>SUM(R26:CK26)</f>
        <v>1126</v>
      </c>
      <c r="J26" s="197">
        <v>1413</v>
      </c>
      <c r="K26" s="197">
        <v>1413</v>
      </c>
      <c r="L26" s="197">
        <v>1413</v>
      </c>
      <c r="M26" s="197">
        <v>1413</v>
      </c>
      <c r="N26" s="197">
        <v>1413</v>
      </c>
      <c r="O26" s="197">
        <v>1413</v>
      </c>
      <c r="P26" s="197">
        <v>1413</v>
      </c>
      <c r="Q26" s="197">
        <v>1413</v>
      </c>
      <c r="R26" s="176">
        <v>20</v>
      </c>
      <c r="S26" s="177"/>
      <c r="T26" s="177"/>
      <c r="U26" s="177"/>
      <c r="V26" s="177"/>
      <c r="W26" s="177"/>
      <c r="X26" s="177"/>
      <c r="Y26" s="177"/>
      <c r="Z26" s="178"/>
      <c r="AA26" s="176">
        <v>1</v>
      </c>
      <c r="AB26" s="177"/>
      <c r="AC26" s="177"/>
      <c r="AD26" s="177"/>
      <c r="AE26" s="177"/>
      <c r="AF26" s="177"/>
      <c r="AG26" s="177"/>
      <c r="AH26" s="177"/>
      <c r="AI26" s="178"/>
      <c r="AJ26" s="176">
        <v>530</v>
      </c>
      <c r="AK26" s="177"/>
      <c r="AL26" s="177"/>
      <c r="AM26" s="177"/>
      <c r="AN26" s="177"/>
      <c r="AO26" s="177"/>
      <c r="AP26" s="177"/>
      <c r="AQ26" s="177"/>
      <c r="AR26" s="178"/>
      <c r="AS26" s="176">
        <v>132</v>
      </c>
      <c r="AT26" s="177"/>
      <c r="AU26" s="177"/>
      <c r="AV26" s="177"/>
      <c r="AW26" s="177"/>
      <c r="AX26" s="177"/>
      <c r="AY26" s="177"/>
      <c r="AZ26" s="177"/>
      <c r="BA26" s="178"/>
      <c r="BB26" s="176">
        <v>7</v>
      </c>
      <c r="BC26" s="177"/>
      <c r="BD26" s="177"/>
      <c r="BE26" s="177"/>
      <c r="BF26" s="177"/>
      <c r="BG26" s="177"/>
      <c r="BH26" s="177"/>
      <c r="BI26" s="177"/>
      <c r="BJ26" s="178"/>
      <c r="BK26" s="176">
        <v>25</v>
      </c>
      <c r="BL26" s="177"/>
      <c r="BM26" s="177"/>
      <c r="BN26" s="177"/>
      <c r="BO26" s="177"/>
      <c r="BP26" s="177"/>
      <c r="BQ26" s="177"/>
      <c r="BR26" s="177"/>
      <c r="BS26" s="178"/>
      <c r="BT26" s="176">
        <v>9</v>
      </c>
      <c r="BU26" s="177"/>
      <c r="BV26" s="177"/>
      <c r="BW26" s="177"/>
      <c r="BX26" s="177"/>
      <c r="BY26" s="177"/>
      <c r="BZ26" s="177"/>
      <c r="CA26" s="177"/>
      <c r="CB26" s="178"/>
      <c r="CC26" s="176">
        <v>402</v>
      </c>
      <c r="CD26" s="177"/>
      <c r="CE26" s="177"/>
      <c r="CF26" s="177"/>
      <c r="CG26" s="177"/>
      <c r="CH26" s="177"/>
      <c r="CI26" s="177"/>
      <c r="CJ26" s="177"/>
      <c r="CK26" s="177"/>
    </row>
    <row r="27" spans="1:89" ht="24" customHeight="1" x14ac:dyDescent="0.15">
      <c r="A27" s="317" t="s">
        <v>214</v>
      </c>
      <c r="B27" s="362" t="s">
        <v>136</v>
      </c>
      <c r="C27" s="362" t="s">
        <v>136</v>
      </c>
      <c r="D27" s="362" t="s">
        <v>136</v>
      </c>
      <c r="E27" s="362" t="s">
        <v>136</v>
      </c>
      <c r="F27" s="362" t="s">
        <v>136</v>
      </c>
      <c r="G27" s="362" t="s">
        <v>136</v>
      </c>
      <c r="H27" s="362" t="s">
        <v>136</v>
      </c>
      <c r="I27" s="197">
        <f>SUM(R27:CK27)</f>
        <v>895</v>
      </c>
      <c r="J27" s="197">
        <v>1413</v>
      </c>
      <c r="K27" s="197">
        <v>1413</v>
      </c>
      <c r="L27" s="197">
        <v>1413</v>
      </c>
      <c r="M27" s="197">
        <v>1413</v>
      </c>
      <c r="N27" s="197">
        <v>1413</v>
      </c>
      <c r="O27" s="197">
        <v>1413</v>
      </c>
      <c r="P27" s="197">
        <v>1413</v>
      </c>
      <c r="Q27" s="197">
        <v>1413</v>
      </c>
      <c r="R27" s="176">
        <v>75</v>
      </c>
      <c r="S27" s="177"/>
      <c r="T27" s="177"/>
      <c r="U27" s="177"/>
      <c r="V27" s="177"/>
      <c r="W27" s="177"/>
      <c r="X27" s="177"/>
      <c r="Y27" s="177"/>
      <c r="Z27" s="178"/>
      <c r="AA27" s="176">
        <v>2</v>
      </c>
      <c r="AB27" s="177"/>
      <c r="AC27" s="177"/>
      <c r="AD27" s="177"/>
      <c r="AE27" s="177"/>
      <c r="AF27" s="177"/>
      <c r="AG27" s="177"/>
      <c r="AH27" s="177"/>
      <c r="AI27" s="178"/>
      <c r="AJ27" s="176">
        <v>463</v>
      </c>
      <c r="AK27" s="177"/>
      <c r="AL27" s="177"/>
      <c r="AM27" s="177"/>
      <c r="AN27" s="177"/>
      <c r="AO27" s="177"/>
      <c r="AP27" s="177"/>
      <c r="AQ27" s="177"/>
      <c r="AR27" s="178"/>
      <c r="AS27" s="176">
        <v>117</v>
      </c>
      <c r="AT27" s="177"/>
      <c r="AU27" s="177"/>
      <c r="AV27" s="177"/>
      <c r="AW27" s="177"/>
      <c r="AX27" s="177"/>
      <c r="AY27" s="177"/>
      <c r="AZ27" s="177"/>
      <c r="BA27" s="178"/>
      <c r="BB27" s="176">
        <v>6</v>
      </c>
      <c r="BC27" s="177"/>
      <c r="BD27" s="177"/>
      <c r="BE27" s="177"/>
      <c r="BF27" s="177"/>
      <c r="BG27" s="177"/>
      <c r="BH27" s="177"/>
      <c r="BI27" s="177"/>
      <c r="BJ27" s="178"/>
      <c r="BK27" s="176">
        <v>29</v>
      </c>
      <c r="BL27" s="177"/>
      <c r="BM27" s="177"/>
      <c r="BN27" s="177"/>
      <c r="BO27" s="177"/>
      <c r="BP27" s="177"/>
      <c r="BQ27" s="177"/>
      <c r="BR27" s="177"/>
      <c r="BS27" s="178"/>
      <c r="BT27" s="176">
        <v>4</v>
      </c>
      <c r="BU27" s="177"/>
      <c r="BV27" s="177"/>
      <c r="BW27" s="177"/>
      <c r="BX27" s="177"/>
      <c r="BY27" s="177"/>
      <c r="BZ27" s="177"/>
      <c r="CA27" s="177"/>
      <c r="CB27" s="178"/>
      <c r="CC27" s="176">
        <v>199</v>
      </c>
      <c r="CD27" s="177"/>
      <c r="CE27" s="177"/>
      <c r="CF27" s="177"/>
      <c r="CG27" s="177"/>
      <c r="CH27" s="177"/>
      <c r="CI27" s="177"/>
      <c r="CJ27" s="177"/>
      <c r="CK27" s="177"/>
    </row>
    <row r="28" spans="1:89" ht="24" customHeight="1" x14ac:dyDescent="0.15">
      <c r="A28" s="317" t="s">
        <v>226</v>
      </c>
      <c r="B28" s="362" t="s">
        <v>136</v>
      </c>
      <c r="C28" s="362" t="s">
        <v>136</v>
      </c>
      <c r="D28" s="362" t="s">
        <v>136</v>
      </c>
      <c r="E28" s="362" t="s">
        <v>136</v>
      </c>
      <c r="F28" s="362" t="s">
        <v>136</v>
      </c>
      <c r="G28" s="362" t="s">
        <v>136</v>
      </c>
      <c r="H28" s="362" t="s">
        <v>136</v>
      </c>
      <c r="I28" s="197">
        <f>SUM(R28:CK28)</f>
        <v>933</v>
      </c>
      <c r="J28" s="197">
        <v>1413</v>
      </c>
      <c r="K28" s="197">
        <v>1413</v>
      </c>
      <c r="L28" s="197">
        <v>1413</v>
      </c>
      <c r="M28" s="197">
        <v>1413</v>
      </c>
      <c r="N28" s="197">
        <v>1413</v>
      </c>
      <c r="O28" s="197">
        <v>1413</v>
      </c>
      <c r="P28" s="197">
        <v>1413</v>
      </c>
      <c r="Q28" s="197">
        <v>1413</v>
      </c>
      <c r="R28" s="151">
        <v>68</v>
      </c>
      <c r="S28" s="152"/>
      <c r="T28" s="152"/>
      <c r="U28" s="152"/>
      <c r="V28" s="152"/>
      <c r="W28" s="152"/>
      <c r="X28" s="152"/>
      <c r="Y28" s="152"/>
      <c r="Z28" s="153"/>
      <c r="AA28" s="151">
        <v>3</v>
      </c>
      <c r="AB28" s="152"/>
      <c r="AC28" s="152"/>
      <c r="AD28" s="152"/>
      <c r="AE28" s="152"/>
      <c r="AF28" s="152"/>
      <c r="AG28" s="152"/>
      <c r="AH28" s="152"/>
      <c r="AI28" s="153"/>
      <c r="AJ28" s="151">
        <v>497</v>
      </c>
      <c r="AK28" s="152"/>
      <c r="AL28" s="152"/>
      <c r="AM28" s="152"/>
      <c r="AN28" s="152"/>
      <c r="AO28" s="152"/>
      <c r="AP28" s="152"/>
      <c r="AQ28" s="152"/>
      <c r="AR28" s="153"/>
      <c r="AS28" s="151">
        <v>119</v>
      </c>
      <c r="AT28" s="152"/>
      <c r="AU28" s="152"/>
      <c r="AV28" s="152"/>
      <c r="AW28" s="152"/>
      <c r="AX28" s="152"/>
      <c r="AY28" s="152"/>
      <c r="AZ28" s="152"/>
      <c r="BA28" s="153"/>
      <c r="BB28" s="151">
        <v>5</v>
      </c>
      <c r="BC28" s="152"/>
      <c r="BD28" s="152"/>
      <c r="BE28" s="152"/>
      <c r="BF28" s="152"/>
      <c r="BG28" s="152"/>
      <c r="BH28" s="152"/>
      <c r="BI28" s="152"/>
      <c r="BJ28" s="153"/>
      <c r="BK28" s="151">
        <v>22</v>
      </c>
      <c r="BL28" s="152"/>
      <c r="BM28" s="152"/>
      <c r="BN28" s="152"/>
      <c r="BO28" s="152"/>
      <c r="BP28" s="152"/>
      <c r="BQ28" s="152"/>
      <c r="BR28" s="152"/>
      <c r="BS28" s="153"/>
      <c r="BT28" s="151">
        <v>9</v>
      </c>
      <c r="BU28" s="152"/>
      <c r="BV28" s="152"/>
      <c r="BW28" s="152"/>
      <c r="BX28" s="152"/>
      <c r="BY28" s="152"/>
      <c r="BZ28" s="152"/>
      <c r="CA28" s="152"/>
      <c r="CB28" s="153"/>
      <c r="CC28" s="151">
        <v>210</v>
      </c>
      <c r="CD28" s="152"/>
      <c r="CE28" s="152"/>
      <c r="CF28" s="152"/>
      <c r="CG28" s="152"/>
      <c r="CH28" s="152"/>
      <c r="CI28" s="152"/>
      <c r="CJ28" s="152"/>
      <c r="CK28" s="152"/>
    </row>
    <row r="29" spans="1:89" ht="24" customHeight="1" x14ac:dyDescent="0.15">
      <c r="A29" s="317" t="s">
        <v>233</v>
      </c>
      <c r="B29" s="362" t="s">
        <v>136</v>
      </c>
      <c r="C29" s="362" t="s">
        <v>136</v>
      </c>
      <c r="D29" s="362" t="s">
        <v>136</v>
      </c>
      <c r="E29" s="362" t="s">
        <v>136</v>
      </c>
      <c r="F29" s="362" t="s">
        <v>136</v>
      </c>
      <c r="G29" s="362" t="s">
        <v>136</v>
      </c>
      <c r="H29" s="362" t="s">
        <v>136</v>
      </c>
      <c r="I29" s="197">
        <f>SUM(R29:CK29)</f>
        <v>805</v>
      </c>
      <c r="J29" s="197">
        <v>1413</v>
      </c>
      <c r="K29" s="197">
        <v>1413</v>
      </c>
      <c r="L29" s="197">
        <v>1413</v>
      </c>
      <c r="M29" s="197">
        <v>1413</v>
      </c>
      <c r="N29" s="197">
        <v>1413</v>
      </c>
      <c r="O29" s="197">
        <v>1413</v>
      </c>
      <c r="P29" s="197">
        <v>1413</v>
      </c>
      <c r="Q29" s="197">
        <v>1413</v>
      </c>
      <c r="R29" s="151">
        <v>3</v>
      </c>
      <c r="S29" s="152"/>
      <c r="T29" s="152"/>
      <c r="U29" s="152"/>
      <c r="V29" s="152"/>
      <c r="W29" s="152"/>
      <c r="X29" s="152"/>
      <c r="Y29" s="152"/>
      <c r="Z29" s="153"/>
      <c r="AA29" s="176" t="s">
        <v>157</v>
      </c>
      <c r="AB29" s="177"/>
      <c r="AC29" s="177"/>
      <c r="AD29" s="177"/>
      <c r="AE29" s="177"/>
      <c r="AF29" s="177"/>
      <c r="AG29" s="177"/>
      <c r="AH29" s="177"/>
      <c r="AI29" s="178"/>
      <c r="AJ29" s="151">
        <v>456</v>
      </c>
      <c r="AK29" s="152"/>
      <c r="AL29" s="152"/>
      <c r="AM29" s="152"/>
      <c r="AN29" s="152"/>
      <c r="AO29" s="152"/>
      <c r="AP29" s="152"/>
      <c r="AQ29" s="152"/>
      <c r="AR29" s="153"/>
      <c r="AS29" s="151">
        <v>110</v>
      </c>
      <c r="AT29" s="152"/>
      <c r="AU29" s="152"/>
      <c r="AV29" s="152"/>
      <c r="AW29" s="152"/>
      <c r="AX29" s="152"/>
      <c r="AY29" s="152"/>
      <c r="AZ29" s="152"/>
      <c r="BA29" s="153"/>
      <c r="BB29" s="151">
        <v>7</v>
      </c>
      <c r="BC29" s="152"/>
      <c r="BD29" s="152"/>
      <c r="BE29" s="152"/>
      <c r="BF29" s="152"/>
      <c r="BG29" s="152"/>
      <c r="BH29" s="152"/>
      <c r="BI29" s="152"/>
      <c r="BJ29" s="153"/>
      <c r="BK29" s="151">
        <v>18</v>
      </c>
      <c r="BL29" s="152"/>
      <c r="BM29" s="152"/>
      <c r="BN29" s="152"/>
      <c r="BO29" s="152"/>
      <c r="BP29" s="152"/>
      <c r="BQ29" s="152"/>
      <c r="BR29" s="152"/>
      <c r="BS29" s="153"/>
      <c r="BT29" s="151">
        <v>2</v>
      </c>
      <c r="BU29" s="152"/>
      <c r="BV29" s="152"/>
      <c r="BW29" s="152"/>
      <c r="BX29" s="152"/>
      <c r="BY29" s="152"/>
      <c r="BZ29" s="152"/>
      <c r="CA29" s="152"/>
      <c r="CB29" s="153"/>
      <c r="CC29" s="151">
        <v>209</v>
      </c>
      <c r="CD29" s="152"/>
      <c r="CE29" s="152"/>
      <c r="CF29" s="152"/>
      <c r="CG29" s="152"/>
      <c r="CH29" s="152"/>
      <c r="CI29" s="152"/>
      <c r="CJ29" s="152"/>
      <c r="CK29" s="152"/>
    </row>
    <row r="30" spans="1:89" ht="24" customHeight="1" x14ac:dyDescent="0.15">
      <c r="A30" s="389" t="s">
        <v>244</v>
      </c>
      <c r="B30" s="390" t="s">
        <v>136</v>
      </c>
      <c r="C30" s="390" t="s">
        <v>136</v>
      </c>
      <c r="D30" s="390" t="s">
        <v>136</v>
      </c>
      <c r="E30" s="390" t="s">
        <v>136</v>
      </c>
      <c r="F30" s="390" t="s">
        <v>136</v>
      </c>
      <c r="G30" s="390" t="s">
        <v>136</v>
      </c>
      <c r="H30" s="390" t="s">
        <v>136</v>
      </c>
      <c r="I30" s="163">
        <f t="shared" ref="I30" si="1">SUM(R30:CK30)</f>
        <v>889</v>
      </c>
      <c r="J30" s="163">
        <v>1413</v>
      </c>
      <c r="K30" s="163">
        <v>1413</v>
      </c>
      <c r="L30" s="163">
        <v>1413</v>
      </c>
      <c r="M30" s="163">
        <v>1413</v>
      </c>
      <c r="N30" s="163">
        <v>1413</v>
      </c>
      <c r="O30" s="163">
        <v>1413</v>
      </c>
      <c r="P30" s="163">
        <v>1413</v>
      </c>
      <c r="Q30" s="163">
        <v>1413</v>
      </c>
      <c r="R30" s="164">
        <v>4</v>
      </c>
      <c r="S30" s="181"/>
      <c r="T30" s="181"/>
      <c r="U30" s="181"/>
      <c r="V30" s="181"/>
      <c r="W30" s="181"/>
      <c r="X30" s="181"/>
      <c r="Y30" s="181"/>
      <c r="Z30" s="182"/>
      <c r="AA30" s="164" t="s">
        <v>157</v>
      </c>
      <c r="AB30" s="181"/>
      <c r="AC30" s="181"/>
      <c r="AD30" s="181"/>
      <c r="AE30" s="181"/>
      <c r="AF30" s="181"/>
      <c r="AG30" s="181"/>
      <c r="AH30" s="181"/>
      <c r="AI30" s="182"/>
      <c r="AJ30" s="164">
        <v>512</v>
      </c>
      <c r="AK30" s="181"/>
      <c r="AL30" s="181"/>
      <c r="AM30" s="181"/>
      <c r="AN30" s="181"/>
      <c r="AO30" s="181"/>
      <c r="AP30" s="181"/>
      <c r="AQ30" s="181"/>
      <c r="AR30" s="182"/>
      <c r="AS30" s="164">
        <v>114</v>
      </c>
      <c r="AT30" s="181"/>
      <c r="AU30" s="181"/>
      <c r="AV30" s="181"/>
      <c r="AW30" s="181"/>
      <c r="AX30" s="181"/>
      <c r="AY30" s="181"/>
      <c r="AZ30" s="181"/>
      <c r="BA30" s="182"/>
      <c r="BB30" s="164">
        <v>7</v>
      </c>
      <c r="BC30" s="181"/>
      <c r="BD30" s="181"/>
      <c r="BE30" s="181"/>
      <c r="BF30" s="181"/>
      <c r="BG30" s="181"/>
      <c r="BH30" s="181"/>
      <c r="BI30" s="181"/>
      <c r="BJ30" s="182"/>
      <c r="BK30" s="164">
        <v>18</v>
      </c>
      <c r="BL30" s="181"/>
      <c r="BM30" s="181"/>
      <c r="BN30" s="181"/>
      <c r="BO30" s="181"/>
      <c r="BP30" s="181"/>
      <c r="BQ30" s="181"/>
      <c r="BR30" s="181"/>
      <c r="BS30" s="182"/>
      <c r="BT30" s="164">
        <v>7</v>
      </c>
      <c r="BU30" s="181"/>
      <c r="BV30" s="181"/>
      <c r="BW30" s="181"/>
      <c r="BX30" s="181"/>
      <c r="BY30" s="181"/>
      <c r="BZ30" s="181"/>
      <c r="CA30" s="181"/>
      <c r="CB30" s="182"/>
      <c r="CC30" s="164">
        <v>227</v>
      </c>
      <c r="CD30" s="181"/>
      <c r="CE30" s="181"/>
      <c r="CF30" s="181"/>
      <c r="CG30" s="181"/>
      <c r="CH30" s="181"/>
      <c r="CI30" s="181"/>
      <c r="CJ30" s="181"/>
      <c r="CK30" s="181"/>
    </row>
    <row r="31" spans="1:89" ht="24" customHeight="1" x14ac:dyDescent="0.15">
      <c r="A31" s="370" t="s">
        <v>154</v>
      </c>
      <c r="B31" s="371" t="s">
        <v>154</v>
      </c>
      <c r="C31" s="371" t="s">
        <v>154</v>
      </c>
      <c r="D31" s="371" t="s">
        <v>154</v>
      </c>
      <c r="E31" s="371" t="s">
        <v>154</v>
      </c>
      <c r="F31" s="371" t="s">
        <v>154</v>
      </c>
      <c r="G31" s="371" t="s">
        <v>154</v>
      </c>
      <c r="H31" s="371" t="s">
        <v>154</v>
      </c>
      <c r="I31" s="372">
        <v>100</v>
      </c>
      <c r="J31" s="372"/>
      <c r="K31" s="372"/>
      <c r="L31" s="372"/>
      <c r="M31" s="372"/>
      <c r="N31" s="372"/>
      <c r="O31" s="372"/>
      <c r="P31" s="372"/>
      <c r="Q31" s="372"/>
      <c r="R31" s="372">
        <f>R30/I30*100</f>
        <v>0.44994375703037126</v>
      </c>
      <c r="S31" s="372">
        <v>2</v>
      </c>
      <c r="T31" s="372">
        <v>2</v>
      </c>
      <c r="U31" s="372">
        <v>2</v>
      </c>
      <c r="V31" s="372">
        <v>2</v>
      </c>
      <c r="W31" s="372">
        <v>2</v>
      </c>
      <c r="X31" s="372">
        <v>2</v>
      </c>
      <c r="Y31" s="372">
        <v>2</v>
      </c>
      <c r="Z31" s="372">
        <v>2</v>
      </c>
      <c r="AA31" s="373" t="s">
        <v>157</v>
      </c>
      <c r="AB31" s="374"/>
      <c r="AC31" s="374"/>
      <c r="AD31" s="374"/>
      <c r="AE31" s="374"/>
      <c r="AF31" s="374"/>
      <c r="AG31" s="374"/>
      <c r="AH31" s="374"/>
      <c r="AI31" s="375"/>
      <c r="AJ31" s="372">
        <f>AJ30/I30*100</f>
        <v>57.592800899887521</v>
      </c>
      <c r="AK31" s="372">
        <v>2</v>
      </c>
      <c r="AL31" s="372">
        <v>2</v>
      </c>
      <c r="AM31" s="372">
        <v>2</v>
      </c>
      <c r="AN31" s="372">
        <v>2</v>
      </c>
      <c r="AO31" s="372">
        <v>2</v>
      </c>
      <c r="AP31" s="372">
        <v>2</v>
      </c>
      <c r="AQ31" s="372">
        <v>2</v>
      </c>
      <c r="AR31" s="372">
        <v>2</v>
      </c>
      <c r="AS31" s="158">
        <f>AS30/I30*100</f>
        <v>12.823397075365579</v>
      </c>
      <c r="AT31" s="158">
        <v>2</v>
      </c>
      <c r="AU31" s="158">
        <v>2</v>
      </c>
      <c r="AV31" s="158">
        <v>2</v>
      </c>
      <c r="AW31" s="158">
        <v>2</v>
      </c>
      <c r="AX31" s="158">
        <v>2</v>
      </c>
      <c r="AY31" s="158">
        <v>2</v>
      </c>
      <c r="AZ31" s="158">
        <v>2</v>
      </c>
      <c r="BA31" s="158">
        <v>2</v>
      </c>
      <c r="BB31" s="372">
        <f>BB30/I30*100</f>
        <v>0.78740157480314954</v>
      </c>
      <c r="BC31" s="372">
        <v>2</v>
      </c>
      <c r="BD31" s="372">
        <v>2</v>
      </c>
      <c r="BE31" s="372">
        <v>2</v>
      </c>
      <c r="BF31" s="372">
        <v>2</v>
      </c>
      <c r="BG31" s="372">
        <v>2</v>
      </c>
      <c r="BH31" s="372">
        <v>2</v>
      </c>
      <c r="BI31" s="372">
        <v>2</v>
      </c>
      <c r="BJ31" s="372">
        <v>2</v>
      </c>
      <c r="BK31" s="158">
        <f>BK30/I30*100+0.01</f>
        <v>2.0347469066366703</v>
      </c>
      <c r="BL31" s="158">
        <v>2</v>
      </c>
      <c r="BM31" s="158">
        <v>2</v>
      </c>
      <c r="BN31" s="158">
        <v>2</v>
      </c>
      <c r="BO31" s="158">
        <v>2</v>
      </c>
      <c r="BP31" s="158">
        <v>2</v>
      </c>
      <c r="BQ31" s="158">
        <v>2</v>
      </c>
      <c r="BR31" s="158">
        <v>2</v>
      </c>
      <c r="BS31" s="158">
        <v>2</v>
      </c>
      <c r="BT31" s="372">
        <f>BT30/I30*100</f>
        <v>0.78740157480314954</v>
      </c>
      <c r="BU31" s="372">
        <v>2</v>
      </c>
      <c r="BV31" s="372">
        <v>2</v>
      </c>
      <c r="BW31" s="372">
        <v>2</v>
      </c>
      <c r="BX31" s="372">
        <v>2</v>
      </c>
      <c r="BY31" s="372">
        <v>2</v>
      </c>
      <c r="BZ31" s="372">
        <v>2</v>
      </c>
      <c r="CA31" s="372">
        <v>2</v>
      </c>
      <c r="CB31" s="372">
        <v>2</v>
      </c>
      <c r="CC31" s="158">
        <f>CC30/I30*100</f>
        <v>25.534308211473565</v>
      </c>
      <c r="CD31" s="158">
        <v>2</v>
      </c>
      <c r="CE31" s="158">
        <v>2</v>
      </c>
      <c r="CF31" s="158">
        <v>2</v>
      </c>
      <c r="CG31" s="158">
        <v>2</v>
      </c>
      <c r="CH31" s="158">
        <v>2</v>
      </c>
      <c r="CI31" s="158">
        <v>2</v>
      </c>
      <c r="CJ31" s="158">
        <v>2</v>
      </c>
      <c r="CK31" s="165">
        <v>2</v>
      </c>
    </row>
    <row r="32" spans="1:89" ht="24" customHeight="1" x14ac:dyDescent="0.15">
      <c r="A32" s="159" t="s">
        <v>220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</row>
    <row r="33" ht="24" customHeight="1" x14ac:dyDescent="0.15"/>
    <row r="34" ht="18" customHeight="1" x14ac:dyDescent="0.15"/>
    <row r="35" ht="24" customHeight="1" x14ac:dyDescent="0.15"/>
    <row r="36" ht="24" customHeight="1" x14ac:dyDescent="0.15"/>
  </sheetData>
  <mergeCells count="153">
    <mergeCell ref="A27:H27"/>
    <mergeCell ref="I27:Q27"/>
    <mergeCell ref="R27:Z27"/>
    <mergeCell ref="AA27:AI27"/>
    <mergeCell ref="CC30:CK30"/>
    <mergeCell ref="AA29:AI29"/>
    <mergeCell ref="AJ29:AR29"/>
    <mergeCell ref="AS29:BA29"/>
    <mergeCell ref="BB29:BJ29"/>
    <mergeCell ref="BK29:BS29"/>
    <mergeCell ref="BT29:CB29"/>
    <mergeCell ref="CC29:CK29"/>
    <mergeCell ref="CC27:CK27"/>
    <mergeCell ref="A30:H30"/>
    <mergeCell ref="I30:Q30"/>
    <mergeCell ref="R30:Z30"/>
    <mergeCell ref="AA30:AI30"/>
    <mergeCell ref="AJ30:AR30"/>
    <mergeCell ref="AS30:BA30"/>
    <mergeCell ref="BB30:BJ30"/>
    <mergeCell ref="BK30:BS30"/>
    <mergeCell ref="BT30:CB30"/>
    <mergeCell ref="AJ27:AR27"/>
    <mergeCell ref="AS27:BA27"/>
    <mergeCell ref="BB27:BJ27"/>
    <mergeCell ref="BK27:BS27"/>
    <mergeCell ref="BT27:CB27"/>
    <mergeCell ref="A10:I10"/>
    <mergeCell ref="J10:S10"/>
    <mergeCell ref="T10:AC10"/>
    <mergeCell ref="AD10:AM10"/>
    <mergeCell ref="AN10:AW10"/>
    <mergeCell ref="AX10:BG10"/>
    <mergeCell ref="BH10:BQ10"/>
    <mergeCell ref="BR10:CA10"/>
    <mergeCell ref="CB10:CK10"/>
    <mergeCell ref="AS25:BA25"/>
    <mergeCell ref="AS23:BA23"/>
    <mergeCell ref="T11:AC11"/>
    <mergeCell ref="I22:Q25"/>
    <mergeCell ref="A11:I11"/>
    <mergeCell ref="BT23:CB25"/>
    <mergeCell ref="BB23:BJ25"/>
    <mergeCell ref="A22:H25"/>
    <mergeCell ref="A13:I13"/>
    <mergeCell ref="J13:S13"/>
    <mergeCell ref="T13:AC13"/>
    <mergeCell ref="AD13:AM13"/>
    <mergeCell ref="A32:CK32"/>
    <mergeCell ref="BT28:CB28"/>
    <mergeCell ref="CC28:CK28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28:H28"/>
    <mergeCell ref="I28:Q28"/>
    <mergeCell ref="R28:Z28"/>
    <mergeCell ref="AA28:AI28"/>
    <mergeCell ref="AJ28:AR28"/>
    <mergeCell ref="BT31:CB31"/>
    <mergeCell ref="CC31:CK31"/>
    <mergeCell ref="AS28:BA28"/>
    <mergeCell ref="BB28:BJ28"/>
    <mergeCell ref="BK28:BS28"/>
    <mergeCell ref="A29:H29"/>
    <mergeCell ref="I29:Q29"/>
    <mergeCell ref="R29:Z29"/>
    <mergeCell ref="AN13:AW13"/>
    <mergeCell ref="AX13:BG13"/>
    <mergeCell ref="BH13:BQ13"/>
    <mergeCell ref="BR13:CA13"/>
    <mergeCell ref="CB13:CK13"/>
    <mergeCell ref="A12:I12"/>
    <mergeCell ref="J12:S12"/>
    <mergeCell ref="T12:AC12"/>
    <mergeCell ref="AD12:AM12"/>
    <mergeCell ref="AN12:AW12"/>
    <mergeCell ref="AX12:BG12"/>
    <mergeCell ref="BH12:BQ12"/>
    <mergeCell ref="BR12:CA12"/>
    <mergeCell ref="CB12:CK12"/>
    <mergeCell ref="BK23:BS23"/>
    <mergeCell ref="BH11:BQ11"/>
    <mergeCell ref="R23:Z25"/>
    <mergeCell ref="AA23:AI25"/>
    <mergeCell ref="CB14:CK14"/>
    <mergeCell ref="AN14:AW14"/>
    <mergeCell ref="AX14:BG14"/>
    <mergeCell ref="BH14:BQ14"/>
    <mergeCell ref="BR14:CA14"/>
    <mergeCell ref="CB11:CK11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11:AM11"/>
    <mergeCell ref="AN11:AW11"/>
    <mergeCell ref="BK24:BS24"/>
    <mergeCell ref="BK25:BS25"/>
    <mergeCell ref="R22:CK22"/>
    <mergeCell ref="J11:S11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  <mergeCell ref="CB9:CK9"/>
    <mergeCell ref="A26:H26"/>
    <mergeCell ref="I26:Q26"/>
    <mergeCell ref="R26:Z26"/>
    <mergeCell ref="AA26:AI26"/>
    <mergeCell ref="AJ26:AR26"/>
    <mergeCell ref="AS26:BA26"/>
    <mergeCell ref="BB26:BJ26"/>
    <mergeCell ref="BK26:BS26"/>
    <mergeCell ref="BT26:CB26"/>
    <mergeCell ref="CC26:CK26"/>
    <mergeCell ref="A9:I9"/>
    <mergeCell ref="J9:S9"/>
    <mergeCell ref="T9:AC9"/>
    <mergeCell ref="AD9:AM9"/>
    <mergeCell ref="AN9:AW9"/>
    <mergeCell ref="AX9:BG9"/>
    <mergeCell ref="BH9:BQ9"/>
    <mergeCell ref="BR9:CA9"/>
    <mergeCell ref="AX11:BG11"/>
    <mergeCell ref="J14:S14"/>
    <mergeCell ref="T14:AC14"/>
    <mergeCell ref="AD14:AM14"/>
    <mergeCell ref="BR11:CA11"/>
  </mergeCells>
  <phoneticPr fontId="1"/>
  <pageMargins left="0.70866141732283472" right="0.70866141732283472" top="0.74803149606299213" bottom="0.74803149606299213" header="0.31496062992125984" footer="0.31496062992125984"/>
  <pageSetup paperSize="9" scale="94" firstPageNumber="41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トビラ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</vt:lpstr>
      <vt:lpstr>'1'!Print_Area</vt:lpstr>
      <vt:lpstr>'10.11'!Print_Area</vt:lpstr>
      <vt:lpstr>'12.13'!Print_Area</vt:lpstr>
      <vt:lpstr>'14.15'!Print_Area</vt:lpstr>
      <vt:lpstr>'16'!Print_Area</vt:lpstr>
      <vt:lpstr>'2'!Print_Area</vt:lpstr>
      <vt:lpstr>'3.4'!Print_Area</vt:lpstr>
      <vt:lpstr>'5'!Print_Area</vt:lpstr>
      <vt:lpstr>'6'!Print_Area</vt:lpstr>
      <vt:lpstr>'7.8.9'!Print_Area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2018-01-30T06:32:21Z</dcterms:created>
  <dcterms:modified xsi:type="dcterms:W3CDTF">2020-12-09T01:58:32Z</dcterms:modified>
</cp:coreProperties>
</file>