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filterPrivacy="1" defaultThemeVersion="124226"/>
  <xr:revisionPtr revIDLastSave="0" documentId="13_ncr:1_{A3A6EC87-B1E0-47BE-8F25-7CD394D0A3CD}" xr6:coauthVersionLast="47" xr6:coauthVersionMax="47" xr10:uidLastSave="{00000000-0000-0000-0000-000000000000}"/>
  <bookViews>
    <workbookView xWindow="-120" yWindow="-120" windowWidth="20730" windowHeight="11040" firstSheet="1" activeTab="3" xr2:uid="{00000000-000D-0000-FFFF-FFFF00000000}"/>
  </bookViews>
  <sheets>
    <sheet name="白紙" sheetId="32" state="hidden" r:id="rId1"/>
    <sheet name="（参考）大阪市の福祉人口" sheetId="33" r:id="rId2"/>
    <sheet name="白紙１" sheetId="36" r:id="rId3"/>
    <sheet name="奥付 " sheetId="35" r:id="rId4"/>
  </sheets>
  <definedNames>
    <definedName name="_xlnm.Print_Area" localSheetId="1">'（参考）大阪市の福祉人口'!$A$1:$O$65</definedName>
    <definedName name="_xlnm.Print_Area" localSheetId="3">'奥付 '!$A$1:$I$17</definedName>
    <definedName name="_xlnm.Print_Area" localSheetId="0">白紙!$A$1:$I$15</definedName>
    <definedName name="_xlnm.Print_Area" localSheetId="2">白紙１!$A$1:$I$15</definedName>
    <definedName name="定期" localSheetId="1">#REF!</definedName>
    <definedName name="定期" localSheetId="3">#REF!</definedName>
    <definedName name="定期" localSheetId="0">#REF!</definedName>
    <definedName name="定期" localSheetId="2">#REF!</definedName>
    <definedName name="定期">#REF!</definedName>
    <definedName name="定期２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33" l="1"/>
  <c r="E6" i="33"/>
  <c r="D54" i="33"/>
  <c r="D52" i="33"/>
  <c r="D50" i="33"/>
  <c r="D48" i="33"/>
  <c r="D46" i="33"/>
  <c r="D44" i="33"/>
  <c r="D42" i="33"/>
  <c r="D40" i="33"/>
  <c r="D38" i="33"/>
  <c r="D36" i="33"/>
  <c r="D34" i="33"/>
  <c r="D32" i="33"/>
  <c r="D30" i="33"/>
  <c r="D28" i="33"/>
  <c r="D26" i="33"/>
  <c r="D24" i="33"/>
  <c r="D22" i="33"/>
  <c r="D20" i="33"/>
  <c r="D18" i="33"/>
  <c r="D16" i="33"/>
  <c r="D14" i="33"/>
  <c r="D12" i="33"/>
  <c r="D10" i="33"/>
  <c r="D8" i="33"/>
  <c r="I6" i="33"/>
  <c r="H6" i="33"/>
  <c r="N6" i="33"/>
  <c r="M6" i="33"/>
  <c r="K6" i="33"/>
  <c r="J6" i="33"/>
  <c r="G6" i="33" l="1"/>
  <c r="F6" i="33" l="1"/>
</calcChain>
</file>

<file path=xl/sharedStrings.xml><?xml version="1.0" encoding="utf-8"?>
<sst xmlns="http://schemas.openxmlformats.org/spreadsheetml/2006/main" count="146" uniqueCount="57">
  <si>
    <t>〔参　考〕</t>
    <rPh sb="1" eb="2">
      <t>サン</t>
    </rPh>
    <rPh sb="3" eb="4">
      <t>コウ</t>
    </rPh>
    <phoneticPr fontId="6"/>
  </si>
  <si>
    <t>大　阪　市　の　</t>
    <phoneticPr fontId="6"/>
  </si>
  <si>
    <t>福祉人口</t>
    <rPh sb="0" eb="2">
      <t>フクシ</t>
    </rPh>
    <rPh sb="2" eb="4">
      <t>ジンコウ</t>
    </rPh>
    <phoneticPr fontId="6"/>
  </si>
  <si>
    <t>（単位：人）</t>
    <rPh sb="1" eb="3">
      <t>タンイ</t>
    </rPh>
    <rPh sb="4" eb="5">
      <t>ヒト</t>
    </rPh>
    <phoneticPr fontId="3"/>
  </si>
  <si>
    <t>人口</t>
    <rPh sb="0" eb="2">
      <t>ジンコウ</t>
    </rPh>
    <phoneticPr fontId="6"/>
  </si>
  <si>
    <t>高齢者人口
(65歳以上)</t>
    <rPh sb="0" eb="3">
      <t>コウレイシャ</t>
    </rPh>
    <rPh sb="3" eb="5">
      <t>ジンコウ</t>
    </rPh>
    <rPh sb="9" eb="10">
      <t>サイ</t>
    </rPh>
    <rPh sb="10" eb="12">
      <t>イジョウ</t>
    </rPh>
    <phoneticPr fontId="6"/>
  </si>
  <si>
    <t>児童人口
(18歳未満)</t>
    <rPh sb="0" eb="2">
      <t>ジドウ</t>
    </rPh>
    <rPh sb="2" eb="4">
      <t>ジンコウ</t>
    </rPh>
    <rPh sb="8" eb="9">
      <t>サイ</t>
    </rPh>
    <rPh sb="9" eb="11">
      <t>ミマン</t>
    </rPh>
    <phoneticPr fontId="6"/>
  </si>
  <si>
    <t>身体障がい者
手帳交付数</t>
    <rPh sb="0" eb="2">
      <t>シンタイ</t>
    </rPh>
    <rPh sb="2" eb="3">
      <t>ショウ</t>
    </rPh>
    <rPh sb="5" eb="6">
      <t>シャ</t>
    </rPh>
    <rPh sb="7" eb="9">
      <t>テチョウ</t>
    </rPh>
    <rPh sb="9" eb="11">
      <t>コウフ</t>
    </rPh>
    <rPh sb="11" eb="12">
      <t>スウ</t>
    </rPh>
    <phoneticPr fontId="6"/>
  </si>
  <si>
    <t>療育手帳
交付数</t>
    <rPh sb="0" eb="2">
      <t>リョウイク</t>
    </rPh>
    <rPh sb="2" eb="4">
      <t>テチョウ</t>
    </rPh>
    <rPh sb="5" eb="7">
      <t>コウフ</t>
    </rPh>
    <rPh sb="7" eb="8">
      <t>スウ</t>
    </rPh>
    <phoneticPr fontId="6"/>
  </si>
  <si>
    <t>生活保護</t>
    <rPh sb="0" eb="2">
      <t>セイカツ</t>
    </rPh>
    <rPh sb="2" eb="4">
      <t>ホゴ</t>
    </rPh>
    <phoneticPr fontId="6"/>
  </si>
  <si>
    <t>国民健康保険</t>
    <rPh sb="0" eb="2">
      <t>コクミン</t>
    </rPh>
    <rPh sb="2" eb="4">
      <t>ケンコウ</t>
    </rPh>
    <rPh sb="4" eb="6">
      <t>ホケン</t>
    </rPh>
    <phoneticPr fontId="6"/>
  </si>
  <si>
    <t>後期高齢者
医療
被保険者数</t>
    <rPh sb="0" eb="2">
      <t>コウキ</t>
    </rPh>
    <rPh sb="2" eb="4">
      <t>コウレイ</t>
    </rPh>
    <rPh sb="4" eb="5">
      <t>モノ</t>
    </rPh>
    <rPh sb="6" eb="7">
      <t>イ</t>
    </rPh>
    <rPh sb="7" eb="8">
      <t>リョウ</t>
    </rPh>
    <rPh sb="9" eb="10">
      <t>ヒ</t>
    </rPh>
    <rPh sb="10" eb="12">
      <t>ホケン</t>
    </rPh>
    <rPh sb="12" eb="13">
      <t>シャ</t>
    </rPh>
    <rPh sb="13" eb="14">
      <t>スウ</t>
    </rPh>
    <phoneticPr fontId="6"/>
  </si>
  <si>
    <t>国民年金</t>
    <rPh sb="0" eb="2">
      <t>コクミン</t>
    </rPh>
    <rPh sb="2" eb="4">
      <t>ネンキン</t>
    </rPh>
    <phoneticPr fontId="6"/>
  </si>
  <si>
    <t>世帯数</t>
    <rPh sb="0" eb="3">
      <t>セタイスウ</t>
    </rPh>
    <phoneticPr fontId="6"/>
  </si>
  <si>
    <t>人員</t>
    <rPh sb="0" eb="2">
      <t>ジンイン</t>
    </rPh>
    <phoneticPr fontId="6"/>
  </si>
  <si>
    <t>被保険者数</t>
    <rPh sb="0" eb="4">
      <t>ヒホケンシャ</t>
    </rPh>
    <rPh sb="4" eb="5">
      <t>スウ</t>
    </rPh>
    <phoneticPr fontId="6"/>
  </si>
  <si>
    <t>受給権者数
長期給付</t>
    <rPh sb="0" eb="3">
      <t>ジュキュウケン</t>
    </rPh>
    <rPh sb="3" eb="4">
      <t>シャ</t>
    </rPh>
    <rPh sb="4" eb="5">
      <t>カズ</t>
    </rPh>
    <rPh sb="6" eb="8">
      <t>チョウキ</t>
    </rPh>
    <rPh sb="8" eb="10">
      <t>キュウフ</t>
    </rPh>
    <phoneticPr fontId="6"/>
  </si>
  <si>
    <t>受給権者数
短期給付</t>
    <rPh sb="0" eb="2">
      <t>ジュキュウ</t>
    </rPh>
    <rPh sb="2" eb="3">
      <t>ケン</t>
    </rPh>
    <rPh sb="3" eb="4">
      <t>シャ</t>
    </rPh>
    <rPh sb="4" eb="5">
      <t>スウ</t>
    </rPh>
    <rPh sb="6" eb="8">
      <t>タンキ</t>
    </rPh>
    <rPh sb="8" eb="10">
      <t>キュウフ</t>
    </rPh>
    <phoneticPr fontId="6"/>
  </si>
  <si>
    <t>全市</t>
    <rPh sb="0" eb="1">
      <t>ゼン</t>
    </rPh>
    <rPh sb="1" eb="2">
      <t>シ</t>
    </rPh>
    <phoneticPr fontId="6"/>
  </si>
  <si>
    <t>全市</t>
    <rPh sb="0" eb="2">
      <t>ゼンシ</t>
    </rPh>
    <phoneticPr fontId="6"/>
  </si>
  <si>
    <t>北区</t>
    <rPh sb="0" eb="2">
      <t>キタク</t>
    </rPh>
    <phoneticPr fontId="6"/>
  </si>
  <si>
    <t>　</t>
  </si>
  <si>
    <t>都島区</t>
    <rPh sb="0" eb="3">
      <t>ミヤコジマク</t>
    </rPh>
    <phoneticPr fontId="6"/>
  </si>
  <si>
    <t>福島区</t>
    <rPh sb="0" eb="3">
      <t>フクシマク</t>
    </rPh>
    <phoneticPr fontId="6"/>
  </si>
  <si>
    <t>此花区</t>
    <rPh sb="0" eb="3">
      <t>コノハナク</t>
    </rPh>
    <phoneticPr fontId="6"/>
  </si>
  <si>
    <t>中央区</t>
    <rPh sb="0" eb="3">
      <t>チュウオウク</t>
    </rPh>
    <phoneticPr fontId="6"/>
  </si>
  <si>
    <t>西区</t>
    <rPh sb="0" eb="2">
      <t>ニシク</t>
    </rPh>
    <phoneticPr fontId="6"/>
  </si>
  <si>
    <t>港区</t>
    <rPh sb="0" eb="2">
      <t>ミナトク</t>
    </rPh>
    <phoneticPr fontId="6"/>
  </si>
  <si>
    <t>大正区</t>
    <rPh sb="0" eb="2">
      <t>タイショウ</t>
    </rPh>
    <rPh sb="2" eb="3">
      <t>ク</t>
    </rPh>
    <phoneticPr fontId="6"/>
  </si>
  <si>
    <t>天王寺区</t>
    <rPh sb="0" eb="4">
      <t>テンノウジク</t>
    </rPh>
    <phoneticPr fontId="6"/>
  </si>
  <si>
    <t>浪速区</t>
    <rPh sb="0" eb="3">
      <t>ナニワク</t>
    </rPh>
    <phoneticPr fontId="6"/>
  </si>
  <si>
    <t>西淀川区</t>
    <rPh sb="0" eb="4">
      <t>ニシヨドガワク</t>
    </rPh>
    <phoneticPr fontId="6"/>
  </si>
  <si>
    <t>淀川区</t>
    <rPh sb="0" eb="3">
      <t>ヨドガワク</t>
    </rPh>
    <phoneticPr fontId="6"/>
  </si>
  <si>
    <t>東淀川区</t>
    <rPh sb="0" eb="4">
      <t>ヒガシヨドガワク</t>
    </rPh>
    <phoneticPr fontId="6"/>
  </si>
  <si>
    <t>東成区</t>
    <rPh sb="0" eb="2">
      <t>ヒガシナリ</t>
    </rPh>
    <rPh sb="2" eb="3">
      <t>ク</t>
    </rPh>
    <phoneticPr fontId="6"/>
  </si>
  <si>
    <t>生野区</t>
    <rPh sb="0" eb="3">
      <t>イクノク</t>
    </rPh>
    <phoneticPr fontId="6"/>
  </si>
  <si>
    <t>旭区</t>
    <rPh sb="0" eb="2">
      <t>アサヒク</t>
    </rPh>
    <phoneticPr fontId="6"/>
  </si>
  <si>
    <t>城東区</t>
    <rPh sb="0" eb="3">
      <t>ジョウトウク</t>
    </rPh>
    <phoneticPr fontId="6"/>
  </si>
  <si>
    <t>鶴見区</t>
    <rPh sb="0" eb="3">
      <t>ツルミク</t>
    </rPh>
    <phoneticPr fontId="6"/>
  </si>
  <si>
    <t>阿倍野区</t>
    <rPh sb="0" eb="4">
      <t>アベノク</t>
    </rPh>
    <phoneticPr fontId="6"/>
  </si>
  <si>
    <t>住之江区</t>
    <rPh sb="0" eb="4">
      <t>スミノエク</t>
    </rPh>
    <phoneticPr fontId="6"/>
  </si>
  <si>
    <t>住吉区</t>
    <rPh sb="0" eb="3">
      <t>スミヨシク</t>
    </rPh>
    <phoneticPr fontId="6"/>
  </si>
  <si>
    <t>東住吉区</t>
    <rPh sb="0" eb="1">
      <t>ヒガシ</t>
    </rPh>
    <rPh sb="1" eb="4">
      <t>スミヨシク</t>
    </rPh>
    <phoneticPr fontId="6"/>
  </si>
  <si>
    <t>平野区</t>
    <rPh sb="0" eb="3">
      <t>ヒラノク</t>
    </rPh>
    <phoneticPr fontId="6"/>
  </si>
  <si>
    <t>西成区</t>
    <rPh sb="0" eb="3">
      <t>ニシナリク</t>
    </rPh>
    <phoneticPr fontId="6"/>
  </si>
  <si>
    <t>緊急入院
保護業務センター</t>
    <rPh sb="0" eb="2">
      <t>キンキュウ</t>
    </rPh>
    <rPh sb="2" eb="4">
      <t>ニュウイン</t>
    </rPh>
    <rPh sb="5" eb="7">
      <t>ホゴ</t>
    </rPh>
    <rPh sb="7" eb="9">
      <t>ギョウム</t>
    </rPh>
    <phoneticPr fontId="6"/>
  </si>
  <si>
    <t>-</t>
    <phoneticPr fontId="6"/>
  </si>
  <si>
    <t>-</t>
    <phoneticPr fontId="3"/>
  </si>
  <si>
    <t>(R7.3.1)</t>
    <phoneticPr fontId="3"/>
  </si>
  <si>
    <t>注1　人口及び高齢者人口並びに児童人口は、年齢別推計人口（計画調整局作成）より記載。</t>
    <rPh sb="0" eb="1">
      <t>チュウ</t>
    </rPh>
    <rPh sb="5" eb="6">
      <t>オヨ</t>
    </rPh>
    <rPh sb="7" eb="10">
      <t>コウレイシャ</t>
    </rPh>
    <rPh sb="10" eb="12">
      <t>ジンコウ</t>
    </rPh>
    <rPh sb="12" eb="13">
      <t>ナラ</t>
    </rPh>
    <rPh sb="15" eb="17">
      <t>ジドウ</t>
    </rPh>
    <rPh sb="17" eb="19">
      <t>ジンコウ</t>
    </rPh>
    <rPh sb="29" eb="31">
      <t>ケイカク</t>
    </rPh>
    <rPh sb="31" eb="34">
      <t>チョウセイキョク</t>
    </rPh>
    <rPh sb="34" eb="36">
      <t>サクセイ</t>
    </rPh>
    <rPh sb="39" eb="41">
      <t>キサイ</t>
    </rPh>
    <phoneticPr fontId="6"/>
  </si>
  <si>
    <t>注2　児童人口は、福祉局にて推計</t>
    <rPh sb="0" eb="1">
      <t>チュウ</t>
    </rPh>
    <rPh sb="3" eb="5">
      <t>ジドウ</t>
    </rPh>
    <rPh sb="9" eb="12">
      <t>フクシキョク</t>
    </rPh>
    <rPh sb="14" eb="16">
      <t>スイケイ</t>
    </rPh>
    <phoneticPr fontId="3"/>
  </si>
  <si>
    <t xml:space="preserve">     年齢別推計人口の計算過程において、端数調整を行っていないため、24区計と全市計は必ずしも一致しない。</t>
    <rPh sb="45" eb="46">
      <t>カナラ</t>
    </rPh>
    <phoneticPr fontId="3"/>
  </si>
  <si>
    <r>
      <t>編集・発行</t>
    </r>
    <r>
      <rPr>
        <sz val="16"/>
        <rFont val="ＭＳ 明朝"/>
        <family val="1"/>
        <charset val="128"/>
      </rPr>
      <t>　　大阪市福祉局</t>
    </r>
    <rPh sb="0" eb="2">
      <t>ヘンシュウ</t>
    </rPh>
    <rPh sb="3" eb="5">
      <t>ハッコウ</t>
    </rPh>
    <rPh sb="7" eb="10">
      <t>オオサカシ</t>
    </rPh>
    <rPh sb="10" eb="13">
      <t>フクシキョク</t>
    </rPh>
    <phoneticPr fontId="6"/>
  </si>
  <si>
    <t>〒530-8201　大阪市北区中之島1-3-20
電話（06）6208-7942</t>
    <rPh sb="10" eb="13">
      <t>オオサカシ</t>
    </rPh>
    <rPh sb="13" eb="15">
      <t>キタク</t>
    </rPh>
    <rPh sb="15" eb="18">
      <t>ナカノシマ</t>
    </rPh>
    <rPh sb="25" eb="27">
      <t>デンワ</t>
    </rPh>
    <phoneticPr fontId="6"/>
  </si>
  <si>
    <t>注2　国民年金の（　）内は、任意加入被保険者再掲。</t>
    <rPh sb="0" eb="1">
      <t>チュウ</t>
    </rPh>
    <rPh sb="3" eb="5">
      <t>コクミン</t>
    </rPh>
    <rPh sb="5" eb="7">
      <t>ネンキン</t>
    </rPh>
    <rPh sb="11" eb="12">
      <t>ナイ</t>
    </rPh>
    <rPh sb="14" eb="16">
      <t>ニンイ</t>
    </rPh>
    <rPh sb="16" eb="18">
      <t>カニュウ</t>
    </rPh>
    <rPh sb="18" eb="22">
      <t>ヒホケンジャ</t>
    </rPh>
    <rPh sb="22" eb="24">
      <t>サイケイ</t>
    </rPh>
    <phoneticPr fontId="6"/>
  </si>
  <si>
    <t>注3　生活保護については３月中に保護を受けた世帯・人員を計上</t>
    <phoneticPr fontId="6"/>
  </si>
  <si>
    <t>令和8年1月発行</t>
    <rPh sb="0" eb="2">
      <t>レイワ</t>
    </rPh>
    <rPh sb="3" eb="4">
      <t>ネン</t>
    </rPh>
    <rPh sb="5" eb="6">
      <t>ガツ</t>
    </rPh>
    <rPh sb="6" eb="8">
      <t>ハッコウ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</si>
</sst>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);\(#,##0\)"/>
    <numFmt numFmtId="177" formatCode="#,##0_ ;[Red]\-#,##0\ "/>
    <numFmt numFmtId="178" formatCode="\(#,##0\)\ "/>
    <numFmt numFmtId="179" formatCode="#,##0;&quot;△ &quot;#,##0"/>
  </numFmts>
  <fonts count="25" x14ac:knownFonts="1">
    <font>
      <sz val="11"/>
      <color theme="1"/>
      <name val="ＭＳ Ｐゴシック"/>
      <family val="2"/>
      <charset val="128"/>
      <scheme val="minor"/>
    </font>
    <font>
      <sz val="8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6"/>
      <name val="ＭＳ Ｐゴシック"/>
      <family val="3"/>
      <charset val="128"/>
    </font>
    <font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b/>
      <sz val="36"/>
      <name val="ＭＳ 明朝"/>
      <family val="1"/>
      <charset val="128"/>
    </font>
    <font>
      <sz val="36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9"/>
      <color theme="1"/>
      <name val="ＭＳ ゴシック"/>
      <family val="3"/>
      <charset val="128"/>
    </font>
    <font>
      <sz val="9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sz val="9"/>
      <color rgb="FFFF0000"/>
      <name val="ＭＳ 明朝"/>
      <family val="1"/>
      <charset val="128"/>
    </font>
    <font>
      <sz val="12"/>
      <name val="ＭＳ 明朝"/>
      <family val="1"/>
      <charset val="128"/>
    </font>
    <font>
      <sz val="16"/>
      <name val="ＭＳ ゴシック"/>
      <family val="3"/>
      <charset val="128"/>
    </font>
    <font>
      <sz val="16"/>
      <name val="ＭＳ 明朝"/>
      <family val="1"/>
      <charset val="128"/>
    </font>
    <font>
      <sz val="10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0"/>
      <name val="ＭＳ 明朝"/>
      <family val="1"/>
    </font>
    <font>
      <sz val="8"/>
      <color rgb="FFFC4EE5"/>
      <name val="ＭＳ 明朝"/>
      <family val="1"/>
      <charset val="128"/>
    </font>
    <font>
      <sz val="9"/>
      <color rgb="FFFC4EE5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 diagonalDown="1">
      <left/>
      <right style="hair">
        <color auto="1"/>
      </right>
      <top style="thin">
        <color auto="1"/>
      </top>
      <bottom/>
      <diagonal style="hair">
        <color auto="1"/>
      </diagonal>
    </border>
    <border diagonalDown="1">
      <left/>
      <right style="hair">
        <color auto="1"/>
      </right>
      <top/>
      <bottom style="hair">
        <color indexed="64"/>
      </bottom>
      <diagonal style="hair">
        <color auto="1"/>
      </diagonal>
    </border>
    <border diagonalDown="1">
      <left/>
      <right style="hair">
        <color auto="1"/>
      </right>
      <top/>
      <bottom/>
      <diagonal style="hair">
        <color auto="1"/>
      </diagonal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 diagonalDown="1">
      <left style="hair">
        <color indexed="64"/>
      </left>
      <right/>
      <top style="thin">
        <color indexed="64"/>
      </top>
      <bottom/>
      <diagonal style="hair">
        <color indexed="64"/>
      </diagonal>
    </border>
    <border diagonalDown="1">
      <left style="hair">
        <color indexed="64"/>
      </left>
      <right/>
      <top/>
      <bottom/>
      <diagonal style="hair">
        <color indexed="64"/>
      </diagonal>
    </border>
    <border diagonalDown="1">
      <left style="hair">
        <color indexed="64"/>
      </left>
      <right/>
      <top/>
      <bottom style="hair">
        <color indexed="64"/>
      </bottom>
      <diagonal style="hair">
        <color indexed="64"/>
      </diagonal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4" fillId="0" borderId="0"/>
    <xf numFmtId="38" fontId="4" fillId="0" borderId="0" applyFont="0" applyFill="0" applyBorder="0" applyAlignment="0" applyProtection="0"/>
    <xf numFmtId="38" fontId="9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</cellStyleXfs>
  <cellXfs count="98">
    <xf numFmtId="0" fontId="0" fillId="0" borderId="0" xfId="0">
      <alignment vertical="center"/>
    </xf>
    <xf numFmtId="0" fontId="11" fillId="0" borderId="0" xfId="4" applyFont="1">
      <alignment vertical="center"/>
    </xf>
    <xf numFmtId="0" fontId="10" fillId="0" borderId="0" xfId="5" applyFont="1">
      <alignment vertical="center"/>
    </xf>
    <xf numFmtId="0" fontId="10" fillId="0" borderId="0" xfId="5" applyFont="1" applyAlignment="1">
      <alignment horizontal="center" vertical="center"/>
    </xf>
    <xf numFmtId="0" fontId="11" fillId="0" borderId="0" xfId="5" applyFont="1">
      <alignment vertical="center"/>
    </xf>
    <xf numFmtId="0" fontId="11" fillId="0" borderId="15" xfId="5" applyFont="1" applyBorder="1">
      <alignment vertical="center"/>
    </xf>
    <xf numFmtId="0" fontId="11" fillId="0" borderId="1" xfId="5" applyFont="1" applyBorder="1">
      <alignment vertical="center"/>
    </xf>
    <xf numFmtId="0" fontId="11" fillId="0" borderId="0" xfId="4" applyFont="1" applyAlignment="1">
      <alignment horizontal="center" vertical="center"/>
    </xf>
    <xf numFmtId="0" fontId="11" fillId="0" borderId="0" xfId="4" applyFont="1" applyAlignment="1">
      <alignment horizontal="distributed" vertical="center"/>
    </xf>
    <xf numFmtId="0" fontId="11" fillId="0" borderId="24" xfId="4" applyFont="1" applyBorder="1" applyAlignment="1">
      <alignment horizontal="distributed" vertical="center"/>
    </xf>
    <xf numFmtId="0" fontId="11" fillId="0" borderId="1" xfId="4" applyFont="1" applyBorder="1">
      <alignment vertical="center"/>
    </xf>
    <xf numFmtId="0" fontId="11" fillId="0" borderId="23" xfId="4" applyFont="1" applyBorder="1" applyAlignment="1">
      <alignment horizontal="center" vertical="center"/>
    </xf>
    <xf numFmtId="0" fontId="11" fillId="0" borderId="17" xfId="4" applyFont="1" applyBorder="1" applyAlignment="1">
      <alignment horizontal="distributed" vertical="center"/>
    </xf>
    <xf numFmtId="0" fontId="11" fillId="0" borderId="16" xfId="4" applyFont="1" applyBorder="1" applyAlignment="1">
      <alignment horizontal="center" vertical="center"/>
    </xf>
    <xf numFmtId="0" fontId="8" fillId="0" borderId="0" xfId="1" applyFont="1" applyAlignment="1">
      <alignment vertical="center"/>
    </xf>
    <xf numFmtId="0" fontId="13" fillId="0" borderId="0" xfId="1" applyFont="1" applyAlignment="1">
      <alignment vertical="center"/>
    </xf>
    <xf numFmtId="0" fontId="14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176" fontId="5" fillId="0" borderId="0" xfId="1" applyNumberFormat="1" applyFont="1" applyAlignment="1">
      <alignment vertical="center"/>
    </xf>
    <xf numFmtId="0" fontId="2" fillId="0" borderId="0" xfId="1" applyFont="1" applyAlignment="1">
      <alignment vertical="center"/>
    </xf>
    <xf numFmtId="0" fontId="2" fillId="0" borderId="0" xfId="1" applyFont="1" applyAlignment="1">
      <alignment horizontal="center" vertical="center"/>
    </xf>
    <xf numFmtId="176" fontId="2" fillId="0" borderId="0" xfId="1" applyNumberFormat="1" applyFont="1" applyAlignment="1">
      <alignment vertical="center"/>
    </xf>
    <xf numFmtId="0" fontId="1" fillId="0" borderId="0" xfId="1" applyFont="1" applyAlignment="1">
      <alignment vertical="center"/>
    </xf>
    <xf numFmtId="0" fontId="1" fillId="0" borderId="0" xfId="1" applyFont="1" applyAlignment="1">
      <alignment horizontal="left" vertical="center"/>
    </xf>
    <xf numFmtId="0" fontId="23" fillId="0" borderId="0" xfId="1" applyFont="1" applyAlignment="1">
      <alignment vertical="center"/>
    </xf>
    <xf numFmtId="0" fontId="24" fillId="0" borderId="0" xfId="1" applyFont="1" applyAlignment="1">
      <alignment vertical="center"/>
    </xf>
    <xf numFmtId="0" fontId="2" fillId="0" borderId="2" xfId="1" applyFont="1" applyBorder="1" applyAlignment="1">
      <alignment vertical="center"/>
    </xf>
    <xf numFmtId="0" fontId="2" fillId="0" borderId="2" xfId="1" applyFont="1" applyBorder="1" applyAlignment="1">
      <alignment horizontal="center" vertical="center"/>
    </xf>
    <xf numFmtId="0" fontId="16" fillId="0" borderId="2" xfId="1" applyFont="1" applyBorder="1" applyAlignment="1">
      <alignment horizontal="center" vertical="center"/>
    </xf>
    <xf numFmtId="0" fontId="10" fillId="0" borderId="0" xfId="4" applyFont="1">
      <alignment vertical="center"/>
    </xf>
    <xf numFmtId="0" fontId="10" fillId="0" borderId="0" xfId="4" applyFont="1" applyAlignment="1">
      <alignment horizontal="center" vertical="center"/>
    </xf>
    <xf numFmtId="0" fontId="2" fillId="2" borderId="5" xfId="1" applyFont="1" applyFill="1" applyBorder="1" applyAlignment="1">
      <alignment horizontal="distributed" vertical="center"/>
    </xf>
    <xf numFmtId="3" fontId="22" fillId="2" borderId="10" xfId="0" applyNumberFormat="1" applyFont="1" applyFill="1" applyBorder="1">
      <alignment vertical="center"/>
    </xf>
    <xf numFmtId="176" fontId="21" fillId="2" borderId="6" xfId="1" applyNumberFormat="1" applyFont="1" applyFill="1" applyBorder="1" applyAlignment="1">
      <alignment horizontal="right" vertical="center"/>
    </xf>
    <xf numFmtId="176" fontId="21" fillId="2" borderId="9" xfId="2" applyNumberFormat="1" applyFont="1" applyFill="1" applyBorder="1" applyAlignment="1">
      <alignment horizontal="right" vertical="center"/>
    </xf>
    <xf numFmtId="3" fontId="22" fillId="2" borderId="6" xfId="0" applyNumberFormat="1" applyFont="1" applyFill="1" applyBorder="1">
      <alignment vertical="center"/>
    </xf>
    <xf numFmtId="178" fontId="21" fillId="2" borderId="6" xfId="1" applyNumberFormat="1" applyFont="1" applyFill="1" applyBorder="1" applyAlignment="1">
      <alignment horizontal="right" vertical="center"/>
    </xf>
    <xf numFmtId="178" fontId="21" fillId="2" borderId="5" xfId="1" applyNumberFormat="1" applyFont="1" applyFill="1" applyBorder="1" applyAlignment="1">
      <alignment horizontal="right" vertical="center"/>
    </xf>
    <xf numFmtId="3" fontId="20" fillId="3" borderId="6" xfId="0" applyNumberFormat="1" applyFont="1" applyFill="1" applyBorder="1">
      <alignment vertical="center"/>
    </xf>
    <xf numFmtId="177" fontId="20" fillId="2" borderId="6" xfId="3" applyNumberFormat="1" applyFont="1" applyFill="1" applyBorder="1" applyAlignment="1">
      <alignment horizontal="right" vertical="center"/>
    </xf>
    <xf numFmtId="177" fontId="20" fillId="2" borderId="5" xfId="3" applyNumberFormat="1" applyFont="1" applyFill="1" applyBorder="1" applyAlignment="1">
      <alignment horizontal="right" vertical="center"/>
    </xf>
    <xf numFmtId="0" fontId="5" fillId="2" borderId="0" xfId="1" applyFont="1" applyFill="1" applyAlignment="1">
      <alignment vertical="center"/>
    </xf>
    <xf numFmtId="0" fontId="5" fillId="2" borderId="6" xfId="1" applyFont="1" applyFill="1" applyBorder="1" applyAlignment="1">
      <alignment vertical="center"/>
    </xf>
    <xf numFmtId="0" fontId="20" fillId="3" borderId="6" xfId="0" applyFont="1" applyFill="1" applyBorder="1">
      <alignment vertical="center"/>
    </xf>
    <xf numFmtId="178" fontId="20" fillId="2" borderId="6" xfId="1" applyNumberFormat="1" applyFont="1" applyFill="1" applyBorder="1" applyAlignment="1">
      <alignment horizontal="right" vertical="center"/>
    </xf>
    <xf numFmtId="178" fontId="20" fillId="2" borderId="5" xfId="1" applyNumberFormat="1" applyFont="1" applyFill="1" applyBorder="1" applyAlignment="1">
      <alignment horizontal="right" vertical="center"/>
    </xf>
    <xf numFmtId="0" fontId="2" fillId="2" borderId="0" xfId="1" applyFont="1" applyFill="1" applyAlignment="1">
      <alignment horizontal="distributed" vertical="center"/>
    </xf>
    <xf numFmtId="179" fontId="20" fillId="2" borderId="6" xfId="0" applyNumberFormat="1" applyFont="1" applyFill="1" applyBorder="1">
      <alignment vertical="center"/>
    </xf>
    <xf numFmtId="3" fontId="22" fillId="2" borderId="5" xfId="0" applyNumberFormat="1" applyFont="1" applyFill="1" applyBorder="1">
      <alignment vertical="center"/>
    </xf>
    <xf numFmtId="0" fontId="12" fillId="2" borderId="5" xfId="1" applyFont="1" applyFill="1" applyBorder="1" applyAlignment="1">
      <alignment horizontal="distributed" vertical="center" wrapText="1"/>
    </xf>
    <xf numFmtId="0" fontId="12" fillId="2" borderId="0" xfId="1" applyFont="1" applyFill="1" applyAlignment="1">
      <alignment horizontal="distributed" vertical="center" wrapText="1"/>
    </xf>
    <xf numFmtId="0" fontId="10" fillId="0" borderId="0" xfId="5" applyFont="1" applyAlignment="1">
      <alignment horizontal="distributed" vertical="center"/>
    </xf>
    <xf numFmtId="0" fontId="7" fillId="0" borderId="0" xfId="1" applyFont="1" applyAlignment="1">
      <alignment horizontal="right" vertical="center"/>
    </xf>
    <xf numFmtId="0" fontId="7" fillId="0" borderId="0" xfId="1" applyFont="1" applyAlignment="1">
      <alignment horizontal="distributed" vertical="center"/>
    </xf>
    <xf numFmtId="0" fontId="2" fillId="0" borderId="12" xfId="1" applyFont="1" applyBorder="1" applyAlignment="1">
      <alignment horizontal="center" vertical="center"/>
    </xf>
    <xf numFmtId="0" fontId="2" fillId="0" borderId="14" xfId="1" applyFont="1" applyBorder="1" applyAlignment="1">
      <alignment horizontal="center" vertical="center"/>
    </xf>
    <xf numFmtId="0" fontId="2" fillId="0" borderId="13" xfId="1" applyFont="1" applyBorder="1" applyAlignment="1">
      <alignment horizontal="center" vertical="center"/>
    </xf>
    <xf numFmtId="0" fontId="5" fillId="0" borderId="11" xfId="1" applyFont="1" applyBorder="1" applyAlignment="1">
      <alignment horizontal="distributed" vertical="center" justifyLastLine="1"/>
    </xf>
    <xf numFmtId="0" fontId="5" fillId="0" borderId="6" xfId="1" applyFont="1" applyBorder="1" applyAlignment="1">
      <alignment horizontal="distributed" vertical="center" justifyLastLine="1"/>
    </xf>
    <xf numFmtId="0" fontId="5" fillId="0" borderId="4" xfId="1" applyFont="1" applyBorder="1" applyAlignment="1">
      <alignment horizontal="distributed" vertical="center" justifyLastLine="1"/>
    </xf>
    <xf numFmtId="0" fontId="5" fillId="0" borderId="11" xfId="1" applyFont="1" applyBorder="1" applyAlignment="1">
      <alignment horizontal="distributed" vertical="center" wrapText="1" justifyLastLine="1"/>
    </xf>
    <xf numFmtId="0" fontId="5" fillId="0" borderId="6" xfId="1" applyFont="1" applyBorder="1" applyAlignment="1">
      <alignment horizontal="distributed" vertical="center" wrapText="1" justifyLastLine="1"/>
    </xf>
    <xf numFmtId="0" fontId="5" fillId="0" borderId="4" xfId="1" applyFont="1" applyBorder="1" applyAlignment="1">
      <alignment horizontal="distributed" vertical="center" wrapText="1" justifyLastLine="1"/>
    </xf>
    <xf numFmtId="0" fontId="5" fillId="0" borderId="3" xfId="1" applyFont="1" applyBorder="1" applyAlignment="1">
      <alignment horizontal="distributed" vertical="center" justifyLastLine="1"/>
    </xf>
    <xf numFmtId="0" fontId="4" fillId="0" borderId="3" xfId="1" applyBorder="1" applyAlignment="1">
      <alignment horizontal="distributed" vertical="center" justifyLastLine="1"/>
    </xf>
    <xf numFmtId="0" fontId="4" fillId="0" borderId="4" xfId="1" applyBorder="1" applyAlignment="1">
      <alignment horizontal="distributed" vertical="center" justifyLastLine="1"/>
    </xf>
    <xf numFmtId="0" fontId="21" fillId="0" borderId="1" xfId="1" applyFont="1" applyBorder="1" applyAlignment="1">
      <alignment horizontal="right"/>
    </xf>
    <xf numFmtId="0" fontId="5" fillId="0" borderId="11" xfId="1" applyFont="1" applyBorder="1" applyAlignment="1">
      <alignment horizontal="distributed" vertical="center" wrapText="1"/>
    </xf>
    <xf numFmtId="0" fontId="4" fillId="0" borderId="6" xfId="1" applyBorder="1" applyAlignment="1">
      <alignment horizontal="distributed" vertical="center" wrapText="1"/>
    </xf>
    <xf numFmtId="0" fontId="4" fillId="0" borderId="4" xfId="1" applyBorder="1" applyAlignment="1">
      <alignment horizontal="distributed" vertical="center" wrapText="1"/>
    </xf>
    <xf numFmtId="0" fontId="2" fillId="0" borderId="18" xfId="1" applyFont="1" applyBorder="1" applyAlignment="1">
      <alignment horizontal="center" vertical="center"/>
    </xf>
    <xf numFmtId="0" fontId="2" fillId="0" borderId="19" xfId="1" applyFont="1" applyBorder="1" applyAlignment="1">
      <alignment horizontal="center" vertical="center"/>
    </xf>
    <xf numFmtId="0" fontId="2" fillId="0" borderId="20" xfId="1" applyFont="1" applyBorder="1" applyAlignment="1">
      <alignment horizontal="center" vertical="center"/>
    </xf>
    <xf numFmtId="0" fontId="4" fillId="0" borderId="4" xfId="1" applyBorder="1" applyAlignment="1">
      <alignment horizontal="distributed" vertical="center" wrapText="1" justifyLastLine="1"/>
    </xf>
    <xf numFmtId="177" fontId="20" fillId="2" borderId="6" xfId="3" applyNumberFormat="1" applyFont="1" applyFill="1" applyBorder="1" applyAlignment="1">
      <alignment horizontal="right" vertical="center"/>
    </xf>
    <xf numFmtId="0" fontId="2" fillId="0" borderId="0" xfId="1" applyFont="1" applyAlignment="1">
      <alignment horizontal="distributed" vertical="center"/>
    </xf>
    <xf numFmtId="176" fontId="21" fillId="2" borderId="10" xfId="1" applyNumberFormat="1" applyFont="1" applyFill="1" applyBorder="1" applyAlignment="1">
      <alignment horizontal="right" vertical="center"/>
    </xf>
    <xf numFmtId="176" fontId="21" fillId="2" borderId="6" xfId="1" applyNumberFormat="1" applyFont="1" applyFill="1" applyBorder="1" applyAlignment="1">
      <alignment horizontal="right" vertical="center"/>
    </xf>
    <xf numFmtId="0" fontId="2" fillId="0" borderId="7" xfId="1" applyFont="1" applyBorder="1" applyAlignment="1">
      <alignment horizontal="distributed" vertical="center"/>
    </xf>
    <xf numFmtId="0" fontId="15" fillId="0" borderId="7" xfId="1" applyFont="1" applyBorder="1" applyAlignment="1">
      <alignment horizontal="distributed" vertical="center"/>
    </xf>
    <xf numFmtId="49" fontId="20" fillId="2" borderId="6" xfId="1" applyNumberFormat="1" applyFont="1" applyFill="1" applyBorder="1" applyAlignment="1">
      <alignment horizontal="right" vertical="center"/>
    </xf>
    <xf numFmtId="49" fontId="20" fillId="2" borderId="8" xfId="1" applyNumberFormat="1" applyFont="1" applyFill="1" applyBorder="1" applyAlignment="1">
      <alignment horizontal="right" vertical="center"/>
    </xf>
    <xf numFmtId="0" fontId="12" fillId="0" borderId="0" xfId="1" applyFont="1" applyAlignment="1">
      <alignment horizontal="distributed" vertical="center" wrapText="1"/>
    </xf>
    <xf numFmtId="0" fontId="15" fillId="0" borderId="1" xfId="1" applyFont="1" applyBorder="1" applyAlignment="1">
      <alignment horizontal="distributed" vertical="center" wrapText="1"/>
    </xf>
    <xf numFmtId="0" fontId="20" fillId="3" borderId="6" xfId="0" applyFont="1" applyFill="1" applyBorder="1" applyAlignment="1">
      <alignment vertical="center"/>
    </xf>
    <xf numFmtId="3" fontId="22" fillId="2" borderId="6" xfId="0" applyNumberFormat="1" applyFont="1" applyFill="1" applyBorder="1" applyAlignment="1">
      <alignment horizontal="center" vertical="center"/>
    </xf>
    <xf numFmtId="3" fontId="22" fillId="2" borderId="8" xfId="0" applyNumberFormat="1" applyFont="1" applyFill="1" applyBorder="1" applyAlignment="1">
      <alignment horizontal="center" vertical="center"/>
    </xf>
    <xf numFmtId="0" fontId="10" fillId="0" borderId="0" xfId="4" applyFont="1" applyAlignment="1">
      <alignment horizontal="distributed" vertical="center"/>
    </xf>
    <xf numFmtId="0" fontId="17" fillId="0" borderId="21" xfId="4" applyFont="1" applyBorder="1" applyAlignment="1">
      <alignment horizontal="center" vertical="center"/>
    </xf>
    <xf numFmtId="0" fontId="17" fillId="0" borderId="2" xfId="4" applyFont="1" applyBorder="1" applyAlignment="1">
      <alignment horizontal="center" vertical="center"/>
    </xf>
    <xf numFmtId="0" fontId="17" fillId="0" borderId="22" xfId="4" applyFont="1" applyBorder="1" applyAlignment="1">
      <alignment horizontal="center" vertical="center"/>
    </xf>
    <xf numFmtId="0" fontId="18" fillId="0" borderId="16" xfId="4" applyFont="1" applyBorder="1" applyAlignment="1">
      <alignment horizontal="center" vertical="center"/>
    </xf>
    <xf numFmtId="0" fontId="19" fillId="0" borderId="0" xfId="4" applyFont="1" applyAlignment="1">
      <alignment horizontal="center" vertical="center"/>
    </xf>
    <xf numFmtId="0" fontId="19" fillId="0" borderId="17" xfId="4" applyFont="1" applyBorder="1" applyAlignment="1">
      <alignment horizontal="center" vertical="center"/>
    </xf>
    <xf numFmtId="0" fontId="20" fillId="0" borderId="0" xfId="4" applyFont="1" applyAlignment="1">
      <alignment horizontal="right" vertical="center" wrapText="1"/>
    </xf>
    <xf numFmtId="0" fontId="20" fillId="0" borderId="0" xfId="4" applyFont="1" applyAlignment="1">
      <alignment horizontal="right" vertical="center"/>
    </xf>
    <xf numFmtId="0" fontId="20" fillId="0" borderId="1" xfId="4" applyFont="1" applyBorder="1" applyAlignment="1">
      <alignment horizontal="right" vertical="center"/>
    </xf>
  </cellXfs>
  <cellStyles count="6">
    <cellStyle name="桁区切り" xfId="3" builtinId="6"/>
    <cellStyle name="桁区切り 2" xfId="2" xr:uid="{00000000-0005-0000-0000-000001000000}"/>
    <cellStyle name="標準" xfId="0" builtinId="0"/>
    <cellStyle name="標準 2" xfId="1" xr:uid="{00000000-0005-0000-0000-000003000000}"/>
    <cellStyle name="標準 2 2" xfId="5" xr:uid="{00000000-0005-0000-0000-000004000000}"/>
    <cellStyle name="標準 3" xfId="4" xr:uid="{00000000-0005-0000-0000-000005000000}"/>
  </cellStyles>
  <dxfs count="0"/>
  <tableStyles count="0" defaultTableStyle="TableStyleMedium9" defaultPivotStyle="PivotStyleLight16"/>
  <colors>
    <mruColors>
      <color rgb="FFFC4EE5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J33"/>
  <sheetViews>
    <sheetView showGridLines="0" view="pageBreakPreview" topLeftCell="D1" zoomScale="130" zoomScaleNormal="100" zoomScaleSheetLayoutView="130" workbookViewId="0">
      <selection activeCell="M7" sqref="M7"/>
    </sheetView>
  </sheetViews>
  <sheetFormatPr defaultColWidth="9" defaultRowHeight="42" x14ac:dyDescent="0.15"/>
  <cols>
    <col min="1" max="1" width="7.5" style="4" customWidth="1"/>
    <col min="2" max="2" width="8.5" style="4" customWidth="1"/>
    <col min="3" max="3" width="7.5" style="4" customWidth="1"/>
    <col min="4" max="4" width="6.5" style="4" customWidth="1"/>
    <col min="5" max="8" width="9" style="4"/>
    <col min="9" max="9" width="15.375" style="4" customWidth="1"/>
    <col min="10" max="16384" width="9" style="4"/>
  </cols>
  <sheetData>
    <row r="1" spans="1:9" ht="42" customHeight="1" x14ac:dyDescent="0.15">
      <c r="A1" s="2"/>
      <c r="B1" s="3"/>
      <c r="C1" s="2"/>
      <c r="D1" s="2"/>
      <c r="E1" s="52"/>
      <c r="F1" s="52"/>
      <c r="G1" s="52"/>
      <c r="H1" s="52"/>
      <c r="I1" s="52"/>
    </row>
    <row r="24" spans="62:62" x14ac:dyDescent="0.15">
      <c r="BJ24" s="5"/>
    </row>
    <row r="33" spans="34:55" x14ac:dyDescent="0.15"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</row>
  </sheetData>
  <mergeCells count="1">
    <mergeCell ref="E1:I1"/>
  </mergeCells>
  <phoneticPr fontId="3"/>
  <pageMargins left="0.98425196850393704" right="0.98425196850393704" top="2.3622047244094491" bottom="0.98425196850393704" header="0.51181102362204722" footer="0.51181102362204722"/>
  <pageSetup paperSize="9" orientation="portrait" r:id="rId1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O67"/>
  <sheetViews>
    <sheetView showGridLines="0" view="pageBreakPreview" topLeftCell="A30" zoomScaleNormal="100" zoomScaleSheetLayoutView="100" zoomScalePageLayoutView="90" workbookViewId="0">
      <selection activeCell="G69" sqref="G69"/>
    </sheetView>
  </sheetViews>
  <sheetFormatPr defaultColWidth="9.5" defaultRowHeight="12" customHeight="1" x14ac:dyDescent="0.15"/>
  <cols>
    <col min="1" max="1" width="10.5" style="18" customWidth="1"/>
    <col min="2" max="2" width="10" style="18" customWidth="1"/>
    <col min="3" max="15" width="10.5" style="18" customWidth="1"/>
    <col min="16" max="250" width="9.5" style="18"/>
    <col min="251" max="255" width="9.5" style="18" customWidth="1"/>
    <col min="256" max="506" width="9.5" style="18"/>
    <col min="507" max="511" width="9.5" style="18" customWidth="1"/>
    <col min="512" max="762" width="9.5" style="18"/>
    <col min="763" max="767" width="9.5" style="18" customWidth="1"/>
    <col min="768" max="1018" width="9.5" style="18"/>
    <col min="1019" max="1023" width="9.5" style="18" customWidth="1"/>
    <col min="1024" max="1274" width="9.5" style="18"/>
    <col min="1275" max="1279" width="9.5" style="18" customWidth="1"/>
    <col min="1280" max="1530" width="9.5" style="18"/>
    <col min="1531" max="1535" width="9.5" style="18" customWidth="1"/>
    <col min="1536" max="1786" width="9.5" style="18"/>
    <col min="1787" max="1791" width="9.5" style="18" customWidth="1"/>
    <col min="1792" max="2042" width="9.5" style="18"/>
    <col min="2043" max="2047" width="9.5" style="18" customWidth="1"/>
    <col min="2048" max="2298" width="9.5" style="18"/>
    <col min="2299" max="2303" width="9.5" style="18" customWidth="1"/>
    <col min="2304" max="2554" width="9.5" style="18"/>
    <col min="2555" max="2559" width="9.5" style="18" customWidth="1"/>
    <col min="2560" max="2810" width="9.5" style="18"/>
    <col min="2811" max="2815" width="9.5" style="18" customWidth="1"/>
    <col min="2816" max="3066" width="9.5" style="18"/>
    <col min="3067" max="3071" width="9.5" style="18" customWidth="1"/>
    <col min="3072" max="3322" width="9.5" style="18"/>
    <col min="3323" max="3327" width="9.5" style="18" customWidth="1"/>
    <col min="3328" max="3578" width="9.5" style="18"/>
    <col min="3579" max="3583" width="9.5" style="18" customWidth="1"/>
    <col min="3584" max="3834" width="9.5" style="18"/>
    <col min="3835" max="3839" width="9.5" style="18" customWidth="1"/>
    <col min="3840" max="4090" width="9.5" style="18"/>
    <col min="4091" max="4095" width="9.5" style="18" customWidth="1"/>
    <col min="4096" max="4346" width="9.5" style="18"/>
    <col min="4347" max="4351" width="9.5" style="18" customWidth="1"/>
    <col min="4352" max="4602" width="9.5" style="18"/>
    <col min="4603" max="4607" width="9.5" style="18" customWidth="1"/>
    <col min="4608" max="4858" width="9.5" style="18"/>
    <col min="4859" max="4863" width="9.5" style="18" customWidth="1"/>
    <col min="4864" max="5114" width="9.5" style="18"/>
    <col min="5115" max="5119" width="9.5" style="18" customWidth="1"/>
    <col min="5120" max="5370" width="9.5" style="18"/>
    <col min="5371" max="5375" width="9.5" style="18" customWidth="1"/>
    <col min="5376" max="5626" width="9.5" style="18"/>
    <col min="5627" max="5631" width="9.5" style="18" customWidth="1"/>
    <col min="5632" max="5882" width="9.5" style="18"/>
    <col min="5883" max="5887" width="9.5" style="18" customWidth="1"/>
    <col min="5888" max="6138" width="9.5" style="18"/>
    <col min="6139" max="6143" width="9.5" style="18" customWidth="1"/>
    <col min="6144" max="6394" width="9.5" style="18"/>
    <col min="6395" max="6399" width="9.5" style="18" customWidth="1"/>
    <col min="6400" max="6650" width="9.5" style="18"/>
    <col min="6651" max="6655" width="9.5" style="18" customWidth="1"/>
    <col min="6656" max="6906" width="9.5" style="18"/>
    <col min="6907" max="6911" width="9.5" style="18" customWidth="1"/>
    <col min="6912" max="7162" width="9.5" style="18"/>
    <col min="7163" max="7167" width="9.5" style="18" customWidth="1"/>
    <col min="7168" max="7418" width="9.5" style="18"/>
    <col min="7419" max="7423" width="9.5" style="18" customWidth="1"/>
    <col min="7424" max="7674" width="9.5" style="18"/>
    <col min="7675" max="7679" width="9.5" style="18" customWidth="1"/>
    <col min="7680" max="7930" width="9.5" style="18"/>
    <col min="7931" max="7935" width="9.5" style="18" customWidth="1"/>
    <col min="7936" max="8186" width="9.5" style="18"/>
    <col min="8187" max="8191" width="9.5" style="18" customWidth="1"/>
    <col min="8192" max="8442" width="9.5" style="18"/>
    <col min="8443" max="8447" width="9.5" style="18" customWidth="1"/>
    <col min="8448" max="8698" width="9.5" style="18"/>
    <col min="8699" max="8703" width="9.5" style="18" customWidth="1"/>
    <col min="8704" max="8954" width="9.5" style="18"/>
    <col min="8955" max="8959" width="9.5" style="18" customWidth="1"/>
    <col min="8960" max="9210" width="9.5" style="18"/>
    <col min="9211" max="9215" width="9.5" style="18" customWidth="1"/>
    <col min="9216" max="9466" width="9.5" style="18"/>
    <col min="9467" max="9471" width="9.5" style="18" customWidth="1"/>
    <col min="9472" max="9722" width="9.5" style="18"/>
    <col min="9723" max="9727" width="9.5" style="18" customWidth="1"/>
    <col min="9728" max="9978" width="9.5" style="18"/>
    <col min="9979" max="9983" width="9.5" style="18" customWidth="1"/>
    <col min="9984" max="10234" width="9.5" style="18"/>
    <col min="10235" max="10239" width="9.5" style="18" customWidth="1"/>
    <col min="10240" max="10490" width="9.5" style="18"/>
    <col min="10491" max="10495" width="9.5" style="18" customWidth="1"/>
    <col min="10496" max="10746" width="9.5" style="18"/>
    <col min="10747" max="10751" width="9.5" style="18" customWidth="1"/>
    <col min="10752" max="11002" width="9.5" style="18"/>
    <col min="11003" max="11007" width="9.5" style="18" customWidth="1"/>
    <col min="11008" max="11258" width="9.5" style="18"/>
    <col min="11259" max="11263" width="9.5" style="18" customWidth="1"/>
    <col min="11264" max="11514" width="9.5" style="18"/>
    <col min="11515" max="11519" width="9.5" style="18" customWidth="1"/>
    <col min="11520" max="11770" width="9.5" style="18"/>
    <col min="11771" max="11775" width="9.5" style="18" customWidth="1"/>
    <col min="11776" max="12026" width="9.5" style="18"/>
    <col min="12027" max="12031" width="9.5" style="18" customWidth="1"/>
    <col min="12032" max="12282" width="9.5" style="18"/>
    <col min="12283" max="12287" width="9.5" style="18" customWidth="1"/>
    <col min="12288" max="12538" width="9.5" style="18"/>
    <col min="12539" max="12543" width="9.5" style="18" customWidth="1"/>
    <col min="12544" max="12794" width="9.5" style="18"/>
    <col min="12795" max="12799" width="9.5" style="18" customWidth="1"/>
    <col min="12800" max="13050" width="9.5" style="18"/>
    <col min="13051" max="13055" width="9.5" style="18" customWidth="1"/>
    <col min="13056" max="13306" width="9.5" style="18"/>
    <col min="13307" max="13311" width="9.5" style="18" customWidth="1"/>
    <col min="13312" max="13562" width="9.5" style="18"/>
    <col min="13563" max="13567" width="9.5" style="18" customWidth="1"/>
    <col min="13568" max="13818" width="9.5" style="18"/>
    <col min="13819" max="13823" width="9.5" style="18" customWidth="1"/>
    <col min="13824" max="14074" width="9.5" style="18"/>
    <col min="14075" max="14079" width="9.5" style="18" customWidth="1"/>
    <col min="14080" max="14330" width="9.5" style="18"/>
    <col min="14331" max="14335" width="9.5" style="18" customWidth="1"/>
    <col min="14336" max="14586" width="9.5" style="18"/>
    <col min="14587" max="14591" width="9.5" style="18" customWidth="1"/>
    <col min="14592" max="14842" width="9.5" style="18"/>
    <col min="14843" max="14847" width="9.5" style="18" customWidth="1"/>
    <col min="14848" max="15098" width="9.5" style="18"/>
    <col min="15099" max="15103" width="9.5" style="18" customWidth="1"/>
    <col min="15104" max="15354" width="9.5" style="18"/>
    <col min="15355" max="15359" width="9.5" style="18" customWidth="1"/>
    <col min="15360" max="15610" width="9.5" style="18"/>
    <col min="15611" max="15615" width="9.5" style="18" customWidth="1"/>
    <col min="15616" max="15866" width="9.5" style="18"/>
    <col min="15867" max="15871" width="9.5" style="18" customWidth="1"/>
    <col min="15872" max="16122" width="9.5" style="18"/>
    <col min="16123" max="16127" width="9.5" style="18" customWidth="1"/>
    <col min="16128" max="16384" width="9.5" style="18"/>
  </cols>
  <sheetData>
    <row r="1" spans="1:15" s="16" customFormat="1" ht="12" customHeight="1" x14ac:dyDescent="0.15">
      <c r="A1" s="14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</row>
    <row r="2" spans="1:15" s="16" customFormat="1" ht="21.75" customHeight="1" x14ac:dyDescent="0.15">
      <c r="A2" s="17"/>
      <c r="B2" s="17"/>
      <c r="C2" s="17"/>
      <c r="D2" s="17"/>
      <c r="E2" s="53"/>
      <c r="F2" s="53"/>
      <c r="G2" s="54" t="s">
        <v>1</v>
      </c>
      <c r="H2" s="54"/>
      <c r="I2" s="54" t="s">
        <v>2</v>
      </c>
      <c r="J2" s="54"/>
      <c r="K2" s="17"/>
      <c r="L2" s="17"/>
      <c r="M2" s="17"/>
      <c r="N2" s="67" t="s">
        <v>3</v>
      </c>
      <c r="O2" s="67"/>
    </row>
    <row r="3" spans="1:15" s="16" customFormat="1" ht="12" customHeight="1" x14ac:dyDescent="0.15">
      <c r="A3" s="55"/>
      <c r="B3" s="58" t="s">
        <v>4</v>
      </c>
      <c r="C3" s="61" t="s">
        <v>5</v>
      </c>
      <c r="D3" s="61" t="s">
        <v>6</v>
      </c>
      <c r="E3" s="61" t="s">
        <v>7</v>
      </c>
      <c r="F3" s="61" t="s">
        <v>8</v>
      </c>
      <c r="G3" s="64" t="s">
        <v>9</v>
      </c>
      <c r="H3" s="65"/>
      <c r="I3" s="64" t="s">
        <v>10</v>
      </c>
      <c r="J3" s="65"/>
      <c r="K3" s="68" t="s">
        <v>11</v>
      </c>
      <c r="L3" s="64" t="s">
        <v>12</v>
      </c>
      <c r="M3" s="65"/>
      <c r="N3" s="65"/>
      <c r="O3" s="71"/>
    </row>
    <row r="4" spans="1:15" ht="12" customHeight="1" x14ac:dyDescent="0.15">
      <c r="A4" s="56"/>
      <c r="B4" s="59"/>
      <c r="C4" s="62"/>
      <c r="D4" s="62"/>
      <c r="E4" s="62"/>
      <c r="F4" s="62"/>
      <c r="G4" s="59" t="s">
        <v>13</v>
      </c>
      <c r="H4" s="59" t="s">
        <v>14</v>
      </c>
      <c r="I4" s="59" t="s">
        <v>13</v>
      </c>
      <c r="J4" s="59" t="s">
        <v>15</v>
      </c>
      <c r="K4" s="69"/>
      <c r="L4" s="59" t="s">
        <v>15</v>
      </c>
      <c r="M4" s="62" t="s">
        <v>16</v>
      </c>
      <c r="N4" s="62" t="s">
        <v>17</v>
      </c>
      <c r="O4" s="72"/>
    </row>
    <row r="5" spans="1:15" ht="12" customHeight="1" x14ac:dyDescent="0.15">
      <c r="A5" s="57"/>
      <c r="B5" s="60"/>
      <c r="C5" s="63"/>
      <c r="D5" s="63"/>
      <c r="E5" s="63"/>
      <c r="F5" s="63"/>
      <c r="G5" s="66"/>
      <c r="H5" s="66"/>
      <c r="I5" s="66"/>
      <c r="J5" s="66"/>
      <c r="K5" s="70"/>
      <c r="L5" s="66"/>
      <c r="M5" s="74"/>
      <c r="N5" s="74"/>
      <c r="O5" s="73"/>
    </row>
    <row r="6" spans="1:15" ht="12" customHeight="1" x14ac:dyDescent="0.15">
      <c r="A6" s="32" t="s">
        <v>18</v>
      </c>
      <c r="B6" s="33">
        <v>2794598</v>
      </c>
      <c r="C6" s="33">
        <v>694324</v>
      </c>
      <c r="D6" s="33">
        <f>278078+19743+19672+19783</f>
        <v>337276</v>
      </c>
      <c r="E6" s="33">
        <f>SUM(E8:E54)</f>
        <v>135072</v>
      </c>
      <c r="F6" s="33">
        <f>SUM(F8:F54)</f>
        <v>37561</v>
      </c>
      <c r="G6" s="33">
        <f>SUM(G8:G56)</f>
        <v>109962</v>
      </c>
      <c r="H6" s="33">
        <f>SUM(H8:H56)</f>
        <v>128200</v>
      </c>
      <c r="I6" s="34">
        <f>SUM(I8,I10,I12,I14,I16,I18,I20,I22,I24,I26,I28,I30,I32,I34,I36,I38,I40,I42,I44,I46,I48,I50,I52,I54)</f>
        <v>402166</v>
      </c>
      <c r="J6" s="34">
        <f>SUM(J8,J10,J12,J14,J16,J18,J20,J22,J24,J26,J28,J30,J32,J34,J36,J38,J40,J42,J44,J46,J48,J50,J52,J54)</f>
        <v>542619</v>
      </c>
      <c r="K6" s="77">
        <f>SUM(K8:K55)</f>
        <v>355918</v>
      </c>
      <c r="L6" s="35">
        <v>431115</v>
      </c>
      <c r="M6" s="78">
        <f>SUM(M8:M55)</f>
        <v>658937</v>
      </c>
      <c r="N6" s="78">
        <f>SUM(N8:N55)</f>
        <v>4137</v>
      </c>
      <c r="O6" s="79" t="s">
        <v>19</v>
      </c>
    </row>
    <row r="7" spans="1:15" ht="12" customHeight="1" x14ac:dyDescent="0.15">
      <c r="A7" s="32"/>
      <c r="B7" s="36"/>
      <c r="C7" s="36"/>
      <c r="D7" s="36"/>
      <c r="E7" s="36"/>
      <c r="F7" s="36"/>
      <c r="G7" s="36"/>
      <c r="H7" s="36"/>
      <c r="I7" s="37"/>
      <c r="J7" s="37"/>
      <c r="K7" s="78"/>
      <c r="L7" s="38">
        <v>4682</v>
      </c>
      <c r="M7" s="78"/>
      <c r="N7" s="78"/>
      <c r="O7" s="80"/>
    </row>
    <row r="8" spans="1:15" ht="12" customHeight="1" x14ac:dyDescent="0.15">
      <c r="A8" s="32" t="s">
        <v>20</v>
      </c>
      <c r="B8" s="36">
        <v>148285</v>
      </c>
      <c r="C8" s="36">
        <v>26197</v>
      </c>
      <c r="D8" s="36">
        <f>14039+733+698+673</f>
        <v>16143</v>
      </c>
      <c r="E8" s="36">
        <v>5161</v>
      </c>
      <c r="F8" s="36">
        <v>1008</v>
      </c>
      <c r="G8" s="39">
        <v>1869</v>
      </c>
      <c r="H8" s="39">
        <v>2104</v>
      </c>
      <c r="I8" s="40">
        <v>21560</v>
      </c>
      <c r="J8" s="40">
        <v>27647</v>
      </c>
      <c r="K8" s="75">
        <v>13266</v>
      </c>
      <c r="L8" s="41">
        <v>22870</v>
      </c>
      <c r="M8" s="75">
        <v>26551</v>
      </c>
      <c r="N8" s="75">
        <v>183</v>
      </c>
      <c r="O8" s="76" t="s">
        <v>20</v>
      </c>
    </row>
    <row r="9" spans="1:15" ht="12" customHeight="1" x14ac:dyDescent="0.15">
      <c r="A9" s="32"/>
      <c r="B9" s="36"/>
      <c r="C9" s="36"/>
      <c r="D9" s="36"/>
      <c r="E9" s="42"/>
      <c r="F9" s="43"/>
      <c r="G9" s="44" t="s">
        <v>21</v>
      </c>
      <c r="H9" s="44" t="s">
        <v>21</v>
      </c>
      <c r="I9" s="45"/>
      <c r="J9" s="45"/>
      <c r="K9" s="75"/>
      <c r="L9" s="46">
        <v>308</v>
      </c>
      <c r="M9" s="75"/>
      <c r="N9" s="75"/>
      <c r="O9" s="76"/>
    </row>
    <row r="10" spans="1:15" ht="12" customHeight="1" x14ac:dyDescent="0.15">
      <c r="A10" s="47" t="s">
        <v>22</v>
      </c>
      <c r="B10" s="48">
        <v>109441</v>
      </c>
      <c r="C10" s="49">
        <v>26998</v>
      </c>
      <c r="D10" s="36">
        <f>11031+807+811+811</f>
        <v>13460</v>
      </c>
      <c r="E10" s="36">
        <v>5301</v>
      </c>
      <c r="F10" s="36">
        <v>1166</v>
      </c>
      <c r="G10" s="39">
        <v>2602</v>
      </c>
      <c r="H10" s="39">
        <v>2995</v>
      </c>
      <c r="I10" s="40">
        <v>14703</v>
      </c>
      <c r="J10" s="40">
        <v>19932</v>
      </c>
      <c r="K10" s="75">
        <v>13496</v>
      </c>
      <c r="L10" s="41">
        <v>14753</v>
      </c>
      <c r="M10" s="75">
        <v>25665</v>
      </c>
      <c r="N10" s="75">
        <v>175</v>
      </c>
      <c r="O10" s="76" t="s">
        <v>22</v>
      </c>
    </row>
    <row r="11" spans="1:15" ht="12" customHeight="1" x14ac:dyDescent="0.15">
      <c r="A11" s="32"/>
      <c r="B11" s="36"/>
      <c r="C11" s="36"/>
      <c r="D11" s="36"/>
      <c r="E11" s="43"/>
      <c r="F11" s="42"/>
      <c r="G11" s="44" t="s">
        <v>21</v>
      </c>
      <c r="H11" s="44" t="s">
        <v>21</v>
      </c>
      <c r="I11" s="45"/>
      <c r="J11" s="45"/>
      <c r="K11" s="75"/>
      <c r="L11" s="46">
        <v>203</v>
      </c>
      <c r="M11" s="75"/>
      <c r="N11" s="75"/>
      <c r="O11" s="76"/>
    </row>
    <row r="12" spans="1:15" ht="12" customHeight="1" x14ac:dyDescent="0.15">
      <c r="A12" s="32" t="s">
        <v>23</v>
      </c>
      <c r="B12" s="36">
        <v>83395</v>
      </c>
      <c r="C12" s="36">
        <v>15113</v>
      </c>
      <c r="D12" s="36">
        <f>9515+572+554+543</f>
        <v>11184</v>
      </c>
      <c r="E12" s="36">
        <v>2419</v>
      </c>
      <c r="F12" s="49">
        <v>736</v>
      </c>
      <c r="G12" s="44">
        <v>624</v>
      </c>
      <c r="H12" s="44">
        <v>715</v>
      </c>
      <c r="I12" s="40">
        <v>9579</v>
      </c>
      <c r="J12" s="40">
        <v>12842</v>
      </c>
      <c r="K12" s="75">
        <v>8490</v>
      </c>
      <c r="L12" s="41">
        <v>10110</v>
      </c>
      <c r="M12" s="75">
        <v>14681</v>
      </c>
      <c r="N12" s="75">
        <v>96</v>
      </c>
      <c r="O12" s="76" t="s">
        <v>23</v>
      </c>
    </row>
    <row r="13" spans="1:15" ht="12" customHeight="1" x14ac:dyDescent="0.15">
      <c r="A13" s="32"/>
      <c r="B13" s="36"/>
      <c r="C13" s="36"/>
      <c r="D13" s="36"/>
      <c r="E13" s="43"/>
      <c r="F13" s="42"/>
      <c r="G13" s="44" t="s">
        <v>21</v>
      </c>
      <c r="H13" s="44" t="s">
        <v>21</v>
      </c>
      <c r="I13" s="45"/>
      <c r="J13" s="45"/>
      <c r="K13" s="75"/>
      <c r="L13" s="46">
        <v>139</v>
      </c>
      <c r="M13" s="75"/>
      <c r="N13" s="75"/>
      <c r="O13" s="76"/>
    </row>
    <row r="14" spans="1:15" ht="12" customHeight="1" x14ac:dyDescent="0.15">
      <c r="A14" s="47" t="s">
        <v>24</v>
      </c>
      <c r="B14" s="48">
        <v>63183</v>
      </c>
      <c r="C14" s="49">
        <v>17719</v>
      </c>
      <c r="D14" s="36">
        <f>6677+516+504+512</f>
        <v>8209</v>
      </c>
      <c r="E14" s="36">
        <v>2636</v>
      </c>
      <c r="F14" s="49">
        <v>920</v>
      </c>
      <c r="G14" s="39">
        <v>1995</v>
      </c>
      <c r="H14" s="39">
        <v>2554</v>
      </c>
      <c r="I14" s="40">
        <v>8800</v>
      </c>
      <c r="J14" s="40">
        <v>12159</v>
      </c>
      <c r="K14" s="75">
        <v>9421</v>
      </c>
      <c r="L14" s="41">
        <v>8652</v>
      </c>
      <c r="M14" s="75">
        <v>17029</v>
      </c>
      <c r="N14" s="75">
        <v>87</v>
      </c>
      <c r="O14" s="76" t="s">
        <v>24</v>
      </c>
    </row>
    <row r="15" spans="1:15" ht="12" customHeight="1" x14ac:dyDescent="0.15">
      <c r="A15" s="32"/>
      <c r="B15" s="36"/>
      <c r="C15" s="36"/>
      <c r="D15" s="36"/>
      <c r="E15" s="43"/>
      <c r="F15" s="42"/>
      <c r="G15" s="44" t="s">
        <v>21</v>
      </c>
      <c r="H15" s="44" t="s">
        <v>21</v>
      </c>
      <c r="I15" s="45"/>
      <c r="J15" s="45"/>
      <c r="K15" s="75"/>
      <c r="L15" s="46">
        <v>111</v>
      </c>
      <c r="M15" s="75"/>
      <c r="N15" s="75"/>
      <c r="O15" s="76"/>
    </row>
    <row r="16" spans="1:15" ht="12" customHeight="1" x14ac:dyDescent="0.15">
      <c r="A16" s="32" t="s">
        <v>25</v>
      </c>
      <c r="B16" s="36">
        <v>117686</v>
      </c>
      <c r="C16" s="36">
        <v>16853</v>
      </c>
      <c r="D16" s="36">
        <f>11084+593+570+563</f>
        <v>12810</v>
      </c>
      <c r="E16" s="36">
        <v>2712</v>
      </c>
      <c r="F16" s="49">
        <v>742</v>
      </c>
      <c r="G16" s="39">
        <v>1481</v>
      </c>
      <c r="H16" s="39">
        <v>1627</v>
      </c>
      <c r="I16" s="40">
        <v>20828</v>
      </c>
      <c r="J16" s="40">
        <v>26164</v>
      </c>
      <c r="K16" s="75">
        <v>8631</v>
      </c>
      <c r="L16" s="41">
        <v>22798</v>
      </c>
      <c r="M16" s="75">
        <v>17868</v>
      </c>
      <c r="N16" s="75">
        <v>155</v>
      </c>
      <c r="O16" s="76" t="s">
        <v>25</v>
      </c>
    </row>
    <row r="17" spans="1:15" ht="12" customHeight="1" x14ac:dyDescent="0.15">
      <c r="A17" s="32"/>
      <c r="B17" s="36"/>
      <c r="C17" s="36"/>
      <c r="D17" s="36"/>
      <c r="E17" s="43"/>
      <c r="F17" s="42"/>
      <c r="G17" s="44" t="s">
        <v>21</v>
      </c>
      <c r="H17" s="44" t="s">
        <v>21</v>
      </c>
      <c r="I17" s="45"/>
      <c r="J17" s="45"/>
      <c r="K17" s="75"/>
      <c r="L17" s="46">
        <v>249</v>
      </c>
      <c r="M17" s="75"/>
      <c r="N17" s="75"/>
      <c r="O17" s="76"/>
    </row>
    <row r="18" spans="1:15" ht="12" customHeight="1" x14ac:dyDescent="0.15">
      <c r="A18" s="32" t="s">
        <v>26</v>
      </c>
      <c r="B18" s="36">
        <v>114041</v>
      </c>
      <c r="C18" s="36">
        <v>16879</v>
      </c>
      <c r="D18" s="36">
        <f>11958+677+646+624</f>
        <v>13905</v>
      </c>
      <c r="E18" s="36">
        <v>2554</v>
      </c>
      <c r="F18" s="49">
        <v>834</v>
      </c>
      <c r="G18" s="39">
        <v>1239</v>
      </c>
      <c r="H18" s="39">
        <v>1397</v>
      </c>
      <c r="I18" s="40">
        <v>17283</v>
      </c>
      <c r="J18" s="40">
        <v>22495</v>
      </c>
      <c r="K18" s="75">
        <v>8729</v>
      </c>
      <c r="L18" s="41">
        <v>19045</v>
      </c>
      <c r="M18" s="75">
        <v>16162</v>
      </c>
      <c r="N18" s="75">
        <v>167</v>
      </c>
      <c r="O18" s="76" t="s">
        <v>26</v>
      </c>
    </row>
    <row r="19" spans="1:15" ht="12" customHeight="1" x14ac:dyDescent="0.15">
      <c r="A19" s="32"/>
      <c r="B19" s="36"/>
      <c r="C19" s="36"/>
      <c r="D19" s="36"/>
      <c r="E19" s="43"/>
      <c r="F19" s="42"/>
      <c r="G19" s="44" t="s">
        <v>21</v>
      </c>
      <c r="H19" s="44" t="s">
        <v>21</v>
      </c>
      <c r="I19" s="45"/>
      <c r="J19" s="45"/>
      <c r="K19" s="75"/>
      <c r="L19" s="46">
        <v>205</v>
      </c>
      <c r="M19" s="75"/>
      <c r="N19" s="75"/>
      <c r="O19" s="76"/>
    </row>
    <row r="20" spans="1:15" ht="12" customHeight="1" x14ac:dyDescent="0.15">
      <c r="A20" s="32" t="s">
        <v>27</v>
      </c>
      <c r="B20" s="36">
        <v>80374</v>
      </c>
      <c r="C20" s="36">
        <v>21736</v>
      </c>
      <c r="D20" s="36">
        <f>7283+595+603+603</f>
        <v>9084</v>
      </c>
      <c r="E20" s="36">
        <v>5185</v>
      </c>
      <c r="F20" s="49">
        <v>1323</v>
      </c>
      <c r="G20" s="39">
        <v>2735</v>
      </c>
      <c r="H20" s="39">
        <v>3241</v>
      </c>
      <c r="I20" s="40">
        <v>11307</v>
      </c>
      <c r="J20" s="40">
        <v>15381</v>
      </c>
      <c r="K20" s="75">
        <v>11578</v>
      </c>
      <c r="L20" s="41">
        <v>11600</v>
      </c>
      <c r="M20" s="75">
        <v>20640</v>
      </c>
      <c r="N20" s="75">
        <v>126</v>
      </c>
      <c r="O20" s="76" t="s">
        <v>27</v>
      </c>
    </row>
    <row r="21" spans="1:15" ht="12" customHeight="1" x14ac:dyDescent="0.15">
      <c r="A21" s="32"/>
      <c r="B21" s="36"/>
      <c r="C21" s="36"/>
      <c r="D21" s="36"/>
      <c r="E21" s="43"/>
      <c r="F21" s="42"/>
      <c r="G21" s="44" t="s">
        <v>21</v>
      </c>
      <c r="H21" s="44" t="s">
        <v>21</v>
      </c>
      <c r="I21" s="45"/>
      <c r="J21" s="45"/>
      <c r="K21" s="75"/>
      <c r="L21" s="46">
        <v>162</v>
      </c>
      <c r="M21" s="75"/>
      <c r="N21" s="75"/>
      <c r="O21" s="76"/>
    </row>
    <row r="22" spans="1:15" ht="12" customHeight="1" x14ac:dyDescent="0.15">
      <c r="A22" s="32" t="s">
        <v>28</v>
      </c>
      <c r="B22" s="36">
        <v>59390</v>
      </c>
      <c r="C22" s="36">
        <v>18970</v>
      </c>
      <c r="D22" s="36">
        <f>5536+452+467+481</f>
        <v>6936</v>
      </c>
      <c r="E22" s="36">
        <v>4301</v>
      </c>
      <c r="F22" s="49">
        <v>1034</v>
      </c>
      <c r="G22" s="39">
        <v>2548</v>
      </c>
      <c r="H22" s="39">
        <v>3091</v>
      </c>
      <c r="I22" s="40">
        <v>9111</v>
      </c>
      <c r="J22" s="40">
        <v>12817</v>
      </c>
      <c r="K22" s="75">
        <v>10519</v>
      </c>
      <c r="L22" s="41">
        <v>8749</v>
      </c>
      <c r="M22" s="75">
        <v>18748</v>
      </c>
      <c r="N22" s="75">
        <v>75</v>
      </c>
      <c r="O22" s="76" t="s">
        <v>28</v>
      </c>
    </row>
    <row r="23" spans="1:15" ht="12" customHeight="1" x14ac:dyDescent="0.15">
      <c r="A23" s="32"/>
      <c r="B23" s="36"/>
      <c r="C23" s="36"/>
      <c r="D23" s="36"/>
      <c r="E23" s="43"/>
      <c r="F23" s="42"/>
      <c r="G23" s="44" t="s">
        <v>21</v>
      </c>
      <c r="H23" s="44" t="s">
        <v>21</v>
      </c>
      <c r="I23" s="45"/>
      <c r="J23" s="45"/>
      <c r="K23" s="75"/>
      <c r="L23" s="46">
        <v>109</v>
      </c>
      <c r="M23" s="75"/>
      <c r="N23" s="75"/>
      <c r="O23" s="76"/>
    </row>
    <row r="24" spans="1:15" ht="12" customHeight="1" x14ac:dyDescent="0.15">
      <c r="A24" s="32" t="s">
        <v>29</v>
      </c>
      <c r="B24" s="36">
        <v>87772</v>
      </c>
      <c r="C24" s="36">
        <v>17127</v>
      </c>
      <c r="D24" s="36">
        <f>11795+771+741+723</f>
        <v>14030</v>
      </c>
      <c r="E24" s="36">
        <v>3041</v>
      </c>
      <c r="F24" s="49">
        <v>748</v>
      </c>
      <c r="G24" s="39">
        <v>1108</v>
      </c>
      <c r="H24" s="39">
        <v>1268</v>
      </c>
      <c r="I24" s="40">
        <v>11038</v>
      </c>
      <c r="J24" s="40">
        <v>15430</v>
      </c>
      <c r="K24" s="75">
        <v>8586</v>
      </c>
      <c r="L24" s="41">
        <v>12521</v>
      </c>
      <c r="M24" s="75">
        <v>15822</v>
      </c>
      <c r="N24" s="75">
        <v>121</v>
      </c>
      <c r="O24" s="76" t="s">
        <v>29</v>
      </c>
    </row>
    <row r="25" spans="1:15" ht="12" customHeight="1" x14ac:dyDescent="0.15">
      <c r="A25" s="32"/>
      <c r="B25" s="36"/>
      <c r="C25" s="36"/>
      <c r="D25" s="36"/>
      <c r="E25" s="43"/>
      <c r="F25" s="42"/>
      <c r="G25" s="44" t="s">
        <v>21</v>
      </c>
      <c r="H25" s="44" t="s">
        <v>21</v>
      </c>
      <c r="I25" s="45"/>
      <c r="J25" s="45"/>
      <c r="K25" s="75"/>
      <c r="L25" s="46">
        <v>203</v>
      </c>
      <c r="M25" s="75"/>
      <c r="N25" s="75"/>
      <c r="O25" s="76"/>
    </row>
    <row r="26" spans="1:15" ht="12" customHeight="1" x14ac:dyDescent="0.15">
      <c r="A26" s="32" t="s">
        <v>30</v>
      </c>
      <c r="B26" s="36">
        <v>84766</v>
      </c>
      <c r="C26" s="36">
        <v>13755</v>
      </c>
      <c r="D26" s="36">
        <f>5144+281+272+277</f>
        <v>5974</v>
      </c>
      <c r="E26" s="36">
        <v>2595</v>
      </c>
      <c r="F26" s="49">
        <v>838</v>
      </c>
      <c r="G26" s="39">
        <v>4120</v>
      </c>
      <c r="H26" s="39">
        <v>4703</v>
      </c>
      <c r="I26" s="40">
        <v>19813</v>
      </c>
      <c r="J26" s="40">
        <v>23387</v>
      </c>
      <c r="K26" s="75">
        <v>5140</v>
      </c>
      <c r="L26" s="41">
        <v>21420</v>
      </c>
      <c r="M26" s="75">
        <v>11255</v>
      </c>
      <c r="N26" s="75">
        <v>88</v>
      </c>
      <c r="O26" s="76" t="s">
        <v>30</v>
      </c>
    </row>
    <row r="27" spans="1:15" ht="12" customHeight="1" x14ac:dyDescent="0.15">
      <c r="A27" s="32"/>
      <c r="B27" s="36"/>
      <c r="C27" s="36"/>
      <c r="D27" s="36"/>
      <c r="E27" s="43"/>
      <c r="F27" s="42"/>
      <c r="G27" s="44" t="s">
        <v>21</v>
      </c>
      <c r="H27" s="44" t="s">
        <v>21</v>
      </c>
      <c r="I27" s="45"/>
      <c r="J27" s="45"/>
      <c r="K27" s="75"/>
      <c r="L27" s="46">
        <v>71</v>
      </c>
      <c r="M27" s="75"/>
      <c r="N27" s="75"/>
      <c r="O27" s="76"/>
    </row>
    <row r="28" spans="1:15" ht="12" customHeight="1" x14ac:dyDescent="0.15">
      <c r="A28" s="32" t="s">
        <v>31</v>
      </c>
      <c r="B28" s="36">
        <v>96446</v>
      </c>
      <c r="C28" s="36">
        <v>24500</v>
      </c>
      <c r="D28" s="36">
        <f>9637+782+807+822</f>
        <v>12048</v>
      </c>
      <c r="E28" s="36">
        <v>4795</v>
      </c>
      <c r="F28" s="49">
        <v>1397</v>
      </c>
      <c r="G28" s="39">
        <v>2636</v>
      </c>
      <c r="H28" s="39">
        <v>3089</v>
      </c>
      <c r="I28" s="40">
        <v>12601</v>
      </c>
      <c r="J28" s="40">
        <v>17275</v>
      </c>
      <c r="K28" s="75">
        <v>13214</v>
      </c>
      <c r="L28" s="41">
        <v>12896</v>
      </c>
      <c r="M28" s="75">
        <v>23970</v>
      </c>
      <c r="N28" s="75">
        <v>145</v>
      </c>
      <c r="O28" s="76" t="s">
        <v>31</v>
      </c>
    </row>
    <row r="29" spans="1:15" ht="12" customHeight="1" x14ac:dyDescent="0.15">
      <c r="A29" s="32"/>
      <c r="B29" s="36"/>
      <c r="C29" s="36"/>
      <c r="D29" s="36"/>
      <c r="E29" s="43"/>
      <c r="F29" s="42"/>
      <c r="G29" s="44" t="s">
        <v>21</v>
      </c>
      <c r="H29" s="44" t="s">
        <v>21</v>
      </c>
      <c r="I29" s="45"/>
      <c r="J29" s="45"/>
      <c r="K29" s="75"/>
      <c r="L29" s="46">
        <v>123</v>
      </c>
      <c r="M29" s="75"/>
      <c r="N29" s="75"/>
      <c r="O29" s="76"/>
    </row>
    <row r="30" spans="1:15" ht="12" customHeight="1" x14ac:dyDescent="0.15">
      <c r="A30" s="32" t="s">
        <v>32</v>
      </c>
      <c r="B30" s="36">
        <v>187820</v>
      </c>
      <c r="C30" s="36">
        <v>41138</v>
      </c>
      <c r="D30" s="36">
        <f>16969+1173+1168+1175</f>
        <v>20485</v>
      </c>
      <c r="E30" s="36">
        <v>6426</v>
      </c>
      <c r="F30" s="49">
        <v>2039</v>
      </c>
      <c r="G30" s="39">
        <v>5016</v>
      </c>
      <c r="H30" s="39">
        <v>5947</v>
      </c>
      <c r="I30" s="40">
        <v>25820</v>
      </c>
      <c r="J30" s="40">
        <v>33670</v>
      </c>
      <c r="K30" s="75">
        <v>21901</v>
      </c>
      <c r="L30" s="41">
        <v>25828</v>
      </c>
      <c r="M30" s="75">
        <v>40313</v>
      </c>
      <c r="N30" s="75">
        <v>222</v>
      </c>
      <c r="O30" s="76" t="s">
        <v>32</v>
      </c>
    </row>
    <row r="31" spans="1:15" ht="12" customHeight="1" x14ac:dyDescent="0.15">
      <c r="A31" s="32"/>
      <c r="B31" s="36"/>
      <c r="C31" s="36"/>
      <c r="D31" s="36"/>
      <c r="E31" s="43"/>
      <c r="F31" s="42"/>
      <c r="G31" s="44" t="s">
        <v>21</v>
      </c>
      <c r="H31" s="44" t="s">
        <v>21</v>
      </c>
      <c r="I31" s="45"/>
      <c r="J31" s="45"/>
      <c r="K31" s="75"/>
      <c r="L31" s="46">
        <v>304</v>
      </c>
      <c r="M31" s="75"/>
      <c r="N31" s="75"/>
      <c r="O31" s="76"/>
    </row>
    <row r="32" spans="1:15" ht="12" customHeight="1" x14ac:dyDescent="0.15">
      <c r="A32" s="32" t="s">
        <v>33</v>
      </c>
      <c r="B32" s="36">
        <v>176281</v>
      </c>
      <c r="C32" s="36">
        <v>43763</v>
      </c>
      <c r="D32" s="36">
        <f>15347+1161+1162+1172</f>
        <v>18842</v>
      </c>
      <c r="E32" s="36">
        <v>8547</v>
      </c>
      <c r="F32" s="49">
        <v>2587</v>
      </c>
      <c r="G32" s="39">
        <v>8672</v>
      </c>
      <c r="H32" s="39">
        <v>10589</v>
      </c>
      <c r="I32" s="40">
        <v>24864</v>
      </c>
      <c r="J32" s="40">
        <v>33105</v>
      </c>
      <c r="K32" s="75">
        <v>22068</v>
      </c>
      <c r="L32" s="41">
        <v>27039</v>
      </c>
      <c r="M32" s="75">
        <v>42062</v>
      </c>
      <c r="N32" s="75">
        <v>239</v>
      </c>
      <c r="O32" s="76" t="s">
        <v>33</v>
      </c>
    </row>
    <row r="33" spans="1:15" ht="12" customHeight="1" x14ac:dyDescent="0.15">
      <c r="A33" s="32"/>
      <c r="B33" s="36"/>
      <c r="C33" s="36"/>
      <c r="D33" s="36"/>
      <c r="E33" s="36"/>
      <c r="F33" s="49"/>
      <c r="G33" s="44" t="s">
        <v>21</v>
      </c>
      <c r="H33" s="44" t="s">
        <v>21</v>
      </c>
      <c r="I33" s="45"/>
      <c r="J33" s="45"/>
      <c r="K33" s="75"/>
      <c r="L33" s="46">
        <v>231</v>
      </c>
      <c r="M33" s="75"/>
      <c r="N33" s="75"/>
      <c r="O33" s="76"/>
    </row>
    <row r="34" spans="1:15" ht="12" customHeight="1" x14ac:dyDescent="0.15">
      <c r="A34" s="32" t="s">
        <v>34</v>
      </c>
      <c r="B34" s="36">
        <v>87778</v>
      </c>
      <c r="C34" s="36">
        <v>21099</v>
      </c>
      <c r="D34" s="36">
        <f>8167+580+576+601</f>
        <v>9924</v>
      </c>
      <c r="E34" s="36">
        <v>4582</v>
      </c>
      <c r="F34" s="49">
        <v>1041</v>
      </c>
      <c r="G34" s="39">
        <v>2902</v>
      </c>
      <c r="H34" s="39">
        <v>3312</v>
      </c>
      <c r="I34" s="40">
        <v>12541</v>
      </c>
      <c r="J34" s="40">
        <v>16793</v>
      </c>
      <c r="K34" s="75">
        <v>10953</v>
      </c>
      <c r="L34" s="41">
        <v>13199</v>
      </c>
      <c r="M34" s="75">
        <v>19865</v>
      </c>
      <c r="N34" s="75">
        <v>143</v>
      </c>
      <c r="O34" s="76" t="s">
        <v>34</v>
      </c>
    </row>
    <row r="35" spans="1:15" ht="12" customHeight="1" x14ac:dyDescent="0.15">
      <c r="A35" s="32"/>
      <c r="B35" s="36"/>
      <c r="C35" s="36"/>
      <c r="D35" s="36"/>
      <c r="E35" s="36"/>
      <c r="F35" s="49"/>
      <c r="G35" s="44" t="s">
        <v>21</v>
      </c>
      <c r="H35" s="44" t="s">
        <v>21</v>
      </c>
      <c r="I35" s="45"/>
      <c r="J35" s="45"/>
      <c r="K35" s="75"/>
      <c r="L35" s="46">
        <v>130</v>
      </c>
      <c r="M35" s="75"/>
      <c r="N35" s="75"/>
      <c r="O35" s="76"/>
    </row>
    <row r="36" spans="1:15" ht="12" customHeight="1" x14ac:dyDescent="0.15">
      <c r="A36" s="32" t="s">
        <v>35</v>
      </c>
      <c r="B36" s="36">
        <v>127517</v>
      </c>
      <c r="C36" s="36">
        <v>38841</v>
      </c>
      <c r="D36" s="36">
        <f>10903+805+814+834</f>
        <v>13356</v>
      </c>
      <c r="E36" s="36">
        <v>6906</v>
      </c>
      <c r="F36" s="49">
        <v>1846</v>
      </c>
      <c r="G36" s="39">
        <v>7572</v>
      </c>
      <c r="H36" s="39">
        <v>8699</v>
      </c>
      <c r="I36" s="40">
        <v>22826</v>
      </c>
      <c r="J36" s="40">
        <v>31063</v>
      </c>
      <c r="K36" s="75">
        <v>18699</v>
      </c>
      <c r="L36" s="41">
        <v>24292</v>
      </c>
      <c r="M36" s="75">
        <v>32890</v>
      </c>
      <c r="N36" s="75">
        <v>199</v>
      </c>
      <c r="O36" s="76" t="s">
        <v>35</v>
      </c>
    </row>
    <row r="37" spans="1:15" ht="12" customHeight="1" x14ac:dyDescent="0.15">
      <c r="A37" s="32"/>
      <c r="B37" s="36"/>
      <c r="C37" s="36"/>
      <c r="D37" s="36"/>
      <c r="E37" s="36"/>
      <c r="F37" s="49"/>
      <c r="G37" s="44" t="s">
        <v>21</v>
      </c>
      <c r="H37" s="44" t="s">
        <v>21</v>
      </c>
      <c r="I37" s="45"/>
      <c r="J37" s="45"/>
      <c r="K37" s="75"/>
      <c r="L37" s="46">
        <v>174</v>
      </c>
      <c r="M37" s="75"/>
      <c r="N37" s="75"/>
      <c r="O37" s="76"/>
    </row>
    <row r="38" spans="1:15" ht="12" customHeight="1" x14ac:dyDescent="0.15">
      <c r="A38" s="32" t="s">
        <v>36</v>
      </c>
      <c r="B38" s="36">
        <v>89994</v>
      </c>
      <c r="C38" s="36">
        <v>26127</v>
      </c>
      <c r="D38" s="36">
        <f>9199+643+643+649</f>
        <v>11134</v>
      </c>
      <c r="E38" s="36">
        <v>5817</v>
      </c>
      <c r="F38" s="49">
        <v>1292</v>
      </c>
      <c r="G38" s="39">
        <v>3789</v>
      </c>
      <c r="H38" s="39">
        <v>4415</v>
      </c>
      <c r="I38" s="40">
        <v>12489</v>
      </c>
      <c r="J38" s="40">
        <v>17114</v>
      </c>
      <c r="K38" s="75">
        <v>14542</v>
      </c>
      <c r="L38" s="41">
        <v>12733</v>
      </c>
      <c r="M38" s="75">
        <v>25833</v>
      </c>
      <c r="N38" s="75">
        <v>140</v>
      </c>
      <c r="O38" s="76" t="s">
        <v>36</v>
      </c>
    </row>
    <row r="39" spans="1:15" ht="12" customHeight="1" x14ac:dyDescent="0.15">
      <c r="A39" s="32"/>
      <c r="B39" s="36"/>
      <c r="C39" s="36"/>
      <c r="D39" s="36"/>
      <c r="E39" s="36"/>
      <c r="F39" s="49"/>
      <c r="G39" s="44" t="s">
        <v>21</v>
      </c>
      <c r="H39" s="44" t="s">
        <v>21</v>
      </c>
      <c r="I39" s="45"/>
      <c r="J39" s="45"/>
      <c r="K39" s="75"/>
      <c r="L39" s="46">
        <v>170</v>
      </c>
      <c r="M39" s="75"/>
      <c r="N39" s="75"/>
      <c r="O39" s="76"/>
    </row>
    <row r="40" spans="1:15" ht="12" customHeight="1" x14ac:dyDescent="0.15">
      <c r="A40" s="32" t="s">
        <v>37</v>
      </c>
      <c r="B40" s="36">
        <v>168220</v>
      </c>
      <c r="C40" s="36">
        <v>42506</v>
      </c>
      <c r="D40" s="36">
        <f>18968+1401+1404+1424</f>
        <v>23197</v>
      </c>
      <c r="E40" s="36">
        <v>8042</v>
      </c>
      <c r="F40" s="49">
        <v>2141</v>
      </c>
      <c r="G40" s="39">
        <v>4007</v>
      </c>
      <c r="H40" s="39">
        <v>4665</v>
      </c>
      <c r="I40" s="40">
        <v>21414</v>
      </c>
      <c r="J40" s="40">
        <v>29571</v>
      </c>
      <c r="K40" s="75">
        <v>24076</v>
      </c>
      <c r="L40" s="41">
        <v>22160</v>
      </c>
      <c r="M40" s="75">
        <v>42726</v>
      </c>
      <c r="N40" s="75">
        <v>275</v>
      </c>
      <c r="O40" s="76" t="s">
        <v>37</v>
      </c>
    </row>
    <row r="41" spans="1:15" ht="12" customHeight="1" x14ac:dyDescent="0.15">
      <c r="A41" s="32"/>
      <c r="B41" s="36"/>
      <c r="C41" s="36"/>
      <c r="D41" s="36"/>
      <c r="E41" s="36"/>
      <c r="F41" s="49"/>
      <c r="G41" s="44" t="s">
        <v>21</v>
      </c>
      <c r="H41" s="44" t="s">
        <v>21</v>
      </c>
      <c r="I41" s="45"/>
      <c r="J41" s="45"/>
      <c r="K41" s="75"/>
      <c r="L41" s="46">
        <v>259</v>
      </c>
      <c r="M41" s="75"/>
      <c r="N41" s="75"/>
      <c r="O41" s="76"/>
    </row>
    <row r="42" spans="1:15" ht="12" customHeight="1" x14ac:dyDescent="0.15">
      <c r="A42" s="32" t="s">
        <v>38</v>
      </c>
      <c r="B42" s="36">
        <v>110962</v>
      </c>
      <c r="C42" s="36">
        <v>26006</v>
      </c>
      <c r="D42" s="36">
        <f>14852+1141+1130+1124</f>
        <v>18247</v>
      </c>
      <c r="E42" s="36">
        <v>5390</v>
      </c>
      <c r="F42" s="49">
        <v>1577</v>
      </c>
      <c r="G42" s="39">
        <v>2091</v>
      </c>
      <c r="H42" s="39">
        <v>2689</v>
      </c>
      <c r="I42" s="40">
        <v>12093</v>
      </c>
      <c r="J42" s="40">
        <v>17882</v>
      </c>
      <c r="K42" s="75">
        <v>14305</v>
      </c>
      <c r="L42" s="41">
        <v>13668</v>
      </c>
      <c r="M42" s="75">
        <v>25788</v>
      </c>
      <c r="N42" s="75">
        <v>247</v>
      </c>
      <c r="O42" s="76" t="s">
        <v>38</v>
      </c>
    </row>
    <row r="43" spans="1:15" ht="12" customHeight="1" x14ac:dyDescent="0.15">
      <c r="A43" s="32"/>
      <c r="B43" s="36"/>
      <c r="C43" s="36"/>
      <c r="D43" s="36"/>
      <c r="E43" s="36"/>
      <c r="F43" s="49"/>
      <c r="G43" s="44" t="s">
        <v>21</v>
      </c>
      <c r="H43" s="44" t="s">
        <v>21</v>
      </c>
      <c r="I43" s="45"/>
      <c r="J43" s="45"/>
      <c r="K43" s="75"/>
      <c r="L43" s="46">
        <v>144</v>
      </c>
      <c r="M43" s="75"/>
      <c r="N43" s="75"/>
      <c r="O43" s="76"/>
    </row>
    <row r="44" spans="1:15" ht="12" customHeight="1" x14ac:dyDescent="0.15">
      <c r="A44" s="32" t="s">
        <v>39</v>
      </c>
      <c r="B44" s="36">
        <v>112623</v>
      </c>
      <c r="C44" s="36">
        <v>28721</v>
      </c>
      <c r="D44" s="36">
        <f>13931+958+940+926</f>
        <v>16755</v>
      </c>
      <c r="E44" s="36">
        <v>5664</v>
      </c>
      <c r="F44" s="49">
        <v>1328</v>
      </c>
      <c r="G44" s="39">
        <v>2051</v>
      </c>
      <c r="H44" s="39">
        <v>2347</v>
      </c>
      <c r="I44" s="40">
        <v>14319</v>
      </c>
      <c r="J44" s="40">
        <v>19836</v>
      </c>
      <c r="K44" s="75">
        <v>15498</v>
      </c>
      <c r="L44" s="41">
        <v>15377</v>
      </c>
      <c r="M44" s="75">
        <v>27536</v>
      </c>
      <c r="N44" s="75">
        <v>178</v>
      </c>
      <c r="O44" s="76" t="s">
        <v>39</v>
      </c>
    </row>
    <row r="45" spans="1:15" ht="12" customHeight="1" x14ac:dyDescent="0.15">
      <c r="A45" s="32"/>
      <c r="B45" s="36"/>
      <c r="C45" s="36"/>
      <c r="D45" s="36"/>
      <c r="E45" s="36"/>
      <c r="F45" s="49"/>
      <c r="G45" s="44" t="s">
        <v>21</v>
      </c>
      <c r="H45" s="44" t="s">
        <v>21</v>
      </c>
      <c r="I45" s="45"/>
      <c r="J45" s="45"/>
      <c r="K45" s="75"/>
      <c r="L45" s="46">
        <v>276</v>
      </c>
      <c r="M45" s="75"/>
      <c r="N45" s="75"/>
      <c r="O45" s="76"/>
    </row>
    <row r="46" spans="1:15" ht="12" customHeight="1" x14ac:dyDescent="0.15">
      <c r="A46" s="32" t="s">
        <v>40</v>
      </c>
      <c r="B46" s="36">
        <v>116635</v>
      </c>
      <c r="C46" s="36">
        <v>37345</v>
      </c>
      <c r="D46" s="36">
        <f>10990+918+922+915</f>
        <v>13745</v>
      </c>
      <c r="E46" s="36">
        <v>6588</v>
      </c>
      <c r="F46" s="49">
        <v>2031</v>
      </c>
      <c r="G46" s="39">
        <v>5069</v>
      </c>
      <c r="H46" s="39">
        <v>6296</v>
      </c>
      <c r="I46" s="40">
        <v>16349</v>
      </c>
      <c r="J46" s="40">
        <v>22713</v>
      </c>
      <c r="K46" s="75">
        <v>19208</v>
      </c>
      <c r="L46" s="41">
        <v>15497</v>
      </c>
      <c r="M46" s="75">
        <v>35688</v>
      </c>
      <c r="N46" s="75">
        <v>201</v>
      </c>
      <c r="O46" s="76" t="s">
        <v>40</v>
      </c>
    </row>
    <row r="47" spans="1:15" ht="12" customHeight="1" x14ac:dyDescent="0.15">
      <c r="A47" s="32"/>
      <c r="B47" s="36"/>
      <c r="C47" s="36"/>
      <c r="D47" s="36"/>
      <c r="E47" s="36"/>
      <c r="F47" s="49"/>
      <c r="G47" s="44" t="s">
        <v>21</v>
      </c>
      <c r="H47" s="44" t="s">
        <v>21</v>
      </c>
      <c r="I47" s="45"/>
      <c r="J47" s="45"/>
      <c r="K47" s="75"/>
      <c r="L47" s="46">
        <v>137</v>
      </c>
      <c r="M47" s="75"/>
      <c r="N47" s="75"/>
      <c r="O47" s="76"/>
    </row>
    <row r="48" spans="1:15" ht="12" customHeight="1" x14ac:dyDescent="0.15">
      <c r="A48" s="32" t="s">
        <v>41</v>
      </c>
      <c r="B48" s="36">
        <v>152443</v>
      </c>
      <c r="C48" s="36">
        <v>42983</v>
      </c>
      <c r="D48" s="36">
        <f>15718+1160+1171+1180</f>
        <v>19229</v>
      </c>
      <c r="E48" s="36">
        <v>10039</v>
      </c>
      <c r="F48" s="49">
        <v>2306</v>
      </c>
      <c r="G48" s="39">
        <v>7325</v>
      </c>
      <c r="H48" s="39">
        <v>8828</v>
      </c>
      <c r="I48" s="40">
        <v>20556</v>
      </c>
      <c r="J48" s="40">
        <v>28730</v>
      </c>
      <c r="K48" s="75">
        <v>22075</v>
      </c>
      <c r="L48" s="41">
        <v>22788</v>
      </c>
      <c r="M48" s="75">
        <v>40287</v>
      </c>
      <c r="N48" s="75">
        <v>252</v>
      </c>
      <c r="O48" s="76" t="s">
        <v>41</v>
      </c>
    </row>
    <row r="49" spans="1:15" ht="12" customHeight="1" x14ac:dyDescent="0.15">
      <c r="A49" s="32"/>
      <c r="B49" s="36"/>
      <c r="C49" s="36"/>
      <c r="D49" s="36"/>
      <c r="E49" s="36"/>
      <c r="F49" s="49"/>
      <c r="G49" s="44" t="s">
        <v>21</v>
      </c>
      <c r="H49" s="44" t="s">
        <v>21</v>
      </c>
      <c r="I49" s="45"/>
      <c r="J49" s="45"/>
      <c r="K49" s="75"/>
      <c r="L49" s="46">
        <v>271</v>
      </c>
      <c r="M49" s="75"/>
      <c r="N49" s="75"/>
      <c r="O49" s="76"/>
    </row>
    <row r="50" spans="1:15" ht="12" customHeight="1" x14ac:dyDescent="0.15">
      <c r="A50" s="32" t="s">
        <v>42</v>
      </c>
      <c r="B50" s="36">
        <v>129206</v>
      </c>
      <c r="C50" s="36">
        <v>36768</v>
      </c>
      <c r="D50" s="36">
        <f>14186+987+986+992</f>
        <v>17151</v>
      </c>
      <c r="E50" s="36">
        <v>6060</v>
      </c>
      <c r="F50" s="49">
        <v>2322</v>
      </c>
      <c r="G50" s="39">
        <v>6841</v>
      </c>
      <c r="H50" s="39">
        <v>7988</v>
      </c>
      <c r="I50" s="40">
        <v>18005</v>
      </c>
      <c r="J50" s="40">
        <v>25310</v>
      </c>
      <c r="K50" s="75">
        <v>19596</v>
      </c>
      <c r="L50" s="41">
        <v>20269</v>
      </c>
      <c r="M50" s="75">
        <v>35556</v>
      </c>
      <c r="N50" s="75">
        <v>178</v>
      </c>
      <c r="O50" s="76" t="s">
        <v>42</v>
      </c>
    </row>
    <row r="51" spans="1:15" ht="12" customHeight="1" x14ac:dyDescent="0.15">
      <c r="A51" s="32"/>
      <c r="B51" s="36"/>
      <c r="C51" s="36"/>
      <c r="D51" s="36"/>
      <c r="E51" s="36"/>
      <c r="F51" s="36"/>
      <c r="G51" s="44" t="s">
        <v>21</v>
      </c>
      <c r="H51" s="44" t="s">
        <v>21</v>
      </c>
      <c r="I51" s="45"/>
      <c r="J51" s="45"/>
      <c r="K51" s="75"/>
      <c r="L51" s="46">
        <v>267</v>
      </c>
      <c r="M51" s="75"/>
      <c r="N51" s="75"/>
      <c r="O51" s="76"/>
    </row>
    <row r="52" spans="1:15" ht="12" customHeight="1" x14ac:dyDescent="0.15">
      <c r="A52" s="32" t="s">
        <v>43</v>
      </c>
      <c r="B52" s="36">
        <v>184860</v>
      </c>
      <c r="C52" s="36">
        <v>54300</v>
      </c>
      <c r="D52" s="36">
        <f>18485+1520+1548+1593</f>
        <v>23146</v>
      </c>
      <c r="E52" s="36">
        <v>10054</v>
      </c>
      <c r="F52" s="36">
        <v>4049</v>
      </c>
      <c r="G52" s="39">
        <v>10158</v>
      </c>
      <c r="H52" s="39">
        <v>12762</v>
      </c>
      <c r="I52" s="40">
        <v>25448</v>
      </c>
      <c r="J52" s="40">
        <v>37368</v>
      </c>
      <c r="K52" s="75">
        <v>29120</v>
      </c>
      <c r="L52" s="41">
        <v>30007</v>
      </c>
      <c r="M52" s="75">
        <v>52597</v>
      </c>
      <c r="N52" s="75">
        <v>328</v>
      </c>
      <c r="O52" s="76" t="s">
        <v>43</v>
      </c>
    </row>
    <row r="53" spans="1:15" ht="12" customHeight="1" x14ac:dyDescent="0.15">
      <c r="A53" s="32"/>
      <c r="B53" s="36"/>
      <c r="C53" s="36"/>
      <c r="D53" s="36"/>
      <c r="E53" s="36"/>
      <c r="F53" s="36"/>
      <c r="G53" s="44" t="s">
        <v>21</v>
      </c>
      <c r="H53" s="44" t="s">
        <v>21</v>
      </c>
      <c r="I53" s="45"/>
      <c r="J53" s="45"/>
      <c r="K53" s="75"/>
      <c r="L53" s="46">
        <v>312</v>
      </c>
      <c r="M53" s="75"/>
      <c r="N53" s="75"/>
      <c r="O53" s="76"/>
    </row>
    <row r="54" spans="1:15" ht="12" customHeight="1" x14ac:dyDescent="0.15">
      <c r="A54" s="32" t="s">
        <v>44</v>
      </c>
      <c r="B54" s="36">
        <v>105480</v>
      </c>
      <c r="C54" s="36">
        <v>38881</v>
      </c>
      <c r="D54" s="36">
        <f>6663+518+534+567</f>
        <v>8282</v>
      </c>
      <c r="E54" s="36">
        <v>10257</v>
      </c>
      <c r="F54" s="36">
        <v>2256</v>
      </c>
      <c r="G54" s="39">
        <v>20601</v>
      </c>
      <c r="H54" s="39">
        <v>21964</v>
      </c>
      <c r="I54" s="40">
        <v>18819</v>
      </c>
      <c r="J54" s="40">
        <v>23935</v>
      </c>
      <c r="K54" s="75">
        <v>12807</v>
      </c>
      <c r="L54" s="41">
        <v>22844</v>
      </c>
      <c r="M54" s="75">
        <v>29405</v>
      </c>
      <c r="N54" s="75">
        <v>117</v>
      </c>
      <c r="O54" s="76" t="s">
        <v>44</v>
      </c>
    </row>
    <row r="55" spans="1:15" ht="12" customHeight="1" x14ac:dyDescent="0.15">
      <c r="A55" s="32"/>
      <c r="B55" s="36"/>
      <c r="C55" s="36"/>
      <c r="D55" s="36"/>
      <c r="E55" s="36"/>
      <c r="F55" s="36"/>
      <c r="G55" s="44" t="s">
        <v>21</v>
      </c>
      <c r="H55" s="44" t="s">
        <v>21</v>
      </c>
      <c r="I55" s="45"/>
      <c r="J55" s="45"/>
      <c r="K55" s="75"/>
      <c r="L55" s="46">
        <v>124</v>
      </c>
      <c r="M55" s="75"/>
      <c r="N55" s="75"/>
      <c r="O55" s="76"/>
    </row>
    <row r="56" spans="1:15" ht="12" customHeight="1" x14ac:dyDescent="0.15">
      <c r="A56" s="50" t="s">
        <v>45</v>
      </c>
      <c r="B56" s="86" t="s">
        <v>46</v>
      </c>
      <c r="C56" s="86" t="s">
        <v>46</v>
      </c>
      <c r="D56" s="86" t="s">
        <v>46</v>
      </c>
      <c r="E56" s="86" t="s">
        <v>46</v>
      </c>
      <c r="F56" s="86" t="s">
        <v>46</v>
      </c>
      <c r="G56" s="85">
        <v>911</v>
      </c>
      <c r="H56" s="85">
        <v>915</v>
      </c>
      <c r="I56" s="81" t="s">
        <v>47</v>
      </c>
      <c r="J56" s="81" t="s">
        <v>47</v>
      </c>
      <c r="K56" s="81" t="s">
        <v>47</v>
      </c>
      <c r="L56" s="81" t="s">
        <v>47</v>
      </c>
      <c r="M56" s="81" t="s">
        <v>47</v>
      </c>
      <c r="N56" s="81" t="s">
        <v>47</v>
      </c>
      <c r="O56" s="83" t="s">
        <v>45</v>
      </c>
    </row>
    <row r="57" spans="1:15" ht="12" customHeight="1" x14ac:dyDescent="0.15">
      <c r="A57" s="51"/>
      <c r="B57" s="86"/>
      <c r="C57" s="87"/>
      <c r="D57" s="86"/>
      <c r="E57" s="86"/>
      <c r="F57" s="86"/>
      <c r="G57" s="85"/>
      <c r="H57" s="85"/>
      <c r="I57" s="82"/>
      <c r="J57" s="82"/>
      <c r="K57" s="82"/>
      <c r="L57" s="82"/>
      <c r="M57" s="82"/>
      <c r="N57" s="82"/>
      <c r="O57" s="84"/>
    </row>
    <row r="58" spans="1:15" ht="12" customHeight="1" x14ac:dyDescent="0.15">
      <c r="A58" s="27"/>
      <c r="B58" s="28" t="s">
        <v>48</v>
      </c>
      <c r="C58" s="28" t="s">
        <v>48</v>
      </c>
      <c r="D58" s="28" t="s">
        <v>48</v>
      </c>
      <c r="E58" s="29"/>
      <c r="F58" s="29"/>
      <c r="G58" s="28"/>
      <c r="H58" s="28"/>
      <c r="I58" s="21"/>
      <c r="J58" s="21"/>
      <c r="K58" s="21"/>
      <c r="L58" s="21"/>
      <c r="M58" s="21"/>
      <c r="N58" s="21"/>
      <c r="O58" s="20"/>
    </row>
    <row r="59" spans="1:15" ht="12" customHeight="1" x14ac:dyDescent="0.15">
      <c r="A59" s="20"/>
      <c r="B59" s="20"/>
      <c r="C59" s="22"/>
      <c r="D59" s="22"/>
      <c r="E59" s="22"/>
      <c r="F59" s="20"/>
      <c r="G59" s="20"/>
      <c r="H59" s="20"/>
      <c r="I59" s="20"/>
      <c r="J59" s="20"/>
      <c r="K59" s="20"/>
      <c r="L59" s="20"/>
      <c r="M59" s="20"/>
      <c r="N59" s="20"/>
      <c r="O59" s="20"/>
    </row>
    <row r="60" spans="1:15" ht="12" customHeight="1" x14ac:dyDescent="0.15">
      <c r="A60" s="23" t="s">
        <v>49</v>
      </c>
      <c r="B60" s="23"/>
      <c r="C60" s="23"/>
      <c r="D60" s="23"/>
      <c r="E60" s="23"/>
      <c r="F60" s="23"/>
      <c r="G60" s="23"/>
      <c r="H60" s="23"/>
      <c r="I60" s="24"/>
      <c r="J60" s="23"/>
      <c r="K60" s="23"/>
      <c r="L60" s="23"/>
      <c r="M60" s="23"/>
      <c r="N60" s="23"/>
      <c r="O60" s="23"/>
    </row>
    <row r="61" spans="1:15" ht="12" hidden="1" customHeight="1" x14ac:dyDescent="0.15">
      <c r="A61" s="23" t="s">
        <v>50</v>
      </c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</row>
    <row r="62" spans="1:15" ht="12" customHeight="1" x14ac:dyDescent="0.15">
      <c r="A62" s="23" t="s">
        <v>51</v>
      </c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</row>
    <row r="63" spans="1:15" ht="12" customHeight="1" x14ac:dyDescent="0.15">
      <c r="A63" s="23" t="s">
        <v>54</v>
      </c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</row>
    <row r="64" spans="1:15" ht="12" customHeight="1" x14ac:dyDescent="0.15">
      <c r="A64" s="23" t="s">
        <v>55</v>
      </c>
      <c r="B64" s="25"/>
      <c r="C64" s="26"/>
      <c r="D64" s="26"/>
      <c r="E64" s="26"/>
      <c r="F64" s="20"/>
      <c r="G64" s="20"/>
      <c r="H64" s="20"/>
      <c r="I64" s="20"/>
      <c r="J64" s="20"/>
      <c r="K64" s="20"/>
      <c r="L64" s="20"/>
      <c r="M64" s="20"/>
      <c r="N64" s="20"/>
      <c r="O64" s="20"/>
    </row>
    <row r="66" spans="2:4" ht="12" customHeight="1" x14ac:dyDescent="0.15">
      <c r="B66" s="19"/>
      <c r="C66" s="19"/>
      <c r="D66" s="19"/>
    </row>
    <row r="67" spans="2:4" ht="12" customHeight="1" x14ac:dyDescent="0.15">
      <c r="B67" s="19"/>
    </row>
  </sheetData>
  <mergeCells count="136">
    <mergeCell ref="G56:G57"/>
    <mergeCell ref="H56:H57"/>
    <mergeCell ref="B56:B57"/>
    <mergeCell ref="C56:C57"/>
    <mergeCell ref="D56:D57"/>
    <mergeCell ref="E56:E57"/>
    <mergeCell ref="F56:F57"/>
    <mergeCell ref="K54:K55"/>
    <mergeCell ref="M54:M55"/>
    <mergeCell ref="N54:N55"/>
    <mergeCell ref="O54:O55"/>
    <mergeCell ref="I56:I57"/>
    <mergeCell ref="J56:J57"/>
    <mergeCell ref="K56:K57"/>
    <mergeCell ref="L56:L57"/>
    <mergeCell ref="M56:M57"/>
    <mergeCell ref="N56:N57"/>
    <mergeCell ref="O56:O57"/>
    <mergeCell ref="K50:K51"/>
    <mergeCell ref="M50:M51"/>
    <mergeCell ref="N50:N51"/>
    <mergeCell ref="O50:O51"/>
    <mergeCell ref="K52:K53"/>
    <mergeCell ref="M52:M53"/>
    <mergeCell ref="N52:N53"/>
    <mergeCell ref="O52:O53"/>
    <mergeCell ref="K46:K47"/>
    <mergeCell ref="M46:M47"/>
    <mergeCell ref="N46:N47"/>
    <mergeCell ref="O46:O47"/>
    <mergeCell ref="K48:K49"/>
    <mergeCell ref="M48:M49"/>
    <mergeCell ref="N48:N49"/>
    <mergeCell ref="O48:O49"/>
    <mergeCell ref="K42:K43"/>
    <mergeCell ref="M42:M43"/>
    <mergeCell ref="N42:N43"/>
    <mergeCell ref="O42:O43"/>
    <mergeCell ref="K44:K45"/>
    <mergeCell ref="M44:M45"/>
    <mergeCell ref="N44:N45"/>
    <mergeCell ref="O44:O45"/>
    <mergeCell ref="K38:K39"/>
    <mergeCell ref="M38:M39"/>
    <mergeCell ref="N38:N39"/>
    <mergeCell ref="O38:O39"/>
    <mergeCell ref="K40:K41"/>
    <mergeCell ref="M40:M41"/>
    <mergeCell ref="N40:N41"/>
    <mergeCell ref="O40:O41"/>
    <mergeCell ref="K34:K35"/>
    <mergeCell ref="M34:M35"/>
    <mergeCell ref="N34:N35"/>
    <mergeCell ref="O34:O35"/>
    <mergeCell ref="K36:K37"/>
    <mergeCell ref="M36:M37"/>
    <mergeCell ref="N36:N37"/>
    <mergeCell ref="O36:O37"/>
    <mergeCell ref="K30:K31"/>
    <mergeCell ref="M30:M31"/>
    <mergeCell ref="N30:N31"/>
    <mergeCell ref="O30:O31"/>
    <mergeCell ref="K32:K33"/>
    <mergeCell ref="M32:M33"/>
    <mergeCell ref="N32:N33"/>
    <mergeCell ref="O32:O33"/>
    <mergeCell ref="K26:K27"/>
    <mergeCell ref="M26:M27"/>
    <mergeCell ref="N26:N27"/>
    <mergeCell ref="O26:O27"/>
    <mergeCell ref="K28:K29"/>
    <mergeCell ref="M28:M29"/>
    <mergeCell ref="N28:N29"/>
    <mergeCell ref="O28:O29"/>
    <mergeCell ref="K22:K23"/>
    <mergeCell ref="M22:M23"/>
    <mergeCell ref="N22:N23"/>
    <mergeCell ref="O22:O23"/>
    <mergeCell ref="K24:K25"/>
    <mergeCell ref="M24:M25"/>
    <mergeCell ref="N24:N25"/>
    <mergeCell ref="O24:O25"/>
    <mergeCell ref="K18:K19"/>
    <mergeCell ref="M18:M19"/>
    <mergeCell ref="N18:N19"/>
    <mergeCell ref="O18:O19"/>
    <mergeCell ref="K20:K21"/>
    <mergeCell ref="M20:M21"/>
    <mergeCell ref="N20:N21"/>
    <mergeCell ref="O20:O21"/>
    <mergeCell ref="K14:K15"/>
    <mergeCell ref="M14:M15"/>
    <mergeCell ref="N14:N15"/>
    <mergeCell ref="O14:O15"/>
    <mergeCell ref="K16:K17"/>
    <mergeCell ref="M16:M17"/>
    <mergeCell ref="N16:N17"/>
    <mergeCell ref="O16:O17"/>
    <mergeCell ref="K10:K11"/>
    <mergeCell ref="M10:M11"/>
    <mergeCell ref="N10:N11"/>
    <mergeCell ref="O10:O11"/>
    <mergeCell ref="K12:K13"/>
    <mergeCell ref="M12:M13"/>
    <mergeCell ref="N12:N13"/>
    <mergeCell ref="O12:O13"/>
    <mergeCell ref="K6:K7"/>
    <mergeCell ref="M6:M7"/>
    <mergeCell ref="N6:N7"/>
    <mergeCell ref="O6:O7"/>
    <mergeCell ref="K8:K9"/>
    <mergeCell ref="M8:M9"/>
    <mergeCell ref="N8:N9"/>
    <mergeCell ref="O8:O9"/>
    <mergeCell ref="I2:J2"/>
    <mergeCell ref="N2:O2"/>
    <mergeCell ref="I3:J3"/>
    <mergeCell ref="K3:K5"/>
    <mergeCell ref="L3:N3"/>
    <mergeCell ref="O3:O5"/>
    <mergeCell ref="I4:I5"/>
    <mergeCell ref="J4:J5"/>
    <mergeCell ref="L4:L5"/>
    <mergeCell ref="M4:M5"/>
    <mergeCell ref="N4:N5"/>
    <mergeCell ref="E2:F2"/>
    <mergeCell ref="G2:H2"/>
    <mergeCell ref="A3:A5"/>
    <mergeCell ref="B3:B5"/>
    <mergeCell ref="C3:C5"/>
    <mergeCell ref="D3:D5"/>
    <mergeCell ref="E3:E5"/>
    <mergeCell ref="F3:F5"/>
    <mergeCell ref="G3:H3"/>
    <mergeCell ref="G4:G5"/>
    <mergeCell ref="H4:H5"/>
  </mergeCells>
  <phoneticPr fontId="6"/>
  <printOptions horizontalCentered="1"/>
  <pageMargins left="0.70866141732283472" right="0.70866141732283472" top="0.74803149606299213" bottom="0.74803149606299213" header="0.31496062992125984" footer="0.31496062992125984"/>
  <pageSetup paperSize="9" firstPageNumber="72" fitToWidth="0" orientation="portrait" useFirstPageNumber="1" r:id="rId1"/>
  <headerFooter differentOddEven="1" scaleWithDoc="0" alignWithMargins="0">
    <oddFooter xml:space="preserve">&amp;C&amp;P
</oddFooter>
    <evenFooter>&amp;C&amp;P</evenFooter>
  </headerFooter>
  <rowBreaks count="1" manualBreakCount="1">
    <brk id="64" max="14" man="1"/>
  </rowBreaks>
  <colBreaks count="1" manualBreakCount="1">
    <brk id="8" max="64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795326-DB42-4A6E-9C73-B6912B49221C}">
  <dimension ref="A1:I64"/>
  <sheetViews>
    <sheetView showGridLines="0" view="pageBreakPreview" topLeftCell="A22" zoomScaleNormal="100" zoomScaleSheetLayoutView="100" workbookViewId="0">
      <selection activeCell="A65" sqref="A65"/>
    </sheetView>
  </sheetViews>
  <sheetFormatPr defaultRowHeight="42" x14ac:dyDescent="0.15"/>
  <cols>
    <col min="1" max="1" width="7.5" style="1" customWidth="1"/>
    <col min="2" max="2" width="8.5" style="1" customWidth="1"/>
    <col min="3" max="3" width="7.5" style="1" customWidth="1"/>
    <col min="4" max="4" width="6.5" style="1" customWidth="1"/>
    <col min="5" max="8" width="9" style="1"/>
    <col min="9" max="9" width="15.375" style="1" customWidth="1"/>
    <col min="10" max="256" width="9" style="1"/>
    <col min="257" max="257" width="7.5" style="1" customWidth="1"/>
    <col min="258" max="258" width="8.5" style="1" customWidth="1"/>
    <col min="259" max="259" width="7.5" style="1" customWidth="1"/>
    <col min="260" max="260" width="6.5" style="1" customWidth="1"/>
    <col min="261" max="264" width="9" style="1"/>
    <col min="265" max="265" width="15.375" style="1" customWidth="1"/>
    <col min="266" max="512" width="9" style="1"/>
    <col min="513" max="513" width="7.5" style="1" customWidth="1"/>
    <col min="514" max="514" width="8.5" style="1" customWidth="1"/>
    <col min="515" max="515" width="7.5" style="1" customWidth="1"/>
    <col min="516" max="516" width="6.5" style="1" customWidth="1"/>
    <col min="517" max="520" width="9" style="1"/>
    <col min="521" max="521" width="15.375" style="1" customWidth="1"/>
    <col min="522" max="768" width="9" style="1"/>
    <col min="769" max="769" width="7.5" style="1" customWidth="1"/>
    <col min="770" max="770" width="8.5" style="1" customWidth="1"/>
    <col min="771" max="771" width="7.5" style="1" customWidth="1"/>
    <col min="772" max="772" width="6.5" style="1" customWidth="1"/>
    <col min="773" max="776" width="9" style="1"/>
    <col min="777" max="777" width="15.375" style="1" customWidth="1"/>
    <col min="778" max="1024" width="9" style="1"/>
    <col min="1025" max="1025" width="7.5" style="1" customWidth="1"/>
    <col min="1026" max="1026" width="8.5" style="1" customWidth="1"/>
    <col min="1027" max="1027" width="7.5" style="1" customWidth="1"/>
    <col min="1028" max="1028" width="6.5" style="1" customWidth="1"/>
    <col min="1029" max="1032" width="9" style="1"/>
    <col min="1033" max="1033" width="15.375" style="1" customWidth="1"/>
    <col min="1034" max="1280" width="9" style="1"/>
    <col min="1281" max="1281" width="7.5" style="1" customWidth="1"/>
    <col min="1282" max="1282" width="8.5" style="1" customWidth="1"/>
    <col min="1283" max="1283" width="7.5" style="1" customWidth="1"/>
    <col min="1284" max="1284" width="6.5" style="1" customWidth="1"/>
    <col min="1285" max="1288" width="9" style="1"/>
    <col min="1289" max="1289" width="15.375" style="1" customWidth="1"/>
    <col min="1290" max="1536" width="9" style="1"/>
    <col min="1537" max="1537" width="7.5" style="1" customWidth="1"/>
    <col min="1538" max="1538" width="8.5" style="1" customWidth="1"/>
    <col min="1539" max="1539" width="7.5" style="1" customWidth="1"/>
    <col min="1540" max="1540" width="6.5" style="1" customWidth="1"/>
    <col min="1541" max="1544" width="9" style="1"/>
    <col min="1545" max="1545" width="15.375" style="1" customWidth="1"/>
    <col min="1546" max="1792" width="9" style="1"/>
    <col min="1793" max="1793" width="7.5" style="1" customWidth="1"/>
    <col min="1794" max="1794" width="8.5" style="1" customWidth="1"/>
    <col min="1795" max="1795" width="7.5" style="1" customWidth="1"/>
    <col min="1796" max="1796" width="6.5" style="1" customWidth="1"/>
    <col min="1797" max="1800" width="9" style="1"/>
    <col min="1801" max="1801" width="15.375" style="1" customWidth="1"/>
    <col min="1802" max="2048" width="9" style="1"/>
    <col min="2049" max="2049" width="7.5" style="1" customWidth="1"/>
    <col min="2050" max="2050" width="8.5" style="1" customWidth="1"/>
    <col min="2051" max="2051" width="7.5" style="1" customWidth="1"/>
    <col min="2052" max="2052" width="6.5" style="1" customWidth="1"/>
    <col min="2053" max="2056" width="9" style="1"/>
    <col min="2057" max="2057" width="15.375" style="1" customWidth="1"/>
    <col min="2058" max="2304" width="9" style="1"/>
    <col min="2305" max="2305" width="7.5" style="1" customWidth="1"/>
    <col min="2306" max="2306" width="8.5" style="1" customWidth="1"/>
    <col min="2307" max="2307" width="7.5" style="1" customWidth="1"/>
    <col min="2308" max="2308" width="6.5" style="1" customWidth="1"/>
    <col min="2309" max="2312" width="9" style="1"/>
    <col min="2313" max="2313" width="15.375" style="1" customWidth="1"/>
    <col min="2314" max="2560" width="9" style="1"/>
    <col min="2561" max="2561" width="7.5" style="1" customWidth="1"/>
    <col min="2562" max="2562" width="8.5" style="1" customWidth="1"/>
    <col min="2563" max="2563" width="7.5" style="1" customWidth="1"/>
    <col min="2564" max="2564" width="6.5" style="1" customWidth="1"/>
    <col min="2565" max="2568" width="9" style="1"/>
    <col min="2569" max="2569" width="15.375" style="1" customWidth="1"/>
    <col min="2570" max="2816" width="9" style="1"/>
    <col min="2817" max="2817" width="7.5" style="1" customWidth="1"/>
    <col min="2818" max="2818" width="8.5" style="1" customWidth="1"/>
    <col min="2819" max="2819" width="7.5" style="1" customWidth="1"/>
    <col min="2820" max="2820" width="6.5" style="1" customWidth="1"/>
    <col min="2821" max="2824" width="9" style="1"/>
    <col min="2825" max="2825" width="15.375" style="1" customWidth="1"/>
    <col min="2826" max="3072" width="9" style="1"/>
    <col min="3073" max="3073" width="7.5" style="1" customWidth="1"/>
    <col min="3074" max="3074" width="8.5" style="1" customWidth="1"/>
    <col min="3075" max="3075" width="7.5" style="1" customWidth="1"/>
    <col min="3076" max="3076" width="6.5" style="1" customWidth="1"/>
    <col min="3077" max="3080" width="9" style="1"/>
    <col min="3081" max="3081" width="15.375" style="1" customWidth="1"/>
    <col min="3082" max="3328" width="9" style="1"/>
    <col min="3329" max="3329" width="7.5" style="1" customWidth="1"/>
    <col min="3330" max="3330" width="8.5" style="1" customWidth="1"/>
    <col min="3331" max="3331" width="7.5" style="1" customWidth="1"/>
    <col min="3332" max="3332" width="6.5" style="1" customWidth="1"/>
    <col min="3333" max="3336" width="9" style="1"/>
    <col min="3337" max="3337" width="15.375" style="1" customWidth="1"/>
    <col min="3338" max="3584" width="9" style="1"/>
    <col min="3585" max="3585" width="7.5" style="1" customWidth="1"/>
    <col min="3586" max="3586" width="8.5" style="1" customWidth="1"/>
    <col min="3587" max="3587" width="7.5" style="1" customWidth="1"/>
    <col min="3588" max="3588" width="6.5" style="1" customWidth="1"/>
    <col min="3589" max="3592" width="9" style="1"/>
    <col min="3593" max="3593" width="15.375" style="1" customWidth="1"/>
    <col min="3594" max="3840" width="9" style="1"/>
    <col min="3841" max="3841" width="7.5" style="1" customWidth="1"/>
    <col min="3842" max="3842" width="8.5" style="1" customWidth="1"/>
    <col min="3843" max="3843" width="7.5" style="1" customWidth="1"/>
    <col min="3844" max="3844" width="6.5" style="1" customWidth="1"/>
    <col min="3845" max="3848" width="9" style="1"/>
    <col min="3849" max="3849" width="15.375" style="1" customWidth="1"/>
    <col min="3850" max="4096" width="9" style="1"/>
    <col min="4097" max="4097" width="7.5" style="1" customWidth="1"/>
    <col min="4098" max="4098" width="8.5" style="1" customWidth="1"/>
    <col min="4099" max="4099" width="7.5" style="1" customWidth="1"/>
    <col min="4100" max="4100" width="6.5" style="1" customWidth="1"/>
    <col min="4101" max="4104" width="9" style="1"/>
    <col min="4105" max="4105" width="15.375" style="1" customWidth="1"/>
    <col min="4106" max="4352" width="9" style="1"/>
    <col min="4353" max="4353" width="7.5" style="1" customWidth="1"/>
    <col min="4354" max="4354" width="8.5" style="1" customWidth="1"/>
    <col min="4355" max="4355" width="7.5" style="1" customWidth="1"/>
    <col min="4356" max="4356" width="6.5" style="1" customWidth="1"/>
    <col min="4357" max="4360" width="9" style="1"/>
    <col min="4361" max="4361" width="15.375" style="1" customWidth="1"/>
    <col min="4362" max="4608" width="9" style="1"/>
    <col min="4609" max="4609" width="7.5" style="1" customWidth="1"/>
    <col min="4610" max="4610" width="8.5" style="1" customWidth="1"/>
    <col min="4611" max="4611" width="7.5" style="1" customWidth="1"/>
    <col min="4612" max="4612" width="6.5" style="1" customWidth="1"/>
    <col min="4613" max="4616" width="9" style="1"/>
    <col min="4617" max="4617" width="15.375" style="1" customWidth="1"/>
    <col min="4618" max="4864" width="9" style="1"/>
    <col min="4865" max="4865" width="7.5" style="1" customWidth="1"/>
    <col min="4866" max="4866" width="8.5" style="1" customWidth="1"/>
    <col min="4867" max="4867" width="7.5" style="1" customWidth="1"/>
    <col min="4868" max="4868" width="6.5" style="1" customWidth="1"/>
    <col min="4869" max="4872" width="9" style="1"/>
    <col min="4873" max="4873" width="15.375" style="1" customWidth="1"/>
    <col min="4874" max="5120" width="9" style="1"/>
    <col min="5121" max="5121" width="7.5" style="1" customWidth="1"/>
    <col min="5122" max="5122" width="8.5" style="1" customWidth="1"/>
    <col min="5123" max="5123" width="7.5" style="1" customWidth="1"/>
    <col min="5124" max="5124" width="6.5" style="1" customWidth="1"/>
    <col min="5125" max="5128" width="9" style="1"/>
    <col min="5129" max="5129" width="15.375" style="1" customWidth="1"/>
    <col min="5130" max="5376" width="9" style="1"/>
    <col min="5377" max="5377" width="7.5" style="1" customWidth="1"/>
    <col min="5378" max="5378" width="8.5" style="1" customWidth="1"/>
    <col min="5379" max="5379" width="7.5" style="1" customWidth="1"/>
    <col min="5380" max="5380" width="6.5" style="1" customWidth="1"/>
    <col min="5381" max="5384" width="9" style="1"/>
    <col min="5385" max="5385" width="15.375" style="1" customWidth="1"/>
    <col min="5386" max="5632" width="9" style="1"/>
    <col min="5633" max="5633" width="7.5" style="1" customWidth="1"/>
    <col min="5634" max="5634" width="8.5" style="1" customWidth="1"/>
    <col min="5635" max="5635" width="7.5" style="1" customWidth="1"/>
    <col min="5636" max="5636" width="6.5" style="1" customWidth="1"/>
    <col min="5637" max="5640" width="9" style="1"/>
    <col min="5641" max="5641" width="15.375" style="1" customWidth="1"/>
    <col min="5642" max="5888" width="9" style="1"/>
    <col min="5889" max="5889" width="7.5" style="1" customWidth="1"/>
    <col min="5890" max="5890" width="8.5" style="1" customWidth="1"/>
    <col min="5891" max="5891" width="7.5" style="1" customWidth="1"/>
    <col min="5892" max="5892" width="6.5" style="1" customWidth="1"/>
    <col min="5893" max="5896" width="9" style="1"/>
    <col min="5897" max="5897" width="15.375" style="1" customWidth="1"/>
    <col min="5898" max="6144" width="9" style="1"/>
    <col min="6145" max="6145" width="7.5" style="1" customWidth="1"/>
    <col min="6146" max="6146" width="8.5" style="1" customWidth="1"/>
    <col min="6147" max="6147" width="7.5" style="1" customWidth="1"/>
    <col min="6148" max="6148" width="6.5" style="1" customWidth="1"/>
    <col min="6149" max="6152" width="9" style="1"/>
    <col min="6153" max="6153" width="15.375" style="1" customWidth="1"/>
    <col min="6154" max="6400" width="9" style="1"/>
    <col min="6401" max="6401" width="7.5" style="1" customWidth="1"/>
    <col min="6402" max="6402" width="8.5" style="1" customWidth="1"/>
    <col min="6403" max="6403" width="7.5" style="1" customWidth="1"/>
    <col min="6404" max="6404" width="6.5" style="1" customWidth="1"/>
    <col min="6405" max="6408" width="9" style="1"/>
    <col min="6409" max="6409" width="15.375" style="1" customWidth="1"/>
    <col min="6410" max="6656" width="9" style="1"/>
    <col min="6657" max="6657" width="7.5" style="1" customWidth="1"/>
    <col min="6658" max="6658" width="8.5" style="1" customWidth="1"/>
    <col min="6659" max="6659" width="7.5" style="1" customWidth="1"/>
    <col min="6660" max="6660" width="6.5" style="1" customWidth="1"/>
    <col min="6661" max="6664" width="9" style="1"/>
    <col min="6665" max="6665" width="15.375" style="1" customWidth="1"/>
    <col min="6666" max="6912" width="9" style="1"/>
    <col min="6913" max="6913" width="7.5" style="1" customWidth="1"/>
    <col min="6914" max="6914" width="8.5" style="1" customWidth="1"/>
    <col min="6915" max="6915" width="7.5" style="1" customWidth="1"/>
    <col min="6916" max="6916" width="6.5" style="1" customWidth="1"/>
    <col min="6917" max="6920" width="9" style="1"/>
    <col min="6921" max="6921" width="15.375" style="1" customWidth="1"/>
    <col min="6922" max="7168" width="9" style="1"/>
    <col min="7169" max="7169" width="7.5" style="1" customWidth="1"/>
    <col min="7170" max="7170" width="8.5" style="1" customWidth="1"/>
    <col min="7171" max="7171" width="7.5" style="1" customWidth="1"/>
    <col min="7172" max="7172" width="6.5" style="1" customWidth="1"/>
    <col min="7173" max="7176" width="9" style="1"/>
    <col min="7177" max="7177" width="15.375" style="1" customWidth="1"/>
    <col min="7178" max="7424" width="9" style="1"/>
    <col min="7425" max="7425" width="7.5" style="1" customWidth="1"/>
    <col min="7426" max="7426" width="8.5" style="1" customWidth="1"/>
    <col min="7427" max="7427" width="7.5" style="1" customWidth="1"/>
    <col min="7428" max="7428" width="6.5" style="1" customWidth="1"/>
    <col min="7429" max="7432" width="9" style="1"/>
    <col min="7433" max="7433" width="15.375" style="1" customWidth="1"/>
    <col min="7434" max="7680" width="9" style="1"/>
    <col min="7681" max="7681" width="7.5" style="1" customWidth="1"/>
    <col min="7682" max="7682" width="8.5" style="1" customWidth="1"/>
    <col min="7683" max="7683" width="7.5" style="1" customWidth="1"/>
    <col min="7684" max="7684" width="6.5" style="1" customWidth="1"/>
    <col min="7685" max="7688" width="9" style="1"/>
    <col min="7689" max="7689" width="15.375" style="1" customWidth="1"/>
    <col min="7690" max="7936" width="9" style="1"/>
    <col min="7937" max="7937" width="7.5" style="1" customWidth="1"/>
    <col min="7938" max="7938" width="8.5" style="1" customWidth="1"/>
    <col min="7939" max="7939" width="7.5" style="1" customWidth="1"/>
    <col min="7940" max="7940" width="6.5" style="1" customWidth="1"/>
    <col min="7941" max="7944" width="9" style="1"/>
    <col min="7945" max="7945" width="15.375" style="1" customWidth="1"/>
    <col min="7946" max="8192" width="9" style="1"/>
    <col min="8193" max="8193" width="7.5" style="1" customWidth="1"/>
    <col min="8194" max="8194" width="8.5" style="1" customWidth="1"/>
    <col min="8195" max="8195" width="7.5" style="1" customWidth="1"/>
    <col min="8196" max="8196" width="6.5" style="1" customWidth="1"/>
    <col min="8197" max="8200" width="9" style="1"/>
    <col min="8201" max="8201" width="15.375" style="1" customWidth="1"/>
    <col min="8202" max="8448" width="9" style="1"/>
    <col min="8449" max="8449" width="7.5" style="1" customWidth="1"/>
    <col min="8450" max="8450" width="8.5" style="1" customWidth="1"/>
    <col min="8451" max="8451" width="7.5" style="1" customWidth="1"/>
    <col min="8452" max="8452" width="6.5" style="1" customWidth="1"/>
    <col min="8453" max="8456" width="9" style="1"/>
    <col min="8457" max="8457" width="15.375" style="1" customWidth="1"/>
    <col min="8458" max="8704" width="9" style="1"/>
    <col min="8705" max="8705" width="7.5" style="1" customWidth="1"/>
    <col min="8706" max="8706" width="8.5" style="1" customWidth="1"/>
    <col min="8707" max="8707" width="7.5" style="1" customWidth="1"/>
    <col min="8708" max="8708" width="6.5" style="1" customWidth="1"/>
    <col min="8709" max="8712" width="9" style="1"/>
    <col min="8713" max="8713" width="15.375" style="1" customWidth="1"/>
    <col min="8714" max="8960" width="9" style="1"/>
    <col min="8961" max="8961" width="7.5" style="1" customWidth="1"/>
    <col min="8962" max="8962" width="8.5" style="1" customWidth="1"/>
    <col min="8963" max="8963" width="7.5" style="1" customWidth="1"/>
    <col min="8964" max="8964" width="6.5" style="1" customWidth="1"/>
    <col min="8965" max="8968" width="9" style="1"/>
    <col min="8969" max="8969" width="15.375" style="1" customWidth="1"/>
    <col min="8970" max="9216" width="9" style="1"/>
    <col min="9217" max="9217" width="7.5" style="1" customWidth="1"/>
    <col min="9218" max="9218" width="8.5" style="1" customWidth="1"/>
    <col min="9219" max="9219" width="7.5" style="1" customWidth="1"/>
    <col min="9220" max="9220" width="6.5" style="1" customWidth="1"/>
    <col min="9221" max="9224" width="9" style="1"/>
    <col min="9225" max="9225" width="15.375" style="1" customWidth="1"/>
    <col min="9226" max="9472" width="9" style="1"/>
    <col min="9473" max="9473" width="7.5" style="1" customWidth="1"/>
    <col min="9474" max="9474" width="8.5" style="1" customWidth="1"/>
    <col min="9475" max="9475" width="7.5" style="1" customWidth="1"/>
    <col min="9476" max="9476" width="6.5" style="1" customWidth="1"/>
    <col min="9477" max="9480" width="9" style="1"/>
    <col min="9481" max="9481" width="15.375" style="1" customWidth="1"/>
    <col min="9482" max="9728" width="9" style="1"/>
    <col min="9729" max="9729" width="7.5" style="1" customWidth="1"/>
    <col min="9730" max="9730" width="8.5" style="1" customWidth="1"/>
    <col min="9731" max="9731" width="7.5" style="1" customWidth="1"/>
    <col min="9732" max="9732" width="6.5" style="1" customWidth="1"/>
    <col min="9733" max="9736" width="9" style="1"/>
    <col min="9737" max="9737" width="15.375" style="1" customWidth="1"/>
    <col min="9738" max="9984" width="9" style="1"/>
    <col min="9985" max="9985" width="7.5" style="1" customWidth="1"/>
    <col min="9986" max="9986" width="8.5" style="1" customWidth="1"/>
    <col min="9987" max="9987" width="7.5" style="1" customWidth="1"/>
    <col min="9988" max="9988" width="6.5" style="1" customWidth="1"/>
    <col min="9989" max="9992" width="9" style="1"/>
    <col min="9993" max="9993" width="15.375" style="1" customWidth="1"/>
    <col min="9994" max="10240" width="9" style="1"/>
    <col min="10241" max="10241" width="7.5" style="1" customWidth="1"/>
    <col min="10242" max="10242" width="8.5" style="1" customWidth="1"/>
    <col min="10243" max="10243" width="7.5" style="1" customWidth="1"/>
    <col min="10244" max="10244" width="6.5" style="1" customWidth="1"/>
    <col min="10245" max="10248" width="9" style="1"/>
    <col min="10249" max="10249" width="15.375" style="1" customWidth="1"/>
    <col min="10250" max="10496" width="9" style="1"/>
    <col min="10497" max="10497" width="7.5" style="1" customWidth="1"/>
    <col min="10498" max="10498" width="8.5" style="1" customWidth="1"/>
    <col min="10499" max="10499" width="7.5" style="1" customWidth="1"/>
    <col min="10500" max="10500" width="6.5" style="1" customWidth="1"/>
    <col min="10501" max="10504" width="9" style="1"/>
    <col min="10505" max="10505" width="15.375" style="1" customWidth="1"/>
    <col min="10506" max="10752" width="9" style="1"/>
    <col min="10753" max="10753" width="7.5" style="1" customWidth="1"/>
    <col min="10754" max="10754" width="8.5" style="1" customWidth="1"/>
    <col min="10755" max="10755" width="7.5" style="1" customWidth="1"/>
    <col min="10756" max="10756" width="6.5" style="1" customWidth="1"/>
    <col min="10757" max="10760" width="9" style="1"/>
    <col min="10761" max="10761" width="15.375" style="1" customWidth="1"/>
    <col min="10762" max="11008" width="9" style="1"/>
    <col min="11009" max="11009" width="7.5" style="1" customWidth="1"/>
    <col min="11010" max="11010" width="8.5" style="1" customWidth="1"/>
    <col min="11011" max="11011" width="7.5" style="1" customWidth="1"/>
    <col min="11012" max="11012" width="6.5" style="1" customWidth="1"/>
    <col min="11013" max="11016" width="9" style="1"/>
    <col min="11017" max="11017" width="15.375" style="1" customWidth="1"/>
    <col min="11018" max="11264" width="9" style="1"/>
    <col min="11265" max="11265" width="7.5" style="1" customWidth="1"/>
    <col min="11266" max="11266" width="8.5" style="1" customWidth="1"/>
    <col min="11267" max="11267" width="7.5" style="1" customWidth="1"/>
    <col min="11268" max="11268" width="6.5" style="1" customWidth="1"/>
    <col min="11269" max="11272" width="9" style="1"/>
    <col min="11273" max="11273" width="15.375" style="1" customWidth="1"/>
    <col min="11274" max="11520" width="9" style="1"/>
    <col min="11521" max="11521" width="7.5" style="1" customWidth="1"/>
    <col min="11522" max="11522" width="8.5" style="1" customWidth="1"/>
    <col min="11523" max="11523" width="7.5" style="1" customWidth="1"/>
    <col min="11524" max="11524" width="6.5" style="1" customWidth="1"/>
    <col min="11525" max="11528" width="9" style="1"/>
    <col min="11529" max="11529" width="15.375" style="1" customWidth="1"/>
    <col min="11530" max="11776" width="9" style="1"/>
    <col min="11777" max="11777" width="7.5" style="1" customWidth="1"/>
    <col min="11778" max="11778" width="8.5" style="1" customWidth="1"/>
    <col min="11779" max="11779" width="7.5" style="1" customWidth="1"/>
    <col min="11780" max="11780" width="6.5" style="1" customWidth="1"/>
    <col min="11781" max="11784" width="9" style="1"/>
    <col min="11785" max="11785" width="15.375" style="1" customWidth="1"/>
    <col min="11786" max="12032" width="9" style="1"/>
    <col min="12033" max="12033" width="7.5" style="1" customWidth="1"/>
    <col min="12034" max="12034" width="8.5" style="1" customWidth="1"/>
    <col min="12035" max="12035" width="7.5" style="1" customWidth="1"/>
    <col min="12036" max="12036" width="6.5" style="1" customWidth="1"/>
    <col min="12037" max="12040" width="9" style="1"/>
    <col min="12041" max="12041" width="15.375" style="1" customWidth="1"/>
    <col min="12042" max="12288" width="9" style="1"/>
    <col min="12289" max="12289" width="7.5" style="1" customWidth="1"/>
    <col min="12290" max="12290" width="8.5" style="1" customWidth="1"/>
    <col min="12291" max="12291" width="7.5" style="1" customWidth="1"/>
    <col min="12292" max="12292" width="6.5" style="1" customWidth="1"/>
    <col min="12293" max="12296" width="9" style="1"/>
    <col min="12297" max="12297" width="15.375" style="1" customWidth="1"/>
    <col min="12298" max="12544" width="9" style="1"/>
    <col min="12545" max="12545" width="7.5" style="1" customWidth="1"/>
    <col min="12546" max="12546" width="8.5" style="1" customWidth="1"/>
    <col min="12547" max="12547" width="7.5" style="1" customWidth="1"/>
    <col min="12548" max="12548" width="6.5" style="1" customWidth="1"/>
    <col min="12549" max="12552" width="9" style="1"/>
    <col min="12553" max="12553" width="15.375" style="1" customWidth="1"/>
    <col min="12554" max="12800" width="9" style="1"/>
    <col min="12801" max="12801" width="7.5" style="1" customWidth="1"/>
    <col min="12802" max="12802" width="8.5" style="1" customWidth="1"/>
    <col min="12803" max="12803" width="7.5" style="1" customWidth="1"/>
    <col min="12804" max="12804" width="6.5" style="1" customWidth="1"/>
    <col min="12805" max="12808" width="9" style="1"/>
    <col min="12809" max="12809" width="15.375" style="1" customWidth="1"/>
    <col min="12810" max="13056" width="9" style="1"/>
    <col min="13057" max="13057" width="7.5" style="1" customWidth="1"/>
    <col min="13058" max="13058" width="8.5" style="1" customWidth="1"/>
    <col min="13059" max="13059" width="7.5" style="1" customWidth="1"/>
    <col min="13060" max="13060" width="6.5" style="1" customWidth="1"/>
    <col min="13061" max="13064" width="9" style="1"/>
    <col min="13065" max="13065" width="15.375" style="1" customWidth="1"/>
    <col min="13066" max="13312" width="9" style="1"/>
    <col min="13313" max="13313" width="7.5" style="1" customWidth="1"/>
    <col min="13314" max="13314" width="8.5" style="1" customWidth="1"/>
    <col min="13315" max="13315" width="7.5" style="1" customWidth="1"/>
    <col min="13316" max="13316" width="6.5" style="1" customWidth="1"/>
    <col min="13317" max="13320" width="9" style="1"/>
    <col min="13321" max="13321" width="15.375" style="1" customWidth="1"/>
    <col min="13322" max="13568" width="9" style="1"/>
    <col min="13569" max="13569" width="7.5" style="1" customWidth="1"/>
    <col min="13570" max="13570" width="8.5" style="1" customWidth="1"/>
    <col min="13571" max="13571" width="7.5" style="1" customWidth="1"/>
    <col min="13572" max="13572" width="6.5" style="1" customWidth="1"/>
    <col min="13573" max="13576" width="9" style="1"/>
    <col min="13577" max="13577" width="15.375" style="1" customWidth="1"/>
    <col min="13578" max="13824" width="9" style="1"/>
    <col min="13825" max="13825" width="7.5" style="1" customWidth="1"/>
    <col min="13826" max="13826" width="8.5" style="1" customWidth="1"/>
    <col min="13827" max="13827" width="7.5" style="1" customWidth="1"/>
    <col min="13828" max="13828" width="6.5" style="1" customWidth="1"/>
    <col min="13829" max="13832" width="9" style="1"/>
    <col min="13833" max="13833" width="15.375" style="1" customWidth="1"/>
    <col min="13834" max="14080" width="9" style="1"/>
    <col min="14081" max="14081" width="7.5" style="1" customWidth="1"/>
    <col min="14082" max="14082" width="8.5" style="1" customWidth="1"/>
    <col min="14083" max="14083" width="7.5" style="1" customWidth="1"/>
    <col min="14084" max="14084" width="6.5" style="1" customWidth="1"/>
    <col min="14085" max="14088" width="9" style="1"/>
    <col min="14089" max="14089" width="15.375" style="1" customWidth="1"/>
    <col min="14090" max="14336" width="9" style="1"/>
    <col min="14337" max="14337" width="7.5" style="1" customWidth="1"/>
    <col min="14338" max="14338" width="8.5" style="1" customWidth="1"/>
    <col min="14339" max="14339" width="7.5" style="1" customWidth="1"/>
    <col min="14340" max="14340" width="6.5" style="1" customWidth="1"/>
    <col min="14341" max="14344" width="9" style="1"/>
    <col min="14345" max="14345" width="15.375" style="1" customWidth="1"/>
    <col min="14346" max="14592" width="9" style="1"/>
    <col min="14593" max="14593" width="7.5" style="1" customWidth="1"/>
    <col min="14594" max="14594" width="8.5" style="1" customWidth="1"/>
    <col min="14595" max="14595" width="7.5" style="1" customWidth="1"/>
    <col min="14596" max="14596" width="6.5" style="1" customWidth="1"/>
    <col min="14597" max="14600" width="9" style="1"/>
    <col min="14601" max="14601" width="15.375" style="1" customWidth="1"/>
    <col min="14602" max="14848" width="9" style="1"/>
    <col min="14849" max="14849" width="7.5" style="1" customWidth="1"/>
    <col min="14850" max="14850" width="8.5" style="1" customWidth="1"/>
    <col min="14851" max="14851" width="7.5" style="1" customWidth="1"/>
    <col min="14852" max="14852" width="6.5" style="1" customWidth="1"/>
    <col min="14853" max="14856" width="9" style="1"/>
    <col min="14857" max="14857" width="15.375" style="1" customWidth="1"/>
    <col min="14858" max="15104" width="9" style="1"/>
    <col min="15105" max="15105" width="7.5" style="1" customWidth="1"/>
    <col min="15106" max="15106" width="8.5" style="1" customWidth="1"/>
    <col min="15107" max="15107" width="7.5" style="1" customWidth="1"/>
    <col min="15108" max="15108" width="6.5" style="1" customWidth="1"/>
    <col min="15109" max="15112" width="9" style="1"/>
    <col min="15113" max="15113" width="15.375" style="1" customWidth="1"/>
    <col min="15114" max="15360" width="9" style="1"/>
    <col min="15361" max="15361" width="7.5" style="1" customWidth="1"/>
    <col min="15362" max="15362" width="8.5" style="1" customWidth="1"/>
    <col min="15363" max="15363" width="7.5" style="1" customWidth="1"/>
    <col min="15364" max="15364" width="6.5" style="1" customWidth="1"/>
    <col min="15365" max="15368" width="9" style="1"/>
    <col min="15369" max="15369" width="15.375" style="1" customWidth="1"/>
    <col min="15370" max="15616" width="9" style="1"/>
    <col min="15617" max="15617" width="7.5" style="1" customWidth="1"/>
    <col min="15618" max="15618" width="8.5" style="1" customWidth="1"/>
    <col min="15619" max="15619" width="7.5" style="1" customWidth="1"/>
    <col min="15620" max="15620" width="6.5" style="1" customWidth="1"/>
    <col min="15621" max="15624" width="9" style="1"/>
    <col min="15625" max="15625" width="15.375" style="1" customWidth="1"/>
    <col min="15626" max="15872" width="9" style="1"/>
    <col min="15873" max="15873" width="7.5" style="1" customWidth="1"/>
    <col min="15874" max="15874" width="8.5" style="1" customWidth="1"/>
    <col min="15875" max="15875" width="7.5" style="1" customWidth="1"/>
    <col min="15876" max="15876" width="6.5" style="1" customWidth="1"/>
    <col min="15877" max="15880" width="9" style="1"/>
    <col min="15881" max="15881" width="15.375" style="1" customWidth="1"/>
    <col min="15882" max="16128" width="9" style="1"/>
    <col min="16129" max="16129" width="7.5" style="1" customWidth="1"/>
    <col min="16130" max="16130" width="8.5" style="1" customWidth="1"/>
    <col min="16131" max="16131" width="7.5" style="1" customWidth="1"/>
    <col min="16132" max="16132" width="6.5" style="1" customWidth="1"/>
    <col min="16133" max="16136" width="9" style="1"/>
    <col min="16137" max="16137" width="15.375" style="1" customWidth="1"/>
    <col min="16138" max="16384" width="9" style="1"/>
  </cols>
  <sheetData>
    <row r="1" spans="1:9" x14ac:dyDescent="0.15">
      <c r="A1" s="30"/>
      <c r="B1" s="31"/>
      <c r="C1" s="30"/>
      <c r="D1" s="30"/>
      <c r="E1" s="88"/>
      <c r="F1" s="88"/>
      <c r="G1" s="88"/>
      <c r="H1" s="88"/>
      <c r="I1" s="88"/>
    </row>
    <row r="63" spans="1:1" x14ac:dyDescent="0.15">
      <c r="A63" s="1" t="s">
        <v>54</v>
      </c>
    </row>
    <row r="64" spans="1:1" x14ac:dyDescent="0.15">
      <c r="A64" s="1" t="s">
        <v>55</v>
      </c>
    </row>
  </sheetData>
  <mergeCells count="1">
    <mergeCell ref="E1:I1"/>
  </mergeCells>
  <phoneticPr fontId="3"/>
  <pageMargins left="0.98425196850393704" right="0.98425196850393704" top="2.3622047244094491" bottom="0.98425196850393704" header="0.51181102362204722" footer="0.51181102362204722"/>
  <pageSetup paperSize="9" firstPageNumber="73" orientation="portrait" r:id="rId1"/>
  <headerFooter scaleWithDoc="0"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5D4648-50DC-4E74-9D01-7FF425DA9B49}">
  <dimension ref="A1:I64"/>
  <sheetViews>
    <sheetView showGridLines="0" tabSelected="1" view="pageBreakPreview" zoomScaleNormal="100" zoomScaleSheetLayoutView="100" workbookViewId="0">
      <selection activeCell="I11" sqref="I11"/>
    </sheetView>
  </sheetViews>
  <sheetFormatPr defaultColWidth="8.5" defaultRowHeight="42" x14ac:dyDescent="0.15"/>
  <cols>
    <col min="1" max="1" width="9.875" style="1" customWidth="1"/>
    <col min="2" max="255" width="8.5" style="1"/>
    <col min="256" max="256" width="9.875" style="1" customWidth="1"/>
    <col min="257" max="511" width="8.5" style="1"/>
    <col min="512" max="512" width="9.875" style="1" customWidth="1"/>
    <col min="513" max="767" width="8.5" style="1"/>
    <col min="768" max="768" width="9.875" style="1" customWidth="1"/>
    <col min="769" max="1023" width="8.5" style="1"/>
    <col min="1024" max="1024" width="9.875" style="1" customWidth="1"/>
    <col min="1025" max="1279" width="8.5" style="1"/>
    <col min="1280" max="1280" width="9.875" style="1" customWidth="1"/>
    <col min="1281" max="1535" width="8.5" style="1"/>
    <col min="1536" max="1536" width="9.875" style="1" customWidth="1"/>
    <col min="1537" max="1791" width="8.5" style="1"/>
    <col min="1792" max="1792" width="9.875" style="1" customWidth="1"/>
    <col min="1793" max="2047" width="8.5" style="1"/>
    <col min="2048" max="2048" width="9.875" style="1" customWidth="1"/>
    <col min="2049" max="2303" width="8.5" style="1"/>
    <col min="2304" max="2304" width="9.875" style="1" customWidth="1"/>
    <col min="2305" max="2559" width="8.5" style="1"/>
    <col min="2560" max="2560" width="9.875" style="1" customWidth="1"/>
    <col min="2561" max="2815" width="8.5" style="1"/>
    <col min="2816" max="2816" width="9.875" style="1" customWidth="1"/>
    <col min="2817" max="3071" width="8.5" style="1"/>
    <col min="3072" max="3072" width="9.875" style="1" customWidth="1"/>
    <col min="3073" max="3327" width="8.5" style="1"/>
    <col min="3328" max="3328" width="9.875" style="1" customWidth="1"/>
    <col min="3329" max="3583" width="8.5" style="1"/>
    <col min="3584" max="3584" width="9.875" style="1" customWidth="1"/>
    <col min="3585" max="3839" width="8.5" style="1"/>
    <col min="3840" max="3840" width="9.875" style="1" customWidth="1"/>
    <col min="3841" max="4095" width="8.5" style="1"/>
    <col min="4096" max="4096" width="9.875" style="1" customWidth="1"/>
    <col min="4097" max="4351" width="8.5" style="1"/>
    <col min="4352" max="4352" width="9.875" style="1" customWidth="1"/>
    <col min="4353" max="4607" width="8.5" style="1"/>
    <col min="4608" max="4608" width="9.875" style="1" customWidth="1"/>
    <col min="4609" max="4863" width="8.5" style="1"/>
    <col min="4864" max="4864" width="9.875" style="1" customWidth="1"/>
    <col min="4865" max="5119" width="8.5" style="1"/>
    <col min="5120" max="5120" width="9.875" style="1" customWidth="1"/>
    <col min="5121" max="5375" width="8.5" style="1"/>
    <col min="5376" max="5376" width="9.875" style="1" customWidth="1"/>
    <col min="5377" max="5631" width="8.5" style="1"/>
    <col min="5632" max="5632" width="9.875" style="1" customWidth="1"/>
    <col min="5633" max="5887" width="8.5" style="1"/>
    <col min="5888" max="5888" width="9.875" style="1" customWidth="1"/>
    <col min="5889" max="6143" width="8.5" style="1"/>
    <col min="6144" max="6144" width="9.875" style="1" customWidth="1"/>
    <col min="6145" max="6399" width="8.5" style="1"/>
    <col min="6400" max="6400" width="9.875" style="1" customWidth="1"/>
    <col min="6401" max="6655" width="8.5" style="1"/>
    <col min="6656" max="6656" width="9.875" style="1" customWidth="1"/>
    <col min="6657" max="6911" width="8.5" style="1"/>
    <col min="6912" max="6912" width="9.875" style="1" customWidth="1"/>
    <col min="6913" max="7167" width="8.5" style="1"/>
    <col min="7168" max="7168" width="9.875" style="1" customWidth="1"/>
    <col min="7169" max="7423" width="8.5" style="1"/>
    <col min="7424" max="7424" width="9.875" style="1" customWidth="1"/>
    <col min="7425" max="7679" width="8.5" style="1"/>
    <col min="7680" max="7680" width="9.875" style="1" customWidth="1"/>
    <col min="7681" max="7935" width="8.5" style="1"/>
    <col min="7936" max="7936" width="9.875" style="1" customWidth="1"/>
    <col min="7937" max="8191" width="8.5" style="1"/>
    <col min="8192" max="8192" width="9.875" style="1" customWidth="1"/>
    <col min="8193" max="8447" width="8.5" style="1"/>
    <col min="8448" max="8448" width="9.875" style="1" customWidth="1"/>
    <col min="8449" max="8703" width="8.5" style="1"/>
    <col min="8704" max="8704" width="9.875" style="1" customWidth="1"/>
    <col min="8705" max="8959" width="8.5" style="1"/>
    <col min="8960" max="8960" width="9.875" style="1" customWidth="1"/>
    <col min="8961" max="9215" width="8.5" style="1"/>
    <col min="9216" max="9216" width="9.875" style="1" customWidth="1"/>
    <col min="9217" max="9471" width="8.5" style="1"/>
    <col min="9472" max="9472" width="9.875" style="1" customWidth="1"/>
    <col min="9473" max="9727" width="8.5" style="1"/>
    <col min="9728" max="9728" width="9.875" style="1" customWidth="1"/>
    <col min="9729" max="9983" width="8.5" style="1"/>
    <col min="9984" max="9984" width="9.875" style="1" customWidth="1"/>
    <col min="9985" max="10239" width="8.5" style="1"/>
    <col min="10240" max="10240" width="9.875" style="1" customWidth="1"/>
    <col min="10241" max="10495" width="8.5" style="1"/>
    <col min="10496" max="10496" width="9.875" style="1" customWidth="1"/>
    <col min="10497" max="10751" width="8.5" style="1"/>
    <col min="10752" max="10752" width="9.875" style="1" customWidth="1"/>
    <col min="10753" max="11007" width="8.5" style="1"/>
    <col min="11008" max="11008" width="9.875" style="1" customWidth="1"/>
    <col min="11009" max="11263" width="8.5" style="1"/>
    <col min="11264" max="11264" width="9.875" style="1" customWidth="1"/>
    <col min="11265" max="11519" width="8.5" style="1"/>
    <col min="11520" max="11520" width="9.875" style="1" customWidth="1"/>
    <col min="11521" max="11775" width="8.5" style="1"/>
    <col min="11776" max="11776" width="9.875" style="1" customWidth="1"/>
    <col min="11777" max="12031" width="8.5" style="1"/>
    <col min="12032" max="12032" width="9.875" style="1" customWidth="1"/>
    <col min="12033" max="12287" width="8.5" style="1"/>
    <col min="12288" max="12288" width="9.875" style="1" customWidth="1"/>
    <col min="12289" max="12543" width="8.5" style="1"/>
    <col min="12544" max="12544" width="9.875" style="1" customWidth="1"/>
    <col min="12545" max="12799" width="8.5" style="1"/>
    <col min="12800" max="12800" width="9.875" style="1" customWidth="1"/>
    <col min="12801" max="13055" width="8.5" style="1"/>
    <col min="13056" max="13056" width="9.875" style="1" customWidth="1"/>
    <col min="13057" max="13311" width="8.5" style="1"/>
    <col min="13312" max="13312" width="9.875" style="1" customWidth="1"/>
    <col min="13313" max="13567" width="8.5" style="1"/>
    <col min="13568" max="13568" width="9.875" style="1" customWidth="1"/>
    <col min="13569" max="13823" width="8.5" style="1"/>
    <col min="13824" max="13824" width="9.875" style="1" customWidth="1"/>
    <col min="13825" max="14079" width="8.5" style="1"/>
    <col min="14080" max="14080" width="9.875" style="1" customWidth="1"/>
    <col min="14081" max="14335" width="8.5" style="1"/>
    <col min="14336" max="14336" width="9.875" style="1" customWidth="1"/>
    <col min="14337" max="14591" width="8.5" style="1"/>
    <col min="14592" max="14592" width="9.875" style="1" customWidth="1"/>
    <col min="14593" max="14847" width="8.5" style="1"/>
    <col min="14848" max="14848" width="9.875" style="1" customWidth="1"/>
    <col min="14849" max="15103" width="8.5" style="1"/>
    <col min="15104" max="15104" width="9.875" style="1" customWidth="1"/>
    <col min="15105" max="15359" width="8.5" style="1"/>
    <col min="15360" max="15360" width="9.875" style="1" customWidth="1"/>
    <col min="15361" max="15615" width="8.5" style="1"/>
    <col min="15616" max="15616" width="9.875" style="1" customWidth="1"/>
    <col min="15617" max="15871" width="8.5" style="1"/>
    <col min="15872" max="15872" width="9.875" style="1" customWidth="1"/>
    <col min="15873" max="16127" width="8.5" style="1"/>
    <col min="16128" max="16128" width="9.875" style="1" customWidth="1"/>
    <col min="16129" max="16384" width="8.5" style="1"/>
  </cols>
  <sheetData>
    <row r="1" spans="2:9" x14ac:dyDescent="0.15">
      <c r="B1" s="7"/>
      <c r="E1" s="8"/>
      <c r="F1" s="8"/>
      <c r="G1" s="8"/>
      <c r="H1" s="8"/>
      <c r="I1" s="8"/>
    </row>
    <row r="2" spans="2:9" x14ac:dyDescent="0.15">
      <c r="B2" s="7"/>
      <c r="E2" s="8"/>
      <c r="F2" s="8"/>
      <c r="G2" s="8"/>
      <c r="H2" s="8"/>
      <c r="I2" s="8"/>
    </row>
    <row r="3" spans="2:9" x14ac:dyDescent="0.15">
      <c r="B3" s="7"/>
      <c r="E3" s="8"/>
      <c r="F3" s="8"/>
      <c r="G3" s="8"/>
      <c r="H3" s="8"/>
      <c r="I3" s="8"/>
    </row>
    <row r="4" spans="2:9" x14ac:dyDescent="0.15">
      <c r="B4" s="7"/>
      <c r="E4" s="8"/>
      <c r="F4" s="8"/>
      <c r="G4" s="8"/>
      <c r="H4" s="8"/>
      <c r="I4" s="8"/>
    </row>
    <row r="5" spans="2:9" x14ac:dyDescent="0.15">
      <c r="B5" s="7"/>
      <c r="E5" s="8"/>
      <c r="F5" s="8"/>
      <c r="G5" s="8"/>
      <c r="H5" s="8"/>
      <c r="I5" s="8"/>
    </row>
    <row r="6" spans="2:9" x14ac:dyDescent="0.15">
      <c r="B6" s="7"/>
      <c r="E6" s="8"/>
      <c r="F6" s="8"/>
      <c r="G6" s="8"/>
      <c r="H6" s="8"/>
      <c r="I6" s="8"/>
    </row>
    <row r="7" spans="2:9" x14ac:dyDescent="0.15">
      <c r="B7" s="7"/>
      <c r="E7" s="8"/>
      <c r="F7" s="8"/>
      <c r="G7" s="8"/>
      <c r="H7" s="8"/>
      <c r="I7" s="8"/>
    </row>
    <row r="8" spans="2:9" x14ac:dyDescent="0.15">
      <c r="B8" s="7"/>
      <c r="E8" s="8"/>
      <c r="F8" s="8"/>
      <c r="G8" s="8"/>
      <c r="H8" s="8"/>
      <c r="I8" s="8"/>
    </row>
    <row r="9" spans="2:9" x14ac:dyDescent="0.15">
      <c r="B9" s="7"/>
      <c r="E9" s="8"/>
      <c r="F9" s="8"/>
      <c r="G9" s="8"/>
      <c r="H9" s="8"/>
      <c r="I9" s="8"/>
    </row>
    <row r="10" spans="2:9" x14ac:dyDescent="0.15">
      <c r="B10" s="7"/>
      <c r="E10" s="8"/>
      <c r="F10" s="8"/>
      <c r="G10" s="8"/>
      <c r="H10" s="8"/>
      <c r="I10" s="8"/>
    </row>
    <row r="11" spans="2:9" x14ac:dyDescent="0.15">
      <c r="B11" s="7"/>
      <c r="E11" s="8"/>
      <c r="F11" s="8"/>
      <c r="G11" s="8"/>
      <c r="H11" s="8"/>
      <c r="I11" s="8"/>
    </row>
    <row r="12" spans="2:9" ht="39.950000000000003" customHeight="1" x14ac:dyDescent="0.15">
      <c r="B12" s="89" t="s">
        <v>56</v>
      </c>
      <c r="C12" s="90"/>
      <c r="D12" s="90"/>
      <c r="E12" s="90"/>
      <c r="F12" s="90"/>
      <c r="G12" s="90"/>
      <c r="H12" s="91"/>
      <c r="I12" s="8"/>
    </row>
    <row r="13" spans="2:9" ht="30" customHeight="1" x14ac:dyDescent="0.15">
      <c r="B13" s="92" t="s">
        <v>52</v>
      </c>
      <c r="C13" s="93"/>
      <c r="D13" s="93"/>
      <c r="E13" s="93"/>
      <c r="F13" s="93"/>
      <c r="G13" s="93"/>
      <c r="H13" s="94"/>
      <c r="I13" s="8"/>
    </row>
    <row r="14" spans="2:9" ht="30" customHeight="1" x14ac:dyDescent="0.15">
      <c r="B14" s="13"/>
      <c r="D14" s="95" t="s">
        <v>53</v>
      </c>
      <c r="E14" s="96"/>
      <c r="F14" s="96"/>
      <c r="G14" s="96"/>
      <c r="H14" s="12"/>
      <c r="I14" s="8"/>
    </row>
    <row r="15" spans="2:9" ht="30" customHeight="1" x14ac:dyDescent="0.15">
      <c r="B15" s="11"/>
      <c r="C15" s="10"/>
      <c r="D15" s="97"/>
      <c r="E15" s="97"/>
      <c r="F15" s="97"/>
      <c r="G15" s="97"/>
      <c r="H15" s="9"/>
      <c r="I15" s="8"/>
    </row>
    <row r="16" spans="2:9" x14ac:dyDescent="0.15">
      <c r="B16" s="7"/>
      <c r="E16" s="8"/>
      <c r="F16" s="8"/>
      <c r="G16" s="8"/>
      <c r="H16" s="8"/>
      <c r="I16" s="8"/>
    </row>
    <row r="17" spans="2:9" x14ac:dyDescent="0.15">
      <c r="B17" s="7"/>
      <c r="E17" s="8"/>
      <c r="F17" s="8"/>
      <c r="G17" s="8"/>
      <c r="H17" s="8"/>
      <c r="I17" s="8"/>
    </row>
    <row r="18" spans="2:9" x14ac:dyDescent="0.15">
      <c r="B18" s="7"/>
      <c r="E18" s="8"/>
      <c r="F18" s="8"/>
      <c r="G18" s="8"/>
      <c r="H18" s="8"/>
      <c r="I18" s="8"/>
    </row>
    <row r="63" spans="1:1" x14ac:dyDescent="0.15">
      <c r="A63" s="1" t="s">
        <v>54</v>
      </c>
    </row>
    <row r="64" spans="1:1" x14ac:dyDescent="0.15">
      <c r="A64" s="1" t="s">
        <v>55</v>
      </c>
    </row>
  </sheetData>
  <mergeCells count="3">
    <mergeCell ref="B12:H12"/>
    <mergeCell ref="B13:H13"/>
    <mergeCell ref="D14:G15"/>
  </mergeCells>
  <phoneticPr fontId="3"/>
  <pageMargins left="0.98425196850393704" right="0.98425196850393704" top="1.9685039370078741" bottom="0.98425196850393704" header="0.51181102362204722" footer="0.51181102362204722"/>
  <pageSetup paperSize="9" orientation="portrait" r:id="rId1"/>
  <headerFooter scaleWithDoc="0"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A7359CEF1869B4D87F3806A99291FD4" ma:contentTypeVersion="3" ma:contentTypeDescription="新しいドキュメントを作成します。" ma:contentTypeScope="" ma:versionID="1766c655be261953f4b8487e07247c01">
  <xsd:schema xmlns:xsd="http://www.w3.org/2001/XMLSchema" xmlns:xs="http://www.w3.org/2001/XMLSchema" xmlns:p="http://schemas.microsoft.com/office/2006/metadata/properties" xmlns:ns2="def66fac-501a-4154-bef8-345cf3115115" targetNamespace="http://schemas.microsoft.com/office/2006/metadata/properties" ma:root="true" ma:fieldsID="b08e6a65385c4537131e5ebb5c73427c" ns2:_="">
    <xsd:import namespace="def66fac-501a-4154-bef8-345cf311511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f66fac-501a-4154-bef8-345cf31151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A71459D-D6F9-4765-B5B3-B43E7868A79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ef66fac-501a-4154-bef8-345cf311511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AC98C73-3DF4-4335-AEDD-6200D794BBDF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def66fac-501a-4154-bef8-345cf3115115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C5518626-E3C1-4BF4-84E7-78954733B99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白紙</vt:lpstr>
      <vt:lpstr>（参考）大阪市の福祉人口</vt:lpstr>
      <vt:lpstr>白紙１</vt:lpstr>
      <vt:lpstr>奥付 </vt:lpstr>
      <vt:lpstr>'（参考）大阪市の福祉人口'!Print_Area</vt:lpstr>
      <vt:lpstr>'奥付 '!Print_Area</vt:lpstr>
      <vt:lpstr>白紙!Print_Area</vt:lpstr>
      <vt:lpstr>白紙１!Print_Area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2018-01-30T06:46:46Z</dcterms:created>
  <dcterms:modified xsi:type="dcterms:W3CDTF">2025-12-25T05:09:13Z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0x010100EA7359CEF1869B4D87F3806A99291FD4</vt:lpwstr>
  </property>
</Properties>
</file>