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530" tabRatio="798"/>
  </bookViews>
  <sheets>
    <sheet name="トビラ" sheetId="50" r:id="rId1"/>
    <sheet name="白紙" sheetId="66" state="hidden" r:id="rId2"/>
    <sheet name="1.2" sheetId="57" r:id="rId3"/>
    <sheet name="3.4.5" sheetId="58" r:id="rId4"/>
    <sheet name="6.7.8" sheetId="59" r:id="rId5"/>
    <sheet name="9.10" sheetId="60" r:id="rId6"/>
    <sheet name="11" sheetId="52" r:id="rId7"/>
    <sheet name="12.13" sheetId="43" r:id="rId8"/>
    <sheet name="14" sheetId="35" r:id="rId9"/>
    <sheet name="15.16" sheetId="18" r:id="rId10"/>
    <sheet name="17.18" sheetId="61" r:id="rId11"/>
    <sheet name="19.20" sheetId="62" r:id="rId12"/>
    <sheet name="21.22" sheetId="63" r:id="rId13"/>
    <sheet name="白紙 (2)" sheetId="67" state="hidden" r:id="rId14"/>
    <sheet name="23.24" sheetId="64" r:id="rId15"/>
    <sheet name="25" sheetId="65" r:id="rId16"/>
  </sheets>
  <definedNames>
    <definedName name="_xlnm.Print_Area" localSheetId="2">'1.2'!$A$1:$M$31</definedName>
    <definedName name="_xlnm.Print_Area" localSheetId="6">'11'!$A$1:$L$38</definedName>
    <definedName name="_xlnm.Print_Area" localSheetId="7">'12.13'!$A$1:$AH$30</definedName>
    <definedName name="_xlnm.Print_Area" localSheetId="8">'14'!$A$1:$G$34</definedName>
    <definedName name="_xlnm.Print_Area" localSheetId="9">'15.16'!$A$1:$D$27</definedName>
    <definedName name="_xlnm.Print_Area" localSheetId="10">'17.18'!$A$1:$G$37</definedName>
    <definedName name="_xlnm.Print_Area" localSheetId="11">'19.20'!$A$1:$M$49</definedName>
    <definedName name="_xlnm.Print_Area" localSheetId="12">'21.22'!$A$1:$I$25</definedName>
    <definedName name="_xlnm.Print_Area" localSheetId="14">'23.24'!$A$1:$DY$46</definedName>
    <definedName name="_xlnm.Print_Area" localSheetId="15">'25'!$A$1:$BB$39</definedName>
    <definedName name="_xlnm.Print_Area" localSheetId="3">'3.4.5'!$A$1:$D$40</definedName>
    <definedName name="_xlnm.Print_Area" localSheetId="4">'6.7.8'!$A$1:$D$36</definedName>
    <definedName name="_xlnm.Print_Area" localSheetId="5">'9.10'!$A$1:$D$26</definedName>
    <definedName name="_xlnm.Print_Area" localSheetId="0">トビラ!$A$1:$I$15</definedName>
    <definedName name="_xlnm.Print_Area" localSheetId="1">白紙!$A$1:$I$15</definedName>
    <definedName name="_xlnm.Print_Area" localSheetId="13">'白紙 (2)'!$A$1:$I$15</definedName>
    <definedName name="定期" localSheetId="2">#REF!</definedName>
    <definedName name="定期" localSheetId="10">#REF!</definedName>
    <definedName name="定期" localSheetId="1">#REF!</definedName>
    <definedName name="定期" localSheetId="13">#REF!</definedName>
    <definedName name="定期">#REF!</definedName>
    <definedName name="白紙２" localSheetId="2">#REF!</definedName>
    <definedName name="白紙２" localSheetId="10">#REF!</definedName>
    <definedName name="白紙２" localSheetId="1">#REF!</definedName>
    <definedName name="白紙２" localSheetId="13">#REF!</definedName>
    <definedName name="白紙２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7" i="65" l="1"/>
  <c r="W37" i="65"/>
  <c r="S37" i="65"/>
  <c r="O37" i="65"/>
  <c r="K37" i="65"/>
  <c r="G37" i="65" s="1"/>
  <c r="AM36" i="65"/>
  <c r="W36" i="65"/>
  <c r="S36" i="65"/>
  <c r="O36" i="65"/>
  <c r="G36" i="65" s="1"/>
  <c r="K36" i="65"/>
  <c r="AM35" i="65"/>
  <c r="W35" i="65"/>
  <c r="S35" i="65"/>
  <c r="O35" i="65"/>
  <c r="K35" i="65"/>
  <c r="G35" i="65" s="1"/>
  <c r="AM34" i="65"/>
  <c r="W34" i="65"/>
  <c r="S34" i="65"/>
  <c r="O34" i="65"/>
  <c r="G34" i="65" s="1"/>
  <c r="K34" i="65"/>
  <c r="AM33" i="65"/>
  <c r="W33" i="65"/>
  <c r="S33" i="65"/>
  <c r="O33" i="65"/>
  <c r="K33" i="65"/>
  <c r="G33" i="65" s="1"/>
  <c r="AM32" i="65"/>
  <c r="W32" i="65"/>
  <c r="S32" i="65"/>
  <c r="O32" i="65"/>
  <c r="G32" i="65" s="1"/>
  <c r="K32" i="65"/>
  <c r="AM31" i="65"/>
  <c r="W31" i="65"/>
  <c r="S31" i="65"/>
  <c r="O31" i="65"/>
  <c r="K31" i="65"/>
  <c r="G31" i="65" s="1"/>
  <c r="AM30" i="65"/>
  <c r="W30" i="65"/>
  <c r="S30" i="65"/>
  <c r="O30" i="65"/>
  <c r="G30" i="65" s="1"/>
  <c r="K30" i="65"/>
  <c r="AM29" i="65"/>
  <c r="W29" i="65"/>
  <c r="S29" i="65"/>
  <c r="O29" i="65"/>
  <c r="K29" i="65"/>
  <c r="G29" i="65" s="1"/>
  <c r="AM28" i="65"/>
  <c r="W28" i="65"/>
  <c r="S28" i="65"/>
  <c r="O28" i="65"/>
  <c r="G28" i="65" s="1"/>
  <c r="K28" i="65"/>
  <c r="AM27" i="65"/>
  <c r="W27" i="65"/>
  <c r="S27" i="65"/>
  <c r="O27" i="65"/>
  <c r="K27" i="65"/>
  <c r="G27" i="65" s="1"/>
  <c r="AM26" i="65"/>
  <c r="W26" i="65"/>
  <c r="S26" i="65"/>
  <c r="O26" i="65"/>
  <c r="G26" i="65" s="1"/>
  <c r="K26" i="65"/>
  <c r="AM25" i="65"/>
  <c r="W25" i="65"/>
  <c r="S25" i="65"/>
  <c r="O25" i="65"/>
  <c r="K25" i="65"/>
  <c r="G25" i="65" s="1"/>
  <c r="AM24" i="65"/>
  <c r="W24" i="65"/>
  <c r="S24" i="65"/>
  <c r="O24" i="65"/>
  <c r="G24" i="65" s="1"/>
  <c r="K24" i="65"/>
  <c r="AM23" i="65"/>
  <c r="W23" i="65"/>
  <c r="S23" i="65"/>
  <c r="O23" i="65"/>
  <c r="K23" i="65"/>
  <c r="G23" i="65" s="1"/>
  <c r="AM22" i="65"/>
  <c r="W22" i="65"/>
  <c r="S22" i="65"/>
  <c r="O22" i="65"/>
  <c r="G22" i="65" s="1"/>
  <c r="K22" i="65"/>
  <c r="AM21" i="65"/>
  <c r="W21" i="65"/>
  <c r="S21" i="65"/>
  <c r="O21" i="65"/>
  <c r="K21" i="65"/>
  <c r="G21" i="65" s="1"/>
  <c r="AM20" i="65"/>
  <c r="W20" i="65"/>
  <c r="S20" i="65"/>
  <c r="O20" i="65"/>
  <c r="G20" i="65" s="1"/>
  <c r="K20" i="65"/>
  <c r="AM19" i="65"/>
  <c r="W19" i="65"/>
  <c r="S19" i="65"/>
  <c r="O19" i="65"/>
  <c r="K19" i="65"/>
  <c r="G19" i="65" s="1"/>
  <c r="AM18" i="65"/>
  <c r="W18" i="65"/>
  <c r="S18" i="65"/>
  <c r="O18" i="65"/>
  <c r="G18" i="65" s="1"/>
  <c r="K18" i="65"/>
  <c r="AM17" i="65"/>
  <c r="W17" i="65"/>
  <c r="S17" i="65"/>
  <c r="O17" i="65"/>
  <c r="K17" i="65"/>
  <c r="G17" i="65" s="1"/>
  <c r="AM16" i="65"/>
  <c r="W16" i="65"/>
  <c r="S16" i="65"/>
  <c r="O16" i="65"/>
  <c r="G16" i="65" s="1"/>
  <c r="K16" i="65"/>
  <c r="AM15" i="65"/>
  <c r="W15" i="65"/>
  <c r="S15" i="65"/>
  <c r="O15" i="65"/>
  <c r="K15" i="65"/>
  <c r="G15" i="65" s="1"/>
  <c r="AM14" i="65"/>
  <c r="W14" i="65"/>
  <c r="S14" i="65"/>
  <c r="O14" i="65"/>
  <c r="G14" i="65" s="1"/>
  <c r="K14" i="65"/>
  <c r="AY13" i="65"/>
  <c r="AU13" i="65"/>
  <c r="AM13" i="65" s="1"/>
  <c r="AQ13" i="65"/>
  <c r="AI13" i="65"/>
  <c r="AE13" i="65"/>
  <c r="W13" i="65" s="1"/>
  <c r="AA13" i="65"/>
  <c r="S13" i="65"/>
  <c r="O13" i="65"/>
  <c r="G13" i="65" s="1"/>
  <c r="K13" i="65"/>
  <c r="BN45" i="64"/>
  <c r="L45" i="64"/>
  <c r="BN44" i="64"/>
  <c r="BE44" i="64"/>
  <c r="L44" i="64"/>
  <c r="BN43" i="64"/>
  <c r="L43" i="64"/>
  <c r="BN42" i="64"/>
  <c r="L42" i="64"/>
  <c r="BN41" i="64"/>
  <c r="L41" i="64"/>
  <c r="DJ33" i="64"/>
  <c r="DB33" i="64"/>
  <c r="CT33" i="64"/>
  <c r="CL33" i="64"/>
  <c r="CD33" i="64"/>
  <c r="BV33" i="64"/>
  <c r="BN33" i="64"/>
  <c r="BE33" i="64"/>
  <c r="AV33" i="64"/>
  <c r="AM33" i="64"/>
  <c r="AD33" i="64"/>
  <c r="L33" i="64" s="1"/>
  <c r="U33" i="64"/>
  <c r="L32" i="64"/>
  <c r="L31" i="64"/>
  <c r="L30" i="64"/>
  <c r="L29" i="64"/>
  <c r="L28" i="64"/>
  <c r="CP17" i="64"/>
  <c r="CI17" i="64"/>
  <c r="CB17" i="64"/>
  <c r="BU17" i="64"/>
  <c r="BN17" i="64"/>
  <c r="BG17" i="64"/>
  <c r="AZ17" i="64"/>
  <c r="AS17" i="64"/>
  <c r="AL17" i="64"/>
  <c r="AE17" i="64"/>
  <c r="X17" i="64"/>
  <c r="Q17" i="64"/>
  <c r="J17" i="64" s="1"/>
  <c r="J16" i="64"/>
  <c r="J15" i="64"/>
  <c r="J14" i="64"/>
  <c r="J13" i="64"/>
  <c r="J12" i="64"/>
  <c r="W12" i="63"/>
  <c r="J24" i="62"/>
  <c r="F24" i="62"/>
  <c r="B24" i="62"/>
  <c r="U12" i="62"/>
  <c r="K11" i="62"/>
  <c r="E11" i="62"/>
  <c r="B11" i="62"/>
  <c r="H11" i="62" s="1"/>
  <c r="U12" i="61" l="1"/>
  <c r="G11" i="61"/>
  <c r="F11" i="61"/>
  <c r="E11" i="61"/>
  <c r="D11" i="61"/>
  <c r="C11" i="61"/>
  <c r="B11" i="61"/>
  <c r="U12" i="60"/>
  <c r="U11" i="59"/>
  <c r="U15" i="58"/>
  <c r="C9" i="35" l="1"/>
  <c r="D9" i="35"/>
  <c r="E9" i="35"/>
  <c r="F9" i="35"/>
  <c r="G9" i="35"/>
  <c r="Z28" i="43"/>
  <c r="Q28" i="43"/>
  <c r="H28" i="43"/>
  <c r="E28" i="43"/>
  <c r="B28" i="43"/>
  <c r="L12" i="52"/>
  <c r="J12" i="52"/>
  <c r="B9" i="35" l="1"/>
  <c r="M29" i="57"/>
  <c r="J29" i="57"/>
  <c r="G29" i="57"/>
  <c r="L15" i="57"/>
  <c r="G15" i="57"/>
  <c r="Z27" i="43" l="1"/>
  <c r="Z26" i="43"/>
  <c r="Z25" i="43"/>
  <c r="Q27" i="43"/>
  <c r="Q26" i="43"/>
  <c r="Q25" i="43"/>
  <c r="H29" i="43"/>
  <c r="H27" i="43"/>
  <c r="H26" i="43"/>
  <c r="H25" i="43"/>
  <c r="E27" i="43"/>
  <c r="E26" i="43"/>
  <c r="E25" i="43"/>
  <c r="B27" i="43"/>
  <c r="B26" i="43"/>
  <c r="B25" i="43"/>
  <c r="L11" i="52"/>
  <c r="L10" i="52"/>
  <c r="L9" i="52"/>
  <c r="J11" i="52"/>
  <c r="J10" i="52"/>
  <c r="J9" i="52"/>
  <c r="M28" i="57"/>
  <c r="M27" i="57"/>
  <c r="M26" i="57"/>
  <c r="J28" i="57"/>
  <c r="J27" i="57"/>
  <c r="J26" i="57"/>
  <c r="G28" i="57"/>
  <c r="G27" i="57"/>
  <c r="G26" i="57"/>
  <c r="L14" i="57"/>
  <c r="L13" i="57"/>
  <c r="L12" i="57"/>
  <c r="G14" i="57"/>
  <c r="G13" i="57"/>
  <c r="G12" i="57"/>
  <c r="L16" i="57" l="1"/>
  <c r="G16" i="57"/>
  <c r="M30" i="57"/>
  <c r="J30" i="57"/>
  <c r="G30" i="57"/>
  <c r="B15" i="52" l="1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14" i="52"/>
  <c r="L13" i="52" l="1"/>
  <c r="B29" i="43" l="1"/>
  <c r="E29" i="43"/>
  <c r="Q29" i="43"/>
  <c r="Z29" i="43"/>
  <c r="J13" i="52" l="1"/>
  <c r="E13" i="52"/>
  <c r="F13" i="52"/>
  <c r="B19" i="35" l="1"/>
  <c r="B11" i="35"/>
  <c r="B12" i="35"/>
  <c r="B13" i="35"/>
  <c r="B14" i="35"/>
  <c r="B15" i="35"/>
  <c r="B16" i="35"/>
  <c r="B17" i="35"/>
  <c r="B18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10" i="35"/>
  <c r="G13" i="52"/>
  <c r="D13" i="52"/>
  <c r="C13" i="52"/>
  <c r="B13" i="52" l="1"/>
  <c r="U12" i="50" l="1"/>
  <c r="X9" i="52"/>
  <c r="R12" i="35"/>
  <c r="U12" i="18"/>
</calcChain>
</file>

<file path=xl/comments1.xml><?xml version="1.0" encoding="utf-8"?>
<comments xmlns="http://schemas.openxmlformats.org/spreadsheetml/2006/main">
  <authors>
    <author>作成者</author>
  </authors>
  <commentLis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表示はしませんが、１人当たり受診件数の計算に使用しますので、参考に入力してください。</t>
        </r>
      </text>
    </comment>
  </commentList>
</comments>
</file>

<file path=xl/sharedStrings.xml><?xml version="1.0" encoding="utf-8"?>
<sst xmlns="http://schemas.openxmlformats.org/spreadsheetml/2006/main" count="741" uniqueCount="309">
  <si>
    <t>第2章　障がい者福祉</t>
  </si>
  <si>
    <t>第1節　相　　　　談</t>
  </si>
  <si>
    <t>1　心身障がい者リハビリテーションセンターにおける相談・判定の状況</t>
  </si>
  <si>
    <t>第1表　心身障がい者リハビリテーションセンター（身体障がい者更生相談所業務）</t>
  </si>
  <si>
    <t>における相談・判定の状況</t>
  </si>
  <si>
    <t>総数</t>
  </si>
  <si>
    <t>その他</t>
  </si>
  <si>
    <t>第2表　心身障がい者リハビリテーションセンター（知的障がい者更生相談所業務）</t>
  </si>
  <si>
    <t>取扱実人員</t>
  </si>
  <si>
    <t>判定内容</t>
  </si>
  <si>
    <t>判定書等交付件数</t>
  </si>
  <si>
    <t>生活</t>
  </si>
  <si>
    <t>教育</t>
  </si>
  <si>
    <t>療育手帳</t>
  </si>
  <si>
    <t>計</t>
  </si>
  <si>
    <t>医学的判定</t>
  </si>
  <si>
    <t>心理判定</t>
  </si>
  <si>
    <t>年度初日施設数</t>
  </si>
  <si>
    <t>年度初日定員</t>
  </si>
  <si>
    <t>23 年 度</t>
  </si>
  <si>
    <t xml:space="preserve">･･･ </t>
  </si>
  <si>
    <t>利用人員</t>
  </si>
  <si>
    <t>（単位：人）</t>
  </si>
  <si>
    <t>相談内容</t>
  </si>
  <si>
    <t>年度4月利用者数</t>
  </si>
  <si>
    <t>総　数</t>
  </si>
  <si>
    <t>第3節　身体障がい者医療</t>
  </si>
  <si>
    <t>1　重度障がい者医療費助成制度事業受給者の状況</t>
  </si>
  <si>
    <t>合併者</t>
  </si>
  <si>
    <t>受給者数</t>
  </si>
  <si>
    <t>医療助成費</t>
  </si>
  <si>
    <t>障がい者</t>
  </si>
  <si>
    <t>(年度平均)</t>
  </si>
  <si>
    <t>助成額</t>
    <rPh sb="0" eb="3">
      <t>ジョセイガク</t>
    </rPh>
    <phoneticPr fontId="8"/>
  </si>
  <si>
    <t>北　　区</t>
  </si>
  <si>
    <t>都 島 区</t>
  </si>
  <si>
    <t>福 島 区</t>
  </si>
  <si>
    <t>此 花 区</t>
  </si>
  <si>
    <t>中 央 区</t>
  </si>
  <si>
    <t>西　　区</t>
  </si>
  <si>
    <t>港　　区</t>
  </si>
  <si>
    <t>大 正 区</t>
  </si>
  <si>
    <t>天王寺区</t>
  </si>
  <si>
    <t>浪 速 区</t>
  </si>
  <si>
    <t>西淀川区</t>
  </si>
  <si>
    <t>淀 川 区</t>
  </si>
  <si>
    <t>東淀川区</t>
  </si>
  <si>
    <t>東 成 区</t>
  </si>
  <si>
    <t>生 野 区</t>
  </si>
  <si>
    <t>旭　　区</t>
  </si>
  <si>
    <t>城 東 区</t>
  </si>
  <si>
    <t>鶴 見 区</t>
  </si>
  <si>
    <t>阿倍野区</t>
  </si>
  <si>
    <t>住之江区</t>
  </si>
  <si>
    <t>住 吉 区</t>
  </si>
  <si>
    <t>東住吉区</t>
  </si>
  <si>
    <t>平 野 区</t>
  </si>
  <si>
    <t>西 成 区</t>
  </si>
  <si>
    <t>2　身体障がい者更生医療給付の状況</t>
  </si>
  <si>
    <t>給付申請件数</t>
  </si>
  <si>
    <t>給付決定件数</t>
  </si>
  <si>
    <t>支　出　決　定　金　額</t>
    <rPh sb="4" eb="5">
      <t>ケツ</t>
    </rPh>
    <rPh sb="6" eb="7">
      <t>テイ</t>
    </rPh>
    <rPh sb="8" eb="9">
      <t>キン</t>
    </rPh>
    <rPh sb="10" eb="11">
      <t>ガク</t>
    </rPh>
    <phoneticPr fontId="8"/>
  </si>
  <si>
    <t>実　人　員</t>
  </si>
  <si>
    <t>入　　院</t>
  </si>
  <si>
    <t>入 院 外</t>
  </si>
  <si>
    <t>入  　院</t>
  </si>
  <si>
    <t>公　費　負　担　額</t>
  </si>
  <si>
    <t>社 会 保 険 負 担 額</t>
  </si>
  <si>
    <t>自 己 負 担 額</t>
  </si>
  <si>
    <t>入　  院</t>
  </si>
  <si>
    <t>入院外</t>
  </si>
  <si>
    <t>入　院</t>
  </si>
  <si>
    <t>1　身体障がい者手帳交付台帳登載の状況</t>
  </si>
  <si>
    <t>交付台帳登載数の状況</t>
  </si>
  <si>
    <t>視　覚　障がい</t>
  </si>
  <si>
    <t>聴覚・平衡機能障がい</t>
  </si>
  <si>
    <t>音声・言語・そしゃく機能障がい</t>
  </si>
  <si>
    <t>肢　体　不　自　由</t>
  </si>
  <si>
    <t>内　部　障　が　い</t>
  </si>
  <si>
    <t>18歳未満</t>
  </si>
  <si>
    <t>18歳以上</t>
  </si>
  <si>
    <t>登　　　載　　　数</t>
  </si>
  <si>
    <t>新規交付</t>
  </si>
  <si>
    <t>転　　入</t>
  </si>
  <si>
    <t>転出返還</t>
  </si>
  <si>
    <t>総　　数</t>
  </si>
  <si>
    <t>（年度中）</t>
  </si>
  <si>
    <t>2　重度障がい者訪問診断の実施状況</t>
  </si>
  <si>
    <t>件　　　数</t>
  </si>
  <si>
    <t>3　身体障がい者手帳無料診断の実施状況</t>
  </si>
  <si>
    <t>（単位：件　円）</t>
  </si>
  <si>
    <t>総　　　数</t>
  </si>
  <si>
    <t>交　　　付</t>
  </si>
  <si>
    <t>修　　　理</t>
  </si>
  <si>
    <t>公費負担額</t>
  </si>
  <si>
    <t>義足</t>
  </si>
  <si>
    <t>装具</t>
  </si>
  <si>
    <t>座位保持装置</t>
  </si>
  <si>
    <t>盲人安全つえ</t>
  </si>
  <si>
    <t>義眼</t>
  </si>
  <si>
    <t>眼鏡</t>
  </si>
  <si>
    <t>補聴器</t>
  </si>
  <si>
    <t>車椅子</t>
  </si>
  <si>
    <t>電動車椅子</t>
  </si>
  <si>
    <t>歩行器</t>
  </si>
  <si>
    <t>5　日常生活用具給付の状況（障がい者・児）</t>
  </si>
  <si>
    <t>（単位：品目　件　円）</t>
  </si>
  <si>
    <t>対　象　種　品　目</t>
  </si>
  <si>
    <t>給付及び貸与件数</t>
  </si>
  <si>
    <t>交　付　負　担　額</t>
  </si>
  <si>
    <t>6　重度障がい者等タクシ－料金助成の状況</t>
  </si>
  <si>
    <t>（単位：人　枚）</t>
  </si>
  <si>
    <t>タクシー券</t>
  </si>
  <si>
    <t>交　付　人　員</t>
  </si>
  <si>
    <t>利用券交付枚数</t>
  </si>
  <si>
    <t>7　特別障がい者手当等の支給状況</t>
  </si>
  <si>
    <t>特別障がい者手当</t>
  </si>
  <si>
    <t>障がい児福祉手当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</si>
  <si>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</si>
  <si>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</si>
  <si>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</si>
  <si>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</si>
  <si>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</si>
  <si>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</si>
  <si>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</si>
  <si>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</si>
  <si>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浪速区</t>
  </si>
  <si>
    <t>淀川区</t>
  </si>
  <si>
    <t>生野区</t>
  </si>
  <si>
    <t>旭区</t>
  </si>
  <si>
    <t>城東区</t>
  </si>
  <si>
    <t>鶴見区</t>
  </si>
  <si>
    <t>住吉区</t>
  </si>
  <si>
    <t>平野区</t>
  </si>
  <si>
    <t>西成区</t>
  </si>
  <si>
    <t>8　心身障がい者扶養共済制度の加入状況</t>
  </si>
  <si>
    <t>総　　　　　数</t>
  </si>
  <si>
    <t>（単位：件　千円）</t>
  </si>
  <si>
    <t>自動車改造助成</t>
  </si>
  <si>
    <t>福祉バス助成</t>
  </si>
  <si>
    <t>件 数</t>
  </si>
  <si>
    <t>金 額</t>
  </si>
  <si>
    <t>総  数</t>
  </si>
  <si>
    <t>本　　　　　　　　　　館</t>
  </si>
  <si>
    <t>体育館</t>
  </si>
  <si>
    <t>プール</t>
  </si>
  <si>
    <t>卓球室</t>
  </si>
  <si>
    <t>ボウリング室</t>
  </si>
  <si>
    <t>トレーニング室</t>
  </si>
  <si>
    <t>講習室</t>
  </si>
  <si>
    <t>小体育館</t>
  </si>
  <si>
    <t>視覚</t>
  </si>
  <si>
    <t>聴言</t>
  </si>
  <si>
    <t>肢体</t>
  </si>
  <si>
    <t>①　スポーツセンター部門</t>
  </si>
  <si>
    <t>アリーナ</t>
  </si>
  <si>
    <t>プ ― ル</t>
  </si>
  <si>
    <t>卓 球 室</t>
  </si>
  <si>
    <t>②　宿泊研修部門</t>
  </si>
  <si>
    <t>宿　　　　　　　　　　　　泊</t>
  </si>
  <si>
    <t>介助者</t>
  </si>
  <si>
    <t>高齢者</t>
  </si>
  <si>
    <t>一般</t>
  </si>
  <si>
    <t>子ども</t>
  </si>
  <si>
    <t>（単位：人　日）</t>
  </si>
  <si>
    <t>別　　　　　　　館</t>
  </si>
  <si>
    <t>屋　外　施　設</t>
  </si>
  <si>
    <t>医事相談室</t>
  </si>
  <si>
    <t>利用実人員</t>
  </si>
  <si>
    <t>開館日数</t>
  </si>
  <si>
    <t>遊戯室</t>
  </si>
  <si>
    <t>研修室</t>
  </si>
  <si>
    <t>サブアリーナ</t>
  </si>
  <si>
    <t>プレイルーム</t>
  </si>
  <si>
    <t>会議室</t>
  </si>
  <si>
    <t>図書館</t>
  </si>
  <si>
    <t>アーチェリー場</t>
  </si>
  <si>
    <t>多目的広場</t>
  </si>
  <si>
    <t>（単位：人　回）</t>
  </si>
  <si>
    <t>休　　　　　　　憩</t>
  </si>
  <si>
    <t>研　修　室</t>
  </si>
  <si>
    <t>大　広　間</t>
  </si>
  <si>
    <t>回数</t>
  </si>
  <si>
    <t>第5節　知的障がい者の更生援護</t>
  </si>
  <si>
    <t>総　　   　数</t>
  </si>
  <si>
    <t>18  歳  未  満</t>
  </si>
  <si>
    <t>18  歳  以  上</t>
  </si>
  <si>
    <t>合 計</t>
  </si>
  <si>
    <t>Ａ</t>
  </si>
  <si>
    <t>Ｂ１</t>
  </si>
  <si>
    <t>Ｂ２</t>
  </si>
  <si>
    <t>小 計</t>
  </si>
  <si>
    <t>注1　大阪市内に所在する大阪市指定事業所数及び定員</t>
    <rPh sb="14" eb="15">
      <t>シ</t>
    </rPh>
    <phoneticPr fontId="8"/>
  </si>
  <si>
    <t>障がい別</t>
    <rPh sb="0" eb="1">
      <t>ショウ</t>
    </rPh>
    <rPh sb="3" eb="4">
      <t>ベツ</t>
    </rPh>
    <phoneticPr fontId="9"/>
  </si>
  <si>
    <t>聴覚</t>
    <rPh sb="0" eb="2">
      <t>チョウカク</t>
    </rPh>
    <phoneticPr fontId="9"/>
  </si>
  <si>
    <t>１人当たり</t>
    <rPh sb="1" eb="2">
      <t>ニン</t>
    </rPh>
    <rPh sb="2" eb="3">
      <t>ア</t>
    </rPh>
    <phoneticPr fontId="8"/>
  </si>
  <si>
    <t>受診件数</t>
    <rPh sb="0" eb="1">
      <t>ウケ</t>
    </rPh>
    <rPh sb="1" eb="2">
      <t>ミ</t>
    </rPh>
    <rPh sb="2" eb="4">
      <t>ケンスウ</t>
    </rPh>
    <phoneticPr fontId="8"/>
  </si>
  <si>
    <t>（単位：人　件）</t>
    <rPh sb="1" eb="3">
      <t>タンイ</t>
    </rPh>
    <rPh sb="4" eb="5">
      <t>ニン</t>
    </rPh>
    <rPh sb="6" eb="7">
      <t>ケン</t>
    </rPh>
    <phoneticPr fontId="9"/>
  </si>
  <si>
    <t>（単位：人　円　件）</t>
    <rPh sb="8" eb="9">
      <t>ケン</t>
    </rPh>
    <phoneticPr fontId="8"/>
  </si>
  <si>
    <t>注2　年度4月利用者数については、国保連合会請求情報による統計資料数値（大阪市外施設利用者含む）</t>
    <phoneticPr fontId="8"/>
  </si>
  <si>
    <t>１人当たり</t>
    <phoneticPr fontId="8"/>
  </si>
  <si>
    <t>更生医療給付の状況</t>
    <phoneticPr fontId="8"/>
  </si>
  <si>
    <t>（単位：件　円　人）</t>
    <phoneticPr fontId="8"/>
  </si>
  <si>
    <t>身　　体</t>
    <phoneticPr fontId="8"/>
  </si>
  <si>
    <t>知　　的</t>
    <phoneticPr fontId="8"/>
  </si>
  <si>
    <t>福祉手当(経過措置分)</t>
    <rPh sb="5" eb="7">
      <t>ケイカ</t>
    </rPh>
    <rPh sb="7" eb="9">
      <t>ソチ</t>
    </rPh>
    <phoneticPr fontId="8"/>
  </si>
  <si>
    <t>入　　院</t>
    <phoneticPr fontId="8"/>
  </si>
  <si>
    <t>第4節　在宅</t>
    <phoneticPr fontId="8"/>
  </si>
  <si>
    <t>サ ― ビ ス</t>
    <phoneticPr fontId="8"/>
  </si>
  <si>
    <t>第</t>
    <rPh sb="0" eb="1">
      <t>ダイ</t>
    </rPh>
    <phoneticPr fontId="8"/>
  </si>
  <si>
    <t>章</t>
    <rPh sb="0" eb="1">
      <t>ショウ</t>
    </rPh>
    <phoneticPr fontId="8"/>
  </si>
  <si>
    <t>障がい者福祉</t>
    <rPh sb="0" eb="1">
      <t>ショウ</t>
    </rPh>
    <rPh sb="3" eb="4">
      <t>シャ</t>
    </rPh>
    <rPh sb="4" eb="6">
      <t>フクシ</t>
    </rPh>
    <phoneticPr fontId="8"/>
  </si>
  <si>
    <t>1 療育手帳交付台帳登載数の状況</t>
    <phoneticPr fontId="11"/>
  </si>
  <si>
    <t>(単位：人）</t>
    <rPh sb="1" eb="3">
      <t>タンイ</t>
    </rPh>
    <rPh sb="4" eb="5">
      <t>ニン</t>
    </rPh>
    <phoneticPr fontId="11"/>
  </si>
  <si>
    <t>スポーツセンターの利用状況</t>
    <rPh sb="9" eb="11">
      <t>リヨウ</t>
    </rPh>
    <rPh sb="11" eb="13">
      <t>ジョウキョウ</t>
    </rPh>
    <phoneticPr fontId="11"/>
  </si>
  <si>
    <t>注3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</si>
  <si>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注4　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11"/>
  </si>
  <si>
    <t>計</t>
    <rPh sb="0" eb="1">
      <t>ケイ</t>
    </rPh>
    <phoneticPr fontId="11"/>
  </si>
  <si>
    <t>リフト付タクシー券</t>
    <phoneticPr fontId="11"/>
  </si>
  <si>
    <t>スポーツセンターの利用状況</t>
    <phoneticPr fontId="9"/>
  </si>
  <si>
    <t>運動場</t>
    <rPh sb="0" eb="2">
      <t>ウンドウ</t>
    </rPh>
    <rPh sb="2" eb="3">
      <t>ジョウ</t>
    </rPh>
    <phoneticPr fontId="11"/>
  </si>
  <si>
    <t>会議室</t>
    <rPh sb="0" eb="2">
      <t>カイギ</t>
    </rPh>
    <phoneticPr fontId="11"/>
  </si>
  <si>
    <t>義手</t>
    <phoneticPr fontId="9"/>
  </si>
  <si>
    <t>重度障がい者
意思伝達装置</t>
    <phoneticPr fontId="9"/>
  </si>
  <si>
    <t xml:space="preserve"> （単位：口）</t>
    <phoneticPr fontId="11"/>
  </si>
  <si>
    <t>第3表　施設入所支援</t>
    <phoneticPr fontId="11"/>
  </si>
  <si>
    <t>第4表　生活介護</t>
    <phoneticPr fontId="11"/>
  </si>
  <si>
    <t>第5表　自立訓練（生活訓練）</t>
    <phoneticPr fontId="11"/>
  </si>
  <si>
    <t>第6表　自立訓練（機能訓練）</t>
    <phoneticPr fontId="11"/>
  </si>
  <si>
    <t>第7表　就労移行支援</t>
    <phoneticPr fontId="11"/>
  </si>
  <si>
    <t>第8表　就労継続支援A型</t>
    <phoneticPr fontId="11"/>
  </si>
  <si>
    <t>第9表　就労継続支援B型</t>
    <phoneticPr fontId="11"/>
  </si>
  <si>
    <t>第10表　療養介護</t>
    <phoneticPr fontId="11"/>
  </si>
  <si>
    <t>第11表　重度障がい者医療費助成事業受給者の状況（区別）</t>
    <phoneticPr fontId="11"/>
  </si>
  <si>
    <t>第12表　身体障がい者</t>
    <phoneticPr fontId="8"/>
  </si>
  <si>
    <t>第13表　身体障がい者手帳</t>
    <phoneticPr fontId="11"/>
  </si>
  <si>
    <t>第14表　身体障がい者手帳交付台帳登載数の状況（区別）</t>
    <phoneticPr fontId="11"/>
  </si>
  <si>
    <t>第15表　重度障がい者訪問診断の実施状況</t>
    <phoneticPr fontId="8"/>
  </si>
  <si>
    <t>第16表　身体障がい者手帳無料診断の実施状況</t>
    <phoneticPr fontId="8"/>
  </si>
  <si>
    <t>第17表　補装具の交付・修理の状況</t>
    <phoneticPr fontId="11"/>
  </si>
  <si>
    <t>第18表　日常生活用具給付の状況</t>
    <phoneticPr fontId="11"/>
  </si>
  <si>
    <t>第19表　重度障がい者等タクシー料金助成の状況</t>
    <phoneticPr fontId="11"/>
  </si>
  <si>
    <t>第20表　特別障がい者手当等の支給状況</t>
    <phoneticPr fontId="11"/>
  </si>
  <si>
    <t>第2節　障がい者福祉施設等の状況</t>
    <phoneticPr fontId="11"/>
  </si>
  <si>
    <t>1　障がい者支援施設等</t>
    <phoneticPr fontId="11"/>
  </si>
  <si>
    <t>第21表　心身障がい者扶養共済制度の加入状況</t>
    <phoneticPr fontId="11"/>
  </si>
  <si>
    <t>30年度</t>
  </si>
  <si>
    <t>精　　神</t>
    <rPh sb="0" eb="1">
      <t>セイ</t>
    </rPh>
    <rPh sb="3" eb="4">
      <t>カミ</t>
    </rPh>
    <phoneticPr fontId="8"/>
  </si>
  <si>
    <t>難　　病</t>
    <rPh sb="0" eb="1">
      <t>ナン</t>
    </rPh>
    <rPh sb="3" eb="4">
      <t>ヤマイ</t>
    </rPh>
    <phoneticPr fontId="8"/>
  </si>
  <si>
    <t>総受診件数</t>
    <rPh sb="0" eb="1">
      <t>ソウ</t>
    </rPh>
    <rPh sb="1" eb="3">
      <t>ジュシン</t>
    </rPh>
    <rPh sb="3" eb="5">
      <t>ケンスウ</t>
    </rPh>
    <phoneticPr fontId="11"/>
  </si>
  <si>
    <t>（年間）</t>
  </si>
  <si>
    <t>(単位：件）</t>
    <rPh sb="4" eb="5">
      <t>ケン</t>
    </rPh>
    <phoneticPr fontId="8"/>
  </si>
  <si>
    <t>更生医療</t>
    <rPh sb="0" eb="2">
      <t>コウセイ</t>
    </rPh>
    <rPh sb="2" eb="4">
      <t>イリョウ</t>
    </rPh>
    <phoneticPr fontId="11"/>
  </si>
  <si>
    <t>補装具</t>
    <rPh sb="0" eb="3">
      <t>ホソウグ</t>
    </rPh>
    <phoneticPr fontId="11"/>
  </si>
  <si>
    <t>手帳診断</t>
    <rPh sb="0" eb="2">
      <t>テチョウ</t>
    </rPh>
    <rPh sb="2" eb="4">
      <t>シンダン</t>
    </rPh>
    <phoneticPr fontId="11"/>
  </si>
  <si>
    <t>その他</t>
    <rPh sb="2" eb="3">
      <t>タ</t>
    </rPh>
    <phoneticPr fontId="11"/>
  </si>
  <si>
    <t>（単位：人　件）</t>
    <phoneticPr fontId="11"/>
  </si>
  <si>
    <t>判定状況</t>
    <rPh sb="0" eb="2">
      <t>ハンテイ</t>
    </rPh>
    <rPh sb="2" eb="4">
      <t>ジョウキョウ</t>
    </rPh>
    <phoneticPr fontId="11"/>
  </si>
  <si>
    <t>（単位：箇所　人）</t>
    <rPh sb="4" eb="5">
      <t>カ</t>
    </rPh>
    <phoneticPr fontId="11"/>
  </si>
  <si>
    <t>（単位：箇所　人）</t>
    <phoneticPr fontId="11"/>
  </si>
  <si>
    <t>注　別途、心身障がい者リハビリテーションセンターで実施</t>
    <rPh sb="0" eb="1">
      <t>チュウ</t>
    </rPh>
    <phoneticPr fontId="8"/>
  </si>
  <si>
    <t>注3　平成24年4月に児童福祉法および障害者自立支援法が見直され、医療型障がい児入所施設に入所している原則18歳以上の者は
　　 障害者自立支援法の適用を受けるようになる。</t>
    <rPh sb="0" eb="1">
      <t>チュウ</t>
    </rPh>
    <rPh sb="3" eb="5">
      <t>ヘイセイ</t>
    </rPh>
    <rPh sb="7" eb="8">
      <t>ネン</t>
    </rPh>
    <rPh sb="9" eb="10">
      <t>ガツ</t>
    </rPh>
    <rPh sb="11" eb="13">
      <t>ジドウ</t>
    </rPh>
    <rPh sb="13" eb="15">
      <t>フクシ</t>
    </rPh>
    <rPh sb="15" eb="16">
      <t>ホウ</t>
    </rPh>
    <rPh sb="19" eb="22">
      <t>ショウガイシャ</t>
    </rPh>
    <rPh sb="22" eb="24">
      <t>ジリツ</t>
    </rPh>
    <rPh sb="24" eb="26">
      <t>シエン</t>
    </rPh>
    <rPh sb="26" eb="27">
      <t>ホウ</t>
    </rPh>
    <rPh sb="28" eb="30">
      <t>ミナオ</t>
    </rPh>
    <rPh sb="33" eb="35">
      <t>イリョウ</t>
    </rPh>
    <rPh sb="35" eb="36">
      <t>ガタ</t>
    </rPh>
    <rPh sb="36" eb="37">
      <t>サワ</t>
    </rPh>
    <rPh sb="39" eb="40">
      <t>ジ</t>
    </rPh>
    <rPh sb="40" eb="42">
      <t>ニュウショ</t>
    </rPh>
    <rPh sb="42" eb="44">
      <t>シセツ</t>
    </rPh>
    <rPh sb="45" eb="47">
      <t>ニュウショ</t>
    </rPh>
    <rPh sb="51" eb="53">
      <t>ゲンソク</t>
    </rPh>
    <rPh sb="55" eb="58">
      <t>サイイジョウ</t>
    </rPh>
    <rPh sb="59" eb="60">
      <t>モノ</t>
    </rPh>
    <rPh sb="65" eb="68">
      <t>ショウガイシャ</t>
    </rPh>
    <rPh sb="68" eb="70">
      <t>ジリツ</t>
    </rPh>
    <rPh sb="70" eb="72">
      <t>シエン</t>
    </rPh>
    <rPh sb="72" eb="73">
      <t>ホウ</t>
    </rPh>
    <rPh sb="74" eb="76">
      <t>テキヨウ</t>
    </rPh>
    <rPh sb="77" eb="78">
      <t>ウ</t>
    </rPh>
    <phoneticPr fontId="8"/>
  </si>
  <si>
    <t>注　障がいの程度によってA（重度）、B1（中度）、B2（軽度）に区分される。</t>
    <rPh sb="0" eb="1">
      <t>チュウ</t>
    </rPh>
    <rPh sb="2" eb="3">
      <t>ショウ</t>
    </rPh>
    <rPh sb="6" eb="8">
      <t>テイド</t>
    </rPh>
    <rPh sb="14" eb="16">
      <t>ジュウド</t>
    </rPh>
    <rPh sb="21" eb="23">
      <t>チュウド</t>
    </rPh>
    <rPh sb="28" eb="30">
      <t>ケイド</t>
    </rPh>
    <rPh sb="32" eb="34">
      <t>クブン</t>
    </rPh>
    <phoneticPr fontId="8"/>
  </si>
  <si>
    <t>注　障がいの種類別は個人使用の障がい者のみを対象とした。</t>
    <phoneticPr fontId="11"/>
  </si>
  <si>
    <t>東成区</t>
    <rPh sb="0" eb="3">
      <t>ヒガシナリク</t>
    </rPh>
    <phoneticPr fontId="11"/>
  </si>
  <si>
    <t>令和元年度</t>
  </si>
  <si>
    <t>－</t>
  </si>
  <si>
    <t>令和 元 年 度</t>
  </si>
  <si>
    <t>令和元 年 度</t>
  </si>
  <si>
    <t>令和 元　年　度</t>
    <phoneticPr fontId="8"/>
  </si>
  <si>
    <t>令和 元　年　度</t>
    <phoneticPr fontId="11"/>
  </si>
  <si>
    <t>令和 元 年 度</t>
    <phoneticPr fontId="11"/>
  </si>
  <si>
    <t>２年度</t>
    <rPh sb="1" eb="3">
      <t>ネンド</t>
    </rPh>
    <phoneticPr fontId="9"/>
  </si>
  <si>
    <t>２年度</t>
    <rPh sb="1" eb="3">
      <t>ネンド</t>
    </rPh>
    <phoneticPr fontId="11"/>
  </si>
  <si>
    <t>30 年 度</t>
    <phoneticPr fontId="11"/>
  </si>
  <si>
    <t>２ 年 度</t>
    <rPh sb="2" eb="3">
      <t>ネン</t>
    </rPh>
    <rPh sb="4" eb="5">
      <t>ド</t>
    </rPh>
    <phoneticPr fontId="11"/>
  </si>
  <si>
    <t>30　　年　　度</t>
    <phoneticPr fontId="8"/>
  </si>
  <si>
    <t>２　　年　　度</t>
    <rPh sb="3" eb="4">
      <t>ネン</t>
    </rPh>
    <rPh sb="6" eb="7">
      <t>ド</t>
    </rPh>
    <phoneticPr fontId="8"/>
  </si>
  <si>
    <t>30　年　度</t>
    <phoneticPr fontId="11"/>
  </si>
  <si>
    <t>２　年　度</t>
    <rPh sb="2" eb="3">
      <t>ネン</t>
    </rPh>
    <rPh sb="4" eb="5">
      <t>ド</t>
    </rPh>
    <phoneticPr fontId="9"/>
  </si>
  <si>
    <t>２　年　度</t>
    <rPh sb="2" eb="3">
      <t>ネン</t>
    </rPh>
    <rPh sb="4" eb="5">
      <t>ド</t>
    </rPh>
    <phoneticPr fontId="11"/>
  </si>
  <si>
    <t>30　　年　　度</t>
    <phoneticPr fontId="11"/>
  </si>
  <si>
    <t>２　　年　　度</t>
    <rPh sb="3" eb="4">
      <t>ネン</t>
    </rPh>
    <rPh sb="6" eb="7">
      <t>ド</t>
    </rPh>
    <phoneticPr fontId="11"/>
  </si>
  <si>
    <t>２ 年 度</t>
    <rPh sb="2" eb="3">
      <t>ネン</t>
    </rPh>
    <rPh sb="4" eb="5">
      <t>ド</t>
    </rPh>
    <phoneticPr fontId="9"/>
  </si>
  <si>
    <t>２ 年 度</t>
    <rPh sb="2" eb="3">
      <t>ネン</t>
    </rPh>
    <rPh sb="4" eb="5">
      <t>ド</t>
    </rPh>
    <phoneticPr fontId="8"/>
  </si>
  <si>
    <r>
      <t>4</t>
    </r>
    <r>
      <rPr>
        <sz val="10.5"/>
        <color theme="1"/>
        <rFont val="ＭＳ ゴシック"/>
        <family val="3"/>
        <charset val="128"/>
      </rPr>
      <t>　</t>
    </r>
    <r>
      <rPr>
        <sz val="12"/>
        <color theme="1"/>
        <rFont val="ＭＳ ゴシック"/>
        <family val="3"/>
        <charset val="128"/>
      </rPr>
      <t>補装具の交付・修理の状況（障がい者）</t>
    </r>
    <phoneticPr fontId="11"/>
  </si>
  <si>
    <t>9　自動車改造等の助成状況</t>
    <rPh sb="2" eb="5">
      <t>ジドウシャ</t>
    </rPh>
    <rPh sb="5" eb="7">
      <t>カイゾウ</t>
    </rPh>
    <phoneticPr fontId="11"/>
  </si>
  <si>
    <t>第22表　自動車改造等の助成状況</t>
    <rPh sb="5" eb="8">
      <t>ジドウシャ</t>
    </rPh>
    <rPh sb="8" eb="10">
      <t>カイゾウ</t>
    </rPh>
    <phoneticPr fontId="11"/>
  </si>
  <si>
    <t>10 障がい者スポーツセンターの利用状況</t>
    <phoneticPr fontId="11"/>
  </si>
  <si>
    <t>第23表　長居障がい者</t>
    <rPh sb="0" eb="1">
      <t>ダイ</t>
    </rPh>
    <rPh sb="3" eb="4">
      <t>ヒョウ</t>
    </rPh>
    <rPh sb="5" eb="7">
      <t>ナガイ</t>
    </rPh>
    <rPh sb="7" eb="8">
      <t>ショウ</t>
    </rPh>
    <rPh sb="10" eb="11">
      <t>シャ</t>
    </rPh>
    <phoneticPr fontId="11"/>
  </si>
  <si>
    <t>第24表　舞洲障がい者</t>
    <phoneticPr fontId="9"/>
  </si>
  <si>
    <t>第25表　療育手帳交付台帳登載数の状況（区別）</t>
    <phoneticPr fontId="11"/>
  </si>
  <si>
    <t>平成29年度</t>
    <rPh sb="0" eb="2">
      <t>ヘイセイ</t>
    </rPh>
    <phoneticPr fontId="11"/>
  </si>
  <si>
    <t>３年度</t>
    <rPh sb="1" eb="3">
      <t>ネンド</t>
    </rPh>
    <phoneticPr fontId="9"/>
  </si>
  <si>
    <t>３年度</t>
    <rPh sb="1" eb="3">
      <t>ネンド</t>
    </rPh>
    <phoneticPr fontId="11"/>
  </si>
  <si>
    <t>平成29 年 度</t>
    <rPh sb="0" eb="2">
      <t>ヘイセイ</t>
    </rPh>
    <phoneticPr fontId="11"/>
  </si>
  <si>
    <t>３ 年 度</t>
    <rPh sb="2" eb="3">
      <t>ネン</t>
    </rPh>
    <rPh sb="4" eb="5">
      <t>ド</t>
    </rPh>
    <phoneticPr fontId="11"/>
  </si>
  <si>
    <t>３　　年　　度</t>
    <rPh sb="3" eb="4">
      <t>ネン</t>
    </rPh>
    <rPh sb="6" eb="7">
      <t>ド</t>
    </rPh>
    <phoneticPr fontId="8"/>
  </si>
  <si>
    <t>平成 29　年　度</t>
    <rPh sb="0" eb="2">
      <t>ヘイセイ</t>
    </rPh>
    <phoneticPr fontId="8"/>
  </si>
  <si>
    <t>平成 29　年　度</t>
    <rPh sb="0" eb="2">
      <t>ヘイセイ</t>
    </rPh>
    <phoneticPr fontId="11"/>
  </si>
  <si>
    <t>３　年　度</t>
    <rPh sb="2" eb="3">
      <t>ネン</t>
    </rPh>
    <rPh sb="4" eb="5">
      <t>ド</t>
    </rPh>
    <phoneticPr fontId="9"/>
  </si>
  <si>
    <t>３　年　度</t>
    <rPh sb="2" eb="3">
      <t>ネン</t>
    </rPh>
    <rPh sb="4" eb="5">
      <t>ド</t>
    </rPh>
    <phoneticPr fontId="11"/>
  </si>
  <si>
    <t>３　　年　　度</t>
    <rPh sb="3" eb="4">
      <t>ネン</t>
    </rPh>
    <rPh sb="6" eb="7">
      <t>ド</t>
    </rPh>
    <phoneticPr fontId="11"/>
  </si>
  <si>
    <t>平成 29 年 度</t>
    <rPh sb="0" eb="2">
      <t>ヘイセイ</t>
    </rPh>
    <phoneticPr fontId="11"/>
  </si>
  <si>
    <t>３ 年 度</t>
    <rPh sb="2" eb="3">
      <t>ネン</t>
    </rPh>
    <rPh sb="4" eb="5">
      <t>ド</t>
    </rPh>
    <phoneticPr fontId="9"/>
  </si>
  <si>
    <t>３ 年 度</t>
    <rPh sb="2" eb="3">
      <t>ネン</t>
    </rPh>
    <rPh sb="4" eb="5">
      <t>ド</t>
    </rPh>
    <phoneticPr fontId="8"/>
  </si>
  <si>
    <t>月 額 　２７，３５０　 円</t>
    <phoneticPr fontId="11"/>
  </si>
  <si>
    <t>月 額 　１４，８８０ 円</t>
    <phoneticPr fontId="11"/>
  </si>
  <si>
    <t>月 額 　１４，８８０　円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</si>
</sst>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#,##0.00_ "/>
    <numFmt numFmtId="181" formatCode="#,##0_ ;[Red]\-#,##0\ 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97">
    <xf numFmtId="0" fontId="0" fillId="0" borderId="0" xfId="0">
      <alignment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178" fontId="17" fillId="0" borderId="0" xfId="5" applyNumberFormat="1" applyFont="1">
      <alignment vertical="center"/>
    </xf>
    <xf numFmtId="0" fontId="18" fillId="0" borderId="0" xfId="0" applyFont="1" applyFill="1">
      <alignment vertical="center"/>
    </xf>
    <xf numFmtId="0" fontId="20" fillId="0" borderId="18" xfId="0" applyFont="1" applyFill="1" applyBorder="1" applyAlignment="1">
      <alignment horizontal="center" vertical="center" wrapText="1"/>
    </xf>
    <xf numFmtId="178" fontId="12" fillId="0" borderId="0" xfId="4" applyNumberFormat="1" applyFont="1" applyFill="1" applyBorder="1" applyAlignment="1">
      <alignment horizontal="right" vertical="center"/>
    </xf>
    <xf numFmtId="178" fontId="20" fillId="0" borderId="33" xfId="0" applyNumberFormat="1" applyFont="1" applyFill="1" applyBorder="1" applyAlignment="1">
      <alignment horizontal="right" vertical="center"/>
    </xf>
    <xf numFmtId="0" fontId="20" fillId="0" borderId="25" xfId="0" applyFont="1" applyFill="1" applyBorder="1" applyAlignment="1">
      <alignment horizontal="center" vertical="center" wrapText="1"/>
    </xf>
    <xf numFmtId="176" fontId="20" fillId="0" borderId="31" xfId="0" applyNumberFormat="1" applyFont="1" applyFill="1" applyBorder="1" applyAlignment="1">
      <alignment horizontal="right" vertical="center"/>
    </xf>
    <xf numFmtId="178" fontId="20" fillId="0" borderId="25" xfId="0" applyNumberFormat="1" applyFont="1" applyFill="1" applyBorder="1" applyAlignment="1">
      <alignment horizontal="right" vertical="center"/>
    </xf>
    <xf numFmtId="178" fontId="20" fillId="0" borderId="24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distributed" vertical="center" wrapText="1" indent="1"/>
    </xf>
    <xf numFmtId="0" fontId="20" fillId="0" borderId="18" xfId="0" applyFont="1" applyFill="1" applyBorder="1" applyAlignment="1">
      <alignment horizontal="center" vertical="top" wrapText="1" shrinkToFit="1"/>
    </xf>
    <xf numFmtId="0" fontId="20" fillId="0" borderId="15" xfId="0" applyFont="1" applyFill="1" applyBorder="1" applyAlignment="1">
      <alignment horizontal="distributed" vertical="center" wrapText="1" indent="1"/>
    </xf>
    <xf numFmtId="0" fontId="20" fillId="0" borderId="15" xfId="0" applyFont="1" applyFill="1" applyBorder="1" applyAlignment="1">
      <alignment horizontal="center" vertical="center" wrapText="1"/>
    </xf>
    <xf numFmtId="178" fontId="20" fillId="0" borderId="34" xfId="4" applyNumberFormat="1" applyFont="1" applyFill="1" applyBorder="1" applyAlignment="1">
      <alignment horizontal="right" vertical="center"/>
    </xf>
    <xf numFmtId="178" fontId="20" fillId="0" borderId="33" xfId="4" applyNumberFormat="1" applyFont="1" applyFill="1" applyBorder="1" applyAlignment="1">
      <alignment horizontal="right" vertical="center"/>
    </xf>
    <xf numFmtId="178" fontId="20" fillId="0" borderId="18" xfId="4" applyNumberFormat="1" applyFont="1" applyFill="1" applyBorder="1" applyAlignment="1">
      <alignment horizontal="right" vertical="center"/>
    </xf>
    <xf numFmtId="176" fontId="20" fillId="0" borderId="0" xfId="4" applyNumberFormat="1" applyFont="1" applyFill="1" applyBorder="1" applyAlignment="1">
      <alignment horizontal="right" vertical="center"/>
    </xf>
    <xf numFmtId="0" fontId="20" fillId="0" borderId="15" xfId="4" applyFont="1" applyFill="1" applyBorder="1" applyAlignment="1">
      <alignment horizontal="distributed" vertical="center" justifyLastLine="1" shrinkToFit="1"/>
    </xf>
    <xf numFmtId="178" fontId="20" fillId="0" borderId="35" xfId="4" applyNumberFormat="1" applyFont="1" applyFill="1" applyBorder="1" applyAlignment="1">
      <alignment horizontal="right" vertical="center"/>
    </xf>
    <xf numFmtId="178" fontId="20" fillId="0" borderId="36" xfId="4" applyNumberFormat="1" applyFont="1" applyFill="1" applyBorder="1" applyAlignment="1">
      <alignment horizontal="right" vertical="center"/>
    </xf>
    <xf numFmtId="176" fontId="20" fillId="0" borderId="34" xfId="4" applyNumberFormat="1" applyFont="1" applyFill="1" applyBorder="1" applyAlignment="1">
      <alignment horizontal="right" vertical="center"/>
    </xf>
    <xf numFmtId="176" fontId="20" fillId="0" borderId="33" xfId="4" applyNumberFormat="1" applyFont="1" applyFill="1" applyBorder="1" applyAlignment="1">
      <alignment horizontal="right" vertical="center"/>
    </xf>
    <xf numFmtId="179" fontId="20" fillId="0" borderId="34" xfId="4" applyNumberFormat="1" applyFont="1" applyFill="1" applyBorder="1" applyAlignment="1">
      <alignment horizontal="right" vertical="center"/>
    </xf>
    <xf numFmtId="176" fontId="20" fillId="0" borderId="35" xfId="4" applyNumberFormat="1" applyFont="1" applyFill="1" applyBorder="1" applyAlignment="1">
      <alignment horizontal="right" vertical="center"/>
    </xf>
    <xf numFmtId="176" fontId="20" fillId="0" borderId="36" xfId="4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20" fillId="0" borderId="0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 justifyLastLine="1"/>
    </xf>
    <xf numFmtId="0" fontId="20" fillId="0" borderId="40" xfId="4" applyFont="1" applyFill="1" applyBorder="1" applyAlignment="1">
      <alignment vertical="distributed" textRotation="255" indent="1"/>
    </xf>
    <xf numFmtId="0" fontId="20" fillId="0" borderId="0" xfId="4" applyFont="1" applyFill="1" applyBorder="1" applyAlignment="1">
      <alignment vertical="distributed" textRotation="255" indent="1"/>
    </xf>
    <xf numFmtId="0" fontId="20" fillId="0" borderId="0" xfId="4" applyFont="1" applyFill="1" applyBorder="1" applyAlignment="1">
      <alignment horizontal="distributed" vertical="center" justifyLastLine="1" shrinkToFit="1"/>
    </xf>
    <xf numFmtId="0" fontId="20" fillId="0" borderId="18" xfId="4" applyFont="1" applyFill="1" applyBorder="1" applyAlignment="1">
      <alignment horizontal="distributed" vertical="center" justifyLastLine="1" shrinkToFit="1"/>
    </xf>
    <xf numFmtId="178" fontId="1" fillId="0" borderId="0" xfId="4" applyNumberFormat="1" applyFont="1" applyFill="1">
      <alignment vertical="center"/>
    </xf>
    <xf numFmtId="176" fontId="20" fillId="0" borderId="33" xfId="0" applyNumberFormat="1" applyFont="1" applyFill="1" applyBorder="1" applyAlignment="1">
      <alignment horizontal="right" vertical="center"/>
    </xf>
    <xf numFmtId="0" fontId="20" fillId="0" borderId="26" xfId="0" applyFont="1" applyFill="1" applyBorder="1" applyAlignment="1">
      <alignment horizontal="distributed" vertical="center" wrapText="1" justifyLastLine="1"/>
    </xf>
    <xf numFmtId="0" fontId="20" fillId="0" borderId="10" xfId="0" applyFont="1" applyFill="1" applyBorder="1" applyAlignment="1">
      <alignment horizontal="distributed" vertical="center" wrapText="1" justifyLastLine="1"/>
    </xf>
    <xf numFmtId="176" fontId="20" fillId="0" borderId="35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8" fontId="0" fillId="0" borderId="0" xfId="0" applyNumberFormat="1" applyFont="1" applyFill="1">
      <alignment vertical="center"/>
    </xf>
    <xf numFmtId="0" fontId="27" fillId="0" borderId="0" xfId="0" applyFont="1" applyFill="1" applyAlignment="1">
      <alignment horizontal="justify" vertical="center"/>
    </xf>
    <xf numFmtId="178" fontId="20" fillId="0" borderId="10" xfId="0" applyNumberFormat="1" applyFont="1" applyFill="1" applyBorder="1" applyAlignment="1">
      <alignment horizontal="distributed" vertical="center" wrapText="1" justifyLastLine="1"/>
    </xf>
    <xf numFmtId="0" fontId="30" fillId="0" borderId="0" xfId="0" applyFont="1" applyFill="1" applyAlignment="1">
      <alignment horizontal="justify" vertical="center"/>
    </xf>
    <xf numFmtId="178" fontId="20" fillId="0" borderId="33" xfId="8" applyNumberFormat="1" applyFont="1" applyFill="1" applyBorder="1" applyAlignment="1">
      <alignment horizontal="right" vertical="center"/>
    </xf>
    <xf numFmtId="181" fontId="20" fillId="0" borderId="18" xfId="8" applyNumberFormat="1" applyFont="1" applyFill="1" applyBorder="1" applyAlignment="1">
      <alignment horizontal="right" vertical="center"/>
    </xf>
    <xf numFmtId="181" fontId="20" fillId="0" borderId="0" xfId="8" applyNumberFormat="1" applyFont="1" applyFill="1" applyBorder="1" applyAlignment="1">
      <alignment horizontal="right" vertical="center"/>
    </xf>
    <xf numFmtId="179" fontId="20" fillId="0" borderId="18" xfId="0" applyNumberFormat="1" applyFont="1" applyFill="1" applyBorder="1" applyAlignment="1">
      <alignment horizontal="right" vertical="center"/>
    </xf>
    <xf numFmtId="179" fontId="20" fillId="0" borderId="33" xfId="0" applyNumberFormat="1" applyFont="1" applyFill="1" applyBorder="1" applyAlignment="1">
      <alignment horizontal="right" vertical="center"/>
    </xf>
    <xf numFmtId="0" fontId="20" fillId="0" borderId="27" xfId="1" applyFont="1" applyFill="1" applyBorder="1" applyAlignment="1">
      <alignment horizontal="distributed" justifyLastLine="1"/>
    </xf>
    <xf numFmtId="0" fontId="20" fillId="0" borderId="27" xfId="1" applyFont="1" applyFill="1" applyBorder="1" applyAlignment="1">
      <alignment horizontal="distributed" wrapText="1" justifyLastLine="1"/>
    </xf>
    <xf numFmtId="0" fontId="20" fillId="0" borderId="27" xfId="1" applyFont="1" applyFill="1" applyBorder="1" applyAlignment="1">
      <alignment horizontal="center"/>
    </xf>
    <xf numFmtId="0" fontId="20" fillId="0" borderId="7" xfId="1" applyFont="1" applyFill="1" applyBorder="1" applyAlignment="1">
      <alignment horizontal="center" wrapText="1" justifyLastLine="1"/>
    </xf>
    <xf numFmtId="0" fontId="20" fillId="0" borderId="25" xfId="1" applyFont="1" applyFill="1" applyBorder="1" applyAlignment="1">
      <alignment horizontal="distributed" vertical="top" wrapText="1" justifyLastLine="1"/>
    </xf>
    <xf numFmtId="0" fontId="20" fillId="0" borderId="24" xfId="1" applyFont="1" applyFill="1" applyBorder="1" applyAlignment="1">
      <alignment horizontal="center" vertical="top" wrapText="1" justifyLastLine="1"/>
    </xf>
    <xf numFmtId="176" fontId="20" fillId="0" borderId="18" xfId="1" applyNumberFormat="1" applyFont="1" applyFill="1" applyBorder="1" applyAlignment="1">
      <alignment horizontal="right" vertical="center"/>
    </xf>
    <xf numFmtId="178" fontId="20" fillId="0" borderId="18" xfId="1" applyNumberFormat="1" applyFont="1" applyFill="1" applyBorder="1" applyAlignment="1">
      <alignment horizontal="right" vertical="center"/>
    </xf>
    <xf numFmtId="178" fontId="20" fillId="0" borderId="33" xfId="1" applyNumberFormat="1" applyFont="1" applyFill="1" applyBorder="1" applyAlignment="1">
      <alignment horizontal="right" vertical="center"/>
    </xf>
    <xf numFmtId="176" fontId="20" fillId="0" borderId="33" xfId="1" applyNumberFormat="1" applyFont="1" applyFill="1" applyBorder="1" applyAlignment="1">
      <alignment horizontal="right" vertical="center"/>
    </xf>
    <xf numFmtId="180" fontId="20" fillId="0" borderId="0" xfId="1" applyNumberFormat="1" applyFont="1" applyFill="1" applyBorder="1" applyAlignment="1">
      <alignment horizontal="right" vertical="center"/>
    </xf>
    <xf numFmtId="0" fontId="20" fillId="0" borderId="25" xfId="1" applyFont="1" applyFill="1" applyBorder="1" applyAlignment="1">
      <alignment horizontal="center" vertical="center" wrapText="1"/>
    </xf>
    <xf numFmtId="176" fontId="20" fillId="0" borderId="31" xfId="1" applyNumberFormat="1" applyFont="1" applyFill="1" applyBorder="1" applyAlignment="1">
      <alignment horizontal="right" vertical="center"/>
    </xf>
    <xf numFmtId="178" fontId="20" fillId="0" borderId="31" xfId="1" applyNumberFormat="1" applyFont="1" applyFill="1" applyBorder="1" applyAlignment="1">
      <alignment horizontal="right" vertical="center"/>
    </xf>
    <xf numFmtId="0" fontId="20" fillId="0" borderId="18" xfId="1" applyFont="1" applyFill="1" applyBorder="1" applyAlignment="1">
      <alignment horizontal="center" vertical="center" wrapText="1"/>
    </xf>
    <xf numFmtId="178" fontId="20" fillId="0" borderId="43" xfId="1" applyNumberFormat="1" applyFont="1" applyFill="1" applyBorder="1" applyAlignment="1">
      <alignment horizontal="right" vertical="center"/>
    </xf>
    <xf numFmtId="178" fontId="20" fillId="0" borderId="44" xfId="1" applyNumberFormat="1" applyFont="1" applyFill="1" applyBorder="1" applyAlignment="1">
      <alignment horizontal="right" vertical="center"/>
    </xf>
    <xf numFmtId="176" fontId="20" fillId="0" borderId="44" xfId="1" applyNumberFormat="1" applyFont="1" applyFill="1" applyBorder="1" applyAlignment="1">
      <alignment horizontal="right" vertical="center"/>
    </xf>
    <xf numFmtId="178" fontId="20" fillId="0" borderId="34" xfId="1" applyNumberFormat="1" applyFont="1" applyFill="1" applyBorder="1" applyAlignment="1">
      <alignment horizontal="right" vertical="center"/>
    </xf>
    <xf numFmtId="178" fontId="20" fillId="0" borderId="0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34" xfId="1" applyNumberFormat="1" applyFont="1" applyFill="1" applyBorder="1" applyAlignment="1">
      <alignment horizontal="right" vertical="center"/>
    </xf>
    <xf numFmtId="0" fontId="20" fillId="0" borderId="15" xfId="1" applyFont="1" applyFill="1" applyBorder="1" applyAlignment="1">
      <alignment horizontal="center" vertical="center" wrapText="1"/>
    </xf>
    <xf numFmtId="176" fontId="20" fillId="0" borderId="36" xfId="1" applyNumberFormat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horizontal="right" vertical="center"/>
    </xf>
    <xf numFmtId="0" fontId="31" fillId="0" borderId="0" xfId="1" applyFont="1" applyFill="1" applyAlignment="1">
      <alignment horizontal="center" vertical="center"/>
    </xf>
    <xf numFmtId="0" fontId="10" fillId="0" borderId="0" xfId="1" applyFont="1" applyFill="1">
      <alignment vertical="center"/>
    </xf>
    <xf numFmtId="0" fontId="27" fillId="0" borderId="7" xfId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justify" vertical="center"/>
    </xf>
    <xf numFmtId="178" fontId="20" fillId="0" borderId="25" xfId="0" applyNumberFormat="1" applyFont="1" applyFill="1" applyBorder="1" applyAlignment="1">
      <alignment horizontal="distributed" vertical="center" wrapText="1" justifyLastLine="1"/>
    </xf>
    <xf numFmtId="178" fontId="20" fillId="0" borderId="31" xfId="0" applyNumberFormat="1" applyFont="1" applyFill="1" applyBorder="1" applyAlignment="1">
      <alignment horizontal="distributed" vertical="center" wrapText="1" justifyLastLine="1"/>
    </xf>
    <xf numFmtId="176" fontId="20" fillId="0" borderId="18" xfId="0" applyNumberFormat="1" applyFont="1" applyFill="1" applyBorder="1" applyAlignment="1">
      <alignment horizontal="right" vertical="center" wrapText="1" indent="1"/>
    </xf>
    <xf numFmtId="3" fontId="20" fillId="0" borderId="18" xfId="0" applyNumberFormat="1" applyFont="1" applyFill="1" applyBorder="1" applyAlignment="1">
      <alignment horizontal="right" vertical="center" wrapText="1" indent="1"/>
    </xf>
    <xf numFmtId="3" fontId="20" fillId="0" borderId="0" xfId="0" applyNumberFormat="1" applyFont="1" applyFill="1" applyBorder="1" applyAlignment="1">
      <alignment horizontal="right" vertical="center" wrapText="1" indent="1"/>
    </xf>
    <xf numFmtId="176" fontId="20" fillId="0" borderId="25" xfId="0" applyNumberFormat="1" applyFont="1" applyFill="1" applyBorder="1" applyAlignment="1">
      <alignment horizontal="right" vertical="center" wrapText="1" indent="1"/>
    </xf>
    <xf numFmtId="3" fontId="20" fillId="0" borderId="25" xfId="0" applyNumberFormat="1" applyFont="1" applyFill="1" applyBorder="1" applyAlignment="1">
      <alignment horizontal="right" vertical="center" wrapText="1" indent="1"/>
    </xf>
    <xf numFmtId="3" fontId="20" fillId="0" borderId="32" xfId="0" applyNumberFormat="1" applyFont="1" applyFill="1" applyBorder="1" applyAlignment="1">
      <alignment horizontal="right" vertical="center" wrapText="1" indent="1"/>
    </xf>
    <xf numFmtId="3" fontId="20" fillId="0" borderId="35" xfId="0" applyNumberFormat="1" applyFont="1" applyFill="1" applyBorder="1" applyAlignment="1">
      <alignment horizontal="right" vertical="center" wrapText="1" indent="1"/>
    </xf>
    <xf numFmtId="0" fontId="20" fillId="0" borderId="27" xfId="0" applyFont="1" applyFill="1" applyBorder="1" applyAlignment="1">
      <alignment horizontal="distributed" wrapText="1" justifyLastLine="1"/>
    </xf>
    <xf numFmtId="0" fontId="20" fillId="0" borderId="7" xfId="0" applyFont="1" applyFill="1" applyBorder="1" applyAlignment="1">
      <alignment horizontal="distributed" wrapText="1" justifyLastLine="1"/>
    </xf>
    <xf numFmtId="0" fontId="20" fillId="0" borderId="25" xfId="0" applyFont="1" applyFill="1" applyBorder="1" applyAlignment="1">
      <alignment horizontal="distributed" vertical="top" wrapText="1" justifyLastLine="1"/>
    </xf>
    <xf numFmtId="0" fontId="20" fillId="0" borderId="24" xfId="0" applyFont="1" applyFill="1" applyBorder="1" applyAlignment="1">
      <alignment horizontal="distributed" vertical="top" wrapText="1" justifyLastLine="1"/>
    </xf>
    <xf numFmtId="176" fontId="30" fillId="0" borderId="0" xfId="0" applyNumberFormat="1" applyFont="1" applyFill="1" applyBorder="1" applyAlignment="1">
      <alignment horizontal="right" vertical="center" indent="1"/>
    </xf>
    <xf numFmtId="176" fontId="30" fillId="0" borderId="34" xfId="0" applyNumberFormat="1" applyFont="1" applyFill="1" applyBorder="1" applyAlignment="1">
      <alignment horizontal="right" vertical="center" indent="1"/>
    </xf>
    <xf numFmtId="0" fontId="30" fillId="0" borderId="15" xfId="0" applyFont="1" applyFill="1" applyBorder="1" applyAlignment="1">
      <alignment horizontal="center" vertical="center" wrapText="1"/>
    </xf>
    <xf numFmtId="178" fontId="30" fillId="0" borderId="0" xfId="0" applyNumberFormat="1" applyFont="1" applyFill="1" applyBorder="1" applyAlignment="1">
      <alignment horizontal="right" vertical="center" indent="1"/>
    </xf>
    <xf numFmtId="178" fontId="30" fillId="0" borderId="34" xfId="0" applyNumberFormat="1" applyFont="1" applyFill="1" applyBorder="1" applyAlignment="1">
      <alignment horizontal="right" vertical="center" indent="1"/>
    </xf>
    <xf numFmtId="0" fontId="31" fillId="0" borderId="0" xfId="0" applyFont="1" applyFill="1" applyAlignment="1">
      <alignment horizontal="center" vertic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distributed" vertical="center" wrapText="1" justifyLastLine="1"/>
    </xf>
    <xf numFmtId="0" fontId="25" fillId="0" borderId="0" xfId="0" applyFont="1" applyFill="1" applyAlignment="1">
      <alignment horizontal="justify" vertical="center"/>
    </xf>
    <xf numFmtId="0" fontId="20" fillId="0" borderId="0" xfId="0" applyFont="1" applyFill="1">
      <alignment vertical="center"/>
    </xf>
    <xf numFmtId="0" fontId="20" fillId="0" borderId="50" xfId="0" applyFont="1" applyFill="1" applyBorder="1">
      <alignment vertical="center"/>
    </xf>
    <xf numFmtId="0" fontId="20" fillId="0" borderId="18" xfId="0" applyFont="1" applyFill="1" applyBorder="1" applyAlignment="1">
      <alignment horizontal="distributed" vertical="center" indent="1"/>
    </xf>
    <xf numFmtId="0" fontId="20" fillId="0" borderId="15" xfId="0" applyFont="1" applyFill="1" applyBorder="1" applyAlignment="1">
      <alignment horizontal="distributed" vertical="center" indent="1"/>
    </xf>
    <xf numFmtId="178" fontId="20" fillId="0" borderId="0" xfId="0" applyNumberFormat="1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31" fillId="0" borderId="0" xfId="0" applyFont="1" applyFill="1">
      <alignment vertical="center"/>
    </xf>
    <xf numFmtId="0" fontId="3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0" fillId="0" borderId="0" xfId="0" applyFont="1" applyFill="1" applyAlignment="1">
      <alignment vertical="center"/>
    </xf>
    <xf numFmtId="0" fontId="12" fillId="0" borderId="29" xfId="1" applyFont="1" applyFill="1" applyBorder="1" applyAlignment="1">
      <alignment horizontal="center"/>
    </xf>
    <xf numFmtId="0" fontId="20" fillId="0" borderId="31" xfId="1" applyFont="1" applyFill="1" applyBorder="1" applyAlignment="1">
      <alignment horizontal="distributed" vertical="top" wrapText="1" justifyLastLine="1"/>
    </xf>
    <xf numFmtId="0" fontId="16" fillId="0" borderId="0" xfId="7" applyFont="1" applyBorder="1">
      <alignment vertical="center"/>
    </xf>
    <xf numFmtId="0" fontId="16" fillId="0" borderId="0" xfId="7" applyFont="1" applyBorder="1" applyAlignment="1">
      <alignment horizontal="center" vertical="center"/>
    </xf>
    <xf numFmtId="0" fontId="17" fillId="0" borderId="0" xfId="7" applyFont="1" applyBorder="1">
      <alignment vertical="center"/>
    </xf>
    <xf numFmtId="0" fontId="17" fillId="0" borderId="0" xfId="7" applyFont="1">
      <alignment vertical="center"/>
    </xf>
    <xf numFmtId="0" fontId="17" fillId="0" borderId="44" xfId="7" applyFont="1" applyBorder="1">
      <alignment vertical="center"/>
    </xf>
    <xf numFmtId="0" fontId="17" fillId="0" borderId="8" xfId="7" applyFont="1" applyBorder="1">
      <alignment vertical="center"/>
    </xf>
    <xf numFmtId="0" fontId="23" fillId="0" borderId="0" xfId="4" applyFont="1" applyFill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4" fillId="0" borderId="0" xfId="1" applyFont="1" applyFill="1" applyAlignment="1">
      <alignment horizontal="center" vertical="center"/>
    </xf>
    <xf numFmtId="178" fontId="20" fillId="0" borderId="34" xfId="0" applyNumberFormat="1" applyFont="1" applyFill="1" applyBorder="1" applyAlignment="1">
      <alignment horizontal="right" vertical="center"/>
    </xf>
    <xf numFmtId="178" fontId="20" fillId="0" borderId="18" xfId="0" applyNumberFormat="1" applyFont="1" applyFill="1" applyBorder="1" applyAlignment="1">
      <alignment horizontal="right" vertical="center"/>
    </xf>
    <xf numFmtId="176" fontId="20" fillId="0" borderId="8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18" xfId="0" applyNumberFormat="1" applyFont="1" applyFill="1" applyBorder="1" applyAlignment="1">
      <alignment horizontal="right" vertical="center"/>
    </xf>
    <xf numFmtId="0" fontId="20" fillId="0" borderId="25" xfId="0" applyFont="1" applyFill="1" applyBorder="1" applyAlignment="1">
      <alignment horizontal="distributed" vertical="center" wrapText="1" justifyLastLine="1"/>
    </xf>
    <xf numFmtId="178" fontId="20" fillId="0" borderId="31" xfId="0" applyNumberFormat="1" applyFont="1" applyFill="1" applyBorder="1" applyAlignment="1">
      <alignment horizontal="right" vertical="center"/>
    </xf>
    <xf numFmtId="0" fontId="20" fillId="0" borderId="5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19" fillId="0" borderId="0" xfId="4" applyFont="1" applyFill="1">
      <alignment vertical="center"/>
    </xf>
    <xf numFmtId="0" fontId="19" fillId="0" borderId="0" xfId="4" applyFont="1" applyFill="1" applyBorder="1">
      <alignment vertical="center"/>
    </xf>
    <xf numFmtId="0" fontId="12" fillId="0" borderId="0" xfId="4" applyFont="1" applyFill="1" applyBorder="1" applyAlignment="1">
      <alignment vertical="distributed" textRotation="255" indent="1"/>
    </xf>
    <xf numFmtId="0" fontId="12" fillId="0" borderId="0" xfId="4" applyFont="1" applyFill="1" applyBorder="1" applyAlignment="1">
      <alignment horizontal="distributed" vertical="center" justifyLastLine="1"/>
    </xf>
    <xf numFmtId="178" fontId="20" fillId="0" borderId="15" xfId="4" applyNumberFormat="1" applyFont="1" applyFill="1" applyBorder="1" applyAlignment="1">
      <alignment horizontal="right" vertical="center"/>
    </xf>
    <xf numFmtId="179" fontId="20" fillId="0" borderId="15" xfId="4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178" fontId="20" fillId="0" borderId="35" xfId="0" applyNumberFormat="1" applyFont="1" applyFill="1" applyBorder="1" applyAlignment="1">
      <alignment horizontal="right" vertical="center"/>
    </xf>
    <xf numFmtId="178" fontId="20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>
      <alignment vertical="center"/>
    </xf>
    <xf numFmtId="0" fontId="13" fillId="0" borderId="0" xfId="0" applyFont="1" applyFill="1" applyBorder="1" applyAlignment="1">
      <alignment horizontal="left" vertical="center"/>
    </xf>
    <xf numFmtId="178" fontId="20" fillId="0" borderId="35" xfId="8" applyNumberFormat="1" applyFont="1" applyFill="1" applyBorder="1" applyAlignment="1">
      <alignment horizontal="right" vertical="center"/>
    </xf>
    <xf numFmtId="181" fontId="20" fillId="0" borderId="15" xfId="8" applyNumberFormat="1" applyFont="1" applyFill="1" applyBorder="1" applyAlignment="1">
      <alignment horizontal="right" vertical="center"/>
    </xf>
    <xf numFmtId="181" fontId="20" fillId="0" borderId="8" xfId="8" applyNumberFormat="1" applyFont="1" applyFill="1" applyBorder="1" applyAlignment="1">
      <alignment horizontal="right" vertical="center"/>
    </xf>
    <xf numFmtId="179" fontId="20" fillId="0" borderId="35" xfId="0" applyNumberFormat="1" applyFont="1" applyFill="1" applyBorder="1" applyAlignment="1">
      <alignment horizontal="right" vertical="center"/>
    </xf>
    <xf numFmtId="178" fontId="20" fillId="0" borderId="36" xfId="0" applyNumberFormat="1" applyFont="1" applyFill="1" applyBorder="1" applyAlignment="1">
      <alignment horizontal="right" vertical="center"/>
    </xf>
    <xf numFmtId="0" fontId="14" fillId="0" borderId="0" xfId="1" applyFont="1" applyFill="1">
      <alignment vertical="center"/>
    </xf>
    <xf numFmtId="0" fontId="14" fillId="0" borderId="0" xfId="1" applyFont="1" applyFill="1" applyAlignment="1">
      <alignment vertical="center"/>
    </xf>
    <xf numFmtId="178" fontId="12" fillId="0" borderId="33" xfId="1" applyNumberFormat="1" applyFont="1" applyFill="1" applyBorder="1" applyAlignment="1">
      <alignment horizontal="right" vertical="center"/>
    </xf>
    <xf numFmtId="178" fontId="12" fillId="0" borderId="18" xfId="1" applyNumberFormat="1" applyFont="1" applyFill="1" applyBorder="1" applyAlignment="1">
      <alignment horizontal="right" vertical="center"/>
    </xf>
    <xf numFmtId="176" fontId="12" fillId="0" borderId="31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6" fontId="12" fillId="0" borderId="15" xfId="1" applyNumberFormat="1" applyFont="1" applyFill="1" applyBorder="1" applyAlignment="1">
      <alignment horizontal="right" vertical="center"/>
    </xf>
    <xf numFmtId="176" fontId="12" fillId="0" borderId="8" xfId="1" applyNumberFormat="1" applyFont="1" applyFill="1" applyBorder="1" applyAlignment="1">
      <alignment horizontal="right" vertical="center"/>
    </xf>
    <xf numFmtId="178" fontId="20" fillId="0" borderId="15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right" vertical="center" wrapText="1" indent="1"/>
    </xf>
    <xf numFmtId="0" fontId="20" fillId="0" borderId="0" xfId="0" applyFont="1" applyFill="1" applyAlignment="1">
      <alignment horizontal="right" vertical="center" wrapText="1" indent="1"/>
    </xf>
    <xf numFmtId="0" fontId="20" fillId="0" borderId="15" xfId="0" applyFont="1" applyFill="1" applyBorder="1" applyAlignment="1">
      <alignment horizontal="right" vertical="center" wrapText="1" indent="1"/>
    </xf>
    <xf numFmtId="3" fontId="20" fillId="0" borderId="15" xfId="0" applyNumberFormat="1" applyFont="1" applyFill="1" applyBorder="1" applyAlignment="1">
      <alignment horizontal="right" vertical="center" wrapText="1" indent="1"/>
    </xf>
    <xf numFmtId="0" fontId="20" fillId="0" borderId="8" xfId="0" applyFont="1" applyFill="1" applyBorder="1" applyAlignment="1">
      <alignment horizontal="right" vertical="center" wrapText="1" indent="1"/>
    </xf>
    <xf numFmtId="176" fontId="30" fillId="0" borderId="8" xfId="0" applyNumberFormat="1" applyFont="1" applyFill="1" applyBorder="1" applyAlignment="1">
      <alignment horizontal="right" vertical="center" indent="1"/>
    </xf>
    <xf numFmtId="178" fontId="30" fillId="0" borderId="36" xfId="0" applyNumberFormat="1" applyFont="1" applyFill="1" applyBorder="1" applyAlignment="1">
      <alignment horizontal="right" vertical="center" indent="1"/>
    </xf>
    <xf numFmtId="0" fontId="14" fillId="0" borderId="0" xfId="0" applyFont="1" applyFill="1" applyAlignment="1">
      <alignment vertical="center" wrapText="1"/>
    </xf>
    <xf numFmtId="177" fontId="20" fillId="0" borderId="18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horizontal="right" vertical="center"/>
    </xf>
    <xf numFmtId="177" fontId="20" fillId="0" borderId="35" xfId="0" applyNumberFormat="1" applyFont="1" applyFill="1" applyBorder="1" applyAlignment="1">
      <alignment horizontal="right" vertical="center"/>
    </xf>
    <xf numFmtId="177" fontId="20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4" fillId="0" borderId="0" xfId="0" applyFont="1" applyFill="1" applyBorder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8" fillId="0" borderId="0" xfId="0" applyFont="1" applyFill="1" applyBorder="1">
      <alignment vertical="center"/>
    </xf>
    <xf numFmtId="0" fontId="16" fillId="0" borderId="0" xfId="5" applyFont="1" applyAlignment="1">
      <alignment horizontal="distributed" vertical="center"/>
    </xf>
    <xf numFmtId="0" fontId="16" fillId="0" borderId="0" xfId="7" applyFont="1" applyBorder="1" applyAlignment="1">
      <alignment horizontal="distributed" vertical="center"/>
    </xf>
    <xf numFmtId="0" fontId="12" fillId="0" borderId="0" xfId="4" applyFont="1" applyFill="1" applyBorder="1" applyAlignment="1">
      <alignment horizontal="right" vertical="center"/>
    </xf>
    <xf numFmtId="0" fontId="23" fillId="0" borderId="0" xfId="4" applyFont="1" applyFill="1" applyAlignment="1">
      <alignment horizontal="center" vertical="center"/>
    </xf>
    <xf numFmtId="0" fontId="24" fillId="0" borderId="0" xfId="4" applyFont="1" applyFill="1" applyAlignment="1">
      <alignment horizontal="center" vertical="center"/>
    </xf>
    <xf numFmtId="0" fontId="25" fillId="0" borderId="0" xfId="4" applyFont="1" applyFill="1" applyAlignment="1">
      <alignment horizontal="left" vertical="center"/>
    </xf>
    <xf numFmtId="0" fontId="26" fillId="0" borderId="0" xfId="4" applyFont="1" applyFill="1" applyAlignment="1">
      <alignment horizontal="center" vertical="center"/>
    </xf>
    <xf numFmtId="0" fontId="20" fillId="0" borderId="8" xfId="4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distributed" textRotation="255" justifyLastLine="1"/>
    </xf>
    <xf numFmtId="0" fontId="12" fillId="0" borderId="0" xfId="4" applyFont="1" applyFill="1" applyBorder="1" applyAlignment="1">
      <alignment horizontal="distributed" vertical="center" justifyLastLine="1"/>
    </xf>
    <xf numFmtId="178" fontId="26" fillId="0" borderId="0" xfId="4" applyNumberFormat="1" applyFont="1" applyFill="1" applyAlignment="1">
      <alignment horizontal="center" vertical="center"/>
    </xf>
    <xf numFmtId="0" fontId="20" fillId="0" borderId="51" xfId="4" applyFont="1" applyFill="1" applyBorder="1" applyAlignment="1">
      <alignment horizontal="center" vertical="center"/>
    </xf>
    <xf numFmtId="0" fontId="20" fillId="0" borderId="52" xfId="4" applyFont="1" applyFill="1" applyBorder="1" applyAlignment="1">
      <alignment horizontal="center" vertical="center"/>
    </xf>
    <xf numFmtId="0" fontId="20" fillId="0" borderId="29" xfId="4" applyFont="1" applyFill="1" applyBorder="1" applyAlignment="1">
      <alignment horizontal="center" vertical="distributed" textRotation="255" justifyLastLine="1"/>
    </xf>
    <xf numFmtId="0" fontId="20" fillId="0" borderId="31" xfId="4" applyFont="1" applyFill="1" applyBorder="1" applyAlignment="1">
      <alignment horizontal="center" vertical="distributed" textRotation="255" justifyLastLine="1"/>
    </xf>
    <xf numFmtId="0" fontId="20" fillId="0" borderId="46" xfId="4" applyFont="1" applyFill="1" applyBorder="1" applyAlignment="1">
      <alignment horizontal="distributed" vertical="center" justifyLastLine="1"/>
    </xf>
    <xf numFmtId="178" fontId="20" fillId="0" borderId="10" xfId="4" applyNumberFormat="1" applyFont="1" applyFill="1" applyBorder="1" applyAlignment="1">
      <alignment horizontal="distributed" vertical="center" justifyLastLine="1"/>
    </xf>
    <xf numFmtId="178" fontId="20" fillId="0" borderId="8" xfId="4" applyNumberFormat="1" applyFont="1" applyFill="1" applyBorder="1" applyAlignment="1">
      <alignment horizontal="right" vertical="center"/>
    </xf>
    <xf numFmtId="0" fontId="20" fillId="0" borderId="10" xfId="4" applyFont="1" applyFill="1" applyBorder="1" applyAlignment="1">
      <alignment horizontal="distributed" vertical="center" justifyLastLine="1"/>
    </xf>
    <xf numFmtId="0" fontId="20" fillId="0" borderId="26" xfId="4" applyFont="1" applyFill="1" applyBorder="1" applyAlignment="1">
      <alignment horizontal="distributed" vertical="center" justifyLastLine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27" fillId="0" borderId="0" xfId="0" applyNumberFormat="1" applyFont="1" applyFill="1" applyBorder="1" applyAlignment="1">
      <alignment horizontal="left" vertical="center"/>
    </xf>
    <xf numFmtId="178" fontId="27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78" fontId="26" fillId="0" borderId="0" xfId="0" applyNumberFormat="1" applyFont="1" applyFill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178" fontId="27" fillId="0" borderId="0" xfId="0" applyNumberFormat="1" applyFont="1" applyFill="1" applyBorder="1" applyAlignment="1">
      <alignment horizontal="left" vertical="center" wrapText="1"/>
    </xf>
    <xf numFmtId="0" fontId="24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51" xfId="1" applyFont="1" applyFill="1" applyBorder="1" applyAlignment="1">
      <alignment horizontal="center" vertical="center" wrapText="1"/>
    </xf>
    <xf numFmtId="0" fontId="20" fillId="0" borderId="52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distributed" vertical="center" wrapText="1" justifyLastLine="1"/>
    </xf>
    <xf numFmtId="0" fontId="20" fillId="0" borderId="25" xfId="1" applyFont="1" applyFill="1" applyBorder="1" applyAlignment="1">
      <alignment horizontal="distributed" vertical="center" wrapText="1" justifyLastLine="1"/>
    </xf>
    <xf numFmtId="176" fontId="20" fillId="0" borderId="8" xfId="0" applyNumberFormat="1" applyFont="1" applyFill="1" applyBorder="1" applyAlignment="1">
      <alignment horizontal="right" vertical="center"/>
    </xf>
    <xf numFmtId="178" fontId="20" fillId="0" borderId="8" xfId="0" applyNumberFormat="1" applyFont="1" applyFill="1" applyBorder="1" applyAlignment="1">
      <alignment horizontal="right" vertical="center"/>
    </xf>
    <xf numFmtId="178" fontId="20" fillId="0" borderId="34" xfId="0" applyNumberFormat="1" applyFont="1" applyFill="1" applyBorder="1" applyAlignment="1">
      <alignment horizontal="right" vertical="center"/>
    </xf>
    <xf numFmtId="178" fontId="20" fillId="0" borderId="18" xfId="0" applyNumberFormat="1" applyFont="1" applyFill="1" applyBorder="1" applyAlignment="1">
      <alignment horizontal="right" vertical="center"/>
    </xf>
    <xf numFmtId="176" fontId="20" fillId="0" borderId="36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 applyAlignment="1">
      <alignment horizontal="right" vertical="center"/>
    </xf>
    <xf numFmtId="176" fontId="20" fillId="0" borderId="34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18" xfId="0" applyNumberFormat="1" applyFont="1" applyFill="1" applyBorder="1" applyAlignment="1">
      <alignment horizontal="right" vertical="center"/>
    </xf>
    <xf numFmtId="178" fontId="20" fillId="0" borderId="36" xfId="0" applyNumberFormat="1" applyFont="1" applyFill="1" applyBorder="1" applyAlignment="1">
      <alignment horizontal="right" vertical="center"/>
    </xf>
    <xf numFmtId="178" fontId="20" fillId="0" borderId="15" xfId="0" applyNumberFormat="1" applyFont="1" applyFill="1" applyBorder="1" applyAlignment="1">
      <alignment horizontal="right" vertical="center"/>
    </xf>
    <xf numFmtId="0" fontId="20" fillId="0" borderId="51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distributed" vertical="center" wrapText="1" justifyLastLine="1"/>
    </xf>
    <xf numFmtId="178" fontId="20" fillId="0" borderId="28" xfId="0" applyNumberFormat="1" applyFont="1" applyFill="1" applyBorder="1" applyAlignment="1">
      <alignment horizontal="distributed" vertical="center" wrapText="1" justifyLastLine="1"/>
    </xf>
    <xf numFmtId="0" fontId="20" fillId="0" borderId="46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26" xfId="0" applyFont="1" applyFill="1" applyBorder="1" applyAlignment="1">
      <alignment horizontal="distributed" vertical="center" justifyLastLine="1"/>
    </xf>
    <xf numFmtId="0" fontId="20" fillId="0" borderId="32" xfId="0" applyFont="1" applyFill="1" applyBorder="1" applyAlignment="1">
      <alignment horizontal="distributed" vertical="center" justifyLastLine="1"/>
    </xf>
    <xf numFmtId="0" fontId="20" fillId="0" borderId="24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5" xfId="0" applyFont="1" applyFill="1" applyBorder="1" applyAlignment="1">
      <alignment horizontal="distributed" vertical="center" wrapText="1" justifyLastLine="1"/>
    </xf>
    <xf numFmtId="0" fontId="20" fillId="0" borderId="39" xfId="0" applyFont="1" applyFill="1" applyBorder="1" applyAlignment="1">
      <alignment horizontal="distributed" vertical="center" wrapText="1" justifyLastLine="1"/>
    </xf>
    <xf numFmtId="0" fontId="20" fillId="0" borderId="37" xfId="0" applyFont="1" applyFill="1" applyBorder="1" applyAlignment="1">
      <alignment horizontal="distributed" vertical="center" wrapText="1" justifyLastLine="1"/>
    </xf>
    <xf numFmtId="0" fontId="20" fillId="0" borderId="39" xfId="0" applyFont="1" applyFill="1" applyBorder="1" applyAlignment="1">
      <alignment horizontal="distributed" vertical="center" justifyLastLine="1"/>
    </xf>
    <xf numFmtId="0" fontId="20" fillId="0" borderId="38" xfId="0" applyFont="1" applyFill="1" applyBorder="1" applyAlignment="1">
      <alignment horizontal="distributed" vertical="center" justifyLastLine="1"/>
    </xf>
    <xf numFmtId="0" fontId="20" fillId="0" borderId="37" xfId="0" applyFont="1" applyFill="1" applyBorder="1" applyAlignment="1">
      <alignment horizontal="distributed" vertical="center" justifyLastLine="1"/>
    </xf>
    <xf numFmtId="0" fontId="20" fillId="0" borderId="17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justifyLastLine="1"/>
    </xf>
    <xf numFmtId="0" fontId="20" fillId="0" borderId="22" xfId="0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horizontal="right"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178" fontId="25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right"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20" fillId="0" borderId="8" xfId="0" applyFont="1" applyFill="1" applyBorder="1" applyAlignment="1">
      <alignment horizontal="right" vertical="center"/>
    </xf>
    <xf numFmtId="0" fontId="20" fillId="0" borderId="5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distributed" vertical="center" wrapText="1" justifyLastLine="1"/>
    </xf>
    <xf numFmtId="0" fontId="20" fillId="0" borderId="20" xfId="0" applyFont="1" applyFill="1" applyBorder="1" applyAlignment="1">
      <alignment horizontal="distributed" vertical="center" wrapText="1" justifyLastLine="1"/>
    </xf>
    <xf numFmtId="0" fontId="20" fillId="0" borderId="11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5" xfId="0" applyFont="1" applyFill="1" applyBorder="1" applyAlignment="1">
      <alignment horizontal="distributed" vertical="center" justifyLastLine="1"/>
    </xf>
    <xf numFmtId="0" fontId="20" fillId="0" borderId="2" xfId="0" applyFont="1" applyFill="1" applyBorder="1" applyAlignment="1">
      <alignment horizontal="distributed" vertical="center" justifyLastLine="1"/>
    </xf>
    <xf numFmtId="0" fontId="20" fillId="0" borderId="21" xfId="0" applyFont="1" applyFill="1" applyBorder="1" applyAlignment="1">
      <alignment horizontal="distributed" vertical="center" justifyLastLine="1"/>
    </xf>
    <xf numFmtId="0" fontId="20" fillId="0" borderId="20" xfId="0" applyFont="1" applyFill="1" applyBorder="1" applyAlignment="1">
      <alignment horizontal="distributed" vertical="center" justifyLastLine="1"/>
    </xf>
    <xf numFmtId="0" fontId="20" fillId="0" borderId="3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justify" vertical="center" wrapText="1"/>
    </xf>
    <xf numFmtId="0" fontId="20" fillId="0" borderId="52" xfId="0" applyFont="1" applyFill="1" applyBorder="1" applyAlignment="1">
      <alignment horizontal="justify" vertical="center" wrapText="1"/>
    </xf>
    <xf numFmtId="176" fontId="20" fillId="0" borderId="49" xfId="0" applyNumberFormat="1" applyFont="1" applyFill="1" applyBorder="1" applyAlignment="1">
      <alignment horizontal="right" vertical="center"/>
    </xf>
    <xf numFmtId="176" fontId="20" fillId="0" borderId="21" xfId="0" applyNumberFormat="1" applyFont="1" applyFill="1" applyBorder="1" applyAlignment="1">
      <alignment horizontal="right" vertical="center"/>
    </xf>
    <xf numFmtId="176" fontId="20" fillId="0" borderId="5" xfId="0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horizontal="distributed" vertical="center" wrapText="1" justifyLastLine="1"/>
    </xf>
    <xf numFmtId="0" fontId="20" fillId="0" borderId="17" xfId="0" applyFont="1" applyFill="1" applyBorder="1" applyAlignment="1">
      <alignment horizontal="distributed" vertical="center" wrapText="1" justifyLastLine="1"/>
    </xf>
    <xf numFmtId="0" fontId="20" fillId="0" borderId="13" xfId="0" applyFont="1" applyFill="1" applyBorder="1" applyAlignment="1">
      <alignment horizontal="distributed" vertical="center" wrapText="1" justifyLastLine="1"/>
    </xf>
    <xf numFmtId="0" fontId="20" fillId="0" borderId="22" xfId="0" applyFont="1" applyFill="1" applyBorder="1" applyAlignment="1">
      <alignment horizontal="distributed" vertical="center" wrapText="1" justifyLastLine="1"/>
    </xf>
    <xf numFmtId="0" fontId="20" fillId="0" borderId="14" xfId="0" applyFont="1" applyFill="1" applyBorder="1" applyAlignment="1">
      <alignment horizontal="distributed" vertical="center" wrapText="1" justifyLastLine="1"/>
    </xf>
    <xf numFmtId="176" fontId="20" fillId="0" borderId="4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right" vertical="center"/>
    </xf>
    <xf numFmtId="176" fontId="20" fillId="0" borderId="23" xfId="0" applyNumberFormat="1" applyFont="1" applyFill="1" applyBorder="1" applyAlignment="1">
      <alignment horizontal="right" vertical="center"/>
    </xf>
    <xf numFmtId="176" fontId="20" fillId="0" borderId="68" xfId="0" applyNumberFormat="1" applyFont="1" applyFill="1" applyBorder="1" applyAlignment="1">
      <alignment horizontal="right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8" fontId="20" fillId="0" borderId="11" xfId="0" applyNumberFormat="1" applyFont="1" applyFill="1" applyBorder="1" applyAlignment="1">
      <alignment horizontal="center" vertical="center"/>
    </xf>
    <xf numFmtId="178" fontId="20" fillId="0" borderId="20" xfId="0" applyNumberFormat="1" applyFont="1" applyFill="1" applyBorder="1" applyAlignment="1">
      <alignment horizontal="center" vertical="center"/>
    </xf>
    <xf numFmtId="178" fontId="20" fillId="0" borderId="16" xfId="0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8" fontId="12" fillId="0" borderId="17" xfId="0" applyNumberFormat="1" applyFont="1" applyFill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center" vertical="center"/>
    </xf>
    <xf numFmtId="178" fontId="12" fillId="0" borderId="22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78" fontId="12" fillId="0" borderId="14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right" vertical="center"/>
    </xf>
    <xf numFmtId="178" fontId="20" fillId="0" borderId="34" xfId="0" applyNumberFormat="1" applyFont="1" applyFill="1" applyBorder="1">
      <alignment vertical="center"/>
    </xf>
    <xf numFmtId="178" fontId="20" fillId="0" borderId="0" xfId="0" applyNumberFormat="1" applyFont="1" applyFill="1">
      <alignment vertical="center"/>
    </xf>
    <xf numFmtId="178" fontId="20" fillId="0" borderId="18" xfId="0" applyNumberFormat="1" applyFont="1" applyFill="1" applyBorder="1">
      <alignment vertical="center"/>
    </xf>
    <xf numFmtId="178" fontId="20" fillId="0" borderId="0" xfId="0" applyNumberFormat="1" applyFont="1" applyFill="1" applyAlignment="1">
      <alignment horizontal="right" vertical="center"/>
    </xf>
    <xf numFmtId="178" fontId="20" fillId="0" borderId="31" xfId="0" applyNumberFormat="1" applyFont="1" applyFill="1" applyBorder="1" applyAlignment="1">
      <alignment horizontal="right" vertical="center"/>
    </xf>
    <xf numFmtId="178" fontId="20" fillId="0" borderId="32" xfId="0" applyNumberFormat="1" applyFont="1" applyFill="1" applyBorder="1" applyAlignment="1">
      <alignment horizontal="right" vertical="center"/>
    </xf>
    <xf numFmtId="178" fontId="20" fillId="0" borderId="43" xfId="0" applyNumberFormat="1" applyFont="1" applyFill="1" applyBorder="1">
      <alignment vertical="center"/>
    </xf>
    <xf numFmtId="178" fontId="20" fillId="0" borderId="44" xfId="0" applyNumberFormat="1" applyFont="1" applyFill="1" applyBorder="1">
      <alignment vertical="center"/>
    </xf>
    <xf numFmtId="178" fontId="20" fillId="0" borderId="45" xfId="0" applyNumberFormat="1" applyFont="1" applyFill="1" applyBorder="1">
      <alignment vertical="center"/>
    </xf>
    <xf numFmtId="178" fontId="20" fillId="0" borderId="43" xfId="0" applyNumberFormat="1" applyFont="1" applyFill="1" applyBorder="1" applyAlignment="1">
      <alignment horizontal="right" vertical="center"/>
    </xf>
    <xf numFmtId="178" fontId="20" fillId="0" borderId="44" xfId="0" applyNumberFormat="1" applyFont="1" applyFill="1" applyBorder="1" applyAlignment="1">
      <alignment horizontal="right" vertical="center"/>
    </xf>
    <xf numFmtId="178" fontId="20" fillId="0" borderId="45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178" fontId="20" fillId="0" borderId="36" xfId="0" applyNumberFormat="1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27" fillId="0" borderId="7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 justifyLastLine="1"/>
    </xf>
    <xf numFmtId="0" fontId="20" fillId="0" borderId="7" xfId="0" applyFont="1" applyFill="1" applyBorder="1" applyAlignment="1">
      <alignment horizontal="center" vertical="center" wrapText="1" justifyLastLine="1"/>
    </xf>
    <xf numFmtId="0" fontId="20" fillId="0" borderId="32" xfId="0" applyFont="1" applyFill="1" applyBorder="1" applyAlignment="1">
      <alignment horizontal="center" vertical="center" wrapText="1" justifyLastLine="1"/>
    </xf>
    <xf numFmtId="0" fontId="20" fillId="0" borderId="24" xfId="0" applyFont="1" applyFill="1" applyBorder="1" applyAlignment="1">
      <alignment horizontal="center" vertical="center" wrapText="1" justifyLastLine="1"/>
    </xf>
    <xf numFmtId="0" fontId="20" fillId="0" borderId="40" xfId="0" applyFont="1" applyFill="1" applyBorder="1" applyAlignment="1">
      <alignment horizontal="center" vertical="center" wrapText="1" justifyLastLine="1"/>
    </xf>
    <xf numFmtId="0" fontId="20" fillId="0" borderId="42" xfId="0" applyFont="1" applyFill="1" applyBorder="1" applyAlignment="1">
      <alignment horizontal="center" vertical="center" wrapText="1" justifyLastLine="1"/>
    </xf>
    <xf numFmtId="0" fontId="20" fillId="0" borderId="25" xfId="0" applyFont="1" applyFill="1" applyBorder="1" applyAlignment="1">
      <alignment horizontal="center" vertical="center" wrapText="1" justifyLastLine="1"/>
    </xf>
    <xf numFmtId="0" fontId="20" fillId="0" borderId="41" xfId="0" applyFont="1" applyFill="1" applyBorder="1" applyAlignment="1">
      <alignment horizontal="center" vertical="center" wrapText="1" justifyLastLine="1"/>
    </xf>
    <xf numFmtId="0" fontId="20" fillId="0" borderId="8" xfId="0" applyFont="1" applyFill="1" applyBorder="1" applyAlignment="1">
      <alignment horizontal="center" vertical="center"/>
    </xf>
    <xf numFmtId="177" fontId="20" fillId="0" borderId="36" xfId="0" applyNumberFormat="1" applyFont="1" applyFill="1" applyBorder="1" applyAlignment="1">
      <alignment horizontal="right" vertical="center"/>
    </xf>
    <xf numFmtId="177" fontId="20" fillId="0" borderId="8" xfId="0" applyNumberFormat="1" applyFont="1" applyFill="1" applyBorder="1" applyAlignment="1">
      <alignment horizontal="right" vertical="center"/>
    </xf>
    <xf numFmtId="178" fontId="20" fillId="0" borderId="34" xfId="0" applyNumberFormat="1" applyFont="1" applyFill="1" applyBorder="1" applyAlignment="1">
      <alignment vertical="center"/>
    </xf>
    <xf numFmtId="178" fontId="20" fillId="0" borderId="18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178" fontId="20" fillId="0" borderId="15" xfId="0" applyNumberFormat="1" applyFont="1" applyFill="1" applyBorder="1">
      <alignment vertical="center"/>
    </xf>
    <xf numFmtId="178" fontId="20" fillId="0" borderId="8" xfId="0" applyNumberFormat="1" applyFont="1" applyFill="1" applyBorder="1">
      <alignment vertical="center"/>
    </xf>
    <xf numFmtId="0" fontId="25" fillId="0" borderId="0" xfId="0" applyFont="1" applyFill="1">
      <alignment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distributed" vertical="center" justifyLastLine="1"/>
    </xf>
    <xf numFmtId="0" fontId="20" fillId="0" borderId="1" xfId="0" applyFont="1" applyFill="1" applyBorder="1" applyAlignment="1">
      <alignment horizontal="distributed" vertical="center" justifyLastLine="1"/>
    </xf>
    <xf numFmtId="0" fontId="20" fillId="0" borderId="19" xfId="0" applyFont="1" applyFill="1" applyBorder="1" applyAlignment="1">
      <alignment horizontal="distributed" vertical="center" justifyLastLine="1"/>
    </xf>
    <xf numFmtId="0" fontId="20" fillId="0" borderId="46" xfId="0" applyFont="1" applyFill="1" applyBorder="1" applyAlignment="1">
      <alignment horizontal="center" vertical="center" justifyLastLine="1"/>
    </xf>
    <xf numFmtId="0" fontId="20" fillId="0" borderId="10" xfId="0" applyFont="1" applyFill="1" applyBorder="1" applyAlignment="1">
      <alignment horizontal="center" vertical="center" justifyLastLine="1"/>
    </xf>
    <xf numFmtId="0" fontId="20" fillId="0" borderId="26" xfId="0" applyFont="1" applyFill="1" applyBorder="1" applyAlignment="1">
      <alignment horizontal="center" vertical="center" justifyLastLine="1"/>
    </xf>
    <xf numFmtId="0" fontId="20" fillId="0" borderId="7" xfId="0" applyFont="1" applyFill="1" applyBorder="1" applyAlignment="1">
      <alignment horizontal="center" vertical="center" justifyLastLine="1"/>
    </xf>
    <xf numFmtId="0" fontId="20" fillId="0" borderId="27" xfId="0" applyFont="1" applyFill="1" applyBorder="1" applyAlignment="1">
      <alignment horizontal="center" vertical="center" justifyLastLine="1"/>
    </xf>
    <xf numFmtId="0" fontId="20" fillId="0" borderId="24" xfId="0" applyFont="1" applyFill="1" applyBorder="1" applyAlignment="1">
      <alignment horizontal="center" vertical="center" justifyLastLine="1"/>
    </xf>
    <xf numFmtId="0" fontId="20" fillId="0" borderId="25" xfId="0" applyFont="1" applyFill="1" applyBorder="1" applyAlignment="1">
      <alignment horizontal="center" vertical="center" justifyLastLine="1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distributed" vertical="center" justifyLastLine="1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right" vertical="center"/>
    </xf>
    <xf numFmtId="176" fontId="20" fillId="0" borderId="32" xfId="0" applyNumberFormat="1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distributed" textRotation="255" justifyLastLine="1"/>
    </xf>
    <xf numFmtId="0" fontId="20" fillId="0" borderId="6" xfId="0" applyFont="1" applyFill="1" applyBorder="1" applyAlignment="1">
      <alignment horizontal="center" vertical="distributed" textRotation="255" justifyLastLine="1"/>
    </xf>
    <xf numFmtId="0" fontId="20" fillId="0" borderId="23" xfId="0" applyFont="1" applyFill="1" applyBorder="1" applyAlignment="1">
      <alignment horizontal="center" vertical="distributed" textRotation="255" justifyLastLine="1"/>
    </xf>
    <xf numFmtId="0" fontId="20" fillId="0" borderId="5" xfId="0" applyFont="1" applyFill="1" applyBorder="1" applyAlignment="1">
      <alignment horizontal="center" vertical="distributed" textRotation="255" justifyLastLine="1"/>
    </xf>
    <xf numFmtId="0" fontId="20" fillId="0" borderId="2" xfId="0" applyFont="1" applyFill="1" applyBorder="1" applyAlignment="1">
      <alignment horizontal="center" vertical="distributed" textRotation="255" justifyLastLine="1"/>
    </xf>
    <xf numFmtId="0" fontId="20" fillId="0" borderId="21" xfId="0" applyFont="1" applyFill="1" applyBorder="1" applyAlignment="1">
      <alignment horizontal="center" vertical="distributed" textRotation="255" justifyLastLine="1"/>
    </xf>
    <xf numFmtId="178" fontId="20" fillId="0" borderId="4" xfId="0" applyNumberFormat="1" applyFont="1" applyFill="1" applyBorder="1" applyAlignment="1">
      <alignment horizontal="distributed" vertical="center" justifyLastLine="1"/>
    </xf>
    <xf numFmtId="178" fontId="20" fillId="0" borderId="6" xfId="0" applyNumberFormat="1" applyFont="1" applyFill="1" applyBorder="1" applyAlignment="1">
      <alignment horizontal="distributed" vertical="center" justifyLastLine="1"/>
    </xf>
    <xf numFmtId="0" fontId="20" fillId="0" borderId="6" xfId="0" applyFont="1" applyFill="1" applyBorder="1" applyAlignment="1">
      <alignment horizontal="distributed" vertical="center" justifyLastLine="1"/>
    </xf>
    <xf numFmtId="0" fontId="20" fillId="0" borderId="23" xfId="0" applyFont="1" applyFill="1" applyBorder="1" applyAlignment="1">
      <alignment horizontal="distributed" vertical="center" justifyLastLine="1"/>
    </xf>
    <xf numFmtId="176" fontId="20" fillId="0" borderId="43" xfId="0" applyNumberFormat="1" applyFont="1" applyFill="1" applyBorder="1" applyAlignment="1">
      <alignment horizontal="right" vertical="center"/>
    </xf>
    <xf numFmtId="0" fontId="0" fillId="0" borderId="44" xfId="0" applyFont="1" applyFill="1" applyBorder="1">
      <alignment vertical="center"/>
    </xf>
    <xf numFmtId="0" fontId="0" fillId="0" borderId="45" xfId="0" applyFont="1" applyFill="1" applyBorder="1">
      <alignment vertical="center"/>
    </xf>
    <xf numFmtId="176" fontId="20" fillId="0" borderId="67" xfId="0" applyNumberFormat="1" applyFont="1" applyFill="1" applyBorder="1" applyAlignment="1">
      <alignment horizontal="right" vertical="center"/>
    </xf>
    <xf numFmtId="176" fontId="20" fillId="0" borderId="66" xfId="0" applyNumberFormat="1" applyFont="1" applyFill="1" applyBorder="1" applyAlignment="1">
      <alignment horizontal="right" vertical="center"/>
    </xf>
    <xf numFmtId="176" fontId="20" fillId="0" borderId="65" xfId="0" applyNumberFormat="1" applyFont="1" applyFill="1" applyBorder="1" applyAlignment="1">
      <alignment horizontal="right" vertical="center"/>
    </xf>
    <xf numFmtId="176" fontId="20" fillId="0" borderId="58" xfId="0" applyNumberFormat="1" applyFont="1" applyFill="1" applyBorder="1" applyAlignment="1">
      <alignment horizontal="center" vertical="center"/>
    </xf>
    <xf numFmtId="176" fontId="20" fillId="0" borderId="59" xfId="0" applyNumberFormat="1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>
      <alignment horizontal="center" vertical="center"/>
    </xf>
    <xf numFmtId="176" fontId="20" fillId="0" borderId="62" xfId="0" applyNumberFormat="1" applyFont="1" applyFill="1" applyBorder="1" applyAlignment="1">
      <alignment horizontal="center" vertical="center"/>
    </xf>
    <xf numFmtId="176" fontId="20" fillId="0" borderId="63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0" fillId="0" borderId="25" xfId="0" applyFont="1" applyFill="1" applyBorder="1">
      <alignment vertical="center"/>
    </xf>
    <xf numFmtId="176" fontId="20" fillId="0" borderId="48" xfId="0" applyNumberFormat="1" applyFont="1" applyFill="1" applyBorder="1" applyAlignment="1">
      <alignment horizontal="right" vertical="center"/>
    </xf>
    <xf numFmtId="178" fontId="20" fillId="0" borderId="5" xfId="0" applyNumberFormat="1" applyFont="1" applyFill="1" applyBorder="1" applyAlignment="1">
      <alignment horizontal="distributed" vertical="center" justifyLastLine="1"/>
    </xf>
    <xf numFmtId="178" fontId="20" fillId="0" borderId="2" xfId="0" applyNumberFormat="1" applyFont="1" applyFill="1" applyBorder="1" applyAlignment="1">
      <alignment horizontal="distributed" vertical="center" justifyLastLine="1"/>
    </xf>
    <xf numFmtId="178" fontId="20" fillId="0" borderId="4" xfId="0" applyNumberFormat="1" applyFont="1" applyFill="1" applyBorder="1" applyAlignment="1">
      <alignment horizontal="center" vertical="center"/>
    </xf>
    <xf numFmtId="178" fontId="20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78" fontId="27" fillId="0" borderId="7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178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178" fontId="20" fillId="0" borderId="55" xfId="0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176" fontId="20" fillId="0" borderId="17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distributed" vertical="center" justifyLastLine="1"/>
    </xf>
    <xf numFmtId="0" fontId="20" fillId="0" borderId="4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 justifyLastLine="1"/>
    </xf>
    <xf numFmtId="0" fontId="20" fillId="0" borderId="41" xfId="0" applyFont="1" applyFill="1" applyBorder="1" applyAlignment="1">
      <alignment horizontal="center" vertical="center" justifyLastLine="1"/>
    </xf>
    <xf numFmtId="0" fontId="20" fillId="0" borderId="42" xfId="0" applyFont="1" applyFill="1" applyBorder="1" applyAlignment="1">
      <alignment horizontal="center" vertical="center" justifyLastLine="1"/>
    </xf>
    <xf numFmtId="0" fontId="20" fillId="0" borderId="44" xfId="0" applyFont="1" applyFill="1" applyBorder="1" applyAlignment="1">
      <alignment horizontal="center" vertical="center" justifyLastLine="1"/>
    </xf>
    <xf numFmtId="0" fontId="20" fillId="0" borderId="45" xfId="0" applyFont="1" applyFill="1" applyBorder="1" applyAlignment="1">
      <alignment horizontal="center" vertical="center" justifyLastLine="1"/>
    </xf>
    <xf numFmtId="176" fontId="20" fillId="0" borderId="34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justifyLastLine="1"/>
    </xf>
    <xf numFmtId="0" fontId="20" fillId="0" borderId="18" xfId="0" applyFont="1" applyFill="1" applyBorder="1" applyAlignment="1">
      <alignment horizontal="center" vertical="center" justifyLastLine="1"/>
    </xf>
    <xf numFmtId="176" fontId="20" fillId="0" borderId="34" xfId="0" applyNumberFormat="1" applyFont="1" applyFill="1" applyBorder="1">
      <alignment vertical="center"/>
    </xf>
    <xf numFmtId="176" fontId="20" fillId="0" borderId="0" xfId="0" applyNumberFormat="1" applyFont="1" applyFill="1" applyBorder="1">
      <alignment vertical="center"/>
    </xf>
    <xf numFmtId="176" fontId="20" fillId="0" borderId="18" xfId="0" applyNumberFormat="1" applyFont="1" applyFill="1" applyBorder="1">
      <alignment vertical="center"/>
    </xf>
    <xf numFmtId="0" fontId="20" fillId="0" borderId="8" xfId="0" applyFont="1" applyFill="1" applyBorder="1" applyAlignment="1">
      <alignment horizontal="center" vertical="center" justifyLastLine="1"/>
    </xf>
    <xf numFmtId="176" fontId="20" fillId="0" borderId="36" xfId="0" applyNumberFormat="1" applyFont="1" applyFill="1" applyBorder="1">
      <alignment vertical="center"/>
    </xf>
    <xf numFmtId="176" fontId="20" fillId="0" borderId="8" xfId="0" applyNumberFormat="1" applyFont="1" applyFill="1" applyBorder="1">
      <alignment vertical="center"/>
    </xf>
    <xf numFmtId="176" fontId="20" fillId="0" borderId="15" xfId="0" applyNumberFormat="1" applyFont="1" applyFill="1" applyBorder="1">
      <alignment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0" fillId="0" borderId="64" xfId="0" applyFont="1" applyFill="1" applyBorder="1" applyAlignment="1">
      <alignment horizontal="distributed" vertical="center" justifyLastLine="1"/>
    </xf>
    <xf numFmtId="0" fontId="20" fillId="0" borderId="14" xfId="0" applyFont="1" applyFill="1" applyBorder="1" applyAlignment="1">
      <alignment horizontal="distributed" vertical="center" justifyLastLine="1"/>
    </xf>
    <xf numFmtId="178" fontId="20" fillId="0" borderId="0" xfId="0" applyNumberFormat="1" applyFont="1" applyFill="1" applyBorder="1" applyAlignment="1">
      <alignment horizontal="center" vertical="center"/>
    </xf>
    <xf numFmtId="178" fontId="20" fillId="0" borderId="18" xfId="0" applyNumberFormat="1" applyFont="1" applyFill="1" applyBorder="1" applyAlignment="1">
      <alignment horizontal="center" vertical="center"/>
    </xf>
    <xf numFmtId="181" fontId="20" fillId="0" borderId="43" xfId="8" applyNumberFormat="1" applyFont="1" applyFill="1" applyBorder="1" applyAlignment="1" applyProtection="1">
      <alignment horizontal="right" vertical="center"/>
      <protection locked="0"/>
    </xf>
    <xf numFmtId="181" fontId="20" fillId="0" borderId="44" xfId="8" applyNumberFormat="1" applyFont="1" applyFill="1" applyBorder="1" applyAlignment="1" applyProtection="1">
      <alignment horizontal="right" vertical="center"/>
      <protection locked="0"/>
    </xf>
    <xf numFmtId="181" fontId="20" fillId="0" borderId="45" xfId="8" applyNumberFormat="1" applyFont="1" applyFill="1" applyBorder="1" applyAlignment="1" applyProtection="1">
      <alignment horizontal="right" vertical="center"/>
      <protection locked="0"/>
    </xf>
    <xf numFmtId="0" fontId="20" fillId="0" borderId="1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/>
    </xf>
    <xf numFmtId="176" fontId="20" fillId="0" borderId="64" xfId="0" applyNumberFormat="1" applyFont="1" applyFill="1" applyBorder="1" applyAlignment="1">
      <alignment horizontal="right" vertical="center"/>
    </xf>
    <xf numFmtId="176" fontId="20" fillId="0" borderId="22" xfId="0" applyNumberFormat="1" applyFont="1" applyFill="1" applyBorder="1" applyAlignment="1">
      <alignment horizontal="right" vertical="center"/>
    </xf>
    <xf numFmtId="176" fontId="20" fillId="0" borderId="32" xfId="0" applyNumberFormat="1" applyFont="1" applyFill="1" applyBorder="1" applyAlignment="1">
      <alignment vertical="center"/>
    </xf>
    <xf numFmtId="176" fontId="20" fillId="0" borderId="24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176" fontId="20" fillId="0" borderId="44" xfId="0" applyNumberFormat="1" applyFont="1" applyFill="1" applyBorder="1" applyAlignment="1">
      <alignment horizontal="right" vertical="center"/>
    </xf>
    <xf numFmtId="176" fontId="20" fillId="0" borderId="45" xfId="0" applyNumberFormat="1" applyFont="1" applyFill="1" applyBorder="1" applyAlignment="1">
      <alignment horizontal="right" vertical="center"/>
    </xf>
    <xf numFmtId="178" fontId="20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81" fontId="20" fillId="0" borderId="34" xfId="8" applyNumberFormat="1" applyFont="1" applyFill="1" applyBorder="1" applyAlignment="1" applyProtection="1">
      <alignment horizontal="right" vertical="center"/>
      <protection locked="0"/>
    </xf>
    <xf numFmtId="181" fontId="20" fillId="0" borderId="0" xfId="8" applyNumberFormat="1" applyFont="1" applyFill="1" applyBorder="1" applyAlignment="1" applyProtection="1">
      <alignment horizontal="right" vertical="center"/>
      <protection locked="0"/>
    </xf>
    <xf numFmtId="181" fontId="20" fillId="0" borderId="18" xfId="8" applyNumberFormat="1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Alignment="1">
      <alignment horizontal="right" vertical="center"/>
    </xf>
    <xf numFmtId="181" fontId="20" fillId="0" borderId="33" xfId="8" applyNumberFormat="1" applyFont="1" applyFill="1" applyBorder="1" applyAlignment="1" applyProtection="1">
      <alignment horizontal="right" vertical="center"/>
      <protection locked="0"/>
    </xf>
    <xf numFmtId="0" fontId="22" fillId="0" borderId="33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181" fontId="20" fillId="0" borderId="36" xfId="8" applyNumberFormat="1" applyFont="1" applyFill="1" applyBorder="1" applyAlignment="1" applyProtection="1">
      <alignment horizontal="right" vertical="center"/>
      <protection locked="0"/>
    </xf>
    <xf numFmtId="181" fontId="20" fillId="0" borderId="8" xfId="8" applyNumberFormat="1" applyFont="1" applyFill="1" applyBorder="1" applyAlignment="1" applyProtection="1">
      <alignment horizontal="right" vertical="center"/>
      <protection locked="0"/>
    </xf>
    <xf numFmtId="181" fontId="20" fillId="0" borderId="15" xfId="8" applyNumberFormat="1" applyFont="1" applyFill="1" applyBorder="1" applyAlignment="1" applyProtection="1">
      <alignment horizontal="right" vertical="center"/>
      <protection locked="0"/>
    </xf>
    <xf numFmtId="181" fontId="20" fillId="0" borderId="35" xfId="8" applyNumberFormat="1" applyFont="1" applyFill="1" applyBorder="1" applyAlignment="1" applyProtection="1">
      <alignment horizontal="right" vertical="center"/>
      <protection locked="0"/>
    </xf>
    <xf numFmtId="0" fontId="22" fillId="0" borderId="35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</cellXfs>
  <cellStyles count="17">
    <cellStyle name="桁区切り" xfId="8" builtinId="6"/>
    <cellStyle name="標準" xfId="0" builtinId="0"/>
    <cellStyle name="標準 2" xfId="1"/>
    <cellStyle name="標準 2 2" xfId="7"/>
    <cellStyle name="標準 3" xfId="2"/>
    <cellStyle name="標準 3 2" xfId="3"/>
    <cellStyle name="標準 3 2 2" xfId="4"/>
    <cellStyle name="標準 3 2 2 2" xfId="6"/>
    <cellStyle name="標準 3 2 2 2 2" xfId="12"/>
    <cellStyle name="標準 3 2 2 2 3" xfId="16"/>
    <cellStyle name="標準 3 2 2 3" xfId="11"/>
    <cellStyle name="標準 3 2 2 4" xfId="15"/>
    <cellStyle name="標準 3 2 3" xfId="10"/>
    <cellStyle name="標準 3 2 4" xfId="14"/>
    <cellStyle name="標準 3 3" xfId="9"/>
    <cellStyle name="標準 3 4" xfId="13"/>
    <cellStyle name="標準 4" xfId="5"/>
  </cellStyles>
  <dxfs count="0"/>
  <tableStyles count="0" defaultTableStyle="TableStyleMedium9" defaultPivotStyle="PivotStyleLight16"/>
  <colors>
    <mruColors>
      <color rgb="FF00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BreakPreview" zoomScaleNormal="100" zoomScaleSheetLayoutView="100" workbookViewId="0">
      <selection activeCell="M4" sqref="M4"/>
    </sheetView>
  </sheetViews>
  <sheetFormatPr defaultRowHeight="42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21">
      <c r="A1" s="1" t="s">
        <v>209</v>
      </c>
      <c r="B1" s="2">
        <v>2</v>
      </c>
      <c r="C1" s="1" t="s">
        <v>210</v>
      </c>
      <c r="D1" s="1"/>
      <c r="E1" s="193" t="s">
        <v>211</v>
      </c>
      <c r="F1" s="193"/>
      <c r="G1" s="193"/>
      <c r="H1" s="193"/>
      <c r="I1" s="193"/>
    </row>
    <row r="12" spans="1:21">
      <c r="D12" s="4"/>
      <c r="E12" s="4"/>
      <c r="F12" s="4"/>
      <c r="G12" s="4"/>
      <c r="U12" s="3">
        <f>SUM(Q12:T12)</f>
        <v>0</v>
      </c>
    </row>
    <row r="13" spans="1:21">
      <c r="D13" s="4"/>
      <c r="E13" s="4"/>
      <c r="F13" s="4"/>
      <c r="G13" s="4"/>
    </row>
    <row r="14" spans="1:21">
      <c r="D14" s="4"/>
      <c r="E14" s="4"/>
      <c r="F14" s="4"/>
      <c r="G14" s="4"/>
    </row>
    <row r="15" spans="1:21">
      <c r="D15" s="4"/>
      <c r="E15" s="4"/>
      <c r="F15" s="4"/>
      <c r="G15" s="4"/>
    </row>
    <row r="16" spans="1:21">
      <c r="D16" s="4"/>
      <c r="E16" s="4"/>
      <c r="F16" s="4"/>
      <c r="G16" s="4"/>
    </row>
    <row r="17" spans="4:7">
      <c r="D17" s="4"/>
      <c r="E17" s="4"/>
      <c r="F17" s="4"/>
      <c r="G17" s="4"/>
    </row>
    <row r="18" spans="4:7">
      <c r="D18" s="4"/>
      <c r="E18" s="4"/>
      <c r="F18" s="4"/>
      <c r="G18" s="4"/>
    </row>
    <row r="19" spans="4:7">
      <c r="D19" s="4"/>
      <c r="E19" s="4"/>
      <c r="F19" s="4"/>
      <c r="G19" s="4"/>
    </row>
    <row r="20" spans="4:7">
      <c r="D20" s="4"/>
      <c r="E20" s="4"/>
      <c r="F20" s="4"/>
      <c r="G20" s="4"/>
    </row>
    <row r="21" spans="4:7">
      <c r="D21" s="4"/>
      <c r="E21" s="4"/>
      <c r="F21" s="4"/>
      <c r="G21" s="4"/>
    </row>
    <row r="22" spans="4:7">
      <c r="D22" s="4"/>
      <c r="E22" s="4"/>
      <c r="F22" s="4"/>
      <c r="G22" s="4"/>
    </row>
    <row r="23" spans="4:7">
      <c r="D23" s="4"/>
      <c r="E23" s="4"/>
      <c r="F23" s="4"/>
      <c r="G23" s="4"/>
    </row>
    <row r="24" spans="4:7">
      <c r="D24" s="4"/>
      <c r="E24" s="4"/>
      <c r="F24" s="4"/>
      <c r="G24" s="4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38"/>
  <sheetViews>
    <sheetView showGridLines="0" view="pageBreakPreview" zoomScaleNormal="100" zoomScaleSheetLayoutView="100" workbookViewId="0">
      <selection activeCell="D25" sqref="D25"/>
    </sheetView>
  </sheetViews>
  <sheetFormatPr defaultRowHeight="13.5"/>
  <cols>
    <col min="1" max="4" width="22.25" style="156" customWidth="1"/>
    <col min="5" max="16384" width="9" style="156"/>
  </cols>
  <sheetData>
    <row r="1" spans="1:21" ht="21" customHeight="1">
      <c r="A1" s="41"/>
      <c r="B1" s="41"/>
      <c r="C1" s="41"/>
      <c r="D1" s="41"/>
    </row>
    <row r="2" spans="1:21" ht="21.75" customHeight="1">
      <c r="A2" s="224" t="s">
        <v>87</v>
      </c>
      <c r="B2" s="224"/>
      <c r="C2" s="224"/>
      <c r="D2" s="224"/>
    </row>
    <row r="3" spans="1:21" ht="21" customHeight="1">
      <c r="A3" s="132"/>
      <c r="B3" s="41"/>
      <c r="C3" s="41"/>
      <c r="D3" s="41"/>
    </row>
    <row r="4" spans="1:21" ht="17.25" customHeight="1">
      <c r="A4" s="222" t="s">
        <v>237</v>
      </c>
      <c r="B4" s="222"/>
      <c r="C4" s="222"/>
      <c r="D4" s="222"/>
    </row>
    <row r="5" spans="1:21" ht="21" customHeight="1">
      <c r="A5" s="101"/>
      <c r="B5" s="41"/>
      <c r="C5" s="148" t="s">
        <v>251</v>
      </c>
      <c r="D5" s="41"/>
    </row>
    <row r="6" spans="1:21" ht="27" customHeight="1">
      <c r="A6" s="41"/>
      <c r="B6" s="102"/>
      <c r="C6" s="103" t="s">
        <v>88</v>
      </c>
      <c r="D6" s="41"/>
    </row>
    <row r="7" spans="1:21" ht="27" customHeight="1">
      <c r="A7" s="41"/>
      <c r="B7" s="104" t="s">
        <v>298</v>
      </c>
      <c r="C7" s="96">
        <v>468</v>
      </c>
      <c r="D7" s="41"/>
    </row>
    <row r="8" spans="1:21" ht="27" customHeight="1">
      <c r="A8" s="41"/>
      <c r="B8" s="104" t="s">
        <v>276</v>
      </c>
      <c r="C8" s="96">
        <v>407</v>
      </c>
      <c r="D8" s="41"/>
    </row>
    <row r="9" spans="1:21" ht="27" customHeight="1">
      <c r="A9" s="41"/>
      <c r="B9" s="104" t="s">
        <v>269</v>
      </c>
      <c r="C9" s="97">
        <v>427</v>
      </c>
      <c r="D9" s="41"/>
    </row>
    <row r="10" spans="1:21" ht="27" customHeight="1">
      <c r="A10" s="41"/>
      <c r="B10" s="104" t="s">
        <v>277</v>
      </c>
      <c r="C10" s="97">
        <v>370</v>
      </c>
      <c r="D10" s="41"/>
    </row>
    <row r="11" spans="1:21" ht="27" customHeight="1">
      <c r="A11" s="41"/>
      <c r="B11" s="98" t="s">
        <v>297</v>
      </c>
      <c r="C11" s="181">
        <v>365</v>
      </c>
      <c r="D11" s="41"/>
    </row>
    <row r="12" spans="1:21" ht="15" customHeight="1">
      <c r="A12" s="45"/>
      <c r="B12" s="131"/>
      <c r="C12" s="41"/>
      <c r="D12" s="42"/>
      <c r="E12" s="159"/>
      <c r="F12" s="159"/>
      <c r="G12" s="159"/>
      <c r="U12" s="156">
        <f>SUM(Q12:T12)</f>
        <v>0</v>
      </c>
    </row>
    <row r="13" spans="1:21" ht="21" customHeight="1">
      <c r="A13" s="45"/>
      <c r="B13" s="41"/>
      <c r="C13" s="41"/>
      <c r="D13" s="42"/>
      <c r="E13" s="159"/>
      <c r="F13" s="159"/>
      <c r="G13" s="159"/>
    </row>
    <row r="14" spans="1:21" ht="21" customHeight="1">
      <c r="A14" s="45"/>
      <c r="B14" s="41"/>
      <c r="C14" s="41"/>
      <c r="D14" s="42"/>
      <c r="E14" s="159"/>
      <c r="F14" s="159"/>
      <c r="G14" s="159"/>
    </row>
    <row r="15" spans="1:21" ht="21" customHeight="1">
      <c r="A15" s="45"/>
      <c r="B15" s="41"/>
      <c r="C15" s="41"/>
      <c r="D15" s="42"/>
      <c r="E15" s="159"/>
      <c r="F15" s="159"/>
      <c r="G15" s="159"/>
    </row>
    <row r="16" spans="1:21" ht="21.75" customHeight="1">
      <c r="A16" s="224" t="s">
        <v>89</v>
      </c>
      <c r="B16" s="224"/>
      <c r="C16" s="224"/>
      <c r="D16" s="270"/>
      <c r="E16" s="159"/>
      <c r="F16" s="159"/>
      <c r="G16" s="159"/>
    </row>
    <row r="17" spans="1:7" ht="21" customHeight="1">
      <c r="A17" s="132"/>
      <c r="B17" s="41"/>
      <c r="C17" s="41"/>
      <c r="D17" s="42"/>
      <c r="E17" s="159"/>
      <c r="F17" s="159"/>
      <c r="G17" s="159"/>
    </row>
    <row r="18" spans="1:7" ht="17.25" customHeight="1">
      <c r="A18" s="222" t="s">
        <v>238</v>
      </c>
      <c r="B18" s="222"/>
      <c r="C18" s="222"/>
      <c r="D18" s="225"/>
      <c r="E18" s="159"/>
      <c r="F18" s="159"/>
      <c r="G18" s="159"/>
    </row>
    <row r="19" spans="1:7" ht="21" customHeight="1">
      <c r="A19" s="101"/>
      <c r="B19" s="41"/>
      <c r="C19" s="148" t="s">
        <v>251</v>
      </c>
      <c r="D19" s="42"/>
      <c r="E19" s="159"/>
      <c r="F19" s="159"/>
      <c r="G19" s="159"/>
    </row>
    <row r="20" spans="1:7" ht="27" customHeight="1">
      <c r="A20" s="41"/>
      <c r="B20" s="102"/>
      <c r="C20" s="103" t="s">
        <v>88</v>
      </c>
      <c r="D20" s="42"/>
      <c r="E20" s="159"/>
      <c r="F20" s="159"/>
      <c r="G20" s="159"/>
    </row>
    <row r="21" spans="1:7" ht="27" customHeight="1">
      <c r="A21" s="41"/>
      <c r="B21" s="104" t="s">
        <v>298</v>
      </c>
      <c r="C21" s="99">
        <v>560</v>
      </c>
      <c r="D21" s="42"/>
      <c r="E21" s="159"/>
      <c r="F21" s="159"/>
      <c r="G21" s="159"/>
    </row>
    <row r="22" spans="1:7" ht="27" customHeight="1">
      <c r="A22" s="41"/>
      <c r="B22" s="104" t="s">
        <v>276</v>
      </c>
      <c r="C22" s="99">
        <v>521</v>
      </c>
      <c r="D22" s="41"/>
    </row>
    <row r="23" spans="1:7" ht="27" customHeight="1">
      <c r="A23" s="41"/>
      <c r="B23" s="104" t="s">
        <v>269</v>
      </c>
      <c r="C23" s="100">
        <v>468</v>
      </c>
      <c r="D23" s="41"/>
    </row>
    <row r="24" spans="1:7" ht="27" customHeight="1">
      <c r="A24" s="41"/>
      <c r="B24" s="104" t="s">
        <v>277</v>
      </c>
      <c r="C24" s="100">
        <v>440</v>
      </c>
      <c r="D24" s="41"/>
    </row>
    <row r="25" spans="1:7" ht="27" customHeight="1">
      <c r="A25" s="41"/>
      <c r="B25" s="98" t="s">
        <v>297</v>
      </c>
      <c r="C25" s="182">
        <v>484</v>
      </c>
      <c r="D25" s="41"/>
    </row>
    <row r="26" spans="1:7" ht="15" customHeight="1">
      <c r="A26" s="41"/>
      <c r="B26" s="214" t="s">
        <v>260</v>
      </c>
      <c r="C26" s="214"/>
      <c r="D26" s="41"/>
    </row>
    <row r="27" spans="1:7">
      <c r="A27" s="41"/>
      <c r="B27" s="131"/>
      <c r="C27" s="41"/>
      <c r="D27" s="41"/>
    </row>
    <row r="38" spans="1:1">
      <c r="A38" s="183"/>
    </row>
  </sheetData>
  <mergeCells count="5">
    <mergeCell ref="B26:C26"/>
    <mergeCell ref="A2:D2"/>
    <mergeCell ref="A4:D4"/>
    <mergeCell ref="A16:D16"/>
    <mergeCell ref="A18:D18"/>
  </mergeCells>
  <phoneticPr fontId="8"/>
  <pageMargins left="0.70866141732283472" right="0.70866141732283472" top="0.74803149606299213" bottom="0.74803149606299213" header="0.31496062992125984" footer="0.31496062992125984"/>
  <pageSetup paperSize="9" firstPageNumber="25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view="pageBreakPreview" zoomScaleNormal="100" zoomScaleSheetLayoutView="100" workbookViewId="0">
      <selection activeCell="F34" sqref="F34:G34"/>
    </sheetView>
  </sheetViews>
  <sheetFormatPr defaultRowHeight="13.5"/>
  <cols>
    <col min="1" max="1" width="13.375" style="41" customWidth="1"/>
    <col min="2" max="7" width="12.625" style="41" customWidth="1"/>
    <col min="8" max="16384" width="9" style="41"/>
  </cols>
  <sheetData>
    <row r="1" spans="1:21" ht="21.75" customHeight="1">
      <c r="A1" s="224" t="s">
        <v>285</v>
      </c>
      <c r="B1" s="224"/>
      <c r="C1" s="224"/>
      <c r="D1" s="224"/>
      <c r="E1" s="224"/>
      <c r="F1" s="224"/>
      <c r="G1" s="224"/>
    </row>
    <row r="2" spans="1:21" ht="21" customHeight="1">
      <c r="A2" s="135"/>
    </row>
    <row r="3" spans="1:21" ht="17.25" customHeight="1">
      <c r="A3" s="222" t="s">
        <v>239</v>
      </c>
      <c r="B3" s="222"/>
      <c r="C3" s="222"/>
      <c r="D3" s="222"/>
      <c r="E3" s="222"/>
      <c r="F3" s="222"/>
      <c r="G3" s="222"/>
    </row>
    <row r="4" spans="1:21" ht="15" customHeight="1">
      <c r="A4" s="218" t="s">
        <v>90</v>
      </c>
      <c r="B4" s="218"/>
      <c r="C4" s="218"/>
      <c r="D4" s="218"/>
      <c r="E4" s="218"/>
      <c r="F4" s="218"/>
      <c r="G4" s="218"/>
    </row>
    <row r="5" spans="1:21" ht="21" customHeight="1">
      <c r="A5" s="288"/>
      <c r="B5" s="276" t="s">
        <v>91</v>
      </c>
      <c r="C5" s="277"/>
      <c r="D5" s="276" t="s">
        <v>92</v>
      </c>
      <c r="E5" s="277"/>
      <c r="F5" s="276" t="s">
        <v>93</v>
      </c>
      <c r="G5" s="295"/>
    </row>
    <row r="6" spans="1:21" ht="21" customHeight="1">
      <c r="A6" s="289"/>
      <c r="B6" s="145" t="s">
        <v>88</v>
      </c>
      <c r="C6" s="145" t="s">
        <v>94</v>
      </c>
      <c r="D6" s="145" t="s">
        <v>88</v>
      </c>
      <c r="E6" s="145" t="s">
        <v>94</v>
      </c>
      <c r="F6" s="145" t="s">
        <v>88</v>
      </c>
      <c r="G6" s="105" t="s">
        <v>94</v>
      </c>
    </row>
    <row r="7" spans="1:21" ht="21" customHeight="1">
      <c r="A7" s="6" t="s">
        <v>299</v>
      </c>
      <c r="B7" s="144">
        <v>6312</v>
      </c>
      <c r="C7" s="8">
        <v>523788640</v>
      </c>
      <c r="D7" s="140">
        <v>3250</v>
      </c>
      <c r="E7" s="140">
        <v>383300523</v>
      </c>
      <c r="F7" s="140">
        <v>3062</v>
      </c>
      <c r="G7" s="134">
        <v>140488117</v>
      </c>
    </row>
    <row r="8" spans="1:21" ht="21" customHeight="1">
      <c r="A8" s="6" t="s">
        <v>278</v>
      </c>
      <c r="B8" s="144">
        <v>6310</v>
      </c>
      <c r="C8" s="8">
        <v>513203897</v>
      </c>
      <c r="D8" s="140">
        <v>3322</v>
      </c>
      <c r="E8" s="140">
        <v>366214209</v>
      </c>
      <c r="F8" s="140">
        <v>2988</v>
      </c>
      <c r="G8" s="134">
        <v>146989688</v>
      </c>
    </row>
    <row r="9" spans="1:21" ht="21" customHeight="1">
      <c r="A9" s="6" t="s">
        <v>270</v>
      </c>
      <c r="B9" s="144">
        <v>6201</v>
      </c>
      <c r="C9" s="8">
        <v>511587024</v>
      </c>
      <c r="D9" s="140">
        <v>3107</v>
      </c>
      <c r="E9" s="140">
        <v>356385908</v>
      </c>
      <c r="F9" s="140">
        <v>3094</v>
      </c>
      <c r="G9" s="134">
        <v>155201116</v>
      </c>
    </row>
    <row r="10" spans="1:21" ht="21" customHeight="1">
      <c r="A10" s="6" t="s">
        <v>279</v>
      </c>
      <c r="B10" s="144">
        <v>5544</v>
      </c>
      <c r="C10" s="8">
        <v>451477930</v>
      </c>
      <c r="D10" s="140">
        <v>2751</v>
      </c>
      <c r="E10" s="140">
        <v>305690354</v>
      </c>
      <c r="F10" s="140">
        <v>2793</v>
      </c>
      <c r="G10" s="134">
        <v>145787576</v>
      </c>
    </row>
    <row r="11" spans="1:21" ht="21" customHeight="1">
      <c r="A11" s="9" t="s">
        <v>300</v>
      </c>
      <c r="B11" s="10">
        <f>SUM(D11,F11)</f>
        <v>5417</v>
      </c>
      <c r="C11" s="146">
        <f t="shared" ref="C11" si="0">SUM(E11,G11)</f>
        <v>457137675</v>
      </c>
      <c r="D11" s="11">
        <f>SUM(D12:D24)</f>
        <v>2678</v>
      </c>
      <c r="E11" s="11">
        <f>SUM(E12:E24)</f>
        <v>311738792</v>
      </c>
      <c r="F11" s="11">
        <f>SUM(F12:F24)</f>
        <v>2739</v>
      </c>
      <c r="G11" s="12">
        <f>SUM(G12:G24)</f>
        <v>145398883</v>
      </c>
    </row>
    <row r="12" spans="1:21" ht="21" customHeight="1">
      <c r="A12" s="13" t="s">
        <v>222</v>
      </c>
      <c r="B12" s="184">
        <v>23</v>
      </c>
      <c r="C12" s="184">
        <v>4155106</v>
      </c>
      <c r="D12" s="140">
        <v>17</v>
      </c>
      <c r="E12" s="140">
        <v>3664061</v>
      </c>
      <c r="F12" s="140">
        <v>6</v>
      </c>
      <c r="G12" s="185">
        <v>491045</v>
      </c>
      <c r="U12" s="41">
        <f>SUM(Q12:T12)</f>
        <v>0</v>
      </c>
    </row>
    <row r="13" spans="1:21" ht="21" customHeight="1">
      <c r="A13" s="13" t="s">
        <v>95</v>
      </c>
      <c r="B13" s="184">
        <v>203</v>
      </c>
      <c r="C13" s="184">
        <v>74519574</v>
      </c>
      <c r="D13" s="140">
        <v>93</v>
      </c>
      <c r="E13" s="140">
        <v>56346280</v>
      </c>
      <c r="F13" s="140">
        <v>110</v>
      </c>
      <c r="G13" s="185">
        <v>18173294</v>
      </c>
    </row>
    <row r="14" spans="1:21" ht="21" customHeight="1">
      <c r="A14" s="13" t="s">
        <v>96</v>
      </c>
      <c r="B14" s="184">
        <v>838</v>
      </c>
      <c r="C14" s="184">
        <v>32989958</v>
      </c>
      <c r="D14" s="140">
        <v>324</v>
      </c>
      <c r="E14" s="140">
        <v>25563383</v>
      </c>
      <c r="F14" s="140">
        <v>514</v>
      </c>
      <c r="G14" s="185">
        <v>7426575</v>
      </c>
    </row>
    <row r="15" spans="1:21" ht="21" customHeight="1">
      <c r="A15" s="6" t="s">
        <v>97</v>
      </c>
      <c r="B15" s="184">
        <v>119</v>
      </c>
      <c r="C15" s="184">
        <v>19197204</v>
      </c>
      <c r="D15" s="140">
        <v>41</v>
      </c>
      <c r="E15" s="140">
        <v>14870817</v>
      </c>
      <c r="F15" s="140">
        <v>78</v>
      </c>
      <c r="G15" s="185">
        <v>4326387</v>
      </c>
    </row>
    <row r="16" spans="1:21" ht="21" customHeight="1">
      <c r="A16" s="6" t="s">
        <v>98</v>
      </c>
      <c r="B16" s="184">
        <v>310</v>
      </c>
      <c r="C16" s="184">
        <v>1820161</v>
      </c>
      <c r="D16" s="140">
        <v>307</v>
      </c>
      <c r="E16" s="140">
        <v>1813611</v>
      </c>
      <c r="F16" s="140">
        <v>3</v>
      </c>
      <c r="G16" s="185">
        <v>6550</v>
      </c>
    </row>
    <row r="17" spans="1:7" ht="21" customHeight="1">
      <c r="A17" s="13" t="s">
        <v>99</v>
      </c>
      <c r="B17" s="184">
        <v>58</v>
      </c>
      <c r="C17" s="184">
        <v>4824015</v>
      </c>
      <c r="D17" s="140">
        <v>58</v>
      </c>
      <c r="E17" s="140">
        <v>4824015</v>
      </c>
      <c r="F17" s="140">
        <v>0</v>
      </c>
      <c r="G17" s="185">
        <v>0</v>
      </c>
    </row>
    <row r="18" spans="1:7" ht="21" customHeight="1">
      <c r="A18" s="13" t="s">
        <v>100</v>
      </c>
      <c r="B18" s="184">
        <v>227</v>
      </c>
      <c r="C18" s="184">
        <v>5684564</v>
      </c>
      <c r="D18" s="140">
        <v>213</v>
      </c>
      <c r="E18" s="140">
        <v>5487666</v>
      </c>
      <c r="F18" s="140">
        <v>14</v>
      </c>
      <c r="G18" s="185">
        <v>196898</v>
      </c>
    </row>
    <row r="19" spans="1:7" ht="21" customHeight="1">
      <c r="A19" s="13" t="s">
        <v>101</v>
      </c>
      <c r="B19" s="184">
        <v>1461</v>
      </c>
      <c r="C19" s="184">
        <v>77385607</v>
      </c>
      <c r="D19" s="140">
        <v>1118</v>
      </c>
      <c r="E19" s="140">
        <v>70876794</v>
      </c>
      <c r="F19" s="140">
        <v>343</v>
      </c>
      <c r="G19" s="185">
        <v>6508813</v>
      </c>
    </row>
    <row r="20" spans="1:7" ht="21" customHeight="1">
      <c r="A20" s="13" t="s">
        <v>102</v>
      </c>
      <c r="B20" s="184">
        <v>1236</v>
      </c>
      <c r="C20" s="184">
        <v>115698323</v>
      </c>
      <c r="D20" s="140">
        <v>280</v>
      </c>
      <c r="E20" s="140">
        <v>64889201</v>
      </c>
      <c r="F20" s="140">
        <v>956</v>
      </c>
      <c r="G20" s="185">
        <v>50809122</v>
      </c>
    </row>
    <row r="21" spans="1:7" ht="21" customHeight="1">
      <c r="A21" s="6" t="s">
        <v>103</v>
      </c>
      <c r="B21" s="184">
        <v>757</v>
      </c>
      <c r="C21" s="184">
        <v>108634478</v>
      </c>
      <c r="D21" s="140">
        <v>82</v>
      </c>
      <c r="E21" s="140">
        <v>52373670</v>
      </c>
      <c r="F21" s="140">
        <v>675</v>
      </c>
      <c r="G21" s="185">
        <v>56260808</v>
      </c>
    </row>
    <row r="22" spans="1:7" ht="21" customHeight="1">
      <c r="A22" s="13" t="s">
        <v>104</v>
      </c>
      <c r="B22" s="184">
        <v>28</v>
      </c>
      <c r="C22" s="184">
        <v>1194321</v>
      </c>
      <c r="D22" s="140">
        <v>24</v>
      </c>
      <c r="E22" s="140">
        <v>1074062</v>
      </c>
      <c r="F22" s="140">
        <v>4</v>
      </c>
      <c r="G22" s="185">
        <v>120259</v>
      </c>
    </row>
    <row r="23" spans="1:7" ht="24" customHeight="1">
      <c r="A23" s="14" t="s">
        <v>223</v>
      </c>
      <c r="B23" s="184">
        <v>25</v>
      </c>
      <c r="C23" s="184">
        <v>9824610</v>
      </c>
      <c r="D23" s="140">
        <v>16</v>
      </c>
      <c r="E23" s="140">
        <v>9096861</v>
      </c>
      <c r="F23" s="140">
        <v>9</v>
      </c>
      <c r="G23" s="185">
        <v>727749</v>
      </c>
    </row>
    <row r="24" spans="1:7" ht="18" customHeight="1">
      <c r="A24" s="15" t="s">
        <v>6</v>
      </c>
      <c r="B24" s="186">
        <v>132</v>
      </c>
      <c r="C24" s="187">
        <v>1209754</v>
      </c>
      <c r="D24" s="175">
        <v>105</v>
      </c>
      <c r="E24" s="175">
        <v>858371</v>
      </c>
      <c r="F24" s="175">
        <v>27</v>
      </c>
      <c r="G24" s="158">
        <v>351383</v>
      </c>
    </row>
    <row r="25" spans="1:7" ht="15" customHeight="1">
      <c r="A25" s="294"/>
      <c r="B25" s="294"/>
      <c r="C25" s="294"/>
      <c r="D25" s="294"/>
      <c r="E25" s="294"/>
      <c r="F25" s="294"/>
      <c r="G25" s="294"/>
    </row>
    <row r="26" spans="1:7" ht="21.75" customHeight="1">
      <c r="A26" s="106"/>
    </row>
    <row r="27" spans="1:7" ht="21" customHeight="1">
      <c r="A27" s="224" t="s">
        <v>105</v>
      </c>
      <c r="B27" s="224"/>
      <c r="C27" s="224"/>
      <c r="D27" s="224"/>
      <c r="E27" s="224"/>
      <c r="F27" s="224"/>
      <c r="G27" s="224"/>
    </row>
    <row r="28" spans="1:7" ht="21" customHeight="1">
      <c r="A28" s="135"/>
    </row>
    <row r="29" spans="1:7" ht="17.25" customHeight="1">
      <c r="A29" s="222" t="s">
        <v>240</v>
      </c>
      <c r="B29" s="222"/>
      <c r="C29" s="222"/>
      <c r="D29" s="222"/>
      <c r="E29" s="222"/>
      <c r="F29" s="222"/>
      <c r="G29" s="222"/>
    </row>
    <row r="30" spans="1:7" ht="15" customHeight="1">
      <c r="A30" s="107"/>
      <c r="B30" s="218" t="s">
        <v>106</v>
      </c>
      <c r="C30" s="218"/>
      <c r="D30" s="218"/>
      <c r="E30" s="218"/>
      <c r="F30" s="218"/>
      <c r="G30" s="218"/>
    </row>
    <row r="31" spans="1:7" ht="21" customHeight="1">
      <c r="A31" s="108"/>
      <c r="B31" s="279" t="s">
        <v>107</v>
      </c>
      <c r="C31" s="285"/>
      <c r="D31" s="279" t="s">
        <v>108</v>
      </c>
      <c r="E31" s="285"/>
      <c r="F31" s="279" t="s">
        <v>109</v>
      </c>
      <c r="G31" s="281"/>
    </row>
    <row r="32" spans="1:7" ht="21" customHeight="1">
      <c r="A32" s="6" t="s">
        <v>299</v>
      </c>
      <c r="B32" s="242">
        <v>56</v>
      </c>
      <c r="C32" s="244"/>
      <c r="D32" s="242">
        <v>61720</v>
      </c>
      <c r="E32" s="244"/>
      <c r="F32" s="242">
        <v>666491966</v>
      </c>
      <c r="G32" s="243"/>
    </row>
    <row r="33" spans="1:7" ht="21" customHeight="1">
      <c r="A33" s="6" t="s">
        <v>278</v>
      </c>
      <c r="B33" s="242">
        <v>54</v>
      </c>
      <c r="C33" s="244"/>
      <c r="D33" s="242">
        <v>61889</v>
      </c>
      <c r="E33" s="244"/>
      <c r="F33" s="242">
        <v>654240229</v>
      </c>
      <c r="G33" s="243"/>
    </row>
    <row r="34" spans="1:7" ht="21" customHeight="1">
      <c r="A34" s="6" t="s">
        <v>270</v>
      </c>
      <c r="B34" s="242">
        <v>54</v>
      </c>
      <c r="C34" s="244"/>
      <c r="D34" s="242">
        <v>62316</v>
      </c>
      <c r="E34" s="244"/>
      <c r="F34" s="242">
        <v>658403342</v>
      </c>
      <c r="G34" s="243"/>
    </row>
    <row r="35" spans="1:7" ht="21" customHeight="1">
      <c r="A35" s="6" t="s">
        <v>279</v>
      </c>
      <c r="B35" s="242">
        <v>50</v>
      </c>
      <c r="C35" s="244"/>
      <c r="D35" s="242">
        <v>63041</v>
      </c>
      <c r="E35" s="244"/>
      <c r="F35" s="242">
        <v>675439011</v>
      </c>
      <c r="G35" s="243"/>
    </row>
    <row r="36" spans="1:7" ht="21" customHeight="1">
      <c r="A36" s="16" t="s">
        <v>300</v>
      </c>
      <c r="B36" s="290">
        <v>51</v>
      </c>
      <c r="C36" s="291"/>
      <c r="D36" s="290">
        <v>62510</v>
      </c>
      <c r="E36" s="291"/>
      <c r="F36" s="292">
        <v>677794804</v>
      </c>
      <c r="G36" s="293"/>
    </row>
    <row r="37" spans="1:7" ht="15" customHeight="1">
      <c r="A37" s="294"/>
      <c r="B37" s="294"/>
      <c r="C37" s="294"/>
      <c r="D37" s="294"/>
      <c r="E37" s="294"/>
      <c r="F37" s="294"/>
      <c r="G37" s="294"/>
    </row>
    <row r="38" spans="1:7">
      <c r="A38" s="188"/>
    </row>
  </sheetData>
  <mergeCells count="30">
    <mergeCell ref="A1:G1"/>
    <mergeCell ref="A3:G3"/>
    <mergeCell ref="A4:G4"/>
    <mergeCell ref="A5:A6"/>
    <mergeCell ref="B5:C5"/>
    <mergeCell ref="D5:E5"/>
    <mergeCell ref="F5:G5"/>
    <mergeCell ref="A25:G25"/>
    <mergeCell ref="A27:G27"/>
    <mergeCell ref="A29:G29"/>
    <mergeCell ref="B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6:C36"/>
    <mergeCell ref="D36:E36"/>
    <mergeCell ref="F36:G36"/>
    <mergeCell ref="A37:G37"/>
    <mergeCell ref="B34:C34"/>
    <mergeCell ref="D34:E34"/>
    <mergeCell ref="F34:G34"/>
    <mergeCell ref="B35:C35"/>
    <mergeCell ref="D35:E35"/>
    <mergeCell ref="F35:G35"/>
  </mergeCells>
  <phoneticPr fontId="11"/>
  <pageMargins left="0.70866141732283472" right="0.70866141732283472" top="0.74803149606299213" bottom="0.74803149606299213" header="0.31496062992125984" footer="0.31496062992125984"/>
  <pageSetup paperSize="9" firstPageNumber="26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view="pageBreakPreview" zoomScaleNormal="100" zoomScaleSheetLayoutView="100" workbookViewId="0">
      <selection activeCell="J41" sqref="J41:M41"/>
    </sheetView>
  </sheetViews>
  <sheetFormatPr defaultRowHeight="13.5"/>
  <cols>
    <col min="1" max="1" width="14.125" style="156" customWidth="1"/>
    <col min="2" max="13" width="6.375" style="156" customWidth="1"/>
    <col min="14" max="16384" width="9" style="156"/>
  </cols>
  <sheetData>
    <row r="1" spans="1:21" ht="21.75" customHeight="1">
      <c r="A1" s="224" t="s">
        <v>110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137"/>
      <c r="M1" s="137"/>
    </row>
    <row r="2" spans="1:21" ht="2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21" ht="18" customHeight="1">
      <c r="A3" s="222" t="s">
        <v>241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21" ht="15" customHeight="1">
      <c r="A4" s="274" t="s">
        <v>111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21" ht="16.5" customHeight="1">
      <c r="A5" s="247"/>
      <c r="B5" s="276" t="s">
        <v>112</v>
      </c>
      <c r="C5" s="278"/>
      <c r="D5" s="278"/>
      <c r="E5" s="278"/>
      <c r="F5" s="278"/>
      <c r="G5" s="277"/>
      <c r="H5" s="276" t="s">
        <v>218</v>
      </c>
      <c r="I5" s="278"/>
      <c r="J5" s="278"/>
      <c r="K5" s="278"/>
      <c r="L5" s="278"/>
      <c r="M5" s="295"/>
    </row>
    <row r="6" spans="1:21" ht="16.5" customHeight="1">
      <c r="A6" s="248"/>
      <c r="B6" s="296" t="s">
        <v>113</v>
      </c>
      <c r="C6" s="297"/>
      <c r="D6" s="298"/>
      <c r="E6" s="296" t="s">
        <v>114</v>
      </c>
      <c r="F6" s="297"/>
      <c r="G6" s="298"/>
      <c r="H6" s="296" t="s">
        <v>113</v>
      </c>
      <c r="I6" s="297"/>
      <c r="J6" s="298"/>
      <c r="K6" s="296" t="s">
        <v>114</v>
      </c>
      <c r="L6" s="297"/>
      <c r="M6" s="299"/>
    </row>
    <row r="7" spans="1:21" ht="16.5" customHeight="1">
      <c r="A7" s="6" t="s">
        <v>299</v>
      </c>
      <c r="B7" s="242">
        <v>18942</v>
      </c>
      <c r="C7" s="243"/>
      <c r="D7" s="244"/>
      <c r="E7" s="242">
        <v>1769040</v>
      </c>
      <c r="F7" s="243"/>
      <c r="G7" s="244"/>
      <c r="H7" s="242">
        <v>9659</v>
      </c>
      <c r="I7" s="243"/>
      <c r="J7" s="244"/>
      <c r="K7" s="242">
        <v>877872</v>
      </c>
      <c r="L7" s="243"/>
      <c r="M7" s="243"/>
    </row>
    <row r="8" spans="1:21" ht="16.5" customHeight="1">
      <c r="A8" s="6" t="s">
        <v>278</v>
      </c>
      <c r="B8" s="242">
        <v>18765</v>
      </c>
      <c r="C8" s="243"/>
      <c r="D8" s="244"/>
      <c r="E8" s="242">
        <v>1801440</v>
      </c>
      <c r="F8" s="243"/>
      <c r="G8" s="244"/>
      <c r="H8" s="242">
        <v>9498</v>
      </c>
      <c r="I8" s="243"/>
      <c r="J8" s="244"/>
      <c r="K8" s="242">
        <v>911808</v>
      </c>
      <c r="L8" s="243"/>
      <c r="M8" s="243"/>
    </row>
    <row r="9" spans="1:21" ht="16.5" customHeight="1">
      <c r="A9" s="6" t="s">
        <v>270</v>
      </c>
      <c r="B9" s="242">
        <v>18708</v>
      </c>
      <c r="C9" s="243"/>
      <c r="D9" s="244"/>
      <c r="E9" s="242">
        <v>1795920</v>
      </c>
      <c r="F9" s="243"/>
      <c r="G9" s="244"/>
      <c r="H9" s="242">
        <v>9731</v>
      </c>
      <c r="I9" s="243"/>
      <c r="J9" s="244"/>
      <c r="K9" s="242">
        <v>934224</v>
      </c>
      <c r="L9" s="243"/>
      <c r="M9" s="243"/>
    </row>
    <row r="10" spans="1:21" ht="16.5" customHeight="1">
      <c r="A10" s="6" t="s">
        <v>280</v>
      </c>
      <c r="B10" s="300">
        <v>18864</v>
      </c>
      <c r="C10" s="301"/>
      <c r="D10" s="302"/>
      <c r="E10" s="300">
        <v>1810944</v>
      </c>
      <c r="F10" s="301"/>
      <c r="G10" s="302"/>
      <c r="H10" s="300">
        <v>9867</v>
      </c>
      <c r="I10" s="301"/>
      <c r="J10" s="302"/>
      <c r="K10" s="300">
        <v>947232</v>
      </c>
      <c r="L10" s="301"/>
      <c r="M10" s="303"/>
    </row>
    <row r="11" spans="1:21" ht="16.5" customHeight="1">
      <c r="A11" s="16" t="s">
        <v>301</v>
      </c>
      <c r="B11" s="292">
        <f>ROUND(18372+145+1129/2,0)</f>
        <v>19082</v>
      </c>
      <c r="C11" s="319"/>
      <c r="D11" s="291"/>
      <c r="E11" s="292">
        <f>(18372+145+1129/2)*96</f>
        <v>1831824</v>
      </c>
      <c r="F11" s="319"/>
      <c r="G11" s="291"/>
      <c r="H11" s="292">
        <f>29098-B11</f>
        <v>10016</v>
      </c>
      <c r="I11" s="319"/>
      <c r="J11" s="291"/>
      <c r="K11" s="292">
        <f>(9452+1129/2)*96</f>
        <v>961584</v>
      </c>
      <c r="L11" s="319"/>
      <c r="M11" s="293"/>
      <c r="N11" s="189"/>
    </row>
    <row r="12" spans="1:21" ht="15" customHeight="1">
      <c r="A12" s="131"/>
      <c r="B12" s="41"/>
      <c r="C12" s="41"/>
      <c r="D12" s="42"/>
      <c r="E12" s="42"/>
      <c r="F12" s="42"/>
      <c r="G12" s="42"/>
      <c r="H12" s="41"/>
      <c r="I12" s="41"/>
      <c r="J12" s="41"/>
      <c r="K12" s="41"/>
      <c r="L12" s="41"/>
      <c r="M12" s="41"/>
      <c r="U12" s="156">
        <f>SUM(Q12:T12)</f>
        <v>0</v>
      </c>
    </row>
    <row r="13" spans="1:21" ht="15" customHeight="1">
      <c r="A13" s="131"/>
      <c r="B13" s="41"/>
      <c r="C13" s="41"/>
      <c r="D13" s="42"/>
      <c r="E13" s="42"/>
      <c r="F13" s="42"/>
      <c r="G13" s="42"/>
      <c r="H13" s="41"/>
      <c r="I13" s="41"/>
      <c r="J13" s="41"/>
      <c r="K13" s="41"/>
      <c r="L13" s="41"/>
      <c r="M13" s="41"/>
    </row>
    <row r="14" spans="1:21" ht="21.75" customHeight="1">
      <c r="A14" s="224" t="s">
        <v>115</v>
      </c>
      <c r="B14" s="224"/>
      <c r="C14" s="224"/>
      <c r="D14" s="270"/>
      <c r="E14" s="270"/>
      <c r="F14" s="270"/>
      <c r="G14" s="270"/>
      <c r="H14" s="224"/>
      <c r="I14" s="224"/>
      <c r="J14" s="224"/>
      <c r="K14" s="224"/>
      <c r="L14" s="137"/>
      <c r="M14" s="137"/>
    </row>
    <row r="15" spans="1:21" ht="21" customHeight="1">
      <c r="A15" s="82"/>
      <c r="B15" s="41"/>
      <c r="C15" s="41"/>
      <c r="D15" s="42"/>
      <c r="E15" s="42"/>
      <c r="F15" s="42"/>
      <c r="G15" s="42"/>
      <c r="H15" s="41"/>
      <c r="I15" s="41"/>
      <c r="J15" s="41"/>
      <c r="K15" s="41"/>
      <c r="L15" s="41"/>
      <c r="M15" s="41"/>
    </row>
    <row r="16" spans="1:21" ht="17.25" customHeight="1">
      <c r="A16" s="222" t="s">
        <v>242</v>
      </c>
      <c r="B16" s="222"/>
      <c r="C16" s="222"/>
      <c r="D16" s="225"/>
      <c r="E16" s="225"/>
      <c r="F16" s="225"/>
      <c r="G16" s="225"/>
      <c r="H16" s="222"/>
      <c r="I16" s="222"/>
      <c r="J16" s="222"/>
      <c r="K16" s="222"/>
      <c r="L16" s="222"/>
      <c r="M16" s="222"/>
    </row>
    <row r="17" spans="1:14" ht="15" customHeight="1">
      <c r="A17" s="107"/>
      <c r="B17" s="107"/>
      <c r="C17" s="107"/>
      <c r="D17" s="111"/>
      <c r="E17" s="111"/>
      <c r="F17" s="111"/>
      <c r="G17" s="111"/>
      <c r="H17" s="107"/>
      <c r="I17" s="107"/>
      <c r="J17" s="218" t="s">
        <v>22</v>
      </c>
      <c r="K17" s="218"/>
      <c r="L17" s="218"/>
      <c r="M17" s="218"/>
    </row>
    <row r="18" spans="1:14" ht="15.75" customHeight="1">
      <c r="A18" s="304"/>
      <c r="B18" s="306" t="s">
        <v>116</v>
      </c>
      <c r="C18" s="307"/>
      <c r="D18" s="308"/>
      <c r="E18" s="309"/>
      <c r="F18" s="310" t="s">
        <v>117</v>
      </c>
      <c r="G18" s="308"/>
      <c r="H18" s="307"/>
      <c r="I18" s="311"/>
      <c r="J18" s="306" t="s">
        <v>205</v>
      </c>
      <c r="K18" s="307"/>
      <c r="L18" s="307"/>
      <c r="M18" s="312"/>
    </row>
    <row r="19" spans="1:14" ht="15.75" customHeight="1">
      <c r="A19" s="305"/>
      <c r="B19" s="313" t="s">
        <v>306</v>
      </c>
      <c r="C19" s="314"/>
      <c r="D19" s="314"/>
      <c r="E19" s="315"/>
      <c r="F19" s="316" t="s">
        <v>307</v>
      </c>
      <c r="G19" s="317"/>
      <c r="H19" s="314"/>
      <c r="I19" s="315"/>
      <c r="J19" s="316" t="s">
        <v>308</v>
      </c>
      <c r="K19" s="317"/>
      <c r="L19" s="314"/>
      <c r="M19" s="318"/>
      <c r="N19" s="189"/>
    </row>
    <row r="20" spans="1:14" ht="15.75" customHeight="1">
      <c r="A20" s="6" t="s">
        <v>299</v>
      </c>
      <c r="B20" s="238">
        <v>3788</v>
      </c>
      <c r="C20" s="219"/>
      <c r="D20" s="219"/>
      <c r="E20" s="239"/>
      <c r="F20" s="238">
        <v>2002</v>
      </c>
      <c r="G20" s="219"/>
      <c r="H20" s="219"/>
      <c r="I20" s="239"/>
      <c r="J20" s="238">
        <v>131</v>
      </c>
      <c r="K20" s="219"/>
      <c r="L20" s="219"/>
      <c r="M20" s="219"/>
    </row>
    <row r="21" spans="1:14" ht="15.75" customHeight="1">
      <c r="A21" s="6" t="s">
        <v>278</v>
      </c>
      <c r="B21" s="238">
        <v>3800</v>
      </c>
      <c r="C21" s="219"/>
      <c r="D21" s="219"/>
      <c r="E21" s="239"/>
      <c r="F21" s="238">
        <v>2082</v>
      </c>
      <c r="G21" s="219"/>
      <c r="H21" s="219"/>
      <c r="I21" s="239"/>
      <c r="J21" s="238">
        <v>116</v>
      </c>
      <c r="K21" s="219"/>
      <c r="L21" s="219"/>
      <c r="M21" s="219"/>
      <c r="N21" s="159"/>
    </row>
    <row r="22" spans="1:14" ht="15.75" customHeight="1">
      <c r="A22" s="6" t="s">
        <v>270</v>
      </c>
      <c r="B22" s="238">
        <v>3828</v>
      </c>
      <c r="C22" s="219"/>
      <c r="D22" s="219"/>
      <c r="E22" s="239"/>
      <c r="F22" s="238">
        <v>2195</v>
      </c>
      <c r="G22" s="219"/>
      <c r="H22" s="219"/>
      <c r="I22" s="239"/>
      <c r="J22" s="238">
        <v>103</v>
      </c>
      <c r="K22" s="219"/>
      <c r="L22" s="219"/>
      <c r="M22" s="219"/>
      <c r="N22" s="159"/>
    </row>
    <row r="23" spans="1:14" ht="15.75" customHeight="1">
      <c r="A23" s="6" t="s">
        <v>280</v>
      </c>
      <c r="B23" s="238">
        <v>3922</v>
      </c>
      <c r="C23" s="219"/>
      <c r="D23" s="219"/>
      <c r="E23" s="239"/>
      <c r="F23" s="238">
        <v>2308</v>
      </c>
      <c r="G23" s="219"/>
      <c r="H23" s="219"/>
      <c r="I23" s="239"/>
      <c r="J23" s="238">
        <v>93</v>
      </c>
      <c r="K23" s="219"/>
      <c r="L23" s="219"/>
      <c r="M23" s="219"/>
      <c r="N23" s="159"/>
    </row>
    <row r="24" spans="1:14" ht="15.75" customHeight="1">
      <c r="A24" s="9" t="s">
        <v>301</v>
      </c>
      <c r="B24" s="324">
        <f>SUM(B25:E48)</f>
        <v>3898</v>
      </c>
      <c r="C24" s="324"/>
      <c r="D24" s="324"/>
      <c r="E24" s="324"/>
      <c r="F24" s="324">
        <f>SUM(F25:I48)</f>
        <v>2149</v>
      </c>
      <c r="G24" s="324"/>
      <c r="H24" s="324"/>
      <c r="I24" s="324"/>
      <c r="J24" s="324">
        <f>SUM(J25:M48)</f>
        <v>86</v>
      </c>
      <c r="K24" s="324"/>
      <c r="L24" s="324"/>
      <c r="M24" s="325"/>
      <c r="N24" s="159"/>
    </row>
    <row r="25" spans="1:14" ht="15.75" customHeight="1">
      <c r="A25" s="109" t="s">
        <v>118</v>
      </c>
      <c r="B25" s="326">
        <v>109</v>
      </c>
      <c r="C25" s="327"/>
      <c r="D25" s="327"/>
      <c r="E25" s="328"/>
      <c r="F25" s="329">
        <v>79</v>
      </c>
      <c r="G25" s="330"/>
      <c r="H25" s="330"/>
      <c r="I25" s="331"/>
      <c r="J25" s="329">
        <v>2</v>
      </c>
      <c r="K25" s="330"/>
      <c r="L25" s="330"/>
      <c r="M25" s="330"/>
    </row>
    <row r="26" spans="1:14" ht="15.75" customHeight="1">
      <c r="A26" s="109" t="s">
        <v>119</v>
      </c>
      <c r="B26" s="320">
        <v>123</v>
      </c>
      <c r="C26" s="321"/>
      <c r="D26" s="321"/>
      <c r="E26" s="322"/>
      <c r="F26" s="238">
        <v>91</v>
      </c>
      <c r="G26" s="323"/>
      <c r="H26" s="323"/>
      <c r="I26" s="239"/>
      <c r="J26" s="238">
        <v>1</v>
      </c>
      <c r="K26" s="323"/>
      <c r="L26" s="323"/>
      <c r="M26" s="323"/>
    </row>
    <row r="27" spans="1:14" ht="15.75" customHeight="1">
      <c r="A27" s="109" t="s">
        <v>120</v>
      </c>
      <c r="B27" s="320">
        <v>70</v>
      </c>
      <c r="C27" s="321"/>
      <c r="D27" s="321"/>
      <c r="E27" s="322"/>
      <c r="F27" s="238">
        <v>42</v>
      </c>
      <c r="G27" s="323"/>
      <c r="H27" s="323"/>
      <c r="I27" s="239"/>
      <c r="J27" s="238">
        <v>3</v>
      </c>
      <c r="K27" s="323"/>
      <c r="L27" s="323"/>
      <c r="M27" s="323"/>
    </row>
    <row r="28" spans="1:14" ht="15.75" customHeight="1">
      <c r="A28" s="109" t="s">
        <v>121</v>
      </c>
      <c r="B28" s="320">
        <v>97</v>
      </c>
      <c r="C28" s="321"/>
      <c r="D28" s="321"/>
      <c r="E28" s="322"/>
      <c r="F28" s="238">
        <v>76</v>
      </c>
      <c r="G28" s="323"/>
      <c r="H28" s="323"/>
      <c r="I28" s="239"/>
      <c r="J28" s="238">
        <v>2</v>
      </c>
      <c r="K28" s="323"/>
      <c r="L28" s="323"/>
      <c r="M28" s="323"/>
    </row>
    <row r="29" spans="1:14" ht="15.75" customHeight="1">
      <c r="A29" s="109" t="s">
        <v>122</v>
      </c>
      <c r="B29" s="320">
        <v>50</v>
      </c>
      <c r="C29" s="321"/>
      <c r="D29" s="321"/>
      <c r="E29" s="322"/>
      <c r="F29" s="238">
        <v>33</v>
      </c>
      <c r="G29" s="323"/>
      <c r="H29" s="323"/>
      <c r="I29" s="239"/>
      <c r="J29" s="238">
        <v>1</v>
      </c>
      <c r="K29" s="323"/>
      <c r="L29" s="323"/>
      <c r="M29" s="323"/>
    </row>
    <row r="30" spans="1:14" ht="15.75" customHeight="1">
      <c r="A30" s="109" t="s">
        <v>123</v>
      </c>
      <c r="B30" s="320">
        <v>83</v>
      </c>
      <c r="C30" s="321"/>
      <c r="D30" s="321"/>
      <c r="E30" s="322"/>
      <c r="F30" s="238">
        <v>98</v>
      </c>
      <c r="G30" s="323"/>
      <c r="H30" s="323"/>
      <c r="I30" s="239"/>
      <c r="J30" s="238">
        <v>0</v>
      </c>
      <c r="K30" s="323"/>
      <c r="L30" s="323"/>
      <c r="M30" s="323"/>
    </row>
    <row r="31" spans="1:14" ht="15.75" customHeight="1">
      <c r="A31" s="109" t="s">
        <v>124</v>
      </c>
      <c r="B31" s="320">
        <v>109</v>
      </c>
      <c r="C31" s="321"/>
      <c r="D31" s="321"/>
      <c r="E31" s="322"/>
      <c r="F31" s="238">
        <v>54</v>
      </c>
      <c r="G31" s="323"/>
      <c r="H31" s="323"/>
      <c r="I31" s="239"/>
      <c r="J31" s="238">
        <v>2</v>
      </c>
      <c r="K31" s="323"/>
      <c r="L31" s="323"/>
      <c r="M31" s="323"/>
    </row>
    <row r="32" spans="1:14" ht="15.75" customHeight="1">
      <c r="A32" s="109" t="s">
        <v>125</v>
      </c>
      <c r="B32" s="320">
        <v>97</v>
      </c>
      <c r="C32" s="321"/>
      <c r="D32" s="321"/>
      <c r="E32" s="322"/>
      <c r="F32" s="238">
        <v>36</v>
      </c>
      <c r="G32" s="323"/>
      <c r="H32" s="323"/>
      <c r="I32" s="239"/>
      <c r="J32" s="238">
        <v>0</v>
      </c>
      <c r="K32" s="323"/>
      <c r="L32" s="323"/>
      <c r="M32" s="323"/>
    </row>
    <row r="33" spans="1:17" ht="15.75" customHeight="1">
      <c r="A33" s="109" t="s">
        <v>42</v>
      </c>
      <c r="B33" s="320">
        <v>80</v>
      </c>
      <c r="C33" s="321"/>
      <c r="D33" s="321"/>
      <c r="E33" s="322"/>
      <c r="F33" s="238">
        <v>84</v>
      </c>
      <c r="G33" s="323"/>
      <c r="H33" s="323"/>
      <c r="I33" s="239"/>
      <c r="J33" s="238">
        <v>1</v>
      </c>
      <c r="K33" s="323"/>
      <c r="L33" s="323"/>
      <c r="M33" s="323"/>
    </row>
    <row r="34" spans="1:17" ht="15.75" customHeight="1">
      <c r="A34" s="109" t="s">
        <v>126</v>
      </c>
      <c r="B34" s="320">
        <v>58</v>
      </c>
      <c r="C34" s="321"/>
      <c r="D34" s="321"/>
      <c r="E34" s="322"/>
      <c r="F34" s="238">
        <v>36</v>
      </c>
      <c r="G34" s="323"/>
      <c r="H34" s="323"/>
      <c r="I34" s="239"/>
      <c r="J34" s="238">
        <v>0</v>
      </c>
      <c r="K34" s="323"/>
      <c r="L34" s="323"/>
      <c r="M34" s="323"/>
    </row>
    <row r="35" spans="1:17" ht="15.75" customHeight="1">
      <c r="A35" s="109" t="s">
        <v>44</v>
      </c>
      <c r="B35" s="320">
        <v>149</v>
      </c>
      <c r="C35" s="321"/>
      <c r="D35" s="321"/>
      <c r="E35" s="322"/>
      <c r="F35" s="238">
        <v>88</v>
      </c>
      <c r="G35" s="323"/>
      <c r="H35" s="323"/>
      <c r="I35" s="239"/>
      <c r="J35" s="238">
        <v>2</v>
      </c>
      <c r="K35" s="323"/>
      <c r="L35" s="323"/>
      <c r="M35" s="323"/>
    </row>
    <row r="36" spans="1:17" ht="15.75" customHeight="1">
      <c r="A36" s="109" t="s">
        <v>127</v>
      </c>
      <c r="B36" s="320">
        <v>165</v>
      </c>
      <c r="C36" s="321"/>
      <c r="D36" s="321"/>
      <c r="E36" s="322"/>
      <c r="F36" s="238">
        <v>171</v>
      </c>
      <c r="G36" s="323"/>
      <c r="H36" s="323"/>
      <c r="I36" s="239"/>
      <c r="J36" s="238">
        <v>6</v>
      </c>
      <c r="K36" s="323"/>
      <c r="L36" s="323"/>
      <c r="M36" s="323"/>
    </row>
    <row r="37" spans="1:17" ht="15.75" customHeight="1">
      <c r="A37" s="109" t="s">
        <v>46</v>
      </c>
      <c r="B37" s="320">
        <v>222</v>
      </c>
      <c r="C37" s="321"/>
      <c r="D37" s="321"/>
      <c r="E37" s="322"/>
      <c r="F37" s="238">
        <v>97</v>
      </c>
      <c r="G37" s="323"/>
      <c r="H37" s="323"/>
      <c r="I37" s="239"/>
      <c r="J37" s="238">
        <v>5</v>
      </c>
      <c r="K37" s="323"/>
      <c r="L37" s="323"/>
      <c r="M37" s="323"/>
    </row>
    <row r="38" spans="1:17" ht="15.75" customHeight="1">
      <c r="A38" s="13" t="s">
        <v>264</v>
      </c>
      <c r="B38" s="320">
        <v>111</v>
      </c>
      <c r="C38" s="321"/>
      <c r="D38" s="321"/>
      <c r="E38" s="322"/>
      <c r="F38" s="238">
        <v>47</v>
      </c>
      <c r="G38" s="323"/>
      <c r="H38" s="323"/>
      <c r="I38" s="239"/>
      <c r="J38" s="238">
        <v>4</v>
      </c>
      <c r="K38" s="323"/>
      <c r="L38" s="323"/>
      <c r="M38" s="323"/>
    </row>
    <row r="39" spans="1:17" ht="15.75" customHeight="1">
      <c r="A39" s="109" t="s">
        <v>128</v>
      </c>
      <c r="B39" s="320">
        <v>266</v>
      </c>
      <c r="C39" s="321"/>
      <c r="D39" s="321"/>
      <c r="E39" s="322"/>
      <c r="F39" s="238">
        <v>92</v>
      </c>
      <c r="G39" s="323"/>
      <c r="H39" s="323"/>
      <c r="I39" s="239"/>
      <c r="J39" s="238">
        <v>11</v>
      </c>
      <c r="K39" s="323"/>
      <c r="L39" s="323"/>
      <c r="M39" s="323"/>
    </row>
    <row r="40" spans="1:17" ht="15.75" customHeight="1">
      <c r="A40" s="109" t="s">
        <v>129</v>
      </c>
      <c r="B40" s="320">
        <v>152</v>
      </c>
      <c r="C40" s="321"/>
      <c r="D40" s="321"/>
      <c r="E40" s="322"/>
      <c r="F40" s="238">
        <v>90</v>
      </c>
      <c r="G40" s="323"/>
      <c r="H40" s="323"/>
      <c r="I40" s="239"/>
      <c r="J40" s="238">
        <v>2</v>
      </c>
      <c r="K40" s="323"/>
      <c r="L40" s="323"/>
      <c r="M40" s="323"/>
    </row>
    <row r="41" spans="1:17" ht="15.75" customHeight="1">
      <c r="A41" s="109" t="s">
        <v>130</v>
      </c>
      <c r="B41" s="320">
        <v>284</v>
      </c>
      <c r="C41" s="321"/>
      <c r="D41" s="321"/>
      <c r="E41" s="322"/>
      <c r="F41" s="238">
        <v>165</v>
      </c>
      <c r="G41" s="323"/>
      <c r="H41" s="323"/>
      <c r="I41" s="239"/>
      <c r="J41" s="238">
        <v>3</v>
      </c>
      <c r="K41" s="323"/>
      <c r="L41" s="323"/>
      <c r="M41" s="323"/>
    </row>
    <row r="42" spans="1:17" ht="15.75" customHeight="1">
      <c r="A42" s="109" t="s">
        <v>131</v>
      </c>
      <c r="B42" s="320">
        <v>144</v>
      </c>
      <c r="C42" s="321"/>
      <c r="D42" s="321"/>
      <c r="E42" s="322"/>
      <c r="F42" s="238">
        <v>81</v>
      </c>
      <c r="G42" s="323"/>
      <c r="H42" s="323"/>
      <c r="I42" s="239"/>
      <c r="J42" s="238">
        <v>2</v>
      </c>
      <c r="K42" s="323"/>
      <c r="L42" s="323"/>
      <c r="M42" s="323"/>
    </row>
    <row r="43" spans="1:17" ht="15.75" customHeight="1">
      <c r="A43" s="109" t="s">
        <v>52</v>
      </c>
      <c r="B43" s="320">
        <v>187</v>
      </c>
      <c r="C43" s="321"/>
      <c r="D43" s="321"/>
      <c r="E43" s="322"/>
      <c r="F43" s="238">
        <v>91</v>
      </c>
      <c r="G43" s="323"/>
      <c r="H43" s="323"/>
      <c r="I43" s="239"/>
      <c r="J43" s="238">
        <v>2</v>
      </c>
      <c r="K43" s="323"/>
      <c r="L43" s="323"/>
      <c r="M43" s="323"/>
      <c r="N43" s="190"/>
      <c r="O43" s="190"/>
      <c r="P43" s="190"/>
      <c r="Q43" s="190"/>
    </row>
    <row r="44" spans="1:17" ht="15.75" customHeight="1">
      <c r="A44" s="109" t="s">
        <v>53</v>
      </c>
      <c r="B44" s="320">
        <v>206</v>
      </c>
      <c r="C44" s="321"/>
      <c r="D44" s="321"/>
      <c r="E44" s="322"/>
      <c r="F44" s="238">
        <v>98</v>
      </c>
      <c r="G44" s="323"/>
      <c r="H44" s="323"/>
      <c r="I44" s="239"/>
      <c r="J44" s="238">
        <v>10</v>
      </c>
      <c r="K44" s="323"/>
      <c r="L44" s="323"/>
      <c r="M44" s="323"/>
    </row>
    <row r="45" spans="1:17" ht="15.75" customHeight="1">
      <c r="A45" s="109" t="s">
        <v>132</v>
      </c>
      <c r="B45" s="320">
        <v>300</v>
      </c>
      <c r="C45" s="321"/>
      <c r="D45" s="321"/>
      <c r="E45" s="322"/>
      <c r="F45" s="238">
        <v>188</v>
      </c>
      <c r="G45" s="323"/>
      <c r="H45" s="323"/>
      <c r="I45" s="239"/>
      <c r="J45" s="238">
        <v>4</v>
      </c>
      <c r="K45" s="323"/>
      <c r="L45" s="323"/>
      <c r="M45" s="323"/>
    </row>
    <row r="46" spans="1:17" ht="15.75" customHeight="1">
      <c r="A46" s="109" t="s">
        <v>55</v>
      </c>
      <c r="B46" s="320">
        <v>260</v>
      </c>
      <c r="C46" s="321"/>
      <c r="D46" s="321"/>
      <c r="E46" s="322"/>
      <c r="F46" s="238">
        <v>127</v>
      </c>
      <c r="G46" s="323"/>
      <c r="H46" s="323"/>
      <c r="I46" s="239"/>
      <c r="J46" s="238">
        <v>7</v>
      </c>
      <c r="K46" s="323"/>
      <c r="L46" s="323"/>
      <c r="M46" s="323"/>
    </row>
    <row r="47" spans="1:17" ht="15.75" customHeight="1">
      <c r="A47" s="109" t="s">
        <v>133</v>
      </c>
      <c r="B47" s="320">
        <v>426</v>
      </c>
      <c r="C47" s="321"/>
      <c r="D47" s="321"/>
      <c r="E47" s="322"/>
      <c r="F47" s="238">
        <v>156</v>
      </c>
      <c r="G47" s="323"/>
      <c r="H47" s="323"/>
      <c r="I47" s="239"/>
      <c r="J47" s="238">
        <v>11</v>
      </c>
      <c r="K47" s="323"/>
      <c r="L47" s="323"/>
      <c r="M47" s="323"/>
    </row>
    <row r="48" spans="1:17" ht="15.75" customHeight="1">
      <c r="A48" s="110" t="s">
        <v>134</v>
      </c>
      <c r="B48" s="333">
        <v>150</v>
      </c>
      <c r="C48" s="334"/>
      <c r="D48" s="334"/>
      <c r="E48" s="335"/>
      <c r="F48" s="245">
        <v>29</v>
      </c>
      <c r="G48" s="237"/>
      <c r="H48" s="237"/>
      <c r="I48" s="246"/>
      <c r="J48" s="245">
        <v>5</v>
      </c>
      <c r="K48" s="237"/>
      <c r="L48" s="237"/>
      <c r="M48" s="237"/>
    </row>
    <row r="49" spans="1:13" ht="15" customHeight="1">
      <c r="A49" s="336"/>
      <c r="B49" s="336"/>
      <c r="C49" s="336"/>
      <c r="D49" s="336"/>
      <c r="E49" s="336"/>
      <c r="F49" s="337"/>
      <c r="G49" s="337"/>
      <c r="H49" s="337"/>
      <c r="I49" s="337"/>
      <c r="J49" s="337"/>
      <c r="K49" s="337"/>
      <c r="L49" s="337"/>
      <c r="M49" s="337"/>
    </row>
    <row r="50" spans="1:13"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</row>
    <row r="51" spans="1:13">
      <c r="E51" s="159"/>
    </row>
  </sheetData>
  <mergeCells count="133">
    <mergeCell ref="B50:E50"/>
    <mergeCell ref="F50:I50"/>
    <mergeCell ref="J50:M50"/>
    <mergeCell ref="B48:E48"/>
    <mergeCell ref="F48:I48"/>
    <mergeCell ref="J48:M48"/>
    <mergeCell ref="A49:E49"/>
    <mergeCell ref="F49:I49"/>
    <mergeCell ref="J49:M49"/>
    <mergeCell ref="B46:E46"/>
    <mergeCell ref="F46:I46"/>
    <mergeCell ref="J46:M46"/>
    <mergeCell ref="B47:E47"/>
    <mergeCell ref="F47:I47"/>
    <mergeCell ref="J47:M47"/>
    <mergeCell ref="B44:E44"/>
    <mergeCell ref="F44:I44"/>
    <mergeCell ref="J44:M44"/>
    <mergeCell ref="B45:E45"/>
    <mergeCell ref="F45:I45"/>
    <mergeCell ref="J45:M45"/>
    <mergeCell ref="B42:E42"/>
    <mergeCell ref="F42:I42"/>
    <mergeCell ref="J42:M42"/>
    <mergeCell ref="B43:E43"/>
    <mergeCell ref="F43:I43"/>
    <mergeCell ref="J43:M43"/>
    <mergeCell ref="B40:E40"/>
    <mergeCell ref="F40:I40"/>
    <mergeCell ref="J40:M40"/>
    <mergeCell ref="B41:E41"/>
    <mergeCell ref="F41:I41"/>
    <mergeCell ref="J41:M41"/>
    <mergeCell ref="B38:E38"/>
    <mergeCell ref="F38:I38"/>
    <mergeCell ref="J38:M38"/>
    <mergeCell ref="B39:E39"/>
    <mergeCell ref="F39:I39"/>
    <mergeCell ref="J39:M39"/>
    <mergeCell ref="B36:E36"/>
    <mergeCell ref="F36:I36"/>
    <mergeCell ref="J36:M36"/>
    <mergeCell ref="B37:E37"/>
    <mergeCell ref="F37:I37"/>
    <mergeCell ref="J37:M37"/>
    <mergeCell ref="B34:E34"/>
    <mergeCell ref="F34:I34"/>
    <mergeCell ref="J34:M34"/>
    <mergeCell ref="B35:E35"/>
    <mergeCell ref="F35:I35"/>
    <mergeCell ref="J35:M35"/>
    <mergeCell ref="B32:E32"/>
    <mergeCell ref="F32:I32"/>
    <mergeCell ref="J32:M32"/>
    <mergeCell ref="B33:E33"/>
    <mergeCell ref="F33:I33"/>
    <mergeCell ref="J33:M33"/>
    <mergeCell ref="B30:E30"/>
    <mergeCell ref="F30:I30"/>
    <mergeCell ref="J30:M30"/>
    <mergeCell ref="B31:E31"/>
    <mergeCell ref="F31:I31"/>
    <mergeCell ref="J31:M31"/>
    <mergeCell ref="B28:E28"/>
    <mergeCell ref="F28:I28"/>
    <mergeCell ref="J28:M28"/>
    <mergeCell ref="B29:E29"/>
    <mergeCell ref="F29:I29"/>
    <mergeCell ref="J29:M29"/>
    <mergeCell ref="B26:E26"/>
    <mergeCell ref="F26:I26"/>
    <mergeCell ref="J26:M26"/>
    <mergeCell ref="B27:E27"/>
    <mergeCell ref="F27:I27"/>
    <mergeCell ref="J27:M27"/>
    <mergeCell ref="B24:E24"/>
    <mergeCell ref="F24:I24"/>
    <mergeCell ref="J24:M24"/>
    <mergeCell ref="B25:E25"/>
    <mergeCell ref="F25:I25"/>
    <mergeCell ref="J25:M25"/>
    <mergeCell ref="B22:E22"/>
    <mergeCell ref="F22:I22"/>
    <mergeCell ref="J22:M22"/>
    <mergeCell ref="B23:E23"/>
    <mergeCell ref="F23:I23"/>
    <mergeCell ref="J23:M23"/>
    <mergeCell ref="B20:E20"/>
    <mergeCell ref="F20:I20"/>
    <mergeCell ref="J20:M20"/>
    <mergeCell ref="B21:E21"/>
    <mergeCell ref="F21:I21"/>
    <mergeCell ref="J21:M21"/>
    <mergeCell ref="J17:M17"/>
    <mergeCell ref="A18:A19"/>
    <mergeCell ref="B18:E18"/>
    <mergeCell ref="F18:I18"/>
    <mergeCell ref="J18:M18"/>
    <mergeCell ref="B19:E19"/>
    <mergeCell ref="F19:I19"/>
    <mergeCell ref="J19:M19"/>
    <mergeCell ref="B11:D11"/>
    <mergeCell ref="E11:G11"/>
    <mergeCell ref="H11:J11"/>
    <mergeCell ref="K11:M11"/>
    <mergeCell ref="A14:K14"/>
    <mergeCell ref="A16:M16"/>
    <mergeCell ref="B9:D9"/>
    <mergeCell ref="E9:G9"/>
    <mergeCell ref="H9:J9"/>
    <mergeCell ref="K9:M9"/>
    <mergeCell ref="B10:D10"/>
    <mergeCell ref="E10:G10"/>
    <mergeCell ref="H10:J10"/>
    <mergeCell ref="K10:M10"/>
    <mergeCell ref="B7:D7"/>
    <mergeCell ref="E7:G7"/>
    <mergeCell ref="H7:J7"/>
    <mergeCell ref="K7:M7"/>
    <mergeCell ref="B8:D8"/>
    <mergeCell ref="E8:G8"/>
    <mergeCell ref="H8:J8"/>
    <mergeCell ref="K8:M8"/>
    <mergeCell ref="A1:K1"/>
    <mergeCell ref="A3:M3"/>
    <mergeCell ref="A4:M4"/>
    <mergeCell ref="A5:A6"/>
    <mergeCell ref="B5:G5"/>
    <mergeCell ref="H5:M5"/>
    <mergeCell ref="B6:D6"/>
    <mergeCell ref="E6:G6"/>
    <mergeCell ref="H6:J6"/>
    <mergeCell ref="K6:M6"/>
  </mergeCells>
  <phoneticPr fontId="11"/>
  <pageMargins left="0.70866141732283472" right="0.70866141732283472" top="0.74803149606299213" bottom="0.74803149606299213" header="0.31496062992125984" footer="0.31496062992125984"/>
  <pageSetup paperSize="9" scale="96" firstPageNumber="27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view="pageBreakPreview" zoomScaleNormal="100" zoomScaleSheetLayoutView="100" workbookViewId="0">
      <selection activeCell="B11" sqref="B11:H11"/>
    </sheetView>
  </sheetViews>
  <sheetFormatPr defaultRowHeight="13.5"/>
  <cols>
    <col min="1" max="1" width="11.625" style="41" customWidth="1"/>
    <col min="2" max="9" width="6.125" style="41" customWidth="1"/>
    <col min="10" max="10" width="9" style="41"/>
    <col min="11" max="17" width="12.375" style="41" customWidth="1"/>
    <col min="18" max="16384" width="9" style="41"/>
  </cols>
  <sheetData>
    <row r="1" spans="1:23" ht="21.75" customHeight="1">
      <c r="A1" s="224" t="s">
        <v>135</v>
      </c>
      <c r="B1" s="224"/>
      <c r="C1" s="224"/>
      <c r="D1" s="224"/>
      <c r="E1" s="224"/>
      <c r="F1" s="224"/>
      <c r="G1" s="224"/>
      <c r="H1" s="224"/>
      <c r="I1" s="224"/>
    </row>
    <row r="2" spans="1:23" ht="12" customHeight="1">
      <c r="A2" s="137"/>
      <c r="B2" s="137"/>
      <c r="C2" s="137"/>
      <c r="D2" s="137"/>
      <c r="E2" s="137"/>
      <c r="F2" s="137"/>
      <c r="G2" s="137"/>
      <c r="H2" s="137"/>
      <c r="I2" s="137"/>
    </row>
    <row r="3" spans="1:23" ht="17.25" customHeight="1">
      <c r="A3" s="222" t="s">
        <v>245</v>
      </c>
      <c r="B3" s="222"/>
      <c r="C3" s="222"/>
      <c r="D3" s="222"/>
      <c r="E3" s="222"/>
      <c r="F3" s="222"/>
      <c r="G3" s="222"/>
      <c r="H3" s="222"/>
      <c r="I3" s="222"/>
    </row>
    <row r="4" spans="1:23" ht="15" customHeight="1">
      <c r="B4" s="274" t="s">
        <v>224</v>
      </c>
      <c r="C4" s="274"/>
      <c r="D4" s="274"/>
      <c r="E4" s="274"/>
      <c r="F4" s="274"/>
      <c r="G4" s="274"/>
      <c r="H4" s="274"/>
      <c r="I4" s="112"/>
    </row>
    <row r="5" spans="1:23" ht="18" customHeight="1">
      <c r="A5" s="113"/>
      <c r="B5" s="342"/>
      <c r="C5" s="342"/>
      <c r="D5" s="342"/>
      <c r="E5" s="343" t="s">
        <v>136</v>
      </c>
      <c r="F5" s="344"/>
      <c r="G5" s="344"/>
      <c r="H5" s="344"/>
    </row>
    <row r="6" spans="1:23" ht="18" customHeight="1">
      <c r="A6" s="114"/>
      <c r="B6" s="338" t="s">
        <v>299</v>
      </c>
      <c r="C6" s="338"/>
      <c r="D6" s="339"/>
      <c r="E6" s="340">
        <v>973</v>
      </c>
      <c r="F6" s="341"/>
      <c r="G6" s="341"/>
      <c r="H6" s="341"/>
    </row>
    <row r="7" spans="1:23" ht="18" customHeight="1">
      <c r="A7" s="114"/>
      <c r="B7" s="345" t="s">
        <v>281</v>
      </c>
      <c r="C7" s="345"/>
      <c r="D7" s="346"/>
      <c r="E7" s="340">
        <v>958</v>
      </c>
      <c r="F7" s="341"/>
      <c r="G7" s="341"/>
      <c r="H7" s="341"/>
    </row>
    <row r="8" spans="1:23" ht="18" customHeight="1">
      <c r="A8" s="114"/>
      <c r="B8" s="345" t="s">
        <v>270</v>
      </c>
      <c r="C8" s="345"/>
      <c r="D8" s="346"/>
      <c r="E8" s="340">
        <v>942</v>
      </c>
      <c r="F8" s="341"/>
      <c r="G8" s="341"/>
      <c r="H8" s="341"/>
    </row>
    <row r="9" spans="1:23" ht="18" customHeight="1">
      <c r="A9" s="114"/>
      <c r="B9" s="345" t="s">
        <v>282</v>
      </c>
      <c r="C9" s="345"/>
      <c r="D9" s="346"/>
      <c r="E9" s="340">
        <v>922</v>
      </c>
      <c r="F9" s="341"/>
      <c r="G9" s="341"/>
      <c r="H9" s="341"/>
    </row>
    <row r="10" spans="1:23" ht="18" customHeight="1">
      <c r="A10" s="114"/>
      <c r="B10" s="357" t="s">
        <v>302</v>
      </c>
      <c r="C10" s="357"/>
      <c r="D10" s="357"/>
      <c r="E10" s="358">
        <v>899</v>
      </c>
      <c r="F10" s="359"/>
      <c r="G10" s="359"/>
      <c r="H10" s="359"/>
    </row>
    <row r="11" spans="1:23" ht="15" customHeight="1">
      <c r="A11" s="107"/>
      <c r="B11" s="215"/>
      <c r="C11" s="215"/>
      <c r="D11" s="215"/>
      <c r="E11" s="215"/>
      <c r="F11" s="215"/>
      <c r="G11" s="215"/>
      <c r="H11" s="215"/>
    </row>
    <row r="12" spans="1:23" ht="12" customHeight="1">
      <c r="A12" s="106"/>
      <c r="W12" s="41">
        <f>SUM(S12:V12)</f>
        <v>0</v>
      </c>
    </row>
    <row r="13" spans="1:23" ht="12" customHeight="1">
      <c r="A13" s="45"/>
    </row>
    <row r="14" spans="1:23" ht="21" customHeight="1">
      <c r="A14" s="224" t="s">
        <v>286</v>
      </c>
      <c r="B14" s="224"/>
      <c r="C14" s="224"/>
      <c r="D14" s="224"/>
      <c r="E14" s="224"/>
      <c r="F14" s="224"/>
      <c r="G14" s="224"/>
      <c r="H14" s="224"/>
      <c r="I14" s="224"/>
    </row>
    <row r="15" spans="1:23" ht="12" customHeight="1">
      <c r="A15" s="82"/>
    </row>
    <row r="16" spans="1:23" ht="17.25" customHeight="1">
      <c r="A16" s="222" t="s">
        <v>287</v>
      </c>
      <c r="B16" s="222"/>
      <c r="C16" s="222"/>
      <c r="D16" s="222"/>
      <c r="E16" s="222"/>
      <c r="F16" s="222"/>
      <c r="G16" s="222"/>
      <c r="H16" s="222"/>
      <c r="I16" s="222"/>
    </row>
    <row r="17" spans="1:9" ht="15" customHeight="1">
      <c r="A17" s="115"/>
      <c r="B17" s="115"/>
      <c r="C17" s="115"/>
      <c r="D17" s="115"/>
      <c r="E17" s="115"/>
      <c r="F17" s="115"/>
      <c r="G17" s="115"/>
      <c r="H17" s="115"/>
      <c r="I17" s="133" t="s">
        <v>137</v>
      </c>
    </row>
    <row r="18" spans="1:9" ht="18" customHeight="1">
      <c r="A18" s="347"/>
      <c r="B18" s="349" t="s">
        <v>138</v>
      </c>
      <c r="C18" s="350"/>
      <c r="D18" s="350"/>
      <c r="E18" s="350"/>
      <c r="F18" s="349" t="s">
        <v>139</v>
      </c>
      <c r="G18" s="350"/>
      <c r="H18" s="350"/>
      <c r="I18" s="350"/>
    </row>
    <row r="19" spans="1:9" ht="18" customHeight="1">
      <c r="A19" s="347"/>
      <c r="B19" s="351"/>
      <c r="C19" s="352"/>
      <c r="D19" s="352"/>
      <c r="E19" s="352"/>
      <c r="F19" s="351"/>
      <c r="G19" s="352"/>
      <c r="H19" s="352"/>
      <c r="I19" s="352"/>
    </row>
    <row r="20" spans="1:9" ht="18" customHeight="1">
      <c r="A20" s="348"/>
      <c r="B20" s="353" t="s">
        <v>140</v>
      </c>
      <c r="C20" s="354"/>
      <c r="D20" s="352" t="s">
        <v>141</v>
      </c>
      <c r="E20" s="355"/>
      <c r="F20" s="353" t="s">
        <v>140</v>
      </c>
      <c r="G20" s="354"/>
      <c r="H20" s="356" t="s">
        <v>141</v>
      </c>
      <c r="I20" s="356"/>
    </row>
    <row r="21" spans="1:9" ht="18" customHeight="1">
      <c r="A21" s="6" t="s">
        <v>303</v>
      </c>
      <c r="B21" s="360">
        <v>4</v>
      </c>
      <c r="C21" s="361"/>
      <c r="D21" s="360">
        <v>400</v>
      </c>
      <c r="E21" s="361"/>
      <c r="F21" s="360">
        <v>49</v>
      </c>
      <c r="G21" s="361"/>
      <c r="H21" s="360">
        <v>2512</v>
      </c>
      <c r="I21" s="362"/>
    </row>
    <row r="22" spans="1:9" ht="18" customHeight="1">
      <c r="A22" s="6" t="s">
        <v>274</v>
      </c>
      <c r="B22" s="360">
        <v>5</v>
      </c>
      <c r="C22" s="361"/>
      <c r="D22" s="360">
        <v>500</v>
      </c>
      <c r="E22" s="361"/>
      <c r="F22" s="360">
        <v>45</v>
      </c>
      <c r="G22" s="361"/>
      <c r="H22" s="360">
        <v>2263</v>
      </c>
      <c r="I22" s="362"/>
    </row>
    <row r="23" spans="1:9" ht="18" customHeight="1">
      <c r="A23" s="6" t="s">
        <v>271</v>
      </c>
      <c r="B23" s="360">
        <v>6</v>
      </c>
      <c r="C23" s="361"/>
      <c r="D23" s="360">
        <v>600</v>
      </c>
      <c r="E23" s="361"/>
      <c r="F23" s="360">
        <v>43</v>
      </c>
      <c r="G23" s="361"/>
      <c r="H23" s="360">
        <v>2395</v>
      </c>
      <c r="I23" s="362"/>
    </row>
    <row r="24" spans="1:9" ht="18" customHeight="1">
      <c r="A24" s="6" t="s">
        <v>275</v>
      </c>
      <c r="B24" s="360">
        <v>4</v>
      </c>
      <c r="C24" s="361"/>
      <c r="D24" s="360">
        <v>356</v>
      </c>
      <c r="E24" s="361"/>
      <c r="F24" s="360">
        <v>5</v>
      </c>
      <c r="G24" s="361"/>
      <c r="H24" s="360">
        <v>250</v>
      </c>
      <c r="I24" s="362"/>
    </row>
    <row r="25" spans="1:9" ht="18" customHeight="1">
      <c r="A25" s="16" t="s">
        <v>296</v>
      </c>
      <c r="B25" s="333">
        <v>6</v>
      </c>
      <c r="C25" s="364"/>
      <c r="D25" s="365">
        <v>600</v>
      </c>
      <c r="E25" s="364"/>
      <c r="F25" s="333">
        <v>5</v>
      </c>
      <c r="G25" s="364"/>
      <c r="H25" s="365">
        <v>255</v>
      </c>
      <c r="I25" s="365"/>
    </row>
    <row r="26" spans="1:9">
      <c r="A26" s="363"/>
      <c r="B26" s="363"/>
      <c r="C26" s="363"/>
      <c r="D26" s="363"/>
      <c r="E26" s="363"/>
      <c r="F26" s="363"/>
      <c r="G26" s="363"/>
      <c r="H26" s="363"/>
      <c r="I26" s="363"/>
    </row>
    <row r="27" spans="1:9" ht="12" customHeight="1">
      <c r="A27" s="191"/>
      <c r="B27" s="191"/>
      <c r="C27" s="191"/>
      <c r="D27" s="191"/>
      <c r="E27" s="191"/>
      <c r="F27" s="191"/>
      <c r="G27" s="191"/>
      <c r="H27" s="191"/>
      <c r="I27" s="191"/>
    </row>
  </sheetData>
  <mergeCells count="46">
    <mergeCell ref="B23:C23"/>
    <mergeCell ref="D23:E23"/>
    <mergeCell ref="F23:G23"/>
    <mergeCell ref="H23:I23"/>
    <mergeCell ref="A26:I26"/>
    <mergeCell ref="B24:C24"/>
    <mergeCell ref="D24:E24"/>
    <mergeCell ref="F24:G24"/>
    <mergeCell ref="H24:I24"/>
    <mergeCell ref="B25:C25"/>
    <mergeCell ref="D25:E25"/>
    <mergeCell ref="F25:G25"/>
    <mergeCell ref="H25:I25"/>
    <mergeCell ref="B21:C21"/>
    <mergeCell ref="D21:E21"/>
    <mergeCell ref="F21:G21"/>
    <mergeCell ref="H21:I21"/>
    <mergeCell ref="B22:C22"/>
    <mergeCell ref="D22:E22"/>
    <mergeCell ref="F22:G22"/>
    <mergeCell ref="H22:I22"/>
    <mergeCell ref="B10:D10"/>
    <mergeCell ref="E10:H10"/>
    <mergeCell ref="B11:H11"/>
    <mergeCell ref="A14:I14"/>
    <mergeCell ref="A16:I16"/>
    <mergeCell ref="A18:A20"/>
    <mergeCell ref="B18:E19"/>
    <mergeCell ref="F18:I19"/>
    <mergeCell ref="B20:C20"/>
    <mergeCell ref="D20:E20"/>
    <mergeCell ref="F20:G20"/>
    <mergeCell ref="H20:I20"/>
    <mergeCell ref="B7:D7"/>
    <mergeCell ref="E7:H7"/>
    <mergeCell ref="B8:D8"/>
    <mergeCell ref="E8:H8"/>
    <mergeCell ref="B9:D9"/>
    <mergeCell ref="E9:H9"/>
    <mergeCell ref="B6:D6"/>
    <mergeCell ref="E6:H6"/>
    <mergeCell ref="A1:I1"/>
    <mergeCell ref="A3:I3"/>
    <mergeCell ref="B4:H4"/>
    <mergeCell ref="B5:D5"/>
    <mergeCell ref="E5:H5"/>
  </mergeCells>
  <phoneticPr fontId="11"/>
  <pageMargins left="0.70866141732283472" right="0.70866141732283472" top="0.74803149606299213" bottom="0.74803149606299213" header="0.31496062992125984" footer="0.31496062992125984"/>
  <pageSetup paperSize="9" firstPageNumber="28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00" zoomScaleSheetLayoutView="100" workbookViewId="0">
      <selection activeCell="K2" sqref="K2"/>
    </sheetView>
  </sheetViews>
  <sheetFormatPr defaultRowHeight="42"/>
  <cols>
    <col min="1" max="1" width="7.625" style="126" customWidth="1"/>
    <col min="2" max="2" width="8.625" style="126" customWidth="1"/>
    <col min="3" max="3" width="7.625" style="126" customWidth="1"/>
    <col min="4" max="4" width="6.625" style="126" customWidth="1"/>
    <col min="5" max="8" width="9" style="126"/>
    <col min="9" max="9" width="15.25" style="126" customWidth="1"/>
    <col min="10" max="16384" width="9" style="126"/>
  </cols>
  <sheetData>
    <row r="1" spans="1:55" ht="42" customHeight="1">
      <c r="A1" s="123"/>
      <c r="B1" s="124"/>
      <c r="C1" s="123"/>
      <c r="D1" s="123"/>
      <c r="E1" s="194"/>
      <c r="F1" s="194"/>
      <c r="G1" s="194"/>
      <c r="H1" s="194"/>
      <c r="I1" s="19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</row>
    <row r="5" spans="1:5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</row>
    <row r="6" spans="1:5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</row>
    <row r="7" spans="1:5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</row>
    <row r="8" spans="1:55"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55"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23" spans="1:6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</row>
    <row r="24" spans="1:6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7"/>
    </row>
    <row r="33" spans="8:55"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46"/>
  <sheetViews>
    <sheetView showGridLines="0" view="pageBreakPreview" zoomScale="75" zoomScaleNormal="75" zoomScaleSheetLayoutView="75" workbookViewId="0">
      <selection activeCell="BV18" sqref="BV18"/>
    </sheetView>
  </sheetViews>
  <sheetFormatPr defaultRowHeight="13.5"/>
  <cols>
    <col min="1" max="9" width="1.375" style="5" customWidth="1"/>
    <col min="10" max="11" width="0.625" style="5" customWidth="1"/>
    <col min="12" max="129" width="1.375" style="5" customWidth="1"/>
    <col min="130" max="16384" width="9" style="5"/>
  </cols>
  <sheetData>
    <row r="1" spans="1:129" ht="21.75" customHeight="1">
      <c r="A1" s="366" t="s">
        <v>288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6"/>
      <c r="BL1" s="366"/>
      <c r="BM1" s="36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</row>
    <row r="2" spans="1:129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</row>
    <row r="3" spans="1:129" ht="2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16"/>
      <c r="BO3" s="41"/>
      <c r="BP3" s="41"/>
      <c r="BQ3" s="41"/>
      <c r="BR3" s="41"/>
      <c r="BS3" s="41"/>
      <c r="BT3" s="41"/>
      <c r="BU3" s="41"/>
      <c r="BV3" s="41"/>
      <c r="BW3" s="41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</row>
    <row r="4" spans="1:129" ht="16.5" customHeight="1">
      <c r="A4" s="271" t="s">
        <v>289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3" t="s">
        <v>214</v>
      </c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</row>
    <row r="5" spans="1:129" ht="1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7"/>
      <c r="BH5" s="117"/>
      <c r="BI5" s="117"/>
      <c r="BJ5" s="119"/>
      <c r="BK5" s="119"/>
      <c r="BL5" s="119"/>
      <c r="BM5" s="119"/>
      <c r="BN5" s="274" t="s">
        <v>164</v>
      </c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112"/>
      <c r="DL5" s="112"/>
      <c r="DM5" s="112"/>
      <c r="DN5" s="112"/>
      <c r="DO5" s="112"/>
      <c r="DP5" s="112"/>
      <c r="DQ5" s="112"/>
      <c r="DR5" s="120"/>
      <c r="DS5" s="116"/>
      <c r="DT5" s="116"/>
      <c r="DU5" s="116"/>
      <c r="DV5" s="116"/>
      <c r="DW5" s="116"/>
      <c r="DX5" s="116"/>
      <c r="DY5" s="116"/>
    </row>
    <row r="6" spans="1:129" ht="18.75" customHeight="1">
      <c r="A6" s="367"/>
      <c r="B6" s="367"/>
      <c r="C6" s="367"/>
      <c r="D6" s="367"/>
      <c r="E6" s="367"/>
      <c r="F6" s="367"/>
      <c r="G6" s="367"/>
      <c r="H6" s="367"/>
      <c r="I6" s="304"/>
      <c r="J6" s="369" t="s">
        <v>142</v>
      </c>
      <c r="K6" s="370"/>
      <c r="L6" s="370"/>
      <c r="M6" s="370"/>
      <c r="N6" s="370"/>
      <c r="O6" s="370"/>
      <c r="P6" s="371"/>
      <c r="Q6" s="279" t="s">
        <v>143</v>
      </c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5"/>
      <c r="BG6" s="372" t="s">
        <v>165</v>
      </c>
      <c r="BH6" s="373"/>
      <c r="BI6" s="373"/>
      <c r="BJ6" s="373"/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3"/>
      <c r="BY6" s="373"/>
      <c r="BZ6" s="373"/>
      <c r="CA6" s="373"/>
      <c r="CB6" s="372" t="s">
        <v>166</v>
      </c>
      <c r="CC6" s="373"/>
      <c r="CD6" s="373"/>
      <c r="CE6" s="373"/>
      <c r="CF6" s="373"/>
      <c r="CG6" s="373"/>
      <c r="CH6" s="373"/>
      <c r="CI6" s="373"/>
      <c r="CJ6" s="373"/>
      <c r="CK6" s="373"/>
      <c r="CL6" s="373"/>
      <c r="CM6" s="373"/>
      <c r="CN6" s="373"/>
      <c r="CO6" s="374"/>
      <c r="CP6" s="375" t="s">
        <v>167</v>
      </c>
      <c r="CQ6" s="375"/>
      <c r="CR6" s="375"/>
      <c r="CS6" s="375"/>
      <c r="CT6" s="375"/>
      <c r="CU6" s="375"/>
      <c r="CV6" s="376"/>
      <c r="CW6" s="375" t="s">
        <v>168</v>
      </c>
      <c r="CX6" s="375"/>
      <c r="CY6" s="375"/>
      <c r="CZ6" s="375"/>
      <c r="DA6" s="375"/>
      <c r="DB6" s="375"/>
      <c r="DC6" s="376"/>
      <c r="DD6" s="375" t="s">
        <v>169</v>
      </c>
      <c r="DE6" s="375"/>
      <c r="DF6" s="375"/>
      <c r="DG6" s="375"/>
      <c r="DH6" s="375"/>
      <c r="DI6" s="375"/>
      <c r="DJ6" s="375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</row>
    <row r="7" spans="1:129" ht="18.75" customHeight="1">
      <c r="A7" s="368"/>
      <c r="B7" s="368"/>
      <c r="C7" s="368"/>
      <c r="D7" s="368"/>
      <c r="E7" s="368"/>
      <c r="F7" s="368"/>
      <c r="G7" s="368"/>
      <c r="H7" s="368"/>
      <c r="I7" s="305"/>
      <c r="J7" s="279"/>
      <c r="K7" s="280"/>
      <c r="L7" s="280"/>
      <c r="M7" s="280"/>
      <c r="N7" s="280"/>
      <c r="O7" s="280"/>
      <c r="P7" s="285"/>
      <c r="Q7" s="264" t="s">
        <v>144</v>
      </c>
      <c r="R7" s="265"/>
      <c r="S7" s="265"/>
      <c r="T7" s="265"/>
      <c r="U7" s="265"/>
      <c r="V7" s="265"/>
      <c r="W7" s="266"/>
      <c r="X7" s="264" t="s">
        <v>145</v>
      </c>
      <c r="Y7" s="265"/>
      <c r="Z7" s="265"/>
      <c r="AA7" s="265"/>
      <c r="AB7" s="265"/>
      <c r="AC7" s="265"/>
      <c r="AD7" s="266"/>
      <c r="AE7" s="264" t="s">
        <v>146</v>
      </c>
      <c r="AF7" s="265" t="s">
        <v>147</v>
      </c>
      <c r="AG7" s="265" t="s">
        <v>148</v>
      </c>
      <c r="AH7" s="265" t="s">
        <v>149</v>
      </c>
      <c r="AI7" s="265" t="s">
        <v>150</v>
      </c>
      <c r="AJ7" s="265" t="s">
        <v>146</v>
      </c>
      <c r="AK7" s="266" t="s">
        <v>147</v>
      </c>
      <c r="AL7" s="379" t="s">
        <v>147</v>
      </c>
      <c r="AM7" s="379"/>
      <c r="AN7" s="379"/>
      <c r="AO7" s="379"/>
      <c r="AP7" s="379"/>
      <c r="AQ7" s="379"/>
      <c r="AR7" s="380"/>
      <c r="AS7" s="381" t="s">
        <v>148</v>
      </c>
      <c r="AT7" s="382"/>
      <c r="AU7" s="382"/>
      <c r="AV7" s="382"/>
      <c r="AW7" s="382"/>
      <c r="AX7" s="382"/>
      <c r="AY7" s="383"/>
      <c r="AZ7" s="264" t="s">
        <v>221</v>
      </c>
      <c r="BA7" s="265"/>
      <c r="BB7" s="265"/>
      <c r="BC7" s="265"/>
      <c r="BD7" s="265"/>
      <c r="BE7" s="265"/>
      <c r="BF7" s="266"/>
      <c r="BG7" s="261" t="s">
        <v>150</v>
      </c>
      <c r="BH7" s="262"/>
      <c r="BI7" s="262"/>
      <c r="BJ7" s="262"/>
      <c r="BK7" s="262"/>
      <c r="BL7" s="262"/>
      <c r="BM7" s="263"/>
      <c r="BN7" s="261" t="s">
        <v>170</v>
      </c>
      <c r="BO7" s="262"/>
      <c r="BP7" s="262"/>
      <c r="BQ7" s="262"/>
      <c r="BR7" s="262"/>
      <c r="BS7" s="262"/>
      <c r="BT7" s="263"/>
      <c r="BU7" s="264" t="s">
        <v>171</v>
      </c>
      <c r="BV7" s="265"/>
      <c r="BW7" s="265"/>
      <c r="BX7" s="265"/>
      <c r="BY7" s="265"/>
      <c r="BZ7" s="265"/>
      <c r="CA7" s="266"/>
      <c r="CB7" s="264" t="s">
        <v>145</v>
      </c>
      <c r="CC7" s="265"/>
      <c r="CD7" s="265"/>
      <c r="CE7" s="265"/>
      <c r="CF7" s="265"/>
      <c r="CG7" s="265"/>
      <c r="CH7" s="266"/>
      <c r="CI7" s="264" t="s">
        <v>220</v>
      </c>
      <c r="CJ7" s="265"/>
      <c r="CK7" s="265"/>
      <c r="CL7" s="265"/>
      <c r="CM7" s="265"/>
      <c r="CN7" s="265"/>
      <c r="CO7" s="266"/>
      <c r="CP7" s="377"/>
      <c r="CQ7" s="377"/>
      <c r="CR7" s="377"/>
      <c r="CS7" s="377"/>
      <c r="CT7" s="377"/>
      <c r="CU7" s="377"/>
      <c r="CV7" s="378"/>
      <c r="CW7" s="377"/>
      <c r="CX7" s="377"/>
      <c r="CY7" s="377"/>
      <c r="CZ7" s="377"/>
      <c r="DA7" s="377"/>
      <c r="DB7" s="377"/>
      <c r="DC7" s="378"/>
      <c r="DD7" s="377"/>
      <c r="DE7" s="377"/>
      <c r="DF7" s="377"/>
      <c r="DG7" s="377"/>
      <c r="DH7" s="377"/>
      <c r="DI7" s="377"/>
      <c r="DJ7" s="377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</row>
    <row r="8" spans="1:129" ht="18.75" customHeight="1">
      <c r="A8" s="386" t="s">
        <v>303</v>
      </c>
      <c r="B8" s="386"/>
      <c r="C8" s="386"/>
      <c r="D8" s="386"/>
      <c r="E8" s="386"/>
      <c r="F8" s="386"/>
      <c r="G8" s="386"/>
      <c r="H8" s="386"/>
      <c r="I8" s="387"/>
      <c r="J8" s="242">
        <v>373081</v>
      </c>
      <c r="K8" s="243"/>
      <c r="L8" s="243"/>
      <c r="M8" s="243"/>
      <c r="N8" s="243"/>
      <c r="O8" s="243"/>
      <c r="P8" s="244"/>
      <c r="Q8" s="242">
        <v>39085</v>
      </c>
      <c r="R8" s="243"/>
      <c r="S8" s="243"/>
      <c r="T8" s="243"/>
      <c r="U8" s="243"/>
      <c r="V8" s="243"/>
      <c r="W8" s="244"/>
      <c r="X8" s="242">
        <v>55973</v>
      </c>
      <c r="Y8" s="243"/>
      <c r="Z8" s="243"/>
      <c r="AA8" s="243"/>
      <c r="AB8" s="243"/>
      <c r="AC8" s="243"/>
      <c r="AD8" s="244"/>
      <c r="AE8" s="242">
        <v>44902</v>
      </c>
      <c r="AF8" s="243"/>
      <c r="AG8" s="243"/>
      <c r="AH8" s="243"/>
      <c r="AI8" s="243"/>
      <c r="AJ8" s="243"/>
      <c r="AK8" s="244"/>
      <c r="AL8" s="242">
        <v>64441</v>
      </c>
      <c r="AM8" s="243"/>
      <c r="AN8" s="243"/>
      <c r="AO8" s="243"/>
      <c r="AP8" s="243"/>
      <c r="AQ8" s="243"/>
      <c r="AR8" s="244"/>
      <c r="AS8" s="242">
        <v>58612</v>
      </c>
      <c r="AT8" s="243"/>
      <c r="AU8" s="243"/>
      <c r="AV8" s="243"/>
      <c r="AW8" s="243"/>
      <c r="AX8" s="243"/>
      <c r="AY8" s="244"/>
      <c r="AZ8" s="242">
        <v>22952</v>
      </c>
      <c r="BA8" s="243"/>
      <c r="BB8" s="243"/>
      <c r="BC8" s="243"/>
      <c r="BD8" s="243"/>
      <c r="BE8" s="243"/>
      <c r="BF8" s="244"/>
      <c r="BG8" s="242">
        <v>42955</v>
      </c>
      <c r="BH8" s="243"/>
      <c r="BI8" s="243"/>
      <c r="BJ8" s="243"/>
      <c r="BK8" s="243"/>
      <c r="BL8" s="243"/>
      <c r="BM8" s="244"/>
      <c r="BN8" s="242">
        <v>29955</v>
      </c>
      <c r="BO8" s="243"/>
      <c r="BP8" s="243"/>
      <c r="BQ8" s="243"/>
      <c r="BR8" s="243"/>
      <c r="BS8" s="243"/>
      <c r="BT8" s="244"/>
      <c r="BU8" s="242">
        <v>7179</v>
      </c>
      <c r="BV8" s="243"/>
      <c r="BW8" s="243"/>
      <c r="BX8" s="243"/>
      <c r="BY8" s="243"/>
      <c r="BZ8" s="243"/>
      <c r="CA8" s="244"/>
      <c r="CB8" s="242">
        <v>1121</v>
      </c>
      <c r="CC8" s="243"/>
      <c r="CD8" s="243"/>
      <c r="CE8" s="243"/>
      <c r="CF8" s="243"/>
      <c r="CG8" s="243"/>
      <c r="CH8" s="244"/>
      <c r="CI8" s="242">
        <v>5857</v>
      </c>
      <c r="CJ8" s="243"/>
      <c r="CK8" s="243"/>
      <c r="CL8" s="243"/>
      <c r="CM8" s="243"/>
      <c r="CN8" s="243"/>
      <c r="CO8" s="244"/>
      <c r="CP8" s="242">
        <v>49</v>
      </c>
      <c r="CQ8" s="243"/>
      <c r="CR8" s="243"/>
      <c r="CS8" s="243"/>
      <c r="CT8" s="243"/>
      <c r="CU8" s="243"/>
      <c r="CV8" s="244"/>
      <c r="CW8" s="242">
        <v>230551</v>
      </c>
      <c r="CX8" s="243"/>
      <c r="CY8" s="243"/>
      <c r="CZ8" s="243"/>
      <c r="DA8" s="243"/>
      <c r="DB8" s="243"/>
      <c r="DC8" s="244"/>
      <c r="DD8" s="242">
        <v>298</v>
      </c>
      <c r="DE8" s="243"/>
      <c r="DF8" s="243"/>
      <c r="DG8" s="243"/>
      <c r="DH8" s="243"/>
      <c r="DI8" s="243"/>
      <c r="DJ8" s="243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</row>
    <row r="9" spans="1:129" ht="18.75" customHeight="1">
      <c r="A9" s="384" t="s">
        <v>274</v>
      </c>
      <c r="B9" s="384"/>
      <c r="C9" s="384"/>
      <c r="D9" s="384"/>
      <c r="E9" s="384"/>
      <c r="F9" s="384"/>
      <c r="G9" s="384"/>
      <c r="H9" s="384"/>
      <c r="I9" s="385"/>
      <c r="J9" s="242">
        <v>345425</v>
      </c>
      <c r="K9" s="243"/>
      <c r="L9" s="243"/>
      <c r="M9" s="243"/>
      <c r="N9" s="243"/>
      <c r="O9" s="243"/>
      <c r="P9" s="244"/>
      <c r="Q9" s="242">
        <v>33463</v>
      </c>
      <c r="R9" s="243"/>
      <c r="S9" s="243"/>
      <c r="T9" s="243"/>
      <c r="U9" s="243"/>
      <c r="V9" s="243"/>
      <c r="W9" s="244"/>
      <c r="X9" s="242">
        <v>51514</v>
      </c>
      <c r="Y9" s="243"/>
      <c r="Z9" s="243"/>
      <c r="AA9" s="243"/>
      <c r="AB9" s="243"/>
      <c r="AC9" s="243"/>
      <c r="AD9" s="244"/>
      <c r="AE9" s="242">
        <v>44965</v>
      </c>
      <c r="AF9" s="243"/>
      <c r="AG9" s="243"/>
      <c r="AH9" s="243"/>
      <c r="AI9" s="243"/>
      <c r="AJ9" s="243"/>
      <c r="AK9" s="244"/>
      <c r="AL9" s="242">
        <v>58343</v>
      </c>
      <c r="AM9" s="243"/>
      <c r="AN9" s="243"/>
      <c r="AO9" s="243"/>
      <c r="AP9" s="243"/>
      <c r="AQ9" s="243"/>
      <c r="AR9" s="244"/>
      <c r="AS9" s="242">
        <v>53123</v>
      </c>
      <c r="AT9" s="243"/>
      <c r="AU9" s="243"/>
      <c r="AV9" s="243"/>
      <c r="AW9" s="243"/>
      <c r="AX9" s="243"/>
      <c r="AY9" s="244"/>
      <c r="AZ9" s="242">
        <v>21999</v>
      </c>
      <c r="BA9" s="243"/>
      <c r="BB9" s="243"/>
      <c r="BC9" s="243"/>
      <c r="BD9" s="243"/>
      <c r="BE9" s="243"/>
      <c r="BF9" s="244"/>
      <c r="BG9" s="242">
        <v>40129</v>
      </c>
      <c r="BH9" s="243"/>
      <c r="BI9" s="243"/>
      <c r="BJ9" s="243"/>
      <c r="BK9" s="243"/>
      <c r="BL9" s="243"/>
      <c r="BM9" s="244"/>
      <c r="BN9" s="242">
        <v>27850</v>
      </c>
      <c r="BO9" s="243"/>
      <c r="BP9" s="243"/>
      <c r="BQ9" s="243"/>
      <c r="BR9" s="243"/>
      <c r="BS9" s="243"/>
      <c r="BT9" s="244"/>
      <c r="BU9" s="242">
        <v>7466</v>
      </c>
      <c r="BV9" s="243"/>
      <c r="BW9" s="243"/>
      <c r="BX9" s="243"/>
      <c r="BY9" s="243"/>
      <c r="BZ9" s="243"/>
      <c r="CA9" s="244"/>
      <c r="CB9" s="242">
        <v>623</v>
      </c>
      <c r="CC9" s="243"/>
      <c r="CD9" s="243"/>
      <c r="CE9" s="243"/>
      <c r="CF9" s="243"/>
      <c r="CG9" s="243"/>
      <c r="CH9" s="244"/>
      <c r="CI9" s="242">
        <v>5902</v>
      </c>
      <c r="CJ9" s="243"/>
      <c r="CK9" s="243"/>
      <c r="CL9" s="243"/>
      <c r="CM9" s="243"/>
      <c r="CN9" s="243"/>
      <c r="CO9" s="244"/>
      <c r="CP9" s="242">
        <v>48</v>
      </c>
      <c r="CQ9" s="243"/>
      <c r="CR9" s="243"/>
      <c r="CS9" s="243"/>
      <c r="CT9" s="243"/>
      <c r="CU9" s="243"/>
      <c r="CV9" s="244"/>
      <c r="CW9" s="242">
        <v>213179</v>
      </c>
      <c r="CX9" s="243"/>
      <c r="CY9" s="243"/>
      <c r="CZ9" s="243"/>
      <c r="DA9" s="243"/>
      <c r="DB9" s="243"/>
      <c r="DC9" s="244"/>
      <c r="DD9" s="242">
        <v>294</v>
      </c>
      <c r="DE9" s="243"/>
      <c r="DF9" s="243"/>
      <c r="DG9" s="243"/>
      <c r="DH9" s="243"/>
      <c r="DI9" s="243"/>
      <c r="DJ9" s="243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</row>
    <row r="10" spans="1:129" ht="18.75" customHeight="1">
      <c r="A10" s="384" t="s">
        <v>271</v>
      </c>
      <c r="B10" s="384"/>
      <c r="C10" s="384"/>
      <c r="D10" s="384"/>
      <c r="E10" s="384"/>
      <c r="F10" s="384"/>
      <c r="G10" s="384"/>
      <c r="H10" s="384"/>
      <c r="I10" s="385"/>
      <c r="J10" s="242">
        <v>315583</v>
      </c>
      <c r="K10" s="218"/>
      <c r="L10" s="218"/>
      <c r="M10" s="218"/>
      <c r="N10" s="218"/>
      <c r="O10" s="218"/>
      <c r="P10" s="388"/>
      <c r="Q10" s="242">
        <v>31135</v>
      </c>
      <c r="R10" s="243"/>
      <c r="S10" s="243"/>
      <c r="T10" s="243"/>
      <c r="U10" s="243"/>
      <c r="V10" s="243"/>
      <c r="W10" s="244"/>
      <c r="X10" s="242">
        <v>42621</v>
      </c>
      <c r="Y10" s="243"/>
      <c r="Z10" s="243"/>
      <c r="AA10" s="243"/>
      <c r="AB10" s="243"/>
      <c r="AC10" s="243"/>
      <c r="AD10" s="244"/>
      <c r="AE10" s="242">
        <v>40711</v>
      </c>
      <c r="AF10" s="243"/>
      <c r="AG10" s="243"/>
      <c r="AH10" s="243"/>
      <c r="AI10" s="243"/>
      <c r="AJ10" s="243"/>
      <c r="AK10" s="244"/>
      <c r="AL10" s="242">
        <v>53847</v>
      </c>
      <c r="AM10" s="243"/>
      <c r="AN10" s="243"/>
      <c r="AO10" s="243"/>
      <c r="AP10" s="243"/>
      <c r="AQ10" s="243"/>
      <c r="AR10" s="244"/>
      <c r="AS10" s="242">
        <v>48251</v>
      </c>
      <c r="AT10" s="243"/>
      <c r="AU10" s="243"/>
      <c r="AV10" s="243"/>
      <c r="AW10" s="243"/>
      <c r="AX10" s="243"/>
      <c r="AY10" s="244"/>
      <c r="AZ10" s="242">
        <v>19073</v>
      </c>
      <c r="BA10" s="243"/>
      <c r="BB10" s="243"/>
      <c r="BC10" s="243"/>
      <c r="BD10" s="243"/>
      <c r="BE10" s="243"/>
      <c r="BF10" s="244"/>
      <c r="BG10" s="242">
        <v>37492</v>
      </c>
      <c r="BH10" s="243"/>
      <c r="BI10" s="243"/>
      <c r="BJ10" s="243"/>
      <c r="BK10" s="243"/>
      <c r="BL10" s="243"/>
      <c r="BM10" s="244"/>
      <c r="BN10" s="242">
        <v>29952</v>
      </c>
      <c r="BO10" s="243"/>
      <c r="BP10" s="243"/>
      <c r="BQ10" s="243"/>
      <c r="BR10" s="243"/>
      <c r="BS10" s="243"/>
      <c r="BT10" s="244"/>
      <c r="BU10" s="242">
        <v>6644</v>
      </c>
      <c r="BV10" s="243"/>
      <c r="BW10" s="243"/>
      <c r="BX10" s="243"/>
      <c r="BY10" s="243"/>
      <c r="BZ10" s="243"/>
      <c r="CA10" s="244"/>
      <c r="CB10" s="242">
        <v>684</v>
      </c>
      <c r="CC10" s="243"/>
      <c r="CD10" s="243"/>
      <c r="CE10" s="243"/>
      <c r="CF10" s="243"/>
      <c r="CG10" s="243"/>
      <c r="CH10" s="244"/>
      <c r="CI10" s="242">
        <v>5127</v>
      </c>
      <c r="CJ10" s="243"/>
      <c r="CK10" s="243"/>
      <c r="CL10" s="243"/>
      <c r="CM10" s="243"/>
      <c r="CN10" s="243"/>
      <c r="CO10" s="244"/>
      <c r="CP10" s="242">
        <v>46</v>
      </c>
      <c r="CQ10" s="243"/>
      <c r="CR10" s="243"/>
      <c r="CS10" s="243"/>
      <c r="CT10" s="243"/>
      <c r="CU10" s="243"/>
      <c r="CV10" s="244"/>
      <c r="CW10" s="242">
        <v>193662</v>
      </c>
      <c r="CX10" s="243"/>
      <c r="CY10" s="243"/>
      <c r="CZ10" s="243"/>
      <c r="DA10" s="243"/>
      <c r="DB10" s="243"/>
      <c r="DC10" s="244"/>
      <c r="DD10" s="242">
        <v>270</v>
      </c>
      <c r="DE10" s="243"/>
      <c r="DF10" s="243"/>
      <c r="DG10" s="243"/>
      <c r="DH10" s="243"/>
      <c r="DI10" s="243"/>
      <c r="DJ10" s="243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</row>
    <row r="11" spans="1:129" ht="18.75" customHeight="1">
      <c r="A11" s="384" t="s">
        <v>283</v>
      </c>
      <c r="B11" s="384"/>
      <c r="C11" s="384"/>
      <c r="D11" s="384"/>
      <c r="E11" s="384"/>
      <c r="F11" s="384"/>
      <c r="G11" s="384"/>
      <c r="H11" s="384"/>
      <c r="I11" s="385"/>
      <c r="J11" s="242">
        <v>37646</v>
      </c>
      <c r="K11" s="218"/>
      <c r="L11" s="218"/>
      <c r="M11" s="218"/>
      <c r="N11" s="218"/>
      <c r="O11" s="218"/>
      <c r="P11" s="388"/>
      <c r="Q11" s="242">
        <v>10569</v>
      </c>
      <c r="R11" s="243"/>
      <c r="S11" s="243"/>
      <c r="T11" s="243"/>
      <c r="U11" s="243"/>
      <c r="V11" s="243"/>
      <c r="W11" s="244"/>
      <c r="X11" s="242">
        <v>5358</v>
      </c>
      <c r="Y11" s="243"/>
      <c r="Z11" s="243"/>
      <c r="AA11" s="243"/>
      <c r="AB11" s="243"/>
      <c r="AC11" s="243"/>
      <c r="AD11" s="244"/>
      <c r="AE11" s="242">
        <v>4929</v>
      </c>
      <c r="AF11" s="243"/>
      <c r="AG11" s="243"/>
      <c r="AH11" s="243"/>
      <c r="AI11" s="243"/>
      <c r="AJ11" s="243"/>
      <c r="AK11" s="244"/>
      <c r="AL11" s="242">
        <v>4723</v>
      </c>
      <c r="AM11" s="243"/>
      <c r="AN11" s="243"/>
      <c r="AO11" s="243"/>
      <c r="AP11" s="243"/>
      <c r="AQ11" s="243"/>
      <c r="AR11" s="244"/>
      <c r="AS11" s="242">
        <v>5138</v>
      </c>
      <c r="AT11" s="243"/>
      <c r="AU11" s="243"/>
      <c r="AV11" s="243"/>
      <c r="AW11" s="243"/>
      <c r="AX11" s="243"/>
      <c r="AY11" s="244"/>
      <c r="AZ11" s="242">
        <v>5993</v>
      </c>
      <c r="BA11" s="243"/>
      <c r="BB11" s="243"/>
      <c r="BC11" s="243"/>
      <c r="BD11" s="243"/>
      <c r="BE11" s="243"/>
      <c r="BF11" s="244"/>
      <c r="BG11" s="242">
        <v>0</v>
      </c>
      <c r="BH11" s="243"/>
      <c r="BI11" s="243"/>
      <c r="BJ11" s="243"/>
      <c r="BK11" s="243"/>
      <c r="BL11" s="243"/>
      <c r="BM11" s="244"/>
      <c r="BN11" s="242">
        <v>0</v>
      </c>
      <c r="BO11" s="243"/>
      <c r="BP11" s="243"/>
      <c r="BQ11" s="243"/>
      <c r="BR11" s="243"/>
      <c r="BS11" s="243"/>
      <c r="BT11" s="244"/>
      <c r="BU11" s="242">
        <v>0</v>
      </c>
      <c r="BV11" s="243"/>
      <c r="BW11" s="243"/>
      <c r="BX11" s="243"/>
      <c r="BY11" s="243"/>
      <c r="BZ11" s="243"/>
      <c r="CA11" s="244"/>
      <c r="CB11" s="242">
        <v>0</v>
      </c>
      <c r="CC11" s="243"/>
      <c r="CD11" s="243"/>
      <c r="CE11" s="243"/>
      <c r="CF11" s="243"/>
      <c r="CG11" s="243"/>
      <c r="CH11" s="244"/>
      <c r="CI11" s="242">
        <v>912</v>
      </c>
      <c r="CJ11" s="243"/>
      <c r="CK11" s="243"/>
      <c r="CL11" s="243"/>
      <c r="CM11" s="243"/>
      <c r="CN11" s="243"/>
      <c r="CO11" s="244"/>
      <c r="CP11" s="242">
        <v>24</v>
      </c>
      <c r="CQ11" s="243"/>
      <c r="CR11" s="243"/>
      <c r="CS11" s="243"/>
      <c r="CT11" s="243"/>
      <c r="CU11" s="243"/>
      <c r="CV11" s="244"/>
      <c r="CW11" s="242">
        <v>31643</v>
      </c>
      <c r="CX11" s="243"/>
      <c r="CY11" s="243"/>
      <c r="CZ11" s="243"/>
      <c r="DA11" s="243"/>
      <c r="DB11" s="243"/>
      <c r="DC11" s="244"/>
      <c r="DD11" s="242">
        <v>239</v>
      </c>
      <c r="DE11" s="243"/>
      <c r="DF11" s="243"/>
      <c r="DG11" s="243"/>
      <c r="DH11" s="243"/>
      <c r="DI11" s="243"/>
      <c r="DJ11" s="243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</row>
    <row r="12" spans="1:129" ht="18.75" customHeight="1">
      <c r="A12" s="255" t="s">
        <v>304</v>
      </c>
      <c r="B12" s="255"/>
      <c r="C12" s="255"/>
      <c r="D12" s="255"/>
      <c r="E12" s="255"/>
      <c r="F12" s="255"/>
      <c r="G12" s="255"/>
      <c r="H12" s="255"/>
      <c r="I12" s="256"/>
      <c r="J12" s="389">
        <f>SUM(Q12:CV12)</f>
        <v>60429</v>
      </c>
      <c r="K12" s="416"/>
      <c r="L12" s="416"/>
      <c r="M12" s="416"/>
      <c r="N12" s="416"/>
      <c r="O12" s="416"/>
      <c r="P12" s="417"/>
      <c r="Q12" s="389">
        <v>12676</v>
      </c>
      <c r="R12" s="390"/>
      <c r="S12" s="390"/>
      <c r="T12" s="390"/>
      <c r="U12" s="390"/>
      <c r="V12" s="390"/>
      <c r="W12" s="391"/>
      <c r="X12" s="389">
        <v>11135</v>
      </c>
      <c r="Y12" s="390"/>
      <c r="Z12" s="390"/>
      <c r="AA12" s="390"/>
      <c r="AB12" s="390"/>
      <c r="AC12" s="390"/>
      <c r="AD12" s="391"/>
      <c r="AE12" s="389">
        <v>8599</v>
      </c>
      <c r="AF12" s="390"/>
      <c r="AG12" s="390"/>
      <c r="AH12" s="390"/>
      <c r="AI12" s="390"/>
      <c r="AJ12" s="390"/>
      <c r="AK12" s="391"/>
      <c r="AL12" s="389">
        <v>9211</v>
      </c>
      <c r="AM12" s="390"/>
      <c r="AN12" s="390"/>
      <c r="AO12" s="390"/>
      <c r="AP12" s="390"/>
      <c r="AQ12" s="390"/>
      <c r="AR12" s="391"/>
      <c r="AS12" s="389">
        <v>9262</v>
      </c>
      <c r="AT12" s="390"/>
      <c r="AU12" s="390"/>
      <c r="AV12" s="390"/>
      <c r="AW12" s="390"/>
      <c r="AX12" s="390"/>
      <c r="AY12" s="391"/>
      <c r="AZ12" s="389">
        <v>6129</v>
      </c>
      <c r="BA12" s="390"/>
      <c r="BB12" s="390"/>
      <c r="BC12" s="390"/>
      <c r="BD12" s="390"/>
      <c r="BE12" s="390"/>
      <c r="BF12" s="391"/>
      <c r="BG12" s="389">
        <v>1379</v>
      </c>
      <c r="BH12" s="390"/>
      <c r="BI12" s="390"/>
      <c r="BJ12" s="390"/>
      <c r="BK12" s="390"/>
      <c r="BL12" s="390"/>
      <c r="BM12" s="391"/>
      <c r="BN12" s="389">
        <v>673</v>
      </c>
      <c r="BO12" s="390"/>
      <c r="BP12" s="390"/>
      <c r="BQ12" s="390"/>
      <c r="BR12" s="390"/>
      <c r="BS12" s="390"/>
      <c r="BT12" s="391"/>
      <c r="BU12" s="389">
        <v>192</v>
      </c>
      <c r="BV12" s="390"/>
      <c r="BW12" s="390"/>
      <c r="BX12" s="390"/>
      <c r="BY12" s="390"/>
      <c r="BZ12" s="390"/>
      <c r="CA12" s="391"/>
      <c r="CB12" s="389">
        <v>0</v>
      </c>
      <c r="CC12" s="390"/>
      <c r="CD12" s="390"/>
      <c r="CE12" s="390"/>
      <c r="CF12" s="390"/>
      <c r="CG12" s="390"/>
      <c r="CH12" s="391"/>
      <c r="CI12" s="389">
        <v>1145</v>
      </c>
      <c r="CJ12" s="390"/>
      <c r="CK12" s="390"/>
      <c r="CL12" s="390"/>
      <c r="CM12" s="390"/>
      <c r="CN12" s="390"/>
      <c r="CO12" s="391"/>
      <c r="CP12" s="389">
        <v>28</v>
      </c>
      <c r="CQ12" s="390"/>
      <c r="CR12" s="390"/>
      <c r="CS12" s="390"/>
      <c r="CT12" s="390"/>
      <c r="CU12" s="390"/>
      <c r="CV12" s="391"/>
      <c r="CW12" s="389">
        <v>46315</v>
      </c>
      <c r="CX12" s="390"/>
      <c r="CY12" s="390"/>
      <c r="CZ12" s="390"/>
      <c r="DA12" s="390"/>
      <c r="DB12" s="390"/>
      <c r="DC12" s="391"/>
      <c r="DD12" s="389">
        <v>251</v>
      </c>
      <c r="DE12" s="390"/>
      <c r="DF12" s="390"/>
      <c r="DG12" s="390"/>
      <c r="DH12" s="390"/>
      <c r="DI12" s="390"/>
      <c r="DJ12" s="390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</row>
    <row r="13" spans="1:129" ht="18.75" customHeight="1">
      <c r="A13" s="392" t="s">
        <v>193</v>
      </c>
      <c r="B13" s="393"/>
      <c r="C13" s="394"/>
      <c r="D13" s="398" t="s">
        <v>151</v>
      </c>
      <c r="E13" s="399"/>
      <c r="F13" s="399"/>
      <c r="G13" s="399"/>
      <c r="H13" s="400"/>
      <c r="I13" s="401"/>
      <c r="J13" s="402">
        <f t="shared" ref="J13:J17" si="0">SUM(Q13:CV13)</f>
        <v>4033</v>
      </c>
      <c r="K13" s="403"/>
      <c r="L13" s="403"/>
      <c r="M13" s="403"/>
      <c r="N13" s="403"/>
      <c r="O13" s="403"/>
      <c r="P13" s="404"/>
      <c r="Q13" s="300">
        <v>40</v>
      </c>
      <c r="R13" s="301"/>
      <c r="S13" s="301"/>
      <c r="T13" s="301"/>
      <c r="U13" s="301"/>
      <c r="V13" s="301"/>
      <c r="W13" s="302"/>
      <c r="X13" s="300">
        <v>708</v>
      </c>
      <c r="Y13" s="301"/>
      <c r="Z13" s="301"/>
      <c r="AA13" s="301"/>
      <c r="AB13" s="301"/>
      <c r="AC13" s="301"/>
      <c r="AD13" s="302"/>
      <c r="AE13" s="300">
        <v>844</v>
      </c>
      <c r="AF13" s="301"/>
      <c r="AG13" s="301"/>
      <c r="AH13" s="301"/>
      <c r="AI13" s="301"/>
      <c r="AJ13" s="301"/>
      <c r="AK13" s="302"/>
      <c r="AL13" s="300">
        <v>1006</v>
      </c>
      <c r="AM13" s="301"/>
      <c r="AN13" s="301"/>
      <c r="AO13" s="301"/>
      <c r="AP13" s="301"/>
      <c r="AQ13" s="301"/>
      <c r="AR13" s="302"/>
      <c r="AS13" s="300">
        <v>1415</v>
      </c>
      <c r="AT13" s="301"/>
      <c r="AU13" s="301"/>
      <c r="AV13" s="301"/>
      <c r="AW13" s="301"/>
      <c r="AX13" s="301"/>
      <c r="AY13" s="302"/>
      <c r="AZ13" s="300">
        <v>0</v>
      </c>
      <c r="BA13" s="301"/>
      <c r="BB13" s="301"/>
      <c r="BC13" s="301"/>
      <c r="BD13" s="301"/>
      <c r="BE13" s="301"/>
      <c r="BF13" s="302"/>
      <c r="BG13" s="405">
        <v>18</v>
      </c>
      <c r="BH13" s="406"/>
      <c r="BI13" s="406"/>
      <c r="BJ13" s="406"/>
      <c r="BK13" s="406"/>
      <c r="BL13" s="406"/>
      <c r="BM13" s="407"/>
      <c r="BN13" s="405">
        <v>2</v>
      </c>
      <c r="BO13" s="406"/>
      <c r="BP13" s="406"/>
      <c r="BQ13" s="406"/>
      <c r="BR13" s="406"/>
      <c r="BS13" s="406"/>
      <c r="BT13" s="407"/>
      <c r="BU13" s="405">
        <v>0</v>
      </c>
      <c r="BV13" s="406"/>
      <c r="BW13" s="406"/>
      <c r="BX13" s="406"/>
      <c r="BY13" s="406"/>
      <c r="BZ13" s="406"/>
      <c r="CA13" s="407"/>
      <c r="CB13" s="405">
        <v>0</v>
      </c>
      <c r="CC13" s="406"/>
      <c r="CD13" s="406"/>
      <c r="CE13" s="406"/>
      <c r="CF13" s="406"/>
      <c r="CG13" s="406"/>
      <c r="CH13" s="407"/>
      <c r="CI13" s="405">
        <v>0</v>
      </c>
      <c r="CJ13" s="406"/>
      <c r="CK13" s="406"/>
      <c r="CL13" s="406"/>
      <c r="CM13" s="406"/>
      <c r="CN13" s="406"/>
      <c r="CO13" s="407"/>
      <c r="CP13" s="300">
        <v>0</v>
      </c>
      <c r="CQ13" s="301"/>
      <c r="CR13" s="301"/>
      <c r="CS13" s="301"/>
      <c r="CT13" s="301"/>
      <c r="CU13" s="301"/>
      <c r="CV13" s="302"/>
      <c r="CW13" s="300">
        <v>2537</v>
      </c>
      <c r="CX13" s="301"/>
      <c r="CY13" s="301"/>
      <c r="CZ13" s="301"/>
      <c r="DA13" s="301"/>
      <c r="DB13" s="301"/>
      <c r="DC13" s="302"/>
      <c r="DD13" s="408"/>
      <c r="DE13" s="409"/>
      <c r="DF13" s="409"/>
      <c r="DG13" s="409"/>
      <c r="DH13" s="409"/>
      <c r="DI13" s="409"/>
      <c r="DJ13" s="409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</row>
    <row r="14" spans="1:129" ht="18.75" customHeight="1">
      <c r="A14" s="392"/>
      <c r="B14" s="393"/>
      <c r="C14" s="394"/>
      <c r="D14" s="398" t="s">
        <v>152</v>
      </c>
      <c r="E14" s="399"/>
      <c r="F14" s="399"/>
      <c r="G14" s="399"/>
      <c r="H14" s="400"/>
      <c r="I14" s="401"/>
      <c r="J14" s="242">
        <f t="shared" si="0"/>
        <v>1021</v>
      </c>
      <c r="K14" s="414"/>
      <c r="L14" s="414"/>
      <c r="M14" s="414"/>
      <c r="N14" s="414"/>
      <c r="O14" s="414"/>
      <c r="P14" s="415"/>
      <c r="Q14" s="300">
        <v>28</v>
      </c>
      <c r="R14" s="301"/>
      <c r="S14" s="301"/>
      <c r="T14" s="301"/>
      <c r="U14" s="301"/>
      <c r="V14" s="301"/>
      <c r="W14" s="302"/>
      <c r="X14" s="300">
        <v>129</v>
      </c>
      <c r="Y14" s="301"/>
      <c r="Z14" s="301"/>
      <c r="AA14" s="301"/>
      <c r="AB14" s="301"/>
      <c r="AC14" s="301"/>
      <c r="AD14" s="302"/>
      <c r="AE14" s="300">
        <v>236</v>
      </c>
      <c r="AF14" s="301"/>
      <c r="AG14" s="301"/>
      <c r="AH14" s="301"/>
      <c r="AI14" s="301"/>
      <c r="AJ14" s="301"/>
      <c r="AK14" s="302"/>
      <c r="AL14" s="300">
        <v>292</v>
      </c>
      <c r="AM14" s="301"/>
      <c r="AN14" s="301"/>
      <c r="AO14" s="301"/>
      <c r="AP14" s="301"/>
      <c r="AQ14" s="301"/>
      <c r="AR14" s="302"/>
      <c r="AS14" s="300">
        <v>323</v>
      </c>
      <c r="AT14" s="301"/>
      <c r="AU14" s="301"/>
      <c r="AV14" s="301"/>
      <c r="AW14" s="301"/>
      <c r="AX14" s="301"/>
      <c r="AY14" s="302"/>
      <c r="AZ14" s="300">
        <v>0</v>
      </c>
      <c r="BA14" s="301"/>
      <c r="BB14" s="301"/>
      <c r="BC14" s="301"/>
      <c r="BD14" s="301"/>
      <c r="BE14" s="301"/>
      <c r="BF14" s="302"/>
      <c r="BG14" s="418">
        <v>10</v>
      </c>
      <c r="BH14" s="301"/>
      <c r="BI14" s="301"/>
      <c r="BJ14" s="301"/>
      <c r="BK14" s="301"/>
      <c r="BL14" s="301"/>
      <c r="BM14" s="302"/>
      <c r="BN14" s="418">
        <v>3</v>
      </c>
      <c r="BO14" s="301"/>
      <c r="BP14" s="301"/>
      <c r="BQ14" s="301"/>
      <c r="BR14" s="301"/>
      <c r="BS14" s="301"/>
      <c r="BT14" s="302"/>
      <c r="BU14" s="418">
        <v>0</v>
      </c>
      <c r="BV14" s="301"/>
      <c r="BW14" s="301"/>
      <c r="BX14" s="301"/>
      <c r="BY14" s="301"/>
      <c r="BZ14" s="301"/>
      <c r="CA14" s="302"/>
      <c r="CB14" s="418">
        <v>0</v>
      </c>
      <c r="CC14" s="301"/>
      <c r="CD14" s="301"/>
      <c r="CE14" s="301"/>
      <c r="CF14" s="301"/>
      <c r="CG14" s="301"/>
      <c r="CH14" s="302"/>
      <c r="CI14" s="418">
        <v>0</v>
      </c>
      <c r="CJ14" s="301"/>
      <c r="CK14" s="301"/>
      <c r="CL14" s="301"/>
      <c r="CM14" s="301"/>
      <c r="CN14" s="301"/>
      <c r="CO14" s="302"/>
      <c r="CP14" s="300">
        <v>0</v>
      </c>
      <c r="CQ14" s="301"/>
      <c r="CR14" s="301"/>
      <c r="CS14" s="301"/>
      <c r="CT14" s="301"/>
      <c r="CU14" s="301"/>
      <c r="CV14" s="302"/>
      <c r="CW14" s="300">
        <v>663</v>
      </c>
      <c r="CX14" s="301"/>
      <c r="CY14" s="301"/>
      <c r="CZ14" s="301"/>
      <c r="DA14" s="301"/>
      <c r="DB14" s="301"/>
      <c r="DC14" s="302"/>
      <c r="DD14" s="410"/>
      <c r="DE14" s="411"/>
      <c r="DF14" s="411"/>
      <c r="DG14" s="411"/>
      <c r="DH14" s="411"/>
      <c r="DI14" s="411"/>
      <c r="DJ14" s="411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</row>
    <row r="15" spans="1:129" ht="18.75" customHeight="1">
      <c r="A15" s="392"/>
      <c r="B15" s="393"/>
      <c r="C15" s="394"/>
      <c r="D15" s="398" t="s">
        <v>153</v>
      </c>
      <c r="E15" s="399"/>
      <c r="F15" s="399"/>
      <c r="G15" s="399"/>
      <c r="H15" s="400"/>
      <c r="I15" s="401"/>
      <c r="J15" s="242">
        <f t="shared" si="0"/>
        <v>10371</v>
      </c>
      <c r="K15" s="414"/>
      <c r="L15" s="414"/>
      <c r="M15" s="414"/>
      <c r="N15" s="414"/>
      <c r="O15" s="414"/>
      <c r="P15" s="415"/>
      <c r="Q15" s="300">
        <v>397</v>
      </c>
      <c r="R15" s="301"/>
      <c r="S15" s="301"/>
      <c r="T15" s="301"/>
      <c r="U15" s="301"/>
      <c r="V15" s="301"/>
      <c r="W15" s="302"/>
      <c r="X15" s="300">
        <v>2734</v>
      </c>
      <c r="Y15" s="301"/>
      <c r="Z15" s="301"/>
      <c r="AA15" s="301"/>
      <c r="AB15" s="301"/>
      <c r="AC15" s="301"/>
      <c r="AD15" s="302"/>
      <c r="AE15" s="300">
        <v>2462</v>
      </c>
      <c r="AF15" s="301"/>
      <c r="AG15" s="301"/>
      <c r="AH15" s="301"/>
      <c r="AI15" s="301"/>
      <c r="AJ15" s="301"/>
      <c r="AK15" s="302"/>
      <c r="AL15" s="300">
        <v>581</v>
      </c>
      <c r="AM15" s="301"/>
      <c r="AN15" s="301"/>
      <c r="AO15" s="301"/>
      <c r="AP15" s="301"/>
      <c r="AQ15" s="301"/>
      <c r="AR15" s="302"/>
      <c r="AS15" s="300">
        <v>3962</v>
      </c>
      <c r="AT15" s="301"/>
      <c r="AU15" s="301"/>
      <c r="AV15" s="301"/>
      <c r="AW15" s="301"/>
      <c r="AX15" s="301"/>
      <c r="AY15" s="302"/>
      <c r="AZ15" s="300">
        <v>0</v>
      </c>
      <c r="BA15" s="301"/>
      <c r="BB15" s="301"/>
      <c r="BC15" s="301"/>
      <c r="BD15" s="301"/>
      <c r="BE15" s="301"/>
      <c r="BF15" s="302"/>
      <c r="BG15" s="418">
        <v>182</v>
      </c>
      <c r="BH15" s="301"/>
      <c r="BI15" s="301"/>
      <c r="BJ15" s="301"/>
      <c r="BK15" s="301"/>
      <c r="BL15" s="301"/>
      <c r="BM15" s="302"/>
      <c r="BN15" s="418">
        <v>29</v>
      </c>
      <c r="BO15" s="301"/>
      <c r="BP15" s="301"/>
      <c r="BQ15" s="301"/>
      <c r="BR15" s="301"/>
      <c r="BS15" s="301"/>
      <c r="BT15" s="302"/>
      <c r="BU15" s="418">
        <v>0</v>
      </c>
      <c r="BV15" s="301"/>
      <c r="BW15" s="301"/>
      <c r="BX15" s="301"/>
      <c r="BY15" s="301"/>
      <c r="BZ15" s="301"/>
      <c r="CA15" s="302"/>
      <c r="CB15" s="418">
        <v>0</v>
      </c>
      <c r="CC15" s="301"/>
      <c r="CD15" s="301"/>
      <c r="CE15" s="301"/>
      <c r="CF15" s="301"/>
      <c r="CG15" s="301"/>
      <c r="CH15" s="302"/>
      <c r="CI15" s="418">
        <v>0</v>
      </c>
      <c r="CJ15" s="301"/>
      <c r="CK15" s="301"/>
      <c r="CL15" s="301"/>
      <c r="CM15" s="301"/>
      <c r="CN15" s="301"/>
      <c r="CO15" s="302"/>
      <c r="CP15" s="300">
        <v>24</v>
      </c>
      <c r="CQ15" s="301"/>
      <c r="CR15" s="301"/>
      <c r="CS15" s="301"/>
      <c r="CT15" s="301"/>
      <c r="CU15" s="301"/>
      <c r="CV15" s="302"/>
      <c r="CW15" s="300">
        <v>7584</v>
      </c>
      <c r="CX15" s="301"/>
      <c r="CY15" s="301"/>
      <c r="CZ15" s="301"/>
      <c r="DA15" s="301"/>
      <c r="DB15" s="301"/>
      <c r="DC15" s="302"/>
      <c r="DD15" s="410"/>
      <c r="DE15" s="411"/>
      <c r="DF15" s="411"/>
      <c r="DG15" s="411"/>
      <c r="DH15" s="411"/>
      <c r="DI15" s="411"/>
      <c r="DJ15" s="411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</row>
    <row r="16" spans="1:129" ht="18.75" customHeight="1">
      <c r="A16" s="392"/>
      <c r="B16" s="393"/>
      <c r="C16" s="394"/>
      <c r="D16" s="421" t="s">
        <v>6</v>
      </c>
      <c r="E16" s="422"/>
      <c r="F16" s="422"/>
      <c r="G16" s="422"/>
      <c r="H16" s="423"/>
      <c r="I16" s="424"/>
      <c r="J16" s="242">
        <f t="shared" si="0"/>
        <v>21007</v>
      </c>
      <c r="K16" s="414"/>
      <c r="L16" s="414"/>
      <c r="M16" s="414"/>
      <c r="N16" s="414"/>
      <c r="O16" s="414"/>
      <c r="P16" s="415"/>
      <c r="Q16" s="300">
        <v>1003</v>
      </c>
      <c r="R16" s="301"/>
      <c r="S16" s="301"/>
      <c r="T16" s="301"/>
      <c r="U16" s="301"/>
      <c r="V16" s="301"/>
      <c r="W16" s="302"/>
      <c r="X16" s="300">
        <v>4621</v>
      </c>
      <c r="Y16" s="301"/>
      <c r="Z16" s="301"/>
      <c r="AA16" s="301"/>
      <c r="AB16" s="301"/>
      <c r="AC16" s="301"/>
      <c r="AD16" s="302"/>
      <c r="AE16" s="300">
        <v>3572</v>
      </c>
      <c r="AF16" s="301"/>
      <c r="AG16" s="301"/>
      <c r="AH16" s="301"/>
      <c r="AI16" s="301"/>
      <c r="AJ16" s="301"/>
      <c r="AK16" s="302"/>
      <c r="AL16" s="300">
        <v>7331</v>
      </c>
      <c r="AM16" s="301"/>
      <c r="AN16" s="301"/>
      <c r="AO16" s="301"/>
      <c r="AP16" s="301"/>
      <c r="AQ16" s="301"/>
      <c r="AR16" s="302"/>
      <c r="AS16" s="300">
        <v>3560</v>
      </c>
      <c r="AT16" s="301"/>
      <c r="AU16" s="301"/>
      <c r="AV16" s="301"/>
      <c r="AW16" s="301"/>
      <c r="AX16" s="301"/>
      <c r="AY16" s="302"/>
      <c r="AZ16" s="300">
        <v>0</v>
      </c>
      <c r="BA16" s="301"/>
      <c r="BB16" s="301"/>
      <c r="BC16" s="301"/>
      <c r="BD16" s="301"/>
      <c r="BE16" s="301"/>
      <c r="BF16" s="302"/>
      <c r="BG16" s="418">
        <v>686</v>
      </c>
      <c r="BH16" s="301"/>
      <c r="BI16" s="301"/>
      <c r="BJ16" s="301"/>
      <c r="BK16" s="301"/>
      <c r="BL16" s="301"/>
      <c r="BM16" s="302"/>
      <c r="BN16" s="418">
        <v>230</v>
      </c>
      <c r="BO16" s="301"/>
      <c r="BP16" s="301"/>
      <c r="BQ16" s="301"/>
      <c r="BR16" s="301"/>
      <c r="BS16" s="301"/>
      <c r="BT16" s="302"/>
      <c r="BU16" s="418">
        <v>0</v>
      </c>
      <c r="BV16" s="301"/>
      <c r="BW16" s="301"/>
      <c r="BX16" s="301"/>
      <c r="BY16" s="301"/>
      <c r="BZ16" s="301"/>
      <c r="CA16" s="302"/>
      <c r="CB16" s="418">
        <v>0</v>
      </c>
      <c r="CC16" s="301"/>
      <c r="CD16" s="301"/>
      <c r="CE16" s="301"/>
      <c r="CF16" s="301"/>
      <c r="CG16" s="301"/>
      <c r="CH16" s="302"/>
      <c r="CI16" s="418">
        <v>0</v>
      </c>
      <c r="CJ16" s="301"/>
      <c r="CK16" s="301"/>
      <c r="CL16" s="301"/>
      <c r="CM16" s="301"/>
      <c r="CN16" s="301"/>
      <c r="CO16" s="302"/>
      <c r="CP16" s="300">
        <v>4</v>
      </c>
      <c r="CQ16" s="301"/>
      <c r="CR16" s="301"/>
      <c r="CS16" s="301"/>
      <c r="CT16" s="301"/>
      <c r="CU16" s="301"/>
      <c r="CV16" s="302"/>
      <c r="CW16" s="300">
        <v>12656</v>
      </c>
      <c r="CX16" s="301"/>
      <c r="CY16" s="301"/>
      <c r="CZ16" s="301"/>
      <c r="DA16" s="301"/>
      <c r="DB16" s="301"/>
      <c r="DC16" s="302"/>
      <c r="DD16" s="410"/>
      <c r="DE16" s="411"/>
      <c r="DF16" s="411"/>
      <c r="DG16" s="411"/>
      <c r="DH16" s="411"/>
      <c r="DI16" s="411"/>
      <c r="DJ16" s="411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</row>
    <row r="17" spans="1:131" ht="18.75" customHeight="1">
      <c r="A17" s="395"/>
      <c r="B17" s="396"/>
      <c r="C17" s="397"/>
      <c r="D17" s="419" t="s">
        <v>14</v>
      </c>
      <c r="E17" s="420"/>
      <c r="F17" s="420"/>
      <c r="G17" s="420"/>
      <c r="H17" s="283"/>
      <c r="I17" s="284"/>
      <c r="J17" s="242">
        <f t="shared" si="0"/>
        <v>36432</v>
      </c>
      <c r="K17" s="414"/>
      <c r="L17" s="414"/>
      <c r="M17" s="414"/>
      <c r="N17" s="414"/>
      <c r="O17" s="414"/>
      <c r="P17" s="415"/>
      <c r="Q17" s="240">
        <f>SUM(Q13:W16)</f>
        <v>1468</v>
      </c>
      <c r="R17" s="334"/>
      <c r="S17" s="334"/>
      <c r="T17" s="334"/>
      <c r="U17" s="334"/>
      <c r="V17" s="334"/>
      <c r="W17" s="335"/>
      <c r="X17" s="240">
        <f t="shared" ref="X17" si="1">SUM(X13:AD16)</f>
        <v>8192</v>
      </c>
      <c r="Y17" s="334"/>
      <c r="Z17" s="334"/>
      <c r="AA17" s="334"/>
      <c r="AB17" s="334"/>
      <c r="AC17" s="334"/>
      <c r="AD17" s="335"/>
      <c r="AE17" s="240">
        <f t="shared" ref="AE17" si="2">SUM(AE13:AK16)</f>
        <v>7114</v>
      </c>
      <c r="AF17" s="334"/>
      <c r="AG17" s="334"/>
      <c r="AH17" s="334"/>
      <c r="AI17" s="334"/>
      <c r="AJ17" s="334"/>
      <c r="AK17" s="335"/>
      <c r="AL17" s="240">
        <f t="shared" ref="AL17" si="3">SUM(AL13:AR16)</f>
        <v>9210</v>
      </c>
      <c r="AM17" s="334"/>
      <c r="AN17" s="334"/>
      <c r="AO17" s="334"/>
      <c r="AP17" s="334"/>
      <c r="AQ17" s="334"/>
      <c r="AR17" s="335"/>
      <c r="AS17" s="240">
        <f t="shared" ref="AS17" si="4">SUM(AS13:AY16)</f>
        <v>9260</v>
      </c>
      <c r="AT17" s="334"/>
      <c r="AU17" s="334"/>
      <c r="AV17" s="334"/>
      <c r="AW17" s="334"/>
      <c r="AX17" s="334"/>
      <c r="AY17" s="335"/>
      <c r="AZ17" s="240">
        <f t="shared" ref="AZ17" si="5">SUM(AZ13:BF16)</f>
        <v>0</v>
      </c>
      <c r="BA17" s="334"/>
      <c r="BB17" s="334"/>
      <c r="BC17" s="334"/>
      <c r="BD17" s="334"/>
      <c r="BE17" s="334"/>
      <c r="BF17" s="335"/>
      <c r="BG17" s="240">
        <f t="shared" ref="BG17" si="6">SUM(BG13:BM16)</f>
        <v>896</v>
      </c>
      <c r="BH17" s="334"/>
      <c r="BI17" s="334"/>
      <c r="BJ17" s="334"/>
      <c r="BK17" s="334"/>
      <c r="BL17" s="334"/>
      <c r="BM17" s="335"/>
      <c r="BN17" s="240">
        <f t="shared" ref="BN17" si="7">SUM(BN13:BT16)</f>
        <v>264</v>
      </c>
      <c r="BO17" s="334"/>
      <c r="BP17" s="334"/>
      <c r="BQ17" s="334"/>
      <c r="BR17" s="334"/>
      <c r="BS17" s="334"/>
      <c r="BT17" s="335"/>
      <c r="BU17" s="240">
        <f t="shared" ref="BU17" si="8">SUM(BU13:CA16)</f>
        <v>0</v>
      </c>
      <c r="BV17" s="334"/>
      <c r="BW17" s="334"/>
      <c r="BX17" s="334"/>
      <c r="BY17" s="334"/>
      <c r="BZ17" s="334"/>
      <c r="CA17" s="335"/>
      <c r="CB17" s="240">
        <f t="shared" ref="CB17" si="9">SUM(CB13:CH16)</f>
        <v>0</v>
      </c>
      <c r="CC17" s="334"/>
      <c r="CD17" s="334"/>
      <c r="CE17" s="334"/>
      <c r="CF17" s="334"/>
      <c r="CG17" s="334"/>
      <c r="CH17" s="335"/>
      <c r="CI17" s="240">
        <f t="shared" ref="CI17" si="10">SUM(CI13:CO16)</f>
        <v>0</v>
      </c>
      <c r="CJ17" s="334"/>
      <c r="CK17" s="334"/>
      <c r="CL17" s="334"/>
      <c r="CM17" s="334"/>
      <c r="CN17" s="334"/>
      <c r="CO17" s="335"/>
      <c r="CP17" s="240">
        <f t="shared" ref="CP17" si="11">SUM(CP13:CV16)</f>
        <v>28</v>
      </c>
      <c r="CQ17" s="334"/>
      <c r="CR17" s="334"/>
      <c r="CS17" s="334"/>
      <c r="CT17" s="334"/>
      <c r="CU17" s="334"/>
      <c r="CV17" s="335"/>
      <c r="CW17" s="240">
        <v>23440</v>
      </c>
      <c r="CX17" s="334"/>
      <c r="CY17" s="334"/>
      <c r="CZ17" s="334"/>
      <c r="DA17" s="334"/>
      <c r="DB17" s="334"/>
      <c r="DC17" s="335"/>
      <c r="DD17" s="412"/>
      <c r="DE17" s="413"/>
      <c r="DF17" s="413"/>
      <c r="DG17" s="413"/>
      <c r="DH17" s="413"/>
      <c r="DI17" s="413"/>
      <c r="DJ17" s="413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</row>
    <row r="18" spans="1:131" ht="15" customHeight="1">
      <c r="A18" s="336" t="s">
        <v>263</v>
      </c>
      <c r="B18" s="336"/>
      <c r="C18" s="336"/>
      <c r="D18" s="425"/>
      <c r="E18" s="425"/>
      <c r="F18" s="425"/>
      <c r="G18" s="425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116"/>
      <c r="BO18" s="41"/>
      <c r="BP18" s="41"/>
      <c r="BQ18" s="41"/>
      <c r="BR18" s="41"/>
      <c r="BS18" s="41"/>
      <c r="BT18" s="41"/>
      <c r="BU18" s="41"/>
      <c r="BV18" s="41"/>
      <c r="BW18" s="41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</row>
    <row r="19" spans="1:131" ht="15" customHeight="1">
      <c r="A19" s="214"/>
      <c r="B19" s="214"/>
      <c r="C19" s="214"/>
      <c r="D19" s="220"/>
      <c r="E19" s="220"/>
      <c r="F19" s="220"/>
      <c r="G19" s="220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116"/>
      <c r="BO19" s="41"/>
      <c r="BP19" s="41"/>
      <c r="BQ19" s="41"/>
      <c r="BR19" s="41"/>
      <c r="BS19" s="41"/>
      <c r="BT19" s="41"/>
      <c r="BU19" s="41"/>
      <c r="BV19" s="41"/>
      <c r="BW19" s="41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</row>
    <row r="20" spans="1:131" ht="18.75" customHeight="1">
      <c r="A20" s="215"/>
      <c r="B20" s="215"/>
      <c r="C20" s="215"/>
      <c r="D20" s="221"/>
      <c r="E20" s="221"/>
      <c r="F20" s="221"/>
      <c r="G20" s="221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116"/>
      <c r="BO20" s="41"/>
      <c r="BP20" s="41"/>
      <c r="BQ20" s="41"/>
      <c r="BR20" s="41"/>
      <c r="BS20" s="41"/>
      <c r="BT20" s="41"/>
      <c r="BU20" s="41"/>
      <c r="BV20" s="41"/>
      <c r="BW20" s="41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</row>
    <row r="21" spans="1:131" ht="16.5" customHeight="1">
      <c r="A21" s="271" t="s">
        <v>290</v>
      </c>
      <c r="B21" s="271"/>
      <c r="C21" s="271"/>
      <c r="D21" s="272"/>
      <c r="E21" s="272"/>
      <c r="F21" s="272"/>
      <c r="G21" s="272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3" t="s">
        <v>219</v>
      </c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3"/>
      <c r="DC21" s="273"/>
      <c r="DD21" s="273"/>
      <c r="DE21" s="273"/>
      <c r="DF21" s="273"/>
      <c r="DG21" s="273"/>
      <c r="DH21" s="273"/>
      <c r="DI21" s="273"/>
      <c r="DJ21" s="273"/>
      <c r="DK21" s="273"/>
      <c r="DL21" s="273"/>
      <c r="DM21" s="273"/>
      <c r="DN21" s="273"/>
      <c r="DO21" s="273"/>
      <c r="DP21" s="273"/>
      <c r="DQ21" s="273"/>
      <c r="DR21" s="273"/>
      <c r="DS21" s="273"/>
      <c r="DT21" s="273"/>
      <c r="DU21" s="273"/>
      <c r="DV21" s="273"/>
      <c r="DW21" s="273"/>
      <c r="DX21" s="273"/>
      <c r="DY21" s="273"/>
    </row>
    <row r="22" spans="1:131" ht="15" customHeight="1">
      <c r="A22" s="426" t="s">
        <v>154</v>
      </c>
      <c r="B22" s="426"/>
      <c r="C22" s="426"/>
      <c r="D22" s="427"/>
      <c r="E22" s="427"/>
      <c r="F22" s="427"/>
      <c r="G22" s="427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426"/>
      <c r="BC22" s="426"/>
      <c r="BD22" s="426"/>
      <c r="BE22" s="426"/>
      <c r="BF22" s="426"/>
      <c r="BG22" s="426"/>
      <c r="BH22" s="426"/>
      <c r="BI22" s="426"/>
      <c r="BJ22" s="426"/>
      <c r="BK22" s="426"/>
      <c r="BL22" s="426"/>
      <c r="BM22" s="426"/>
      <c r="BN22" s="428" t="s">
        <v>164</v>
      </c>
      <c r="BO22" s="428"/>
      <c r="BP22" s="428"/>
      <c r="BQ22" s="428"/>
      <c r="BR22" s="428"/>
      <c r="BS22" s="428"/>
      <c r="BT22" s="428"/>
      <c r="BU22" s="428"/>
      <c r="BV22" s="428"/>
      <c r="BW22" s="428"/>
      <c r="BX22" s="428"/>
      <c r="BY22" s="428"/>
      <c r="BZ22" s="428"/>
      <c r="CA22" s="428"/>
      <c r="CB22" s="428"/>
      <c r="CC22" s="428"/>
      <c r="CD22" s="428"/>
      <c r="CE22" s="428"/>
      <c r="CF22" s="428"/>
      <c r="CG22" s="428"/>
      <c r="CH22" s="428"/>
      <c r="CI22" s="428"/>
      <c r="CJ22" s="428"/>
      <c r="CK22" s="428"/>
      <c r="CL22" s="428"/>
      <c r="CM22" s="428"/>
      <c r="CN22" s="428"/>
      <c r="CO22" s="428"/>
      <c r="CP22" s="428"/>
      <c r="CQ22" s="428"/>
      <c r="CR22" s="428"/>
      <c r="CS22" s="428"/>
      <c r="CT22" s="428"/>
      <c r="CU22" s="428"/>
      <c r="CV22" s="428"/>
      <c r="CW22" s="428"/>
      <c r="CX22" s="428"/>
      <c r="CY22" s="428"/>
      <c r="CZ22" s="428"/>
      <c r="DA22" s="428"/>
      <c r="DB22" s="428"/>
      <c r="DC22" s="428"/>
      <c r="DD22" s="428"/>
      <c r="DE22" s="428"/>
      <c r="DF22" s="428"/>
      <c r="DG22" s="428"/>
      <c r="DH22" s="428"/>
      <c r="DI22" s="428"/>
      <c r="DJ22" s="428"/>
      <c r="DK22" s="428"/>
      <c r="DL22" s="428"/>
      <c r="DM22" s="428"/>
      <c r="DN22" s="428"/>
      <c r="DO22" s="428"/>
      <c r="DP22" s="428"/>
      <c r="DQ22" s="428"/>
      <c r="DR22" s="428"/>
      <c r="DS22" s="428"/>
      <c r="DT22" s="428"/>
      <c r="DU22" s="428"/>
      <c r="DV22" s="428"/>
      <c r="DW22" s="428"/>
      <c r="DX22" s="428"/>
      <c r="DY22" s="428"/>
    </row>
    <row r="23" spans="1:131" ht="18.75" customHeight="1">
      <c r="A23" s="342"/>
      <c r="B23" s="342"/>
      <c r="C23" s="342"/>
      <c r="D23" s="432"/>
      <c r="E23" s="432"/>
      <c r="F23" s="432"/>
      <c r="G23" s="432"/>
      <c r="H23" s="342"/>
      <c r="I23" s="342"/>
      <c r="J23" s="342"/>
      <c r="K23" s="433"/>
      <c r="L23" s="279" t="s">
        <v>142</v>
      </c>
      <c r="M23" s="280"/>
      <c r="N23" s="280"/>
      <c r="O23" s="280"/>
      <c r="P23" s="280"/>
      <c r="Q23" s="280"/>
      <c r="R23" s="280"/>
      <c r="S23" s="280"/>
      <c r="T23" s="285"/>
      <c r="U23" s="279" t="s">
        <v>155</v>
      </c>
      <c r="V23" s="280"/>
      <c r="W23" s="280"/>
      <c r="X23" s="280"/>
      <c r="Y23" s="280"/>
      <c r="Z23" s="280"/>
      <c r="AA23" s="280"/>
      <c r="AB23" s="280"/>
      <c r="AC23" s="285"/>
      <c r="AD23" s="279" t="s">
        <v>156</v>
      </c>
      <c r="AE23" s="280"/>
      <c r="AF23" s="280"/>
      <c r="AG23" s="280"/>
      <c r="AH23" s="280"/>
      <c r="AI23" s="280"/>
      <c r="AJ23" s="280"/>
      <c r="AK23" s="280"/>
      <c r="AL23" s="285"/>
      <c r="AM23" s="279" t="s">
        <v>157</v>
      </c>
      <c r="AN23" s="280"/>
      <c r="AO23" s="280"/>
      <c r="AP23" s="280"/>
      <c r="AQ23" s="280"/>
      <c r="AR23" s="280"/>
      <c r="AS23" s="280"/>
      <c r="AT23" s="280"/>
      <c r="AU23" s="285"/>
      <c r="AV23" s="279" t="s">
        <v>147</v>
      </c>
      <c r="AW23" s="280"/>
      <c r="AX23" s="280"/>
      <c r="AY23" s="280"/>
      <c r="AZ23" s="280"/>
      <c r="BA23" s="280"/>
      <c r="BB23" s="280"/>
      <c r="BC23" s="280"/>
      <c r="BD23" s="285"/>
      <c r="BE23" s="279" t="s">
        <v>148</v>
      </c>
      <c r="BF23" s="280"/>
      <c r="BG23" s="280"/>
      <c r="BH23" s="280"/>
      <c r="BI23" s="280"/>
      <c r="BJ23" s="280"/>
      <c r="BK23" s="280"/>
      <c r="BL23" s="280"/>
      <c r="BM23" s="285"/>
      <c r="BN23" s="429" t="s">
        <v>172</v>
      </c>
      <c r="BO23" s="280"/>
      <c r="BP23" s="280"/>
      <c r="BQ23" s="280"/>
      <c r="BR23" s="280"/>
      <c r="BS23" s="280"/>
      <c r="BT23" s="280"/>
      <c r="BU23" s="285"/>
      <c r="BV23" s="279" t="s">
        <v>173</v>
      </c>
      <c r="BW23" s="280"/>
      <c r="BX23" s="280"/>
      <c r="BY23" s="280"/>
      <c r="BZ23" s="280"/>
      <c r="CA23" s="280"/>
      <c r="CB23" s="280"/>
      <c r="CC23" s="285"/>
      <c r="CD23" s="279" t="s">
        <v>174</v>
      </c>
      <c r="CE23" s="280"/>
      <c r="CF23" s="280"/>
      <c r="CG23" s="280"/>
      <c r="CH23" s="280"/>
      <c r="CI23" s="280"/>
      <c r="CJ23" s="280"/>
      <c r="CK23" s="285"/>
      <c r="CL23" s="279" t="s">
        <v>175</v>
      </c>
      <c r="CM23" s="280"/>
      <c r="CN23" s="280"/>
      <c r="CO23" s="280"/>
      <c r="CP23" s="280"/>
      <c r="CQ23" s="280"/>
      <c r="CR23" s="280"/>
      <c r="CS23" s="285"/>
      <c r="CT23" s="430" t="s">
        <v>176</v>
      </c>
      <c r="CU23" s="430"/>
      <c r="CV23" s="430"/>
      <c r="CW23" s="430"/>
      <c r="CX23" s="430"/>
      <c r="CY23" s="430"/>
      <c r="CZ23" s="430"/>
      <c r="DA23" s="431"/>
      <c r="DB23" s="279" t="s">
        <v>177</v>
      </c>
      <c r="DC23" s="280"/>
      <c r="DD23" s="280"/>
      <c r="DE23" s="280"/>
      <c r="DF23" s="280"/>
      <c r="DG23" s="280"/>
      <c r="DH23" s="280"/>
      <c r="DI23" s="285"/>
      <c r="DJ23" s="279" t="s">
        <v>168</v>
      </c>
      <c r="DK23" s="280"/>
      <c r="DL23" s="280"/>
      <c r="DM23" s="280"/>
      <c r="DN23" s="280"/>
      <c r="DO23" s="280"/>
      <c r="DP23" s="280"/>
      <c r="DQ23" s="285"/>
      <c r="DR23" s="279" t="s">
        <v>169</v>
      </c>
      <c r="DS23" s="280"/>
      <c r="DT23" s="280"/>
      <c r="DU23" s="280"/>
      <c r="DV23" s="280"/>
      <c r="DW23" s="280"/>
      <c r="DX23" s="280"/>
      <c r="DY23" s="281"/>
    </row>
    <row r="24" spans="1:131" ht="18.75" customHeight="1">
      <c r="A24" s="386" t="s">
        <v>303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7"/>
      <c r="L24" s="242">
        <v>263637</v>
      </c>
      <c r="M24" s="243"/>
      <c r="N24" s="243"/>
      <c r="O24" s="243"/>
      <c r="P24" s="243"/>
      <c r="Q24" s="243"/>
      <c r="R24" s="243"/>
      <c r="S24" s="243"/>
      <c r="T24" s="244"/>
      <c r="U24" s="242">
        <v>32504</v>
      </c>
      <c r="V24" s="243"/>
      <c r="W24" s="243"/>
      <c r="X24" s="243"/>
      <c r="Y24" s="243"/>
      <c r="Z24" s="243"/>
      <c r="AA24" s="243"/>
      <c r="AB24" s="243"/>
      <c r="AC24" s="244"/>
      <c r="AD24" s="242">
        <v>53804</v>
      </c>
      <c r="AE24" s="243"/>
      <c r="AF24" s="243"/>
      <c r="AG24" s="243"/>
      <c r="AH24" s="243"/>
      <c r="AI24" s="243"/>
      <c r="AJ24" s="243"/>
      <c r="AK24" s="243"/>
      <c r="AL24" s="244"/>
      <c r="AM24" s="242">
        <v>25837</v>
      </c>
      <c r="AN24" s="243"/>
      <c r="AO24" s="243"/>
      <c r="AP24" s="243"/>
      <c r="AQ24" s="243"/>
      <c r="AR24" s="243"/>
      <c r="AS24" s="243"/>
      <c r="AT24" s="243"/>
      <c r="AU24" s="244"/>
      <c r="AV24" s="242">
        <v>50362</v>
      </c>
      <c r="AW24" s="243"/>
      <c r="AX24" s="243"/>
      <c r="AY24" s="243"/>
      <c r="AZ24" s="243"/>
      <c r="BA24" s="243"/>
      <c r="BB24" s="243"/>
      <c r="BC24" s="243"/>
      <c r="BD24" s="244"/>
      <c r="BE24" s="242">
        <v>23959</v>
      </c>
      <c r="BF24" s="243"/>
      <c r="BG24" s="243"/>
      <c r="BH24" s="243"/>
      <c r="BI24" s="243"/>
      <c r="BJ24" s="243"/>
      <c r="BK24" s="243"/>
      <c r="BL24" s="243"/>
      <c r="BM24" s="244"/>
      <c r="BN24" s="242">
        <v>38409</v>
      </c>
      <c r="BO24" s="243"/>
      <c r="BP24" s="243"/>
      <c r="BQ24" s="243"/>
      <c r="BR24" s="243"/>
      <c r="BS24" s="243"/>
      <c r="BT24" s="243"/>
      <c r="BU24" s="244"/>
      <c r="BV24" s="242">
        <v>27107</v>
      </c>
      <c r="BW24" s="243"/>
      <c r="BX24" s="243"/>
      <c r="BY24" s="243"/>
      <c r="BZ24" s="243"/>
      <c r="CA24" s="243"/>
      <c r="CB24" s="243"/>
      <c r="CC24" s="244"/>
      <c r="CD24" s="242">
        <v>6934</v>
      </c>
      <c r="CE24" s="243"/>
      <c r="CF24" s="243"/>
      <c r="CG24" s="243"/>
      <c r="CH24" s="243"/>
      <c r="CI24" s="243"/>
      <c r="CJ24" s="243"/>
      <c r="CK24" s="244"/>
      <c r="CL24" s="242">
        <v>1915</v>
      </c>
      <c r="CM24" s="243"/>
      <c r="CN24" s="243"/>
      <c r="CO24" s="243"/>
      <c r="CP24" s="243"/>
      <c r="CQ24" s="243"/>
      <c r="CR24" s="243"/>
      <c r="CS24" s="244"/>
      <c r="CT24" s="242">
        <v>195</v>
      </c>
      <c r="CU24" s="243"/>
      <c r="CV24" s="243"/>
      <c r="CW24" s="243"/>
      <c r="CX24" s="243"/>
      <c r="CY24" s="243"/>
      <c r="CZ24" s="243"/>
      <c r="DA24" s="244"/>
      <c r="DB24" s="242">
        <v>2611</v>
      </c>
      <c r="DC24" s="243"/>
      <c r="DD24" s="243"/>
      <c r="DE24" s="243"/>
      <c r="DF24" s="243"/>
      <c r="DG24" s="243"/>
      <c r="DH24" s="243"/>
      <c r="DI24" s="244"/>
      <c r="DJ24" s="242">
        <v>133966</v>
      </c>
      <c r="DK24" s="243"/>
      <c r="DL24" s="243"/>
      <c r="DM24" s="243"/>
      <c r="DN24" s="243"/>
      <c r="DO24" s="243"/>
      <c r="DP24" s="243"/>
      <c r="DQ24" s="244"/>
      <c r="DR24" s="242">
        <v>298</v>
      </c>
      <c r="DS24" s="243"/>
      <c r="DT24" s="243"/>
      <c r="DU24" s="243"/>
      <c r="DV24" s="243"/>
      <c r="DW24" s="243"/>
      <c r="DX24" s="243"/>
      <c r="DY24" s="243"/>
    </row>
    <row r="25" spans="1:131" ht="18.75" customHeight="1">
      <c r="A25" s="384" t="s">
        <v>274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  <c r="L25" s="242">
        <v>257826</v>
      </c>
      <c r="M25" s="243"/>
      <c r="N25" s="243"/>
      <c r="O25" s="243"/>
      <c r="P25" s="243"/>
      <c r="Q25" s="243"/>
      <c r="R25" s="243"/>
      <c r="S25" s="243"/>
      <c r="T25" s="244"/>
      <c r="U25" s="242">
        <v>33957</v>
      </c>
      <c r="V25" s="243"/>
      <c r="W25" s="243"/>
      <c r="X25" s="243"/>
      <c r="Y25" s="243"/>
      <c r="Z25" s="243"/>
      <c r="AA25" s="243"/>
      <c r="AB25" s="243"/>
      <c r="AC25" s="244"/>
      <c r="AD25" s="242">
        <v>54168</v>
      </c>
      <c r="AE25" s="243"/>
      <c r="AF25" s="243"/>
      <c r="AG25" s="243"/>
      <c r="AH25" s="243"/>
      <c r="AI25" s="243"/>
      <c r="AJ25" s="243"/>
      <c r="AK25" s="243"/>
      <c r="AL25" s="244"/>
      <c r="AM25" s="242">
        <v>24353</v>
      </c>
      <c r="AN25" s="243"/>
      <c r="AO25" s="243"/>
      <c r="AP25" s="243"/>
      <c r="AQ25" s="243"/>
      <c r="AR25" s="243"/>
      <c r="AS25" s="243"/>
      <c r="AT25" s="243"/>
      <c r="AU25" s="244"/>
      <c r="AV25" s="242">
        <v>47051</v>
      </c>
      <c r="AW25" s="243"/>
      <c r="AX25" s="243"/>
      <c r="AY25" s="243"/>
      <c r="AZ25" s="243"/>
      <c r="BA25" s="243"/>
      <c r="BB25" s="243"/>
      <c r="BC25" s="243"/>
      <c r="BD25" s="244"/>
      <c r="BE25" s="242">
        <v>21937</v>
      </c>
      <c r="BF25" s="243"/>
      <c r="BG25" s="243"/>
      <c r="BH25" s="243"/>
      <c r="BI25" s="243"/>
      <c r="BJ25" s="243"/>
      <c r="BK25" s="243"/>
      <c r="BL25" s="243"/>
      <c r="BM25" s="244"/>
      <c r="BN25" s="242">
        <v>38539</v>
      </c>
      <c r="BO25" s="243"/>
      <c r="BP25" s="243"/>
      <c r="BQ25" s="243"/>
      <c r="BR25" s="243"/>
      <c r="BS25" s="243"/>
      <c r="BT25" s="243"/>
      <c r="BU25" s="244"/>
      <c r="BV25" s="242">
        <v>26900</v>
      </c>
      <c r="BW25" s="243"/>
      <c r="BX25" s="243"/>
      <c r="BY25" s="243"/>
      <c r="BZ25" s="243"/>
      <c r="CA25" s="243"/>
      <c r="CB25" s="243"/>
      <c r="CC25" s="244"/>
      <c r="CD25" s="242">
        <v>5847</v>
      </c>
      <c r="CE25" s="243"/>
      <c r="CF25" s="243"/>
      <c r="CG25" s="243"/>
      <c r="CH25" s="243"/>
      <c r="CI25" s="243"/>
      <c r="CJ25" s="243"/>
      <c r="CK25" s="244"/>
      <c r="CL25" s="242">
        <v>2311</v>
      </c>
      <c r="CM25" s="243"/>
      <c r="CN25" s="243"/>
      <c r="CO25" s="243"/>
      <c r="CP25" s="243"/>
      <c r="CQ25" s="243"/>
      <c r="CR25" s="243"/>
      <c r="CS25" s="244"/>
      <c r="CT25" s="242">
        <v>346</v>
      </c>
      <c r="CU25" s="243"/>
      <c r="CV25" s="243"/>
      <c r="CW25" s="243"/>
      <c r="CX25" s="243"/>
      <c r="CY25" s="243"/>
      <c r="CZ25" s="243"/>
      <c r="DA25" s="244"/>
      <c r="DB25" s="242">
        <v>2417</v>
      </c>
      <c r="DC25" s="243"/>
      <c r="DD25" s="243"/>
      <c r="DE25" s="243"/>
      <c r="DF25" s="243"/>
      <c r="DG25" s="243"/>
      <c r="DH25" s="243"/>
      <c r="DI25" s="244"/>
      <c r="DJ25" s="242">
        <v>134577</v>
      </c>
      <c r="DK25" s="243"/>
      <c r="DL25" s="243"/>
      <c r="DM25" s="243"/>
      <c r="DN25" s="243"/>
      <c r="DO25" s="243"/>
      <c r="DP25" s="243"/>
      <c r="DQ25" s="244"/>
      <c r="DR25" s="242">
        <v>297</v>
      </c>
      <c r="DS25" s="243"/>
      <c r="DT25" s="243"/>
      <c r="DU25" s="243"/>
      <c r="DV25" s="243"/>
      <c r="DW25" s="243"/>
      <c r="DX25" s="243"/>
      <c r="DY25" s="243"/>
      <c r="DZ25" s="192"/>
      <c r="EA25" s="192"/>
    </row>
    <row r="26" spans="1:131" ht="18.75" customHeight="1">
      <c r="A26" s="384" t="s">
        <v>271</v>
      </c>
      <c r="B26" s="384"/>
      <c r="C26" s="384"/>
      <c r="D26" s="384"/>
      <c r="E26" s="384"/>
      <c r="F26" s="384"/>
      <c r="G26" s="384"/>
      <c r="H26" s="384"/>
      <c r="I26" s="384"/>
      <c r="J26" s="384"/>
      <c r="K26" s="385"/>
      <c r="L26" s="242">
        <v>225974</v>
      </c>
      <c r="M26" s="243"/>
      <c r="N26" s="243"/>
      <c r="O26" s="243"/>
      <c r="P26" s="243"/>
      <c r="Q26" s="243"/>
      <c r="R26" s="243"/>
      <c r="S26" s="243"/>
      <c r="T26" s="244"/>
      <c r="U26" s="242">
        <v>30329</v>
      </c>
      <c r="V26" s="243"/>
      <c r="W26" s="243"/>
      <c r="X26" s="243"/>
      <c r="Y26" s="243"/>
      <c r="Z26" s="243"/>
      <c r="AA26" s="243"/>
      <c r="AB26" s="243"/>
      <c r="AC26" s="244"/>
      <c r="AD26" s="242">
        <v>48864</v>
      </c>
      <c r="AE26" s="243"/>
      <c r="AF26" s="243"/>
      <c r="AG26" s="243"/>
      <c r="AH26" s="243"/>
      <c r="AI26" s="243"/>
      <c r="AJ26" s="243"/>
      <c r="AK26" s="243"/>
      <c r="AL26" s="244"/>
      <c r="AM26" s="242">
        <v>21123</v>
      </c>
      <c r="AN26" s="243"/>
      <c r="AO26" s="243"/>
      <c r="AP26" s="243"/>
      <c r="AQ26" s="243"/>
      <c r="AR26" s="243"/>
      <c r="AS26" s="243"/>
      <c r="AT26" s="243"/>
      <c r="AU26" s="244"/>
      <c r="AV26" s="242">
        <v>41592</v>
      </c>
      <c r="AW26" s="243"/>
      <c r="AX26" s="243"/>
      <c r="AY26" s="243"/>
      <c r="AZ26" s="243"/>
      <c r="BA26" s="243"/>
      <c r="BB26" s="243"/>
      <c r="BC26" s="243"/>
      <c r="BD26" s="244"/>
      <c r="BE26" s="242">
        <v>19421</v>
      </c>
      <c r="BF26" s="243"/>
      <c r="BG26" s="243"/>
      <c r="BH26" s="243"/>
      <c r="BI26" s="243"/>
      <c r="BJ26" s="243"/>
      <c r="BK26" s="243"/>
      <c r="BL26" s="243"/>
      <c r="BM26" s="244"/>
      <c r="BN26" s="242">
        <v>32791</v>
      </c>
      <c r="BO26" s="243"/>
      <c r="BP26" s="243"/>
      <c r="BQ26" s="243"/>
      <c r="BR26" s="243"/>
      <c r="BS26" s="243"/>
      <c r="BT26" s="243"/>
      <c r="BU26" s="244"/>
      <c r="BV26" s="242">
        <v>23272</v>
      </c>
      <c r="BW26" s="243"/>
      <c r="BX26" s="243"/>
      <c r="BY26" s="243"/>
      <c r="BZ26" s="243"/>
      <c r="CA26" s="243"/>
      <c r="CB26" s="243"/>
      <c r="CC26" s="244"/>
      <c r="CD26" s="242">
        <v>4595</v>
      </c>
      <c r="CE26" s="243"/>
      <c r="CF26" s="243"/>
      <c r="CG26" s="243"/>
      <c r="CH26" s="243"/>
      <c r="CI26" s="243"/>
      <c r="CJ26" s="243"/>
      <c r="CK26" s="244"/>
      <c r="CL26" s="242">
        <v>1838</v>
      </c>
      <c r="CM26" s="243"/>
      <c r="CN26" s="243"/>
      <c r="CO26" s="243"/>
      <c r="CP26" s="243"/>
      <c r="CQ26" s="243"/>
      <c r="CR26" s="243"/>
      <c r="CS26" s="244"/>
      <c r="CT26" s="242">
        <v>133</v>
      </c>
      <c r="CU26" s="243"/>
      <c r="CV26" s="243"/>
      <c r="CW26" s="243"/>
      <c r="CX26" s="243"/>
      <c r="CY26" s="243"/>
      <c r="CZ26" s="243"/>
      <c r="DA26" s="244"/>
      <c r="DB26" s="242">
        <v>2016</v>
      </c>
      <c r="DC26" s="243"/>
      <c r="DD26" s="243"/>
      <c r="DE26" s="243"/>
      <c r="DF26" s="243"/>
      <c r="DG26" s="243"/>
      <c r="DH26" s="243"/>
      <c r="DI26" s="244"/>
      <c r="DJ26" s="242">
        <v>121200</v>
      </c>
      <c r="DK26" s="243"/>
      <c r="DL26" s="243"/>
      <c r="DM26" s="243"/>
      <c r="DN26" s="243"/>
      <c r="DO26" s="243"/>
      <c r="DP26" s="243"/>
      <c r="DQ26" s="244"/>
      <c r="DR26" s="242">
        <v>273</v>
      </c>
      <c r="DS26" s="243"/>
      <c r="DT26" s="243"/>
      <c r="DU26" s="243"/>
      <c r="DV26" s="243"/>
      <c r="DW26" s="243"/>
      <c r="DX26" s="243"/>
      <c r="DY26" s="243"/>
      <c r="DZ26" s="192"/>
      <c r="EA26" s="192"/>
    </row>
    <row r="27" spans="1:131" ht="18.75" customHeight="1">
      <c r="A27" s="384" t="s">
        <v>275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5"/>
      <c r="L27" s="242">
        <v>38840</v>
      </c>
      <c r="M27" s="243"/>
      <c r="N27" s="243"/>
      <c r="O27" s="243"/>
      <c r="P27" s="243"/>
      <c r="Q27" s="243"/>
      <c r="R27" s="243"/>
      <c r="S27" s="243"/>
      <c r="T27" s="244"/>
      <c r="U27" s="242">
        <v>9514</v>
      </c>
      <c r="V27" s="243"/>
      <c r="W27" s="243"/>
      <c r="X27" s="243"/>
      <c r="Y27" s="243"/>
      <c r="Z27" s="243"/>
      <c r="AA27" s="243"/>
      <c r="AB27" s="243"/>
      <c r="AC27" s="244"/>
      <c r="AD27" s="242">
        <v>16196</v>
      </c>
      <c r="AE27" s="243"/>
      <c r="AF27" s="243"/>
      <c r="AG27" s="243"/>
      <c r="AH27" s="243"/>
      <c r="AI27" s="243"/>
      <c r="AJ27" s="243"/>
      <c r="AK27" s="243"/>
      <c r="AL27" s="244"/>
      <c r="AM27" s="242">
        <v>0</v>
      </c>
      <c r="AN27" s="243"/>
      <c r="AO27" s="243"/>
      <c r="AP27" s="243"/>
      <c r="AQ27" s="243"/>
      <c r="AR27" s="243"/>
      <c r="AS27" s="243"/>
      <c r="AT27" s="243"/>
      <c r="AU27" s="244"/>
      <c r="AV27" s="242">
        <v>5307</v>
      </c>
      <c r="AW27" s="243"/>
      <c r="AX27" s="243"/>
      <c r="AY27" s="243"/>
      <c r="AZ27" s="243"/>
      <c r="BA27" s="243"/>
      <c r="BB27" s="243"/>
      <c r="BC27" s="243"/>
      <c r="BD27" s="244"/>
      <c r="BE27" s="242">
        <v>7329</v>
      </c>
      <c r="BF27" s="243"/>
      <c r="BG27" s="243"/>
      <c r="BH27" s="243"/>
      <c r="BI27" s="243"/>
      <c r="BJ27" s="243"/>
      <c r="BK27" s="243"/>
      <c r="BL27" s="243"/>
      <c r="BM27" s="244"/>
      <c r="BN27" s="242">
        <v>0</v>
      </c>
      <c r="BO27" s="243"/>
      <c r="BP27" s="243"/>
      <c r="BQ27" s="243"/>
      <c r="BR27" s="243"/>
      <c r="BS27" s="243"/>
      <c r="BT27" s="243"/>
      <c r="BU27" s="244"/>
      <c r="BV27" s="242">
        <v>0</v>
      </c>
      <c r="BW27" s="243"/>
      <c r="BX27" s="243"/>
      <c r="BY27" s="243"/>
      <c r="BZ27" s="243"/>
      <c r="CA27" s="243"/>
      <c r="CB27" s="243"/>
      <c r="CC27" s="244"/>
      <c r="CD27" s="242">
        <v>0</v>
      </c>
      <c r="CE27" s="243"/>
      <c r="CF27" s="243"/>
      <c r="CG27" s="243"/>
      <c r="CH27" s="243"/>
      <c r="CI27" s="243"/>
      <c r="CJ27" s="243"/>
      <c r="CK27" s="244"/>
      <c r="CL27" s="242">
        <v>0</v>
      </c>
      <c r="CM27" s="243"/>
      <c r="CN27" s="243"/>
      <c r="CO27" s="243"/>
      <c r="CP27" s="243"/>
      <c r="CQ27" s="243"/>
      <c r="CR27" s="243"/>
      <c r="CS27" s="244"/>
      <c r="CT27" s="242">
        <v>35</v>
      </c>
      <c r="CU27" s="243"/>
      <c r="CV27" s="243"/>
      <c r="CW27" s="243"/>
      <c r="CX27" s="243"/>
      <c r="CY27" s="243"/>
      <c r="CZ27" s="243"/>
      <c r="DA27" s="244"/>
      <c r="DB27" s="242">
        <v>459</v>
      </c>
      <c r="DC27" s="243"/>
      <c r="DD27" s="243"/>
      <c r="DE27" s="243"/>
      <c r="DF27" s="243"/>
      <c r="DG27" s="243"/>
      <c r="DH27" s="243"/>
      <c r="DI27" s="244"/>
      <c r="DJ27" s="242">
        <v>28183</v>
      </c>
      <c r="DK27" s="243"/>
      <c r="DL27" s="243"/>
      <c r="DM27" s="243"/>
      <c r="DN27" s="243"/>
      <c r="DO27" s="243"/>
      <c r="DP27" s="243"/>
      <c r="DQ27" s="244"/>
      <c r="DR27" s="300">
        <v>243</v>
      </c>
      <c r="DS27" s="301"/>
      <c r="DT27" s="301"/>
      <c r="DU27" s="301"/>
      <c r="DV27" s="301"/>
      <c r="DW27" s="301"/>
      <c r="DX27" s="301"/>
      <c r="DY27" s="303"/>
      <c r="DZ27" s="192"/>
      <c r="EA27" s="192"/>
    </row>
    <row r="28" spans="1:131" ht="18.75" customHeight="1">
      <c r="A28" s="255" t="s">
        <v>296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6"/>
      <c r="L28" s="389">
        <f>SUM(U28:DI28)</f>
        <v>49436</v>
      </c>
      <c r="M28" s="390"/>
      <c r="N28" s="390"/>
      <c r="O28" s="390"/>
      <c r="P28" s="390"/>
      <c r="Q28" s="390"/>
      <c r="R28" s="390"/>
      <c r="S28" s="390"/>
      <c r="T28" s="391"/>
      <c r="U28" s="389">
        <v>9828</v>
      </c>
      <c r="V28" s="390"/>
      <c r="W28" s="390"/>
      <c r="X28" s="390"/>
      <c r="Y28" s="390"/>
      <c r="Z28" s="390"/>
      <c r="AA28" s="390"/>
      <c r="AB28" s="390"/>
      <c r="AC28" s="391"/>
      <c r="AD28" s="389">
        <v>9500</v>
      </c>
      <c r="AE28" s="390"/>
      <c r="AF28" s="390"/>
      <c r="AG28" s="390"/>
      <c r="AH28" s="390"/>
      <c r="AI28" s="390"/>
      <c r="AJ28" s="390"/>
      <c r="AK28" s="390"/>
      <c r="AL28" s="391"/>
      <c r="AM28" s="389">
        <v>5754</v>
      </c>
      <c r="AN28" s="390"/>
      <c r="AO28" s="390"/>
      <c r="AP28" s="390"/>
      <c r="AQ28" s="390"/>
      <c r="AR28" s="390"/>
      <c r="AS28" s="390"/>
      <c r="AT28" s="390"/>
      <c r="AU28" s="391"/>
      <c r="AV28" s="389">
        <v>9216</v>
      </c>
      <c r="AW28" s="390"/>
      <c r="AX28" s="390"/>
      <c r="AY28" s="390"/>
      <c r="AZ28" s="390"/>
      <c r="BA28" s="390"/>
      <c r="BB28" s="390"/>
      <c r="BC28" s="390"/>
      <c r="BD28" s="391"/>
      <c r="BE28" s="389">
        <v>9085</v>
      </c>
      <c r="BF28" s="390"/>
      <c r="BG28" s="390"/>
      <c r="BH28" s="390"/>
      <c r="BI28" s="390"/>
      <c r="BJ28" s="390"/>
      <c r="BK28" s="390"/>
      <c r="BL28" s="390"/>
      <c r="BM28" s="391"/>
      <c r="BN28" s="389">
        <v>2867</v>
      </c>
      <c r="BO28" s="390"/>
      <c r="BP28" s="390"/>
      <c r="BQ28" s="390"/>
      <c r="BR28" s="390"/>
      <c r="BS28" s="390"/>
      <c r="BT28" s="390"/>
      <c r="BU28" s="391"/>
      <c r="BV28" s="389">
        <v>1505</v>
      </c>
      <c r="BW28" s="390"/>
      <c r="BX28" s="390"/>
      <c r="BY28" s="390"/>
      <c r="BZ28" s="390"/>
      <c r="CA28" s="390"/>
      <c r="CB28" s="390"/>
      <c r="CC28" s="391"/>
      <c r="CD28" s="389">
        <v>933</v>
      </c>
      <c r="CE28" s="390"/>
      <c r="CF28" s="390"/>
      <c r="CG28" s="390"/>
      <c r="CH28" s="390"/>
      <c r="CI28" s="390"/>
      <c r="CJ28" s="390"/>
      <c r="CK28" s="391"/>
      <c r="CL28" s="389">
        <v>324</v>
      </c>
      <c r="CM28" s="390"/>
      <c r="CN28" s="390"/>
      <c r="CO28" s="390"/>
      <c r="CP28" s="390"/>
      <c r="CQ28" s="390"/>
      <c r="CR28" s="390"/>
      <c r="CS28" s="391"/>
      <c r="CT28" s="389">
        <v>75</v>
      </c>
      <c r="CU28" s="390"/>
      <c r="CV28" s="390"/>
      <c r="CW28" s="390"/>
      <c r="CX28" s="390"/>
      <c r="CY28" s="390"/>
      <c r="CZ28" s="390"/>
      <c r="DA28" s="391"/>
      <c r="DB28" s="389">
        <v>349</v>
      </c>
      <c r="DC28" s="390"/>
      <c r="DD28" s="390"/>
      <c r="DE28" s="390"/>
      <c r="DF28" s="390"/>
      <c r="DG28" s="390"/>
      <c r="DH28" s="390"/>
      <c r="DI28" s="391"/>
      <c r="DJ28" s="389">
        <v>32283</v>
      </c>
      <c r="DK28" s="390"/>
      <c r="DL28" s="390"/>
      <c r="DM28" s="390"/>
      <c r="DN28" s="390"/>
      <c r="DO28" s="390"/>
      <c r="DP28" s="390"/>
      <c r="DQ28" s="391"/>
      <c r="DR28" s="434">
        <v>250</v>
      </c>
      <c r="DS28" s="435"/>
      <c r="DT28" s="435"/>
      <c r="DU28" s="435"/>
      <c r="DV28" s="435"/>
      <c r="DW28" s="435"/>
      <c r="DX28" s="435"/>
      <c r="DY28" s="436"/>
      <c r="DZ28" s="192"/>
      <c r="EA28" s="192"/>
    </row>
    <row r="29" spans="1:131" ht="18.75" customHeight="1">
      <c r="A29" s="392" t="s">
        <v>193</v>
      </c>
      <c r="B29" s="393"/>
      <c r="C29" s="393"/>
      <c r="D29" s="394"/>
      <c r="E29" s="437" t="s">
        <v>151</v>
      </c>
      <c r="F29" s="400"/>
      <c r="G29" s="400"/>
      <c r="H29" s="400"/>
      <c r="I29" s="400"/>
      <c r="J29" s="400"/>
      <c r="K29" s="401"/>
      <c r="L29" s="300">
        <f>SUM(U29:DI29)</f>
        <v>743</v>
      </c>
      <c r="M29" s="301"/>
      <c r="N29" s="301"/>
      <c r="O29" s="301"/>
      <c r="P29" s="301"/>
      <c r="Q29" s="301"/>
      <c r="R29" s="301"/>
      <c r="S29" s="301"/>
      <c r="T29" s="302"/>
      <c r="U29" s="300">
        <v>21</v>
      </c>
      <c r="V29" s="301"/>
      <c r="W29" s="301"/>
      <c r="X29" s="301"/>
      <c r="Y29" s="301"/>
      <c r="Z29" s="301"/>
      <c r="AA29" s="301"/>
      <c r="AB29" s="301"/>
      <c r="AC29" s="302"/>
      <c r="AD29" s="300">
        <v>172</v>
      </c>
      <c r="AE29" s="301"/>
      <c r="AF29" s="301"/>
      <c r="AG29" s="301"/>
      <c r="AH29" s="301"/>
      <c r="AI29" s="301"/>
      <c r="AJ29" s="301"/>
      <c r="AK29" s="301"/>
      <c r="AL29" s="302"/>
      <c r="AM29" s="300">
        <v>129</v>
      </c>
      <c r="AN29" s="301"/>
      <c r="AO29" s="301"/>
      <c r="AP29" s="301"/>
      <c r="AQ29" s="301"/>
      <c r="AR29" s="301"/>
      <c r="AS29" s="301"/>
      <c r="AT29" s="301"/>
      <c r="AU29" s="302"/>
      <c r="AV29" s="300">
        <v>71</v>
      </c>
      <c r="AW29" s="301"/>
      <c r="AX29" s="301"/>
      <c r="AY29" s="301"/>
      <c r="AZ29" s="301"/>
      <c r="BA29" s="301"/>
      <c r="BB29" s="301"/>
      <c r="BC29" s="301"/>
      <c r="BD29" s="302"/>
      <c r="BE29" s="300">
        <v>343</v>
      </c>
      <c r="BF29" s="301"/>
      <c r="BG29" s="301"/>
      <c r="BH29" s="301"/>
      <c r="BI29" s="301"/>
      <c r="BJ29" s="301"/>
      <c r="BK29" s="301"/>
      <c r="BL29" s="301"/>
      <c r="BM29" s="302"/>
      <c r="BN29" s="418">
        <v>6</v>
      </c>
      <c r="BO29" s="301"/>
      <c r="BP29" s="301"/>
      <c r="BQ29" s="301"/>
      <c r="BR29" s="301"/>
      <c r="BS29" s="301"/>
      <c r="BT29" s="301"/>
      <c r="BU29" s="302"/>
      <c r="BV29" s="418">
        <v>0</v>
      </c>
      <c r="BW29" s="301"/>
      <c r="BX29" s="301"/>
      <c r="BY29" s="301"/>
      <c r="BZ29" s="301"/>
      <c r="CA29" s="301"/>
      <c r="CB29" s="301"/>
      <c r="CC29" s="302"/>
      <c r="CD29" s="418">
        <v>0</v>
      </c>
      <c r="CE29" s="301"/>
      <c r="CF29" s="301"/>
      <c r="CG29" s="301"/>
      <c r="CH29" s="301"/>
      <c r="CI29" s="301"/>
      <c r="CJ29" s="301"/>
      <c r="CK29" s="302"/>
      <c r="CL29" s="418">
        <v>1</v>
      </c>
      <c r="CM29" s="301"/>
      <c r="CN29" s="301"/>
      <c r="CO29" s="301"/>
      <c r="CP29" s="301"/>
      <c r="CQ29" s="301"/>
      <c r="CR29" s="301"/>
      <c r="CS29" s="302"/>
      <c r="CT29" s="418">
        <v>0</v>
      </c>
      <c r="CU29" s="301"/>
      <c r="CV29" s="301"/>
      <c r="CW29" s="301"/>
      <c r="CX29" s="301"/>
      <c r="CY29" s="301"/>
      <c r="CZ29" s="301"/>
      <c r="DA29" s="302"/>
      <c r="DB29" s="418">
        <v>0</v>
      </c>
      <c r="DC29" s="301"/>
      <c r="DD29" s="301"/>
      <c r="DE29" s="301"/>
      <c r="DF29" s="301"/>
      <c r="DG29" s="301"/>
      <c r="DH29" s="301"/>
      <c r="DI29" s="302"/>
      <c r="DJ29" s="418">
        <v>479</v>
      </c>
      <c r="DK29" s="301"/>
      <c r="DL29" s="301"/>
      <c r="DM29" s="301"/>
      <c r="DN29" s="301"/>
      <c r="DO29" s="301"/>
      <c r="DP29" s="301"/>
      <c r="DQ29" s="302"/>
      <c r="DR29" s="408"/>
      <c r="DS29" s="409"/>
      <c r="DT29" s="409"/>
      <c r="DU29" s="409"/>
      <c r="DV29" s="409"/>
      <c r="DW29" s="409"/>
      <c r="DX29" s="409"/>
      <c r="DY29" s="409"/>
    </row>
    <row r="30" spans="1:131" ht="18.75" customHeight="1">
      <c r="A30" s="392"/>
      <c r="B30" s="393"/>
      <c r="C30" s="393"/>
      <c r="D30" s="394"/>
      <c r="E30" s="437" t="s">
        <v>194</v>
      </c>
      <c r="F30" s="400"/>
      <c r="G30" s="400"/>
      <c r="H30" s="400"/>
      <c r="I30" s="400"/>
      <c r="J30" s="400"/>
      <c r="K30" s="401"/>
      <c r="L30" s="300">
        <f t="shared" ref="L30:L33" si="12">SUM(U30:DI30)</f>
        <v>304</v>
      </c>
      <c r="M30" s="301"/>
      <c r="N30" s="301"/>
      <c r="O30" s="301"/>
      <c r="P30" s="301"/>
      <c r="Q30" s="301"/>
      <c r="R30" s="301"/>
      <c r="S30" s="301"/>
      <c r="T30" s="302"/>
      <c r="U30" s="300">
        <v>19</v>
      </c>
      <c r="V30" s="301"/>
      <c r="W30" s="301"/>
      <c r="X30" s="301"/>
      <c r="Y30" s="301"/>
      <c r="Z30" s="301"/>
      <c r="AA30" s="301"/>
      <c r="AB30" s="301"/>
      <c r="AC30" s="302"/>
      <c r="AD30" s="300">
        <v>40</v>
      </c>
      <c r="AE30" s="301"/>
      <c r="AF30" s="301"/>
      <c r="AG30" s="301"/>
      <c r="AH30" s="301"/>
      <c r="AI30" s="301"/>
      <c r="AJ30" s="301"/>
      <c r="AK30" s="301"/>
      <c r="AL30" s="302"/>
      <c r="AM30" s="300">
        <v>40</v>
      </c>
      <c r="AN30" s="301"/>
      <c r="AO30" s="301"/>
      <c r="AP30" s="301"/>
      <c r="AQ30" s="301"/>
      <c r="AR30" s="301"/>
      <c r="AS30" s="301"/>
      <c r="AT30" s="301"/>
      <c r="AU30" s="302"/>
      <c r="AV30" s="300">
        <v>104</v>
      </c>
      <c r="AW30" s="301"/>
      <c r="AX30" s="301"/>
      <c r="AY30" s="301"/>
      <c r="AZ30" s="301"/>
      <c r="BA30" s="301"/>
      <c r="BB30" s="301"/>
      <c r="BC30" s="301"/>
      <c r="BD30" s="302"/>
      <c r="BE30" s="300">
        <v>66</v>
      </c>
      <c r="BF30" s="301"/>
      <c r="BG30" s="301"/>
      <c r="BH30" s="301"/>
      <c r="BI30" s="301"/>
      <c r="BJ30" s="301"/>
      <c r="BK30" s="301"/>
      <c r="BL30" s="301"/>
      <c r="BM30" s="302"/>
      <c r="BN30" s="418">
        <v>21</v>
      </c>
      <c r="BO30" s="301"/>
      <c r="BP30" s="301"/>
      <c r="BQ30" s="301"/>
      <c r="BR30" s="301"/>
      <c r="BS30" s="301"/>
      <c r="BT30" s="301"/>
      <c r="BU30" s="302"/>
      <c r="BV30" s="418">
        <v>14</v>
      </c>
      <c r="BW30" s="301"/>
      <c r="BX30" s="301"/>
      <c r="BY30" s="301"/>
      <c r="BZ30" s="301"/>
      <c r="CA30" s="301"/>
      <c r="CB30" s="301"/>
      <c r="CC30" s="302"/>
      <c r="CD30" s="418">
        <v>0</v>
      </c>
      <c r="CE30" s="301"/>
      <c r="CF30" s="301"/>
      <c r="CG30" s="301"/>
      <c r="CH30" s="301"/>
      <c r="CI30" s="301"/>
      <c r="CJ30" s="301"/>
      <c r="CK30" s="302"/>
      <c r="CL30" s="418">
        <v>0</v>
      </c>
      <c r="CM30" s="301"/>
      <c r="CN30" s="301"/>
      <c r="CO30" s="301"/>
      <c r="CP30" s="301"/>
      <c r="CQ30" s="301"/>
      <c r="CR30" s="301"/>
      <c r="CS30" s="302"/>
      <c r="CT30" s="418">
        <v>0</v>
      </c>
      <c r="CU30" s="301"/>
      <c r="CV30" s="301"/>
      <c r="CW30" s="301"/>
      <c r="CX30" s="301"/>
      <c r="CY30" s="301"/>
      <c r="CZ30" s="301"/>
      <c r="DA30" s="302"/>
      <c r="DB30" s="418">
        <v>0</v>
      </c>
      <c r="DC30" s="301"/>
      <c r="DD30" s="301"/>
      <c r="DE30" s="301"/>
      <c r="DF30" s="301"/>
      <c r="DG30" s="301"/>
      <c r="DH30" s="301"/>
      <c r="DI30" s="302"/>
      <c r="DJ30" s="418">
        <v>154</v>
      </c>
      <c r="DK30" s="301"/>
      <c r="DL30" s="301"/>
      <c r="DM30" s="301"/>
      <c r="DN30" s="301"/>
      <c r="DO30" s="301"/>
      <c r="DP30" s="301"/>
      <c r="DQ30" s="302"/>
      <c r="DR30" s="410"/>
      <c r="DS30" s="411"/>
      <c r="DT30" s="411"/>
      <c r="DU30" s="411"/>
      <c r="DV30" s="411"/>
      <c r="DW30" s="411"/>
      <c r="DX30" s="411"/>
      <c r="DY30" s="411"/>
    </row>
    <row r="31" spans="1:131" ht="18.75" customHeight="1">
      <c r="A31" s="392"/>
      <c r="B31" s="393"/>
      <c r="C31" s="393"/>
      <c r="D31" s="394"/>
      <c r="E31" s="437" t="s">
        <v>153</v>
      </c>
      <c r="F31" s="400"/>
      <c r="G31" s="400"/>
      <c r="H31" s="400"/>
      <c r="I31" s="400"/>
      <c r="J31" s="400"/>
      <c r="K31" s="401"/>
      <c r="L31" s="300">
        <f>SUM(U31:DI31)</f>
        <v>8331</v>
      </c>
      <c r="M31" s="301"/>
      <c r="N31" s="301"/>
      <c r="O31" s="301"/>
      <c r="P31" s="301"/>
      <c r="Q31" s="301"/>
      <c r="R31" s="301"/>
      <c r="S31" s="301"/>
      <c r="T31" s="302"/>
      <c r="U31" s="300">
        <v>730</v>
      </c>
      <c r="V31" s="301"/>
      <c r="W31" s="301"/>
      <c r="X31" s="301"/>
      <c r="Y31" s="301"/>
      <c r="Z31" s="301"/>
      <c r="AA31" s="301"/>
      <c r="AB31" s="301"/>
      <c r="AC31" s="302"/>
      <c r="AD31" s="300">
        <v>1362</v>
      </c>
      <c r="AE31" s="301"/>
      <c r="AF31" s="301"/>
      <c r="AG31" s="301"/>
      <c r="AH31" s="301"/>
      <c r="AI31" s="301"/>
      <c r="AJ31" s="301"/>
      <c r="AK31" s="301"/>
      <c r="AL31" s="302"/>
      <c r="AM31" s="300">
        <v>1863</v>
      </c>
      <c r="AN31" s="301"/>
      <c r="AO31" s="301"/>
      <c r="AP31" s="301"/>
      <c r="AQ31" s="301"/>
      <c r="AR31" s="301"/>
      <c r="AS31" s="301"/>
      <c r="AT31" s="301"/>
      <c r="AU31" s="302"/>
      <c r="AV31" s="300">
        <v>717</v>
      </c>
      <c r="AW31" s="301"/>
      <c r="AX31" s="301"/>
      <c r="AY31" s="301"/>
      <c r="AZ31" s="301"/>
      <c r="BA31" s="301"/>
      <c r="BB31" s="301"/>
      <c r="BC31" s="301"/>
      <c r="BD31" s="302"/>
      <c r="BE31" s="300">
        <v>3487</v>
      </c>
      <c r="BF31" s="301"/>
      <c r="BG31" s="301"/>
      <c r="BH31" s="301"/>
      <c r="BI31" s="301"/>
      <c r="BJ31" s="301"/>
      <c r="BK31" s="301"/>
      <c r="BL31" s="301"/>
      <c r="BM31" s="302"/>
      <c r="BN31" s="418">
        <v>96</v>
      </c>
      <c r="BO31" s="301"/>
      <c r="BP31" s="301"/>
      <c r="BQ31" s="301"/>
      <c r="BR31" s="301"/>
      <c r="BS31" s="301"/>
      <c r="BT31" s="301"/>
      <c r="BU31" s="302"/>
      <c r="BV31" s="418">
        <v>43</v>
      </c>
      <c r="BW31" s="301"/>
      <c r="BX31" s="301"/>
      <c r="BY31" s="301"/>
      <c r="BZ31" s="301"/>
      <c r="CA31" s="301"/>
      <c r="CB31" s="301"/>
      <c r="CC31" s="302"/>
      <c r="CD31" s="418">
        <v>0</v>
      </c>
      <c r="CE31" s="301"/>
      <c r="CF31" s="301"/>
      <c r="CG31" s="301"/>
      <c r="CH31" s="301"/>
      <c r="CI31" s="301"/>
      <c r="CJ31" s="301"/>
      <c r="CK31" s="302"/>
      <c r="CL31" s="418">
        <v>33</v>
      </c>
      <c r="CM31" s="301"/>
      <c r="CN31" s="301"/>
      <c r="CO31" s="301"/>
      <c r="CP31" s="301"/>
      <c r="CQ31" s="301"/>
      <c r="CR31" s="301"/>
      <c r="CS31" s="302"/>
      <c r="CT31" s="418">
        <v>0</v>
      </c>
      <c r="CU31" s="301"/>
      <c r="CV31" s="301"/>
      <c r="CW31" s="301"/>
      <c r="CX31" s="301"/>
      <c r="CY31" s="301"/>
      <c r="CZ31" s="301"/>
      <c r="DA31" s="302"/>
      <c r="DB31" s="418">
        <v>0</v>
      </c>
      <c r="DC31" s="301"/>
      <c r="DD31" s="301"/>
      <c r="DE31" s="301"/>
      <c r="DF31" s="301"/>
      <c r="DG31" s="301"/>
      <c r="DH31" s="301"/>
      <c r="DI31" s="302"/>
      <c r="DJ31" s="418">
        <v>4832</v>
      </c>
      <c r="DK31" s="301"/>
      <c r="DL31" s="301"/>
      <c r="DM31" s="301"/>
      <c r="DN31" s="301"/>
      <c r="DO31" s="301"/>
      <c r="DP31" s="301"/>
      <c r="DQ31" s="302"/>
      <c r="DR31" s="410"/>
      <c r="DS31" s="411"/>
      <c r="DT31" s="411"/>
      <c r="DU31" s="411"/>
      <c r="DV31" s="411"/>
      <c r="DW31" s="411"/>
      <c r="DX31" s="411"/>
      <c r="DY31" s="411"/>
    </row>
    <row r="32" spans="1:131" ht="18.75" customHeight="1">
      <c r="A32" s="392"/>
      <c r="B32" s="393"/>
      <c r="C32" s="393"/>
      <c r="D32" s="394"/>
      <c r="E32" s="438" t="s">
        <v>6</v>
      </c>
      <c r="F32" s="423"/>
      <c r="G32" s="423"/>
      <c r="H32" s="423"/>
      <c r="I32" s="423"/>
      <c r="J32" s="423"/>
      <c r="K32" s="424"/>
      <c r="L32" s="300">
        <f t="shared" si="12"/>
        <v>17239</v>
      </c>
      <c r="M32" s="301"/>
      <c r="N32" s="301"/>
      <c r="O32" s="301"/>
      <c r="P32" s="301"/>
      <c r="Q32" s="301"/>
      <c r="R32" s="301"/>
      <c r="S32" s="301"/>
      <c r="T32" s="302"/>
      <c r="U32" s="300">
        <v>877</v>
      </c>
      <c r="V32" s="301"/>
      <c r="W32" s="301"/>
      <c r="X32" s="301"/>
      <c r="Y32" s="301"/>
      <c r="Z32" s="301"/>
      <c r="AA32" s="301"/>
      <c r="AB32" s="301"/>
      <c r="AC32" s="302"/>
      <c r="AD32" s="300">
        <v>3537</v>
      </c>
      <c r="AE32" s="301"/>
      <c r="AF32" s="301"/>
      <c r="AG32" s="301"/>
      <c r="AH32" s="301"/>
      <c r="AI32" s="301"/>
      <c r="AJ32" s="301"/>
      <c r="AK32" s="301"/>
      <c r="AL32" s="302"/>
      <c r="AM32" s="300">
        <v>2502</v>
      </c>
      <c r="AN32" s="301"/>
      <c r="AO32" s="301"/>
      <c r="AP32" s="301"/>
      <c r="AQ32" s="301"/>
      <c r="AR32" s="301"/>
      <c r="AS32" s="301"/>
      <c r="AT32" s="301"/>
      <c r="AU32" s="302"/>
      <c r="AV32" s="300">
        <v>5642</v>
      </c>
      <c r="AW32" s="301"/>
      <c r="AX32" s="301"/>
      <c r="AY32" s="301"/>
      <c r="AZ32" s="301"/>
      <c r="BA32" s="301"/>
      <c r="BB32" s="301"/>
      <c r="BC32" s="301"/>
      <c r="BD32" s="302"/>
      <c r="BE32" s="300">
        <v>2837</v>
      </c>
      <c r="BF32" s="301"/>
      <c r="BG32" s="301"/>
      <c r="BH32" s="301"/>
      <c r="BI32" s="301"/>
      <c r="BJ32" s="301"/>
      <c r="BK32" s="301"/>
      <c r="BL32" s="301"/>
      <c r="BM32" s="302"/>
      <c r="BN32" s="418">
        <v>958</v>
      </c>
      <c r="BO32" s="301"/>
      <c r="BP32" s="301"/>
      <c r="BQ32" s="301"/>
      <c r="BR32" s="301"/>
      <c r="BS32" s="301"/>
      <c r="BT32" s="301"/>
      <c r="BU32" s="302"/>
      <c r="BV32" s="418">
        <v>739</v>
      </c>
      <c r="BW32" s="301"/>
      <c r="BX32" s="301"/>
      <c r="BY32" s="301"/>
      <c r="BZ32" s="301"/>
      <c r="CA32" s="301"/>
      <c r="CB32" s="301"/>
      <c r="CC32" s="302"/>
      <c r="CD32" s="418">
        <v>0</v>
      </c>
      <c r="CE32" s="301"/>
      <c r="CF32" s="301"/>
      <c r="CG32" s="301"/>
      <c r="CH32" s="301"/>
      <c r="CI32" s="301"/>
      <c r="CJ32" s="301"/>
      <c r="CK32" s="302"/>
      <c r="CL32" s="418">
        <v>147</v>
      </c>
      <c r="CM32" s="301"/>
      <c r="CN32" s="301"/>
      <c r="CO32" s="301"/>
      <c r="CP32" s="301"/>
      <c r="CQ32" s="301"/>
      <c r="CR32" s="301"/>
      <c r="CS32" s="302"/>
      <c r="CT32" s="418">
        <v>0</v>
      </c>
      <c r="CU32" s="301"/>
      <c r="CV32" s="301"/>
      <c r="CW32" s="301"/>
      <c r="CX32" s="301"/>
      <c r="CY32" s="301"/>
      <c r="CZ32" s="301"/>
      <c r="DA32" s="302"/>
      <c r="DB32" s="418">
        <v>0</v>
      </c>
      <c r="DC32" s="301"/>
      <c r="DD32" s="301"/>
      <c r="DE32" s="301"/>
      <c r="DF32" s="301"/>
      <c r="DG32" s="301"/>
      <c r="DH32" s="301"/>
      <c r="DI32" s="302"/>
      <c r="DJ32" s="418">
        <v>8761</v>
      </c>
      <c r="DK32" s="301"/>
      <c r="DL32" s="301"/>
      <c r="DM32" s="301"/>
      <c r="DN32" s="301"/>
      <c r="DO32" s="301"/>
      <c r="DP32" s="301"/>
      <c r="DQ32" s="302"/>
      <c r="DR32" s="410"/>
      <c r="DS32" s="411"/>
      <c r="DT32" s="411"/>
      <c r="DU32" s="411"/>
      <c r="DV32" s="411"/>
      <c r="DW32" s="411"/>
      <c r="DX32" s="411"/>
      <c r="DY32" s="411"/>
    </row>
    <row r="33" spans="1:129" ht="18.75" customHeight="1">
      <c r="A33" s="395"/>
      <c r="B33" s="396"/>
      <c r="C33" s="396"/>
      <c r="D33" s="397"/>
      <c r="E33" s="282" t="s">
        <v>14</v>
      </c>
      <c r="F33" s="283"/>
      <c r="G33" s="283"/>
      <c r="H33" s="283"/>
      <c r="I33" s="283"/>
      <c r="J33" s="283"/>
      <c r="K33" s="284"/>
      <c r="L33" s="292">
        <f t="shared" si="12"/>
        <v>26617</v>
      </c>
      <c r="M33" s="319"/>
      <c r="N33" s="319"/>
      <c r="O33" s="319"/>
      <c r="P33" s="319"/>
      <c r="Q33" s="319"/>
      <c r="R33" s="319"/>
      <c r="S33" s="319"/>
      <c r="T33" s="291"/>
      <c r="U33" s="236">
        <f>SUM(U29:AC32)</f>
        <v>1647</v>
      </c>
      <c r="V33" s="236"/>
      <c r="W33" s="236"/>
      <c r="X33" s="236"/>
      <c r="Y33" s="236"/>
      <c r="Z33" s="236"/>
      <c r="AA33" s="236"/>
      <c r="AB33" s="236"/>
      <c r="AC33" s="241"/>
      <c r="AD33" s="236">
        <f t="shared" ref="AD33" si="13">SUM(AD29:AL32)</f>
        <v>5111</v>
      </c>
      <c r="AE33" s="236"/>
      <c r="AF33" s="236"/>
      <c r="AG33" s="236"/>
      <c r="AH33" s="236"/>
      <c r="AI33" s="236"/>
      <c r="AJ33" s="236"/>
      <c r="AK33" s="236"/>
      <c r="AL33" s="241"/>
      <c r="AM33" s="236">
        <f t="shared" ref="AM33" si="14">SUM(AM29:AU32)</f>
        <v>4534</v>
      </c>
      <c r="AN33" s="236"/>
      <c r="AO33" s="236"/>
      <c r="AP33" s="236"/>
      <c r="AQ33" s="236"/>
      <c r="AR33" s="236"/>
      <c r="AS33" s="236"/>
      <c r="AT33" s="236"/>
      <c r="AU33" s="241"/>
      <c r="AV33" s="236">
        <f t="shared" ref="AV33" si="15">SUM(AV29:BD32)</f>
        <v>6534</v>
      </c>
      <c r="AW33" s="236"/>
      <c r="AX33" s="236"/>
      <c r="AY33" s="236"/>
      <c r="AZ33" s="236"/>
      <c r="BA33" s="236"/>
      <c r="BB33" s="236"/>
      <c r="BC33" s="236"/>
      <c r="BD33" s="241"/>
      <c r="BE33" s="236">
        <f t="shared" ref="BE33" si="16">SUM(BE29:BM32)</f>
        <v>6733</v>
      </c>
      <c r="BF33" s="236"/>
      <c r="BG33" s="236"/>
      <c r="BH33" s="236"/>
      <c r="BI33" s="236"/>
      <c r="BJ33" s="236"/>
      <c r="BK33" s="236"/>
      <c r="BL33" s="236"/>
      <c r="BM33" s="241"/>
      <c r="BN33" s="290">
        <f>SUM(BN29:BU32)</f>
        <v>1081</v>
      </c>
      <c r="BO33" s="319"/>
      <c r="BP33" s="319"/>
      <c r="BQ33" s="319"/>
      <c r="BR33" s="319"/>
      <c r="BS33" s="319"/>
      <c r="BT33" s="319"/>
      <c r="BU33" s="291"/>
      <c r="BV33" s="290">
        <f t="shared" ref="BV33" si="17">SUM(BV29:CC32)</f>
        <v>796</v>
      </c>
      <c r="BW33" s="319"/>
      <c r="BX33" s="319"/>
      <c r="BY33" s="319"/>
      <c r="BZ33" s="319"/>
      <c r="CA33" s="319"/>
      <c r="CB33" s="319"/>
      <c r="CC33" s="291"/>
      <c r="CD33" s="290">
        <f t="shared" ref="CD33" si="18">SUM(CD29:CK32)</f>
        <v>0</v>
      </c>
      <c r="CE33" s="319"/>
      <c r="CF33" s="319"/>
      <c r="CG33" s="319"/>
      <c r="CH33" s="319"/>
      <c r="CI33" s="319"/>
      <c r="CJ33" s="319"/>
      <c r="CK33" s="291"/>
      <c r="CL33" s="290">
        <f t="shared" ref="CL33" si="19">SUM(CL29:CS32)</f>
        <v>181</v>
      </c>
      <c r="CM33" s="319"/>
      <c r="CN33" s="319"/>
      <c r="CO33" s="319"/>
      <c r="CP33" s="319"/>
      <c r="CQ33" s="319"/>
      <c r="CR33" s="319"/>
      <c r="CS33" s="291"/>
      <c r="CT33" s="290">
        <f t="shared" ref="CT33" si="20">SUM(CT29:DA32)</f>
        <v>0</v>
      </c>
      <c r="CU33" s="319"/>
      <c r="CV33" s="319"/>
      <c r="CW33" s="319"/>
      <c r="CX33" s="319"/>
      <c r="CY33" s="319"/>
      <c r="CZ33" s="319"/>
      <c r="DA33" s="291"/>
      <c r="DB33" s="290">
        <f t="shared" ref="DB33" si="21">SUM(DB29:DI32)</f>
        <v>0</v>
      </c>
      <c r="DC33" s="319"/>
      <c r="DD33" s="319"/>
      <c r="DE33" s="319"/>
      <c r="DF33" s="319"/>
      <c r="DG33" s="319"/>
      <c r="DH33" s="319"/>
      <c r="DI33" s="291"/>
      <c r="DJ33" s="290">
        <f t="shared" ref="DJ33" si="22">SUM(DJ29:DQ32)</f>
        <v>14226</v>
      </c>
      <c r="DK33" s="319"/>
      <c r="DL33" s="319"/>
      <c r="DM33" s="319"/>
      <c r="DN33" s="319"/>
      <c r="DO33" s="319"/>
      <c r="DP33" s="319"/>
      <c r="DQ33" s="291"/>
      <c r="DR33" s="412"/>
      <c r="DS33" s="413"/>
      <c r="DT33" s="413"/>
      <c r="DU33" s="413"/>
      <c r="DV33" s="413"/>
      <c r="DW33" s="413"/>
      <c r="DX33" s="413"/>
      <c r="DY33" s="413"/>
    </row>
    <row r="34" spans="1:129" ht="15" customHeight="1">
      <c r="A34" s="215" t="s">
        <v>263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41"/>
      <c r="BO34" s="41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</row>
    <row r="35" spans="1:129" ht="15" customHeight="1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</row>
    <row r="36" spans="1:129" ht="15" customHeight="1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</row>
    <row r="37" spans="1:129" ht="18.75" customHeight="1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6"/>
      <c r="BK37" s="116"/>
      <c r="BL37" s="116"/>
      <c r="BM37" s="116"/>
      <c r="BN37" s="116"/>
      <c r="BO37" s="41"/>
      <c r="BP37" s="41"/>
      <c r="BQ37" s="41"/>
      <c r="BR37" s="41"/>
      <c r="BS37" s="41"/>
      <c r="BT37" s="41"/>
      <c r="BU37" s="41"/>
      <c r="BV37" s="41"/>
      <c r="BW37" s="41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</row>
    <row r="38" spans="1:129" ht="15" customHeight="1">
      <c r="A38" s="426" t="s">
        <v>158</v>
      </c>
      <c r="B38" s="426"/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426"/>
      <c r="AU38" s="426"/>
      <c r="AV38" s="426"/>
      <c r="AW38" s="426"/>
      <c r="AX38" s="426"/>
      <c r="AY38" s="426"/>
      <c r="AZ38" s="426"/>
      <c r="BA38" s="426"/>
      <c r="BB38" s="426"/>
      <c r="BC38" s="426"/>
      <c r="BD38" s="426"/>
      <c r="BE38" s="426"/>
      <c r="BF38" s="426"/>
      <c r="BG38" s="426"/>
      <c r="BH38" s="426"/>
      <c r="BI38" s="426"/>
      <c r="BJ38" s="426"/>
      <c r="BK38" s="426"/>
      <c r="BL38" s="426"/>
      <c r="BM38" s="426"/>
      <c r="BN38" s="274" t="s">
        <v>178</v>
      </c>
      <c r="BO38" s="274"/>
      <c r="BP38" s="274"/>
      <c r="BQ38" s="274"/>
      <c r="BR38" s="274"/>
      <c r="BS38" s="274"/>
      <c r="BT38" s="274"/>
      <c r="BU38" s="274"/>
      <c r="BV38" s="274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74"/>
      <c r="CS38" s="274"/>
      <c r="CT38" s="274"/>
      <c r="CU38" s="274"/>
      <c r="CV38" s="274"/>
      <c r="CW38" s="274"/>
      <c r="CX38" s="274"/>
      <c r="CY38" s="274"/>
      <c r="CZ38" s="274"/>
      <c r="DA38" s="274"/>
      <c r="DB38" s="274"/>
      <c r="DC38" s="274"/>
      <c r="DD38" s="274"/>
      <c r="DE38" s="274"/>
      <c r="DF38" s="274"/>
      <c r="DG38" s="274"/>
      <c r="DH38" s="274"/>
      <c r="DI38" s="274"/>
      <c r="DJ38" s="274"/>
      <c r="DK38" s="274"/>
      <c r="DL38" s="274"/>
      <c r="DM38" s="274"/>
      <c r="DN38" s="274"/>
      <c r="DO38" s="274"/>
      <c r="DP38" s="274"/>
      <c r="DQ38" s="274"/>
      <c r="DR38" s="274"/>
      <c r="DS38" s="274"/>
      <c r="DT38" s="274"/>
      <c r="DU38" s="274"/>
      <c r="DV38" s="274"/>
      <c r="DW38" s="112"/>
      <c r="DX38" s="112"/>
      <c r="DY38" s="116"/>
    </row>
    <row r="39" spans="1:129" ht="18.75" customHeight="1">
      <c r="A39" s="367"/>
      <c r="B39" s="367"/>
      <c r="C39" s="367"/>
      <c r="D39" s="367"/>
      <c r="E39" s="367"/>
      <c r="F39" s="367"/>
      <c r="G39" s="367"/>
      <c r="H39" s="367"/>
      <c r="I39" s="367"/>
      <c r="J39" s="367"/>
      <c r="K39" s="304"/>
      <c r="L39" s="372" t="s">
        <v>159</v>
      </c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  <c r="BI39" s="373"/>
      <c r="BJ39" s="373"/>
      <c r="BK39" s="373"/>
      <c r="BL39" s="373"/>
      <c r="BM39" s="374"/>
      <c r="BN39" s="372" t="s">
        <v>179</v>
      </c>
      <c r="BO39" s="373"/>
      <c r="BP39" s="373"/>
      <c r="BQ39" s="373"/>
      <c r="BR39" s="373"/>
      <c r="BS39" s="373"/>
      <c r="BT39" s="373"/>
      <c r="BU39" s="373"/>
      <c r="BV39" s="373"/>
      <c r="BW39" s="373"/>
      <c r="BX39" s="373"/>
      <c r="BY39" s="373"/>
      <c r="BZ39" s="373"/>
      <c r="CA39" s="373"/>
      <c r="CB39" s="373"/>
      <c r="CC39" s="373"/>
      <c r="CD39" s="373"/>
      <c r="CE39" s="373"/>
      <c r="CF39" s="373"/>
      <c r="CG39" s="373"/>
      <c r="CH39" s="373"/>
      <c r="CI39" s="373"/>
      <c r="CJ39" s="373"/>
      <c r="CK39" s="373"/>
      <c r="CL39" s="373"/>
      <c r="CM39" s="373"/>
      <c r="CN39" s="373"/>
      <c r="CO39" s="373"/>
      <c r="CP39" s="373"/>
      <c r="CQ39" s="373"/>
      <c r="CR39" s="373"/>
      <c r="CS39" s="373"/>
      <c r="CT39" s="373"/>
      <c r="CU39" s="373"/>
      <c r="CV39" s="373"/>
      <c r="CW39" s="373"/>
      <c r="CX39" s="374"/>
      <c r="CY39" s="372" t="s">
        <v>180</v>
      </c>
      <c r="CZ39" s="373"/>
      <c r="DA39" s="373"/>
      <c r="DB39" s="373"/>
      <c r="DC39" s="373"/>
      <c r="DD39" s="373"/>
      <c r="DE39" s="373"/>
      <c r="DF39" s="373"/>
      <c r="DG39" s="373"/>
      <c r="DH39" s="373"/>
      <c r="DI39" s="373"/>
      <c r="DJ39" s="374"/>
      <c r="DK39" s="372" t="s">
        <v>181</v>
      </c>
      <c r="DL39" s="373"/>
      <c r="DM39" s="373"/>
      <c r="DN39" s="373"/>
      <c r="DO39" s="373"/>
      <c r="DP39" s="373"/>
      <c r="DQ39" s="373"/>
      <c r="DR39" s="373"/>
      <c r="DS39" s="373"/>
      <c r="DT39" s="373"/>
      <c r="DU39" s="373"/>
      <c r="DV39" s="373"/>
      <c r="DW39" s="116"/>
      <c r="DX39" s="116"/>
      <c r="DY39" s="116"/>
    </row>
    <row r="40" spans="1:129" ht="18.75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05"/>
      <c r="L40" s="439" t="s">
        <v>14</v>
      </c>
      <c r="M40" s="440"/>
      <c r="N40" s="440"/>
      <c r="O40" s="440"/>
      <c r="P40" s="440"/>
      <c r="Q40" s="440"/>
      <c r="R40" s="440"/>
      <c r="S40" s="440"/>
      <c r="T40" s="441"/>
      <c r="U40" s="439" t="s">
        <v>31</v>
      </c>
      <c r="V40" s="440"/>
      <c r="W40" s="440"/>
      <c r="X40" s="440"/>
      <c r="Y40" s="440"/>
      <c r="Z40" s="440"/>
      <c r="AA40" s="440"/>
      <c r="AB40" s="440"/>
      <c r="AC40" s="441"/>
      <c r="AD40" s="439" t="s">
        <v>160</v>
      </c>
      <c r="AE40" s="440"/>
      <c r="AF40" s="440"/>
      <c r="AG40" s="440"/>
      <c r="AH40" s="440"/>
      <c r="AI40" s="440"/>
      <c r="AJ40" s="440"/>
      <c r="AK40" s="440"/>
      <c r="AL40" s="441"/>
      <c r="AM40" s="439" t="s">
        <v>161</v>
      </c>
      <c r="AN40" s="440"/>
      <c r="AO40" s="440"/>
      <c r="AP40" s="440"/>
      <c r="AQ40" s="440"/>
      <c r="AR40" s="440"/>
      <c r="AS40" s="440"/>
      <c r="AT40" s="440"/>
      <c r="AU40" s="441"/>
      <c r="AV40" s="439" t="s">
        <v>162</v>
      </c>
      <c r="AW40" s="440"/>
      <c r="AX40" s="440"/>
      <c r="AY40" s="440"/>
      <c r="AZ40" s="440"/>
      <c r="BA40" s="440"/>
      <c r="BB40" s="440"/>
      <c r="BC40" s="440"/>
      <c r="BD40" s="441"/>
      <c r="BE40" s="439" t="s">
        <v>163</v>
      </c>
      <c r="BF40" s="440"/>
      <c r="BG40" s="440"/>
      <c r="BH40" s="440"/>
      <c r="BI40" s="440"/>
      <c r="BJ40" s="440"/>
      <c r="BK40" s="440"/>
      <c r="BL40" s="440"/>
      <c r="BM40" s="441"/>
      <c r="BN40" s="439" t="s">
        <v>14</v>
      </c>
      <c r="BO40" s="440"/>
      <c r="BP40" s="440"/>
      <c r="BQ40" s="440"/>
      <c r="BR40" s="440"/>
      <c r="BS40" s="440"/>
      <c r="BT40" s="440"/>
      <c r="BU40" s="439" t="s">
        <v>31</v>
      </c>
      <c r="BV40" s="440"/>
      <c r="BW40" s="440"/>
      <c r="BX40" s="440"/>
      <c r="BY40" s="440"/>
      <c r="BZ40" s="440"/>
      <c r="CA40" s="439" t="s">
        <v>160</v>
      </c>
      <c r="CB40" s="440"/>
      <c r="CC40" s="440"/>
      <c r="CD40" s="440"/>
      <c r="CE40" s="440"/>
      <c r="CF40" s="441"/>
      <c r="CG40" s="439" t="s">
        <v>161</v>
      </c>
      <c r="CH40" s="440"/>
      <c r="CI40" s="440"/>
      <c r="CJ40" s="440"/>
      <c r="CK40" s="440"/>
      <c r="CL40" s="440"/>
      <c r="CM40" s="439" t="s">
        <v>162</v>
      </c>
      <c r="CN40" s="440"/>
      <c r="CO40" s="440"/>
      <c r="CP40" s="440"/>
      <c r="CQ40" s="440"/>
      <c r="CR40" s="440"/>
      <c r="CS40" s="439" t="s">
        <v>163</v>
      </c>
      <c r="CT40" s="440"/>
      <c r="CU40" s="440"/>
      <c r="CV40" s="440"/>
      <c r="CW40" s="440"/>
      <c r="CX40" s="441"/>
      <c r="CY40" s="439" t="s">
        <v>182</v>
      </c>
      <c r="CZ40" s="440"/>
      <c r="DA40" s="440"/>
      <c r="DB40" s="440"/>
      <c r="DC40" s="440"/>
      <c r="DD40" s="440"/>
      <c r="DE40" s="439" t="s">
        <v>21</v>
      </c>
      <c r="DF40" s="440"/>
      <c r="DG40" s="440"/>
      <c r="DH40" s="440"/>
      <c r="DI40" s="440"/>
      <c r="DJ40" s="441"/>
      <c r="DK40" s="439" t="s">
        <v>182</v>
      </c>
      <c r="DL40" s="440"/>
      <c r="DM40" s="440"/>
      <c r="DN40" s="440"/>
      <c r="DO40" s="440"/>
      <c r="DP40" s="440"/>
      <c r="DQ40" s="439" t="s">
        <v>21</v>
      </c>
      <c r="DR40" s="440"/>
      <c r="DS40" s="440"/>
      <c r="DT40" s="440"/>
      <c r="DU40" s="440"/>
      <c r="DV40" s="440"/>
      <c r="DW40" s="116"/>
      <c r="DX40" s="116"/>
      <c r="DY40" s="116"/>
    </row>
    <row r="41" spans="1:129" ht="18.75" customHeight="1">
      <c r="A41" s="442" t="s">
        <v>303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3"/>
      <c r="L41" s="242">
        <f>SUM(U41:BM41)</f>
        <v>13153</v>
      </c>
      <c r="M41" s="243"/>
      <c r="N41" s="243"/>
      <c r="O41" s="243"/>
      <c r="P41" s="243"/>
      <c r="Q41" s="243"/>
      <c r="R41" s="243"/>
      <c r="S41" s="243"/>
      <c r="T41" s="244"/>
      <c r="U41" s="242">
        <v>4273</v>
      </c>
      <c r="V41" s="243"/>
      <c r="W41" s="243"/>
      <c r="X41" s="243"/>
      <c r="Y41" s="243"/>
      <c r="Z41" s="243"/>
      <c r="AA41" s="243"/>
      <c r="AB41" s="243"/>
      <c r="AC41" s="244"/>
      <c r="AD41" s="242">
        <v>4444</v>
      </c>
      <c r="AE41" s="243"/>
      <c r="AF41" s="243"/>
      <c r="AG41" s="243"/>
      <c r="AH41" s="243"/>
      <c r="AI41" s="243"/>
      <c r="AJ41" s="243"/>
      <c r="AK41" s="243"/>
      <c r="AL41" s="244"/>
      <c r="AM41" s="242">
        <v>476</v>
      </c>
      <c r="AN41" s="243"/>
      <c r="AO41" s="243"/>
      <c r="AP41" s="243"/>
      <c r="AQ41" s="243"/>
      <c r="AR41" s="243"/>
      <c r="AS41" s="243"/>
      <c r="AT41" s="243"/>
      <c r="AU41" s="244"/>
      <c r="AV41" s="242">
        <v>2337</v>
      </c>
      <c r="AW41" s="243"/>
      <c r="AX41" s="243"/>
      <c r="AY41" s="243"/>
      <c r="AZ41" s="243"/>
      <c r="BA41" s="243"/>
      <c r="BB41" s="243"/>
      <c r="BC41" s="243"/>
      <c r="BD41" s="244"/>
      <c r="BE41" s="242">
        <v>1623</v>
      </c>
      <c r="BF41" s="243"/>
      <c r="BG41" s="243"/>
      <c r="BH41" s="243"/>
      <c r="BI41" s="243"/>
      <c r="BJ41" s="243"/>
      <c r="BK41" s="243"/>
      <c r="BL41" s="243"/>
      <c r="BM41" s="244"/>
      <c r="BN41" s="444">
        <f>BU41+CA41+CG41+CM41+CS41</f>
        <v>1205</v>
      </c>
      <c r="BO41" s="445"/>
      <c r="BP41" s="445"/>
      <c r="BQ41" s="445"/>
      <c r="BR41" s="445"/>
      <c r="BS41" s="445"/>
      <c r="BT41" s="446"/>
      <c r="BU41" s="444">
        <v>451</v>
      </c>
      <c r="BV41" s="445"/>
      <c r="BW41" s="445"/>
      <c r="BX41" s="445"/>
      <c r="BY41" s="445"/>
      <c r="BZ41" s="446"/>
      <c r="CA41" s="444">
        <v>522</v>
      </c>
      <c r="CB41" s="445"/>
      <c r="CC41" s="445"/>
      <c r="CD41" s="445"/>
      <c r="CE41" s="445"/>
      <c r="CF41" s="446"/>
      <c r="CG41" s="444">
        <v>91</v>
      </c>
      <c r="CH41" s="445"/>
      <c r="CI41" s="445"/>
      <c r="CJ41" s="445"/>
      <c r="CK41" s="445"/>
      <c r="CL41" s="446"/>
      <c r="CM41" s="444">
        <v>27</v>
      </c>
      <c r="CN41" s="445"/>
      <c r="CO41" s="445"/>
      <c r="CP41" s="445"/>
      <c r="CQ41" s="445"/>
      <c r="CR41" s="446"/>
      <c r="CS41" s="444">
        <v>114</v>
      </c>
      <c r="CT41" s="445"/>
      <c r="CU41" s="445"/>
      <c r="CV41" s="445"/>
      <c r="CW41" s="445"/>
      <c r="CX41" s="446"/>
      <c r="CY41" s="444">
        <v>261</v>
      </c>
      <c r="CZ41" s="445"/>
      <c r="DA41" s="445"/>
      <c r="DB41" s="445"/>
      <c r="DC41" s="445"/>
      <c r="DD41" s="446"/>
      <c r="DE41" s="444">
        <v>7173</v>
      </c>
      <c r="DF41" s="445"/>
      <c r="DG41" s="445"/>
      <c r="DH41" s="445"/>
      <c r="DI41" s="445"/>
      <c r="DJ41" s="446"/>
      <c r="DK41" s="444">
        <v>134</v>
      </c>
      <c r="DL41" s="445"/>
      <c r="DM41" s="445"/>
      <c r="DN41" s="445"/>
      <c r="DO41" s="445"/>
      <c r="DP41" s="446"/>
      <c r="DQ41" s="444">
        <v>3205</v>
      </c>
      <c r="DR41" s="445"/>
      <c r="DS41" s="445"/>
      <c r="DT41" s="445"/>
      <c r="DU41" s="445"/>
      <c r="DV41" s="445"/>
      <c r="DW41" s="116"/>
      <c r="DX41" s="116"/>
      <c r="DY41" s="116"/>
    </row>
    <row r="42" spans="1:129" ht="18.75" customHeight="1">
      <c r="A42" s="447" t="s">
        <v>274</v>
      </c>
      <c r="B42" s="447"/>
      <c r="C42" s="447"/>
      <c r="D42" s="447"/>
      <c r="E42" s="447"/>
      <c r="F42" s="447"/>
      <c r="G42" s="447"/>
      <c r="H42" s="447"/>
      <c r="I42" s="447"/>
      <c r="J42" s="447"/>
      <c r="K42" s="448"/>
      <c r="L42" s="242">
        <f>SUM(U42:BM42)</f>
        <v>11844</v>
      </c>
      <c r="M42" s="243"/>
      <c r="N42" s="243"/>
      <c r="O42" s="243"/>
      <c r="P42" s="243"/>
      <c r="Q42" s="243"/>
      <c r="R42" s="243"/>
      <c r="S42" s="243"/>
      <c r="T42" s="244"/>
      <c r="U42" s="242">
        <v>4071</v>
      </c>
      <c r="V42" s="243"/>
      <c r="W42" s="243"/>
      <c r="X42" s="243"/>
      <c r="Y42" s="243"/>
      <c r="Z42" s="243"/>
      <c r="AA42" s="243"/>
      <c r="AB42" s="243"/>
      <c r="AC42" s="244"/>
      <c r="AD42" s="242">
        <v>4105</v>
      </c>
      <c r="AE42" s="243"/>
      <c r="AF42" s="243"/>
      <c r="AG42" s="243"/>
      <c r="AH42" s="243"/>
      <c r="AI42" s="243"/>
      <c r="AJ42" s="243"/>
      <c r="AK42" s="243"/>
      <c r="AL42" s="244"/>
      <c r="AM42" s="242">
        <v>409</v>
      </c>
      <c r="AN42" s="243"/>
      <c r="AO42" s="243"/>
      <c r="AP42" s="243"/>
      <c r="AQ42" s="243"/>
      <c r="AR42" s="243"/>
      <c r="AS42" s="243"/>
      <c r="AT42" s="243"/>
      <c r="AU42" s="244"/>
      <c r="AV42" s="242">
        <v>1939</v>
      </c>
      <c r="AW42" s="243"/>
      <c r="AX42" s="243"/>
      <c r="AY42" s="243"/>
      <c r="AZ42" s="243"/>
      <c r="BA42" s="243"/>
      <c r="BB42" s="243"/>
      <c r="BC42" s="243"/>
      <c r="BD42" s="244"/>
      <c r="BE42" s="242">
        <v>1320</v>
      </c>
      <c r="BF42" s="243"/>
      <c r="BG42" s="243"/>
      <c r="BH42" s="243"/>
      <c r="BI42" s="243"/>
      <c r="BJ42" s="243"/>
      <c r="BK42" s="243"/>
      <c r="BL42" s="243"/>
      <c r="BM42" s="244"/>
      <c r="BN42" s="444">
        <f>BU42+CA42+CG42+CM42+CS42</f>
        <v>1043</v>
      </c>
      <c r="BO42" s="445"/>
      <c r="BP42" s="445"/>
      <c r="BQ42" s="445"/>
      <c r="BR42" s="445"/>
      <c r="BS42" s="445"/>
      <c r="BT42" s="446"/>
      <c r="BU42" s="444">
        <v>423</v>
      </c>
      <c r="BV42" s="445"/>
      <c r="BW42" s="445"/>
      <c r="BX42" s="445"/>
      <c r="BY42" s="445"/>
      <c r="BZ42" s="446"/>
      <c r="CA42" s="444">
        <v>433</v>
      </c>
      <c r="CB42" s="445"/>
      <c r="CC42" s="445"/>
      <c r="CD42" s="445"/>
      <c r="CE42" s="445"/>
      <c r="CF42" s="446"/>
      <c r="CG42" s="444">
        <v>105</v>
      </c>
      <c r="CH42" s="445"/>
      <c r="CI42" s="445"/>
      <c r="CJ42" s="445"/>
      <c r="CK42" s="445"/>
      <c r="CL42" s="446"/>
      <c r="CM42" s="444">
        <v>35</v>
      </c>
      <c r="CN42" s="445"/>
      <c r="CO42" s="445"/>
      <c r="CP42" s="445"/>
      <c r="CQ42" s="445"/>
      <c r="CR42" s="446"/>
      <c r="CS42" s="444">
        <v>47</v>
      </c>
      <c r="CT42" s="445"/>
      <c r="CU42" s="445"/>
      <c r="CV42" s="445"/>
      <c r="CW42" s="445"/>
      <c r="CX42" s="446"/>
      <c r="CY42" s="444">
        <v>325</v>
      </c>
      <c r="CZ42" s="445"/>
      <c r="DA42" s="445"/>
      <c r="DB42" s="445"/>
      <c r="DC42" s="445"/>
      <c r="DD42" s="446"/>
      <c r="DE42" s="444">
        <v>7135</v>
      </c>
      <c r="DF42" s="445"/>
      <c r="DG42" s="445"/>
      <c r="DH42" s="445"/>
      <c r="DI42" s="445"/>
      <c r="DJ42" s="446"/>
      <c r="DK42" s="444">
        <v>121</v>
      </c>
      <c r="DL42" s="445"/>
      <c r="DM42" s="445"/>
      <c r="DN42" s="445"/>
      <c r="DO42" s="445"/>
      <c r="DP42" s="446"/>
      <c r="DQ42" s="444">
        <v>3268</v>
      </c>
      <c r="DR42" s="445"/>
      <c r="DS42" s="445"/>
      <c r="DT42" s="445"/>
      <c r="DU42" s="445"/>
      <c r="DV42" s="445"/>
      <c r="DW42" s="116"/>
      <c r="DX42" s="116"/>
      <c r="DY42" s="116"/>
    </row>
    <row r="43" spans="1:129" ht="18.75" customHeight="1">
      <c r="A43" s="447" t="s">
        <v>271</v>
      </c>
      <c r="B43" s="447"/>
      <c r="C43" s="447"/>
      <c r="D43" s="447"/>
      <c r="E43" s="447"/>
      <c r="F43" s="447"/>
      <c r="G43" s="447"/>
      <c r="H43" s="447"/>
      <c r="I43" s="447"/>
      <c r="J43" s="447"/>
      <c r="K43" s="448"/>
      <c r="L43" s="242">
        <f>SUM(U43:BM43)</f>
        <v>10728</v>
      </c>
      <c r="M43" s="243"/>
      <c r="N43" s="243"/>
      <c r="O43" s="243"/>
      <c r="P43" s="243"/>
      <c r="Q43" s="243"/>
      <c r="R43" s="243"/>
      <c r="S43" s="243"/>
      <c r="T43" s="244"/>
      <c r="U43" s="242">
        <v>3732</v>
      </c>
      <c r="V43" s="243"/>
      <c r="W43" s="243"/>
      <c r="X43" s="243"/>
      <c r="Y43" s="243"/>
      <c r="Z43" s="243"/>
      <c r="AA43" s="243"/>
      <c r="AB43" s="243"/>
      <c r="AC43" s="244"/>
      <c r="AD43" s="242">
        <v>3927</v>
      </c>
      <c r="AE43" s="243"/>
      <c r="AF43" s="243"/>
      <c r="AG43" s="243"/>
      <c r="AH43" s="243"/>
      <c r="AI43" s="243"/>
      <c r="AJ43" s="243"/>
      <c r="AK43" s="243"/>
      <c r="AL43" s="244"/>
      <c r="AM43" s="242">
        <v>349</v>
      </c>
      <c r="AN43" s="243"/>
      <c r="AO43" s="243"/>
      <c r="AP43" s="243"/>
      <c r="AQ43" s="243"/>
      <c r="AR43" s="243"/>
      <c r="AS43" s="243"/>
      <c r="AT43" s="243"/>
      <c r="AU43" s="244"/>
      <c r="AV43" s="242">
        <v>1473</v>
      </c>
      <c r="AW43" s="243"/>
      <c r="AX43" s="243"/>
      <c r="AY43" s="243"/>
      <c r="AZ43" s="243"/>
      <c r="BA43" s="243"/>
      <c r="BB43" s="243"/>
      <c r="BC43" s="243"/>
      <c r="BD43" s="244"/>
      <c r="BE43" s="242">
        <v>1247</v>
      </c>
      <c r="BF43" s="243"/>
      <c r="BG43" s="243"/>
      <c r="BH43" s="243"/>
      <c r="BI43" s="243"/>
      <c r="BJ43" s="243"/>
      <c r="BK43" s="243"/>
      <c r="BL43" s="243"/>
      <c r="BM43" s="244"/>
      <c r="BN43" s="444">
        <f>BU43+CA43+CG43+CM43+CS43</f>
        <v>944</v>
      </c>
      <c r="BO43" s="445"/>
      <c r="BP43" s="445"/>
      <c r="BQ43" s="445"/>
      <c r="BR43" s="445"/>
      <c r="BS43" s="445"/>
      <c r="BT43" s="446"/>
      <c r="BU43" s="444">
        <v>389</v>
      </c>
      <c r="BV43" s="445"/>
      <c r="BW43" s="445"/>
      <c r="BX43" s="445"/>
      <c r="BY43" s="445"/>
      <c r="BZ43" s="446"/>
      <c r="CA43" s="444">
        <v>379</v>
      </c>
      <c r="CB43" s="445"/>
      <c r="CC43" s="445"/>
      <c r="CD43" s="445"/>
      <c r="CE43" s="445"/>
      <c r="CF43" s="446"/>
      <c r="CG43" s="444">
        <v>96</v>
      </c>
      <c r="CH43" s="445"/>
      <c r="CI43" s="445"/>
      <c r="CJ43" s="445"/>
      <c r="CK43" s="445"/>
      <c r="CL43" s="446"/>
      <c r="CM43" s="444">
        <v>40</v>
      </c>
      <c r="CN43" s="445"/>
      <c r="CO43" s="445"/>
      <c r="CP43" s="445"/>
      <c r="CQ43" s="445"/>
      <c r="CR43" s="446"/>
      <c r="CS43" s="444">
        <v>40</v>
      </c>
      <c r="CT43" s="445"/>
      <c r="CU43" s="445"/>
      <c r="CV43" s="445"/>
      <c r="CW43" s="445"/>
      <c r="CX43" s="446"/>
      <c r="CY43" s="444">
        <v>359</v>
      </c>
      <c r="CZ43" s="445"/>
      <c r="DA43" s="445"/>
      <c r="DB43" s="445"/>
      <c r="DC43" s="445"/>
      <c r="DD43" s="446"/>
      <c r="DE43" s="444">
        <v>6573</v>
      </c>
      <c r="DF43" s="445"/>
      <c r="DG43" s="445"/>
      <c r="DH43" s="445"/>
      <c r="DI43" s="445"/>
      <c r="DJ43" s="446"/>
      <c r="DK43" s="444">
        <v>119</v>
      </c>
      <c r="DL43" s="445"/>
      <c r="DM43" s="445"/>
      <c r="DN43" s="445"/>
      <c r="DO43" s="445"/>
      <c r="DP43" s="446"/>
      <c r="DQ43" s="444">
        <v>2806</v>
      </c>
      <c r="DR43" s="445"/>
      <c r="DS43" s="445"/>
      <c r="DT43" s="445"/>
      <c r="DU43" s="445"/>
      <c r="DV43" s="445"/>
      <c r="DW43" s="116"/>
      <c r="DX43" s="116"/>
      <c r="DY43" s="116"/>
    </row>
    <row r="44" spans="1:129" ht="18.75" customHeight="1">
      <c r="A44" s="447" t="s">
        <v>283</v>
      </c>
      <c r="B44" s="447"/>
      <c r="C44" s="447"/>
      <c r="D44" s="447"/>
      <c r="E44" s="447"/>
      <c r="F44" s="447"/>
      <c r="G44" s="447"/>
      <c r="H44" s="447"/>
      <c r="I44" s="447"/>
      <c r="J44" s="447"/>
      <c r="K44" s="447"/>
      <c r="L44" s="242">
        <f>SUM(U44:BM44)</f>
        <v>2651</v>
      </c>
      <c r="M44" s="243"/>
      <c r="N44" s="243"/>
      <c r="O44" s="243"/>
      <c r="P44" s="243"/>
      <c r="Q44" s="243"/>
      <c r="R44" s="243"/>
      <c r="S44" s="243"/>
      <c r="T44" s="244"/>
      <c r="U44" s="242">
        <v>483</v>
      </c>
      <c r="V44" s="243"/>
      <c r="W44" s="243"/>
      <c r="X44" s="243"/>
      <c r="Y44" s="243"/>
      <c r="Z44" s="243"/>
      <c r="AA44" s="243"/>
      <c r="AB44" s="243"/>
      <c r="AC44" s="244"/>
      <c r="AD44" s="242">
        <v>461</v>
      </c>
      <c r="AE44" s="243"/>
      <c r="AF44" s="243"/>
      <c r="AG44" s="243"/>
      <c r="AH44" s="243"/>
      <c r="AI44" s="243"/>
      <c r="AJ44" s="243"/>
      <c r="AK44" s="243"/>
      <c r="AL44" s="244"/>
      <c r="AM44" s="242">
        <v>95</v>
      </c>
      <c r="AN44" s="243"/>
      <c r="AO44" s="243"/>
      <c r="AP44" s="243"/>
      <c r="AQ44" s="243"/>
      <c r="AR44" s="243"/>
      <c r="AS44" s="243"/>
      <c r="AT44" s="243"/>
      <c r="AU44" s="244"/>
      <c r="AV44" s="242">
        <v>1480</v>
      </c>
      <c r="AW44" s="243"/>
      <c r="AX44" s="243"/>
      <c r="AY44" s="243"/>
      <c r="AZ44" s="243"/>
      <c r="BA44" s="243"/>
      <c r="BB44" s="243"/>
      <c r="BC44" s="243"/>
      <c r="BD44" s="244"/>
      <c r="BE44" s="242">
        <f>126+6</f>
        <v>132</v>
      </c>
      <c r="BF44" s="243"/>
      <c r="BG44" s="243"/>
      <c r="BH44" s="243"/>
      <c r="BI44" s="243"/>
      <c r="BJ44" s="243"/>
      <c r="BK44" s="243"/>
      <c r="BL44" s="243"/>
      <c r="BM44" s="244"/>
      <c r="BN44" s="444">
        <f>BU44+CA44+CG44+CM44+CS44</f>
        <v>950</v>
      </c>
      <c r="BO44" s="445"/>
      <c r="BP44" s="445"/>
      <c r="BQ44" s="445"/>
      <c r="BR44" s="445"/>
      <c r="BS44" s="445"/>
      <c r="BT44" s="446"/>
      <c r="BU44" s="449">
        <v>490</v>
      </c>
      <c r="BV44" s="450"/>
      <c r="BW44" s="450"/>
      <c r="BX44" s="450"/>
      <c r="BY44" s="450"/>
      <c r="BZ44" s="451"/>
      <c r="CA44" s="449">
        <v>369</v>
      </c>
      <c r="CB44" s="450"/>
      <c r="CC44" s="450"/>
      <c r="CD44" s="450"/>
      <c r="CE44" s="450"/>
      <c r="CF44" s="451"/>
      <c r="CG44" s="449">
        <v>71</v>
      </c>
      <c r="CH44" s="450"/>
      <c r="CI44" s="450"/>
      <c r="CJ44" s="450"/>
      <c r="CK44" s="450"/>
      <c r="CL44" s="451"/>
      <c r="CM44" s="449">
        <v>9</v>
      </c>
      <c r="CN44" s="450"/>
      <c r="CO44" s="450"/>
      <c r="CP44" s="450"/>
      <c r="CQ44" s="450"/>
      <c r="CR44" s="451"/>
      <c r="CS44" s="449">
        <v>11</v>
      </c>
      <c r="CT44" s="450"/>
      <c r="CU44" s="450"/>
      <c r="CV44" s="450"/>
      <c r="CW44" s="450"/>
      <c r="CX44" s="451"/>
      <c r="CY44" s="449">
        <v>124</v>
      </c>
      <c r="CZ44" s="450"/>
      <c r="DA44" s="450"/>
      <c r="DB44" s="450"/>
      <c r="DC44" s="450"/>
      <c r="DD44" s="451"/>
      <c r="DE44" s="449">
        <v>1719</v>
      </c>
      <c r="DF44" s="450"/>
      <c r="DG44" s="450"/>
      <c r="DH44" s="450"/>
      <c r="DI44" s="450"/>
      <c r="DJ44" s="451"/>
      <c r="DK44" s="449">
        <v>10</v>
      </c>
      <c r="DL44" s="450"/>
      <c r="DM44" s="450"/>
      <c r="DN44" s="450"/>
      <c r="DO44" s="450"/>
      <c r="DP44" s="451"/>
      <c r="DQ44" s="449">
        <v>176</v>
      </c>
      <c r="DR44" s="450"/>
      <c r="DS44" s="450"/>
      <c r="DT44" s="450"/>
      <c r="DU44" s="450"/>
      <c r="DV44" s="450"/>
      <c r="DW44" s="116"/>
      <c r="DX44" s="116"/>
      <c r="DY44" s="116"/>
    </row>
    <row r="45" spans="1:129" ht="18.75" customHeight="1">
      <c r="A45" s="452" t="s">
        <v>304</v>
      </c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240">
        <f>SUM(U45:BM45)</f>
        <v>2091</v>
      </c>
      <c r="M45" s="236"/>
      <c r="N45" s="236"/>
      <c r="O45" s="236"/>
      <c r="P45" s="236"/>
      <c r="Q45" s="236"/>
      <c r="R45" s="236"/>
      <c r="S45" s="236"/>
      <c r="T45" s="241"/>
      <c r="U45" s="240">
        <v>744</v>
      </c>
      <c r="V45" s="236"/>
      <c r="W45" s="236"/>
      <c r="X45" s="236"/>
      <c r="Y45" s="236"/>
      <c r="Z45" s="236"/>
      <c r="AA45" s="236"/>
      <c r="AB45" s="236"/>
      <c r="AC45" s="241"/>
      <c r="AD45" s="240">
        <v>736</v>
      </c>
      <c r="AE45" s="236"/>
      <c r="AF45" s="236"/>
      <c r="AG45" s="236"/>
      <c r="AH45" s="236"/>
      <c r="AI45" s="236"/>
      <c r="AJ45" s="236"/>
      <c r="AK45" s="236"/>
      <c r="AL45" s="241"/>
      <c r="AM45" s="240">
        <v>52</v>
      </c>
      <c r="AN45" s="236"/>
      <c r="AO45" s="236"/>
      <c r="AP45" s="236"/>
      <c r="AQ45" s="236"/>
      <c r="AR45" s="236"/>
      <c r="AS45" s="236"/>
      <c r="AT45" s="236"/>
      <c r="AU45" s="241"/>
      <c r="AV45" s="240">
        <v>179</v>
      </c>
      <c r="AW45" s="236"/>
      <c r="AX45" s="236"/>
      <c r="AY45" s="236"/>
      <c r="AZ45" s="236"/>
      <c r="BA45" s="236"/>
      <c r="BB45" s="236"/>
      <c r="BC45" s="236"/>
      <c r="BD45" s="241"/>
      <c r="BE45" s="240">
        <v>380</v>
      </c>
      <c r="BF45" s="236"/>
      <c r="BG45" s="236"/>
      <c r="BH45" s="236"/>
      <c r="BI45" s="236"/>
      <c r="BJ45" s="236"/>
      <c r="BK45" s="236"/>
      <c r="BL45" s="236"/>
      <c r="BM45" s="241"/>
      <c r="BN45" s="456">
        <f>BU45+CA45+CG45+CM45+CS45</f>
        <v>482</v>
      </c>
      <c r="BO45" s="457"/>
      <c r="BP45" s="457"/>
      <c r="BQ45" s="457"/>
      <c r="BR45" s="457"/>
      <c r="BS45" s="457"/>
      <c r="BT45" s="458"/>
      <c r="BU45" s="453">
        <v>165</v>
      </c>
      <c r="BV45" s="454"/>
      <c r="BW45" s="454"/>
      <c r="BX45" s="454"/>
      <c r="BY45" s="454"/>
      <c r="BZ45" s="455"/>
      <c r="CA45" s="453">
        <v>216</v>
      </c>
      <c r="CB45" s="454"/>
      <c r="CC45" s="454"/>
      <c r="CD45" s="454"/>
      <c r="CE45" s="454"/>
      <c r="CF45" s="455"/>
      <c r="CG45" s="453">
        <v>73</v>
      </c>
      <c r="CH45" s="454"/>
      <c r="CI45" s="454"/>
      <c r="CJ45" s="454"/>
      <c r="CK45" s="454"/>
      <c r="CL45" s="455"/>
      <c r="CM45" s="453">
        <v>10</v>
      </c>
      <c r="CN45" s="454"/>
      <c r="CO45" s="454"/>
      <c r="CP45" s="454"/>
      <c r="CQ45" s="454"/>
      <c r="CR45" s="455"/>
      <c r="CS45" s="453">
        <v>18</v>
      </c>
      <c r="CT45" s="454"/>
      <c r="CU45" s="454"/>
      <c r="CV45" s="454"/>
      <c r="CW45" s="454"/>
      <c r="CX45" s="455"/>
      <c r="CY45" s="453">
        <v>75</v>
      </c>
      <c r="CZ45" s="454"/>
      <c r="DA45" s="454"/>
      <c r="DB45" s="454"/>
      <c r="DC45" s="454"/>
      <c r="DD45" s="455"/>
      <c r="DE45" s="453">
        <v>1837</v>
      </c>
      <c r="DF45" s="454"/>
      <c r="DG45" s="454"/>
      <c r="DH45" s="454"/>
      <c r="DI45" s="454"/>
      <c r="DJ45" s="455"/>
      <c r="DK45" s="453">
        <v>18</v>
      </c>
      <c r="DL45" s="454"/>
      <c r="DM45" s="454"/>
      <c r="DN45" s="454"/>
      <c r="DO45" s="454"/>
      <c r="DP45" s="455"/>
      <c r="DQ45" s="453">
        <v>313</v>
      </c>
      <c r="DR45" s="454"/>
      <c r="DS45" s="454"/>
      <c r="DT45" s="454"/>
      <c r="DU45" s="454"/>
      <c r="DV45" s="454"/>
      <c r="DW45" s="116"/>
      <c r="DX45" s="116"/>
      <c r="DY45" s="116"/>
    </row>
    <row r="46" spans="1:129" ht="15" customHeight="1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</row>
  </sheetData>
  <mergeCells count="460">
    <mergeCell ref="A46:BM46"/>
    <mergeCell ref="CM45:CR45"/>
    <mergeCell ref="CS45:CX45"/>
    <mergeCell ref="CY45:DD45"/>
    <mergeCell ref="DE45:DJ45"/>
    <mergeCell ref="DK45:DP45"/>
    <mergeCell ref="DQ45:DV45"/>
    <mergeCell ref="AV45:BD45"/>
    <mergeCell ref="BE45:BM45"/>
    <mergeCell ref="BN45:BT45"/>
    <mergeCell ref="BU45:BZ45"/>
    <mergeCell ref="CA45:CF45"/>
    <mergeCell ref="CG45:CL45"/>
    <mergeCell ref="CS44:CX44"/>
    <mergeCell ref="CY44:DD44"/>
    <mergeCell ref="DE44:DJ44"/>
    <mergeCell ref="DK44:DP44"/>
    <mergeCell ref="DQ44:DV44"/>
    <mergeCell ref="A45:K45"/>
    <mergeCell ref="L45:T45"/>
    <mergeCell ref="U45:AC45"/>
    <mergeCell ref="AD45:AL45"/>
    <mergeCell ref="AM45:AU45"/>
    <mergeCell ref="BE44:BM44"/>
    <mergeCell ref="BN44:BT44"/>
    <mergeCell ref="BU44:BZ44"/>
    <mergeCell ref="CA44:CF44"/>
    <mergeCell ref="CG44:CL44"/>
    <mergeCell ref="CM44:CR44"/>
    <mergeCell ref="A44:K44"/>
    <mergeCell ref="L44:T44"/>
    <mergeCell ref="U44:AC44"/>
    <mergeCell ref="AD44:AL44"/>
    <mergeCell ref="AM44:AU44"/>
    <mergeCell ref="AV44:BD44"/>
    <mergeCell ref="CM43:CR43"/>
    <mergeCell ref="CS43:CX43"/>
    <mergeCell ref="CY43:DD43"/>
    <mergeCell ref="DE43:DJ43"/>
    <mergeCell ref="DK43:DP43"/>
    <mergeCell ref="DQ43:DV43"/>
    <mergeCell ref="AV43:BD43"/>
    <mergeCell ref="BE43:BM43"/>
    <mergeCell ref="BN43:BT43"/>
    <mergeCell ref="BU43:BZ43"/>
    <mergeCell ref="CA43:CF43"/>
    <mergeCell ref="CG43:CL43"/>
    <mergeCell ref="A43:K43"/>
    <mergeCell ref="L43:T43"/>
    <mergeCell ref="U43:AC43"/>
    <mergeCell ref="AD43:AL43"/>
    <mergeCell ref="AM43:AU43"/>
    <mergeCell ref="BE42:BM42"/>
    <mergeCell ref="BN42:BT42"/>
    <mergeCell ref="BU42:BZ42"/>
    <mergeCell ref="CA42:CF42"/>
    <mergeCell ref="A42:K42"/>
    <mergeCell ref="L42:T42"/>
    <mergeCell ref="U42:AC42"/>
    <mergeCell ref="AD42:AL42"/>
    <mergeCell ref="AM42:AU42"/>
    <mergeCell ref="AV42:BD42"/>
    <mergeCell ref="DK41:DP41"/>
    <mergeCell ref="DQ41:DV41"/>
    <mergeCell ref="AV41:BD41"/>
    <mergeCell ref="BE41:BM41"/>
    <mergeCell ref="BN41:BT41"/>
    <mergeCell ref="BU41:BZ41"/>
    <mergeCell ref="CA41:CF41"/>
    <mergeCell ref="CG41:CL41"/>
    <mergeCell ref="CS42:CX42"/>
    <mergeCell ref="CY42:DD42"/>
    <mergeCell ref="DE42:DJ42"/>
    <mergeCell ref="DK42:DP42"/>
    <mergeCell ref="DQ42:DV42"/>
    <mergeCell ref="CG42:CL42"/>
    <mergeCell ref="CM42:CR42"/>
    <mergeCell ref="DQ40:DV40"/>
    <mergeCell ref="A41:K41"/>
    <mergeCell ref="L41:T41"/>
    <mergeCell ref="U41:AC41"/>
    <mergeCell ref="AD41:AL41"/>
    <mergeCell ref="AM41:AU41"/>
    <mergeCell ref="BE40:BM40"/>
    <mergeCell ref="BN40:BT40"/>
    <mergeCell ref="BU40:BZ40"/>
    <mergeCell ref="CA40:CF40"/>
    <mergeCell ref="CG40:CL40"/>
    <mergeCell ref="CM40:CR40"/>
    <mergeCell ref="A39:K40"/>
    <mergeCell ref="L39:BM39"/>
    <mergeCell ref="BN39:CX39"/>
    <mergeCell ref="CY39:DJ39"/>
    <mergeCell ref="DK39:DV39"/>
    <mergeCell ref="L40:T40"/>
    <mergeCell ref="U40:AC40"/>
    <mergeCell ref="AD40:AL40"/>
    <mergeCell ref="CM41:CR41"/>
    <mergeCell ref="CS41:CX41"/>
    <mergeCell ref="CY41:DD41"/>
    <mergeCell ref="DE41:DJ41"/>
    <mergeCell ref="AM40:AU40"/>
    <mergeCell ref="AV40:BD40"/>
    <mergeCell ref="DB33:DI33"/>
    <mergeCell ref="DJ33:DQ33"/>
    <mergeCell ref="A34:BM34"/>
    <mergeCell ref="A35:BM35"/>
    <mergeCell ref="A38:BM38"/>
    <mergeCell ref="BN38:DV38"/>
    <mergeCell ref="BE33:BM33"/>
    <mergeCell ref="BN33:BU33"/>
    <mergeCell ref="BV33:CC33"/>
    <mergeCell ref="CD33:CK33"/>
    <mergeCell ref="CL33:CS33"/>
    <mergeCell ref="CT33:DA33"/>
    <mergeCell ref="E33:K33"/>
    <mergeCell ref="L33:T33"/>
    <mergeCell ref="U33:AC33"/>
    <mergeCell ref="AD33:AL33"/>
    <mergeCell ref="AM33:AU33"/>
    <mergeCell ref="AV33:BD33"/>
    <mergeCell ref="CS40:CX40"/>
    <mergeCell ref="CY40:DD40"/>
    <mergeCell ref="DE40:DJ40"/>
    <mergeCell ref="DK40:DP40"/>
    <mergeCell ref="BV32:CC32"/>
    <mergeCell ref="CD32:CK32"/>
    <mergeCell ref="CL32:CS32"/>
    <mergeCell ref="CT32:DA32"/>
    <mergeCell ref="DB32:DI32"/>
    <mergeCell ref="DJ32:DQ32"/>
    <mergeCell ref="DB31:DI31"/>
    <mergeCell ref="DJ31:DQ31"/>
    <mergeCell ref="E32:K32"/>
    <mergeCell ref="L32:T32"/>
    <mergeCell ref="U32:AC32"/>
    <mergeCell ref="AD32:AL32"/>
    <mergeCell ref="AM32:AU32"/>
    <mergeCell ref="AV32:BD32"/>
    <mergeCell ref="BE32:BM32"/>
    <mergeCell ref="BN32:BU32"/>
    <mergeCell ref="BE31:BM31"/>
    <mergeCell ref="BN31:BU31"/>
    <mergeCell ref="BV31:CC31"/>
    <mergeCell ref="CD31:CK31"/>
    <mergeCell ref="CL31:CS31"/>
    <mergeCell ref="CT31:DA31"/>
    <mergeCell ref="E31:K31"/>
    <mergeCell ref="L31:T31"/>
    <mergeCell ref="CD29:CK29"/>
    <mergeCell ref="CL29:CS29"/>
    <mergeCell ref="CT29:DA29"/>
    <mergeCell ref="DB29:DI29"/>
    <mergeCell ref="U31:AC31"/>
    <mergeCell ref="AD31:AL31"/>
    <mergeCell ref="BV30:CC30"/>
    <mergeCell ref="CD30:CK30"/>
    <mergeCell ref="CL30:CS30"/>
    <mergeCell ref="CT30:DA30"/>
    <mergeCell ref="DB30:DI30"/>
    <mergeCell ref="L30:T30"/>
    <mergeCell ref="U30:AC30"/>
    <mergeCell ref="AD30:AL30"/>
    <mergeCell ref="AM30:AU30"/>
    <mergeCell ref="AV30:BD30"/>
    <mergeCell ref="BE30:BM30"/>
    <mergeCell ref="BN30:BU30"/>
    <mergeCell ref="BN29:BU29"/>
    <mergeCell ref="BV29:CC29"/>
    <mergeCell ref="AM27:AU27"/>
    <mergeCell ref="AV27:BD27"/>
    <mergeCell ref="DJ28:DQ28"/>
    <mergeCell ref="DR28:DY28"/>
    <mergeCell ref="A29:D33"/>
    <mergeCell ref="E29:K29"/>
    <mergeCell ref="L29:T29"/>
    <mergeCell ref="U29:AC29"/>
    <mergeCell ref="AD29:AL29"/>
    <mergeCell ref="AM29:AU29"/>
    <mergeCell ref="AV29:BD29"/>
    <mergeCell ref="BE29:BM29"/>
    <mergeCell ref="BN28:BU28"/>
    <mergeCell ref="AM31:AU31"/>
    <mergeCell ref="AV31:BD31"/>
    <mergeCell ref="BV28:CC28"/>
    <mergeCell ref="CD28:CK28"/>
    <mergeCell ref="CL28:CS28"/>
    <mergeCell ref="CT28:DA28"/>
    <mergeCell ref="DB28:DI28"/>
    <mergeCell ref="DJ30:DQ30"/>
    <mergeCell ref="DJ29:DQ29"/>
    <mergeCell ref="DR29:DY33"/>
    <mergeCell ref="E30:K30"/>
    <mergeCell ref="U25:AC25"/>
    <mergeCell ref="AD25:AL25"/>
    <mergeCell ref="AM25:AU25"/>
    <mergeCell ref="AV25:BD25"/>
    <mergeCell ref="DB27:DI27"/>
    <mergeCell ref="DJ27:DQ27"/>
    <mergeCell ref="DR27:DY27"/>
    <mergeCell ref="A28:K28"/>
    <mergeCell ref="L28:T28"/>
    <mergeCell ref="U28:AC28"/>
    <mergeCell ref="AD28:AL28"/>
    <mergeCell ref="AM28:AU28"/>
    <mergeCell ref="AV28:BD28"/>
    <mergeCell ref="BE28:BM28"/>
    <mergeCell ref="BE27:BM27"/>
    <mergeCell ref="BN27:BU27"/>
    <mergeCell ref="BV27:CC27"/>
    <mergeCell ref="CD27:CK27"/>
    <mergeCell ref="CL27:CS27"/>
    <mergeCell ref="CT27:DA27"/>
    <mergeCell ref="A27:K27"/>
    <mergeCell ref="L27:T27"/>
    <mergeCell ref="U27:AC27"/>
    <mergeCell ref="AD27:AL27"/>
    <mergeCell ref="CD26:CK26"/>
    <mergeCell ref="CL26:CS26"/>
    <mergeCell ref="CT26:DA26"/>
    <mergeCell ref="DB26:DI26"/>
    <mergeCell ref="DJ26:DQ26"/>
    <mergeCell ref="DR26:DY26"/>
    <mergeCell ref="DR25:DY25"/>
    <mergeCell ref="A26:K26"/>
    <mergeCell ref="L26:T26"/>
    <mergeCell ref="U26:AC26"/>
    <mergeCell ref="AD26:AL26"/>
    <mergeCell ref="AM26:AU26"/>
    <mergeCell ref="AV26:BD26"/>
    <mergeCell ref="BE26:BM26"/>
    <mergeCell ref="BN26:BU26"/>
    <mergeCell ref="BV26:CC26"/>
    <mergeCell ref="BV25:CC25"/>
    <mergeCell ref="CD25:CK25"/>
    <mergeCell ref="CL25:CS25"/>
    <mergeCell ref="CT25:DA25"/>
    <mergeCell ref="DB25:DI25"/>
    <mergeCell ref="DJ25:DQ25"/>
    <mergeCell ref="A25:K25"/>
    <mergeCell ref="L25:T25"/>
    <mergeCell ref="BE25:BM25"/>
    <mergeCell ref="BN25:BU25"/>
    <mergeCell ref="BN24:BU24"/>
    <mergeCell ref="DB23:DI23"/>
    <mergeCell ref="DJ23:DQ23"/>
    <mergeCell ref="DR23:DY23"/>
    <mergeCell ref="A24:K24"/>
    <mergeCell ref="L24:T24"/>
    <mergeCell ref="U24:AC24"/>
    <mergeCell ref="AD24:AL24"/>
    <mergeCell ref="AM24:AU24"/>
    <mergeCell ref="AV24:BD24"/>
    <mergeCell ref="BE24:BM24"/>
    <mergeCell ref="BE23:BM23"/>
    <mergeCell ref="BN23:BU23"/>
    <mergeCell ref="BV23:CC23"/>
    <mergeCell ref="CD23:CK23"/>
    <mergeCell ref="CL23:CS23"/>
    <mergeCell ref="CT23:DA23"/>
    <mergeCell ref="A23:K23"/>
    <mergeCell ref="L23:T23"/>
    <mergeCell ref="U23:AC23"/>
    <mergeCell ref="AD23:AL23"/>
    <mergeCell ref="AM23:AU23"/>
    <mergeCell ref="AV23:BD23"/>
    <mergeCell ref="DJ24:DQ24"/>
    <mergeCell ref="DR24:DY24"/>
    <mergeCell ref="A18:BM18"/>
    <mergeCell ref="A19:BM19"/>
    <mergeCell ref="A20:BM20"/>
    <mergeCell ref="A21:BM21"/>
    <mergeCell ref="BN21:DY21"/>
    <mergeCell ref="A22:BM22"/>
    <mergeCell ref="BN22:DY22"/>
    <mergeCell ref="BV24:CC24"/>
    <mergeCell ref="CD24:CK24"/>
    <mergeCell ref="CL24:CS24"/>
    <mergeCell ref="CT24:DA24"/>
    <mergeCell ref="DB24:DI24"/>
    <mergeCell ref="BN17:BT17"/>
    <mergeCell ref="BU17:CA17"/>
    <mergeCell ref="CB17:CH17"/>
    <mergeCell ref="CI17:CO17"/>
    <mergeCell ref="CP17:CV17"/>
    <mergeCell ref="CW17:DC17"/>
    <mergeCell ref="CW16:DC16"/>
    <mergeCell ref="D17:I17"/>
    <mergeCell ref="J17:P17"/>
    <mergeCell ref="Q17:W17"/>
    <mergeCell ref="X17:AD17"/>
    <mergeCell ref="AE17:AK17"/>
    <mergeCell ref="AL17:AR17"/>
    <mergeCell ref="AS17:AY17"/>
    <mergeCell ref="AZ17:BF17"/>
    <mergeCell ref="BG17:BM17"/>
    <mergeCell ref="BG16:BM16"/>
    <mergeCell ref="BN16:BT16"/>
    <mergeCell ref="BU16:CA16"/>
    <mergeCell ref="CB16:CH16"/>
    <mergeCell ref="CI16:CO16"/>
    <mergeCell ref="CP16:CV16"/>
    <mergeCell ref="D16:I16"/>
    <mergeCell ref="J16:P16"/>
    <mergeCell ref="Q16:W16"/>
    <mergeCell ref="X16:AD16"/>
    <mergeCell ref="AE16:AK16"/>
    <mergeCell ref="AL16:AR16"/>
    <mergeCell ref="AS16:AY16"/>
    <mergeCell ref="AZ16:BF16"/>
    <mergeCell ref="AZ15:BF15"/>
    <mergeCell ref="CP14:CV14"/>
    <mergeCell ref="CW14:DC14"/>
    <mergeCell ref="BG14:BM14"/>
    <mergeCell ref="BN14:BT14"/>
    <mergeCell ref="BU14:CA14"/>
    <mergeCell ref="CB14:CH14"/>
    <mergeCell ref="CP15:CV15"/>
    <mergeCell ref="CW15:DC15"/>
    <mergeCell ref="BG15:BM15"/>
    <mergeCell ref="BN15:BT15"/>
    <mergeCell ref="BU15:CA15"/>
    <mergeCell ref="CB15:CH15"/>
    <mergeCell ref="CI15:CO15"/>
    <mergeCell ref="BN13:BT13"/>
    <mergeCell ref="BU13:CA13"/>
    <mergeCell ref="CB13:CH13"/>
    <mergeCell ref="CI14:CO14"/>
    <mergeCell ref="CP12:CV12"/>
    <mergeCell ref="CW12:DC12"/>
    <mergeCell ref="D15:I15"/>
    <mergeCell ref="J15:P15"/>
    <mergeCell ref="Q15:W15"/>
    <mergeCell ref="X15:AD15"/>
    <mergeCell ref="AE15:AK15"/>
    <mergeCell ref="AL15:AR15"/>
    <mergeCell ref="AS15:AY15"/>
    <mergeCell ref="AS14:AY14"/>
    <mergeCell ref="AZ14:BF14"/>
    <mergeCell ref="AE14:AK14"/>
    <mergeCell ref="AL14:AR14"/>
    <mergeCell ref="D14:I14"/>
    <mergeCell ref="J14:P14"/>
    <mergeCell ref="Q14:W14"/>
    <mergeCell ref="X14:AD14"/>
    <mergeCell ref="A12:I12"/>
    <mergeCell ref="J12:P12"/>
    <mergeCell ref="AS13:AY13"/>
    <mergeCell ref="AZ13:BF13"/>
    <mergeCell ref="BG13:BM13"/>
    <mergeCell ref="CP10:CV10"/>
    <mergeCell ref="CW10:DC10"/>
    <mergeCell ref="X10:AD10"/>
    <mergeCell ref="AE10:AK10"/>
    <mergeCell ref="AL10:AR10"/>
    <mergeCell ref="AS10:AY10"/>
    <mergeCell ref="DD12:DJ12"/>
    <mergeCell ref="A13:C17"/>
    <mergeCell ref="D13:I13"/>
    <mergeCell ref="J13:P13"/>
    <mergeCell ref="Q13:W13"/>
    <mergeCell ref="X13:AD13"/>
    <mergeCell ref="AE13:AK13"/>
    <mergeCell ref="AL13:AR13"/>
    <mergeCell ref="AZ12:BF12"/>
    <mergeCell ref="BG12:BM12"/>
    <mergeCell ref="BN12:BT12"/>
    <mergeCell ref="BU12:CA12"/>
    <mergeCell ref="CB12:CH12"/>
    <mergeCell ref="CI12:CO12"/>
    <mergeCell ref="CI13:CO13"/>
    <mergeCell ref="CP13:CV13"/>
    <mergeCell ref="CW13:DC13"/>
    <mergeCell ref="DD13:DJ17"/>
    <mergeCell ref="BN11:BT11"/>
    <mergeCell ref="BU11:CA11"/>
    <mergeCell ref="CB11:CH11"/>
    <mergeCell ref="CI11:CO11"/>
    <mergeCell ref="A10:I10"/>
    <mergeCell ref="J10:P10"/>
    <mergeCell ref="Q10:W10"/>
    <mergeCell ref="Q12:W12"/>
    <mergeCell ref="X12:AD12"/>
    <mergeCell ref="AE12:AK12"/>
    <mergeCell ref="AL12:AR12"/>
    <mergeCell ref="AS12:AY12"/>
    <mergeCell ref="AZ11:BF11"/>
    <mergeCell ref="BG11:BM11"/>
    <mergeCell ref="BN9:BT9"/>
    <mergeCell ref="BU9:CA9"/>
    <mergeCell ref="CB9:CH9"/>
    <mergeCell ref="CI9:CO9"/>
    <mergeCell ref="A8:I8"/>
    <mergeCell ref="J8:P8"/>
    <mergeCell ref="Q8:W8"/>
    <mergeCell ref="DD10:DJ10"/>
    <mergeCell ref="A11:I11"/>
    <mergeCell ref="J11:P11"/>
    <mergeCell ref="Q11:W11"/>
    <mergeCell ref="X11:AD11"/>
    <mergeCell ref="AE11:AK11"/>
    <mergeCell ref="AL11:AR11"/>
    <mergeCell ref="AS11:AY11"/>
    <mergeCell ref="AZ10:BF10"/>
    <mergeCell ref="BG10:BM10"/>
    <mergeCell ref="BN10:BT10"/>
    <mergeCell ref="BU10:CA10"/>
    <mergeCell ref="CB10:CH10"/>
    <mergeCell ref="CI10:CO10"/>
    <mergeCell ref="CP11:CV11"/>
    <mergeCell ref="CW11:DC11"/>
    <mergeCell ref="DD11:DJ11"/>
    <mergeCell ref="BG7:BM7"/>
    <mergeCell ref="BN7:BT7"/>
    <mergeCell ref="BU7:CA7"/>
    <mergeCell ref="CB7:CH7"/>
    <mergeCell ref="CI7:CO7"/>
    <mergeCell ref="AZ9:BF9"/>
    <mergeCell ref="BG9:BM9"/>
    <mergeCell ref="DD8:DJ8"/>
    <mergeCell ref="A9:I9"/>
    <mergeCell ref="J9:P9"/>
    <mergeCell ref="Q9:W9"/>
    <mergeCell ref="X9:AD9"/>
    <mergeCell ref="AE9:AK9"/>
    <mergeCell ref="AL9:AR9"/>
    <mergeCell ref="AS9:AY9"/>
    <mergeCell ref="AZ8:BF8"/>
    <mergeCell ref="BG8:BM8"/>
    <mergeCell ref="BN8:BT8"/>
    <mergeCell ref="BU8:CA8"/>
    <mergeCell ref="CB8:CH8"/>
    <mergeCell ref="CI8:CO8"/>
    <mergeCell ref="CP9:CV9"/>
    <mergeCell ref="CW9:DC9"/>
    <mergeCell ref="DD9:DJ9"/>
    <mergeCell ref="X8:AD8"/>
    <mergeCell ref="AE8:AK8"/>
    <mergeCell ref="AL8:AR8"/>
    <mergeCell ref="AS8:AY8"/>
    <mergeCell ref="CP8:CV8"/>
    <mergeCell ref="CW8:DC8"/>
    <mergeCell ref="A1:BM1"/>
    <mergeCell ref="A4:BM4"/>
    <mergeCell ref="BN4:DY4"/>
    <mergeCell ref="BN5:DJ5"/>
    <mergeCell ref="A6:I7"/>
    <mergeCell ref="J6:P7"/>
    <mergeCell ref="Q6:BF6"/>
    <mergeCell ref="BG6:CA6"/>
    <mergeCell ref="CB6:CO6"/>
    <mergeCell ref="CP6:CV7"/>
    <mergeCell ref="CW6:DC7"/>
    <mergeCell ref="DD6:DJ7"/>
    <mergeCell ref="Q7:W7"/>
    <mergeCell ref="X7:AD7"/>
    <mergeCell ref="AE7:AK7"/>
    <mergeCell ref="AL7:AR7"/>
    <mergeCell ref="AS7:AY7"/>
    <mergeCell ref="AZ7:BF7"/>
  </mergeCells>
  <phoneticPr fontId="11"/>
  <pageMargins left="0.70866141732283472" right="0.70866141732283472" top="0.74803149606299213" bottom="0.74803149606299213" header="0.31496062992125984" footer="0.31496062992125984"/>
  <pageSetup paperSize="9" scale="97" firstPageNumber="29" fitToWidth="0" orientation="portrait" useFirstPageNumber="1" horizontalDpi="300" verticalDpi="300" r:id="rId1"/>
  <headerFooter>
    <oddFooter>&amp;C&amp;P</oddFooter>
  </headerFooter>
  <colBreaks count="1" manualBreakCount="1">
    <brk id="65" max="4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showGridLines="0" view="pageBreakPreview" zoomScaleNormal="100" zoomScaleSheetLayoutView="100" workbookViewId="0">
      <selection activeCell="BD7" sqref="BD7"/>
    </sheetView>
  </sheetViews>
  <sheetFormatPr defaultRowHeight="21" customHeight="1"/>
  <cols>
    <col min="1" max="54" width="1.875" style="5" customWidth="1"/>
    <col min="55" max="16384" width="9" style="5"/>
  </cols>
  <sheetData>
    <row r="1" spans="1:54" ht="21" customHeight="1">
      <c r="A1" s="459" t="s">
        <v>183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59"/>
      <c r="AL1" s="459"/>
      <c r="AM1" s="459"/>
      <c r="AN1" s="459"/>
      <c r="AO1" s="459"/>
      <c r="AP1" s="459"/>
      <c r="AQ1" s="459"/>
      <c r="AR1" s="459"/>
      <c r="AS1" s="459"/>
      <c r="AT1" s="459"/>
      <c r="AU1" s="459"/>
      <c r="AV1" s="459"/>
      <c r="AW1" s="459"/>
      <c r="AX1" s="459"/>
      <c r="AY1" s="459"/>
      <c r="AZ1" s="459"/>
      <c r="BA1" s="459"/>
      <c r="BB1" s="459"/>
    </row>
    <row r="2" spans="1:54" ht="21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</row>
    <row r="3" spans="1:54" ht="21" customHeight="1">
      <c r="A3" s="224" t="s">
        <v>212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</row>
    <row r="4" spans="1:54" ht="2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</row>
    <row r="5" spans="1:54" ht="17.25" customHeight="1">
      <c r="A5" s="222" t="s">
        <v>291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</row>
    <row r="6" spans="1:54" ht="15" customHeight="1">
      <c r="A6" s="428" t="s">
        <v>22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28"/>
      <c r="BA6" s="428"/>
      <c r="BB6" s="428"/>
    </row>
    <row r="7" spans="1:54" ht="20.25" customHeight="1">
      <c r="A7" s="367"/>
      <c r="B7" s="367"/>
      <c r="C7" s="367"/>
      <c r="D7" s="367"/>
      <c r="E7" s="367"/>
      <c r="F7" s="304"/>
      <c r="G7" s="279" t="s">
        <v>184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5"/>
      <c r="W7" s="279" t="s">
        <v>185</v>
      </c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5"/>
      <c r="AM7" s="429" t="s">
        <v>186</v>
      </c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1"/>
    </row>
    <row r="8" spans="1:54" ht="20.25" customHeight="1">
      <c r="A8" s="368"/>
      <c r="B8" s="368"/>
      <c r="C8" s="368"/>
      <c r="D8" s="368"/>
      <c r="E8" s="368"/>
      <c r="F8" s="305"/>
      <c r="G8" s="264" t="s">
        <v>187</v>
      </c>
      <c r="H8" s="265"/>
      <c r="I8" s="265"/>
      <c r="J8" s="266"/>
      <c r="K8" s="264" t="s">
        <v>188</v>
      </c>
      <c r="L8" s="265"/>
      <c r="M8" s="265"/>
      <c r="N8" s="266"/>
      <c r="O8" s="264" t="s">
        <v>189</v>
      </c>
      <c r="P8" s="265"/>
      <c r="Q8" s="265"/>
      <c r="R8" s="266"/>
      <c r="S8" s="264" t="s">
        <v>190</v>
      </c>
      <c r="T8" s="265"/>
      <c r="U8" s="265"/>
      <c r="V8" s="266"/>
      <c r="W8" s="264" t="s">
        <v>191</v>
      </c>
      <c r="X8" s="265"/>
      <c r="Y8" s="265"/>
      <c r="Z8" s="266"/>
      <c r="AA8" s="264" t="s">
        <v>188</v>
      </c>
      <c r="AB8" s="265"/>
      <c r="AC8" s="265"/>
      <c r="AD8" s="266"/>
      <c r="AE8" s="264" t="s">
        <v>189</v>
      </c>
      <c r="AF8" s="265"/>
      <c r="AG8" s="265"/>
      <c r="AH8" s="266"/>
      <c r="AI8" s="264" t="s">
        <v>190</v>
      </c>
      <c r="AJ8" s="265"/>
      <c r="AK8" s="265"/>
      <c r="AL8" s="266"/>
      <c r="AM8" s="460" t="s">
        <v>191</v>
      </c>
      <c r="AN8" s="265"/>
      <c r="AO8" s="265"/>
      <c r="AP8" s="266"/>
      <c r="AQ8" s="264" t="s">
        <v>188</v>
      </c>
      <c r="AR8" s="265"/>
      <c r="AS8" s="265"/>
      <c r="AT8" s="266"/>
      <c r="AU8" s="264" t="s">
        <v>189</v>
      </c>
      <c r="AV8" s="265"/>
      <c r="AW8" s="265"/>
      <c r="AX8" s="266"/>
      <c r="AY8" s="264" t="s">
        <v>190</v>
      </c>
      <c r="AZ8" s="265"/>
      <c r="BA8" s="265"/>
      <c r="BB8" s="461"/>
    </row>
    <row r="9" spans="1:54" ht="20.25" customHeight="1">
      <c r="A9" s="338" t="s">
        <v>303</v>
      </c>
      <c r="B9" s="338" t="s">
        <v>19</v>
      </c>
      <c r="C9" s="338" t="s">
        <v>19</v>
      </c>
      <c r="D9" s="338" t="s">
        <v>19</v>
      </c>
      <c r="E9" s="338" t="s">
        <v>19</v>
      </c>
      <c r="F9" s="339" t="s">
        <v>19</v>
      </c>
      <c r="G9" s="242">
        <v>26052</v>
      </c>
      <c r="H9" s="243">
        <v>16309</v>
      </c>
      <c r="I9" s="243">
        <v>16309</v>
      </c>
      <c r="J9" s="244">
        <v>16309</v>
      </c>
      <c r="K9" s="242">
        <v>9535</v>
      </c>
      <c r="L9" s="243"/>
      <c r="M9" s="243"/>
      <c r="N9" s="244"/>
      <c r="O9" s="242">
        <v>7024</v>
      </c>
      <c r="P9" s="243"/>
      <c r="Q9" s="243"/>
      <c r="R9" s="244"/>
      <c r="S9" s="242">
        <v>9493</v>
      </c>
      <c r="T9" s="243"/>
      <c r="U9" s="243"/>
      <c r="V9" s="244"/>
      <c r="W9" s="242">
        <v>8201</v>
      </c>
      <c r="X9" s="243">
        <v>16309</v>
      </c>
      <c r="Y9" s="243">
        <v>16309</v>
      </c>
      <c r="Z9" s="244">
        <v>16309</v>
      </c>
      <c r="AA9" s="444">
        <v>1697</v>
      </c>
      <c r="AB9" s="445"/>
      <c r="AC9" s="445"/>
      <c r="AD9" s="446"/>
      <c r="AE9" s="444">
        <v>1235</v>
      </c>
      <c r="AF9" s="445"/>
      <c r="AG9" s="445"/>
      <c r="AH9" s="446"/>
      <c r="AI9" s="444">
        <v>5269</v>
      </c>
      <c r="AJ9" s="445"/>
      <c r="AK9" s="445"/>
      <c r="AL9" s="446"/>
      <c r="AM9" s="444">
        <v>17851</v>
      </c>
      <c r="AN9" s="445">
        <v>16309</v>
      </c>
      <c r="AO9" s="445">
        <v>16309</v>
      </c>
      <c r="AP9" s="446">
        <v>16309</v>
      </c>
      <c r="AQ9" s="444">
        <v>7838</v>
      </c>
      <c r="AR9" s="445"/>
      <c r="AS9" s="445"/>
      <c r="AT9" s="446"/>
      <c r="AU9" s="444">
        <v>5789</v>
      </c>
      <c r="AV9" s="445"/>
      <c r="AW9" s="445"/>
      <c r="AX9" s="446"/>
      <c r="AY9" s="444">
        <v>4224</v>
      </c>
      <c r="AZ9" s="445"/>
      <c r="BA9" s="445"/>
      <c r="BB9" s="445"/>
    </row>
    <row r="10" spans="1:54" ht="20.25" customHeight="1">
      <c r="A10" s="345" t="s">
        <v>274</v>
      </c>
      <c r="B10" s="345" t="s">
        <v>19</v>
      </c>
      <c r="C10" s="345" t="s">
        <v>19</v>
      </c>
      <c r="D10" s="345" t="s">
        <v>19</v>
      </c>
      <c r="E10" s="345" t="s">
        <v>19</v>
      </c>
      <c r="F10" s="346" t="s">
        <v>19</v>
      </c>
      <c r="G10" s="242">
        <v>27350</v>
      </c>
      <c r="H10" s="243">
        <v>16309</v>
      </c>
      <c r="I10" s="243">
        <v>16309</v>
      </c>
      <c r="J10" s="244">
        <v>16309</v>
      </c>
      <c r="K10" s="242">
        <v>9656</v>
      </c>
      <c r="L10" s="243"/>
      <c r="M10" s="243"/>
      <c r="N10" s="244"/>
      <c r="O10" s="242">
        <v>7227</v>
      </c>
      <c r="P10" s="243"/>
      <c r="Q10" s="243"/>
      <c r="R10" s="244"/>
      <c r="S10" s="242">
        <v>10467</v>
      </c>
      <c r="T10" s="243"/>
      <c r="U10" s="243"/>
      <c r="V10" s="244"/>
      <c r="W10" s="242">
        <v>8738</v>
      </c>
      <c r="X10" s="243">
        <v>16309</v>
      </c>
      <c r="Y10" s="243">
        <v>16309</v>
      </c>
      <c r="Z10" s="244">
        <v>16309</v>
      </c>
      <c r="AA10" s="444">
        <v>1708</v>
      </c>
      <c r="AB10" s="445"/>
      <c r="AC10" s="445"/>
      <c r="AD10" s="446"/>
      <c r="AE10" s="444">
        <v>1256</v>
      </c>
      <c r="AF10" s="445"/>
      <c r="AG10" s="445"/>
      <c r="AH10" s="446"/>
      <c r="AI10" s="444">
        <v>5774</v>
      </c>
      <c r="AJ10" s="445"/>
      <c r="AK10" s="445"/>
      <c r="AL10" s="446"/>
      <c r="AM10" s="444">
        <v>18612</v>
      </c>
      <c r="AN10" s="445">
        <v>16309</v>
      </c>
      <c r="AO10" s="445">
        <v>16309</v>
      </c>
      <c r="AP10" s="446">
        <v>16309</v>
      </c>
      <c r="AQ10" s="444">
        <v>7948</v>
      </c>
      <c r="AR10" s="445"/>
      <c r="AS10" s="445"/>
      <c r="AT10" s="446"/>
      <c r="AU10" s="444">
        <v>5971</v>
      </c>
      <c r="AV10" s="445"/>
      <c r="AW10" s="445"/>
      <c r="AX10" s="446"/>
      <c r="AY10" s="444">
        <v>4693</v>
      </c>
      <c r="AZ10" s="445"/>
      <c r="BA10" s="445"/>
      <c r="BB10" s="445"/>
    </row>
    <row r="11" spans="1:54" ht="20.25" customHeight="1">
      <c r="A11" s="345" t="s">
        <v>271</v>
      </c>
      <c r="B11" s="345" t="s">
        <v>19</v>
      </c>
      <c r="C11" s="345" t="s">
        <v>19</v>
      </c>
      <c r="D11" s="462" t="s">
        <v>19</v>
      </c>
      <c r="E11" s="462" t="s">
        <v>19</v>
      </c>
      <c r="F11" s="463" t="s">
        <v>19</v>
      </c>
      <c r="G11" s="242">
        <v>28626</v>
      </c>
      <c r="H11" s="243">
        <v>16309</v>
      </c>
      <c r="I11" s="243">
        <v>16309</v>
      </c>
      <c r="J11" s="244">
        <v>16309</v>
      </c>
      <c r="K11" s="242">
        <v>9757</v>
      </c>
      <c r="L11" s="243"/>
      <c r="M11" s="243"/>
      <c r="N11" s="244"/>
      <c r="O11" s="242">
        <v>7443</v>
      </c>
      <c r="P11" s="243"/>
      <c r="Q11" s="243"/>
      <c r="R11" s="244"/>
      <c r="S11" s="242">
        <v>11426</v>
      </c>
      <c r="T11" s="243"/>
      <c r="U11" s="243"/>
      <c r="V11" s="244"/>
      <c r="W11" s="242">
        <v>9200</v>
      </c>
      <c r="X11" s="243">
        <v>16309</v>
      </c>
      <c r="Y11" s="243">
        <v>16309</v>
      </c>
      <c r="Z11" s="244">
        <v>16309</v>
      </c>
      <c r="AA11" s="444">
        <v>1707</v>
      </c>
      <c r="AB11" s="445"/>
      <c r="AC11" s="445"/>
      <c r="AD11" s="446"/>
      <c r="AE11" s="444">
        <v>1290</v>
      </c>
      <c r="AF11" s="445"/>
      <c r="AG11" s="445"/>
      <c r="AH11" s="446"/>
      <c r="AI11" s="444">
        <v>6203</v>
      </c>
      <c r="AJ11" s="445"/>
      <c r="AK11" s="445"/>
      <c r="AL11" s="446"/>
      <c r="AM11" s="444">
        <v>19426</v>
      </c>
      <c r="AN11" s="445">
        <v>16309</v>
      </c>
      <c r="AO11" s="445">
        <v>16309</v>
      </c>
      <c r="AP11" s="446">
        <v>16309</v>
      </c>
      <c r="AQ11" s="444">
        <v>8050</v>
      </c>
      <c r="AR11" s="445"/>
      <c r="AS11" s="445"/>
      <c r="AT11" s="446"/>
      <c r="AU11" s="444">
        <v>6153</v>
      </c>
      <c r="AV11" s="445"/>
      <c r="AW11" s="445"/>
      <c r="AX11" s="446"/>
      <c r="AY11" s="444">
        <v>5223</v>
      </c>
      <c r="AZ11" s="445"/>
      <c r="BA11" s="445"/>
      <c r="BB11" s="445"/>
    </row>
    <row r="12" spans="1:54" ht="20.25" customHeight="1">
      <c r="A12" s="345" t="s">
        <v>284</v>
      </c>
      <c r="B12" s="345" t="s">
        <v>19</v>
      </c>
      <c r="C12" s="345" t="s">
        <v>19</v>
      </c>
      <c r="D12" s="462" t="s">
        <v>19</v>
      </c>
      <c r="E12" s="462" t="s">
        <v>19</v>
      </c>
      <c r="F12" s="463" t="s">
        <v>19</v>
      </c>
      <c r="G12" s="242">
        <v>30085</v>
      </c>
      <c r="H12" s="243">
        <v>16309</v>
      </c>
      <c r="I12" s="243">
        <v>16309</v>
      </c>
      <c r="J12" s="244">
        <v>16309</v>
      </c>
      <c r="K12" s="242">
        <v>9854</v>
      </c>
      <c r="L12" s="243"/>
      <c r="M12" s="243"/>
      <c r="N12" s="244"/>
      <c r="O12" s="242">
        <v>7642</v>
      </c>
      <c r="P12" s="243"/>
      <c r="Q12" s="243"/>
      <c r="R12" s="244"/>
      <c r="S12" s="242">
        <v>12589</v>
      </c>
      <c r="T12" s="243"/>
      <c r="U12" s="243"/>
      <c r="V12" s="244"/>
      <c r="W12" s="242">
        <v>9902</v>
      </c>
      <c r="X12" s="243">
        <v>16309</v>
      </c>
      <c r="Y12" s="243">
        <v>16309</v>
      </c>
      <c r="Z12" s="244">
        <v>16309</v>
      </c>
      <c r="AA12" s="444">
        <v>1748</v>
      </c>
      <c r="AB12" s="445"/>
      <c r="AC12" s="445"/>
      <c r="AD12" s="446"/>
      <c r="AE12" s="444">
        <v>1313</v>
      </c>
      <c r="AF12" s="445"/>
      <c r="AG12" s="445"/>
      <c r="AH12" s="446"/>
      <c r="AI12" s="444">
        <v>6841</v>
      </c>
      <c r="AJ12" s="445"/>
      <c r="AK12" s="445"/>
      <c r="AL12" s="446"/>
      <c r="AM12" s="444">
        <v>20183</v>
      </c>
      <c r="AN12" s="445">
        <v>16309</v>
      </c>
      <c r="AO12" s="445">
        <v>16309</v>
      </c>
      <c r="AP12" s="446">
        <v>16309</v>
      </c>
      <c r="AQ12" s="444">
        <v>8106</v>
      </c>
      <c r="AR12" s="445"/>
      <c r="AS12" s="445"/>
      <c r="AT12" s="446"/>
      <c r="AU12" s="444">
        <v>6329</v>
      </c>
      <c r="AV12" s="445"/>
      <c r="AW12" s="445"/>
      <c r="AX12" s="446"/>
      <c r="AY12" s="444">
        <v>5748</v>
      </c>
      <c r="AZ12" s="445"/>
      <c r="BA12" s="445"/>
      <c r="BB12" s="445"/>
    </row>
    <row r="13" spans="1:54" ht="20.25" customHeight="1">
      <c r="A13" s="467" t="s">
        <v>305</v>
      </c>
      <c r="B13" s="468" t="s">
        <v>19</v>
      </c>
      <c r="C13" s="468" t="s">
        <v>19</v>
      </c>
      <c r="D13" s="469" t="s">
        <v>19</v>
      </c>
      <c r="E13" s="469" t="s">
        <v>19</v>
      </c>
      <c r="F13" s="470" t="s">
        <v>19</v>
      </c>
      <c r="G13" s="300">
        <f>K13+O13+S13</f>
        <v>31633</v>
      </c>
      <c r="H13" s="301">
        <v>16309</v>
      </c>
      <c r="I13" s="301">
        <v>16309</v>
      </c>
      <c r="J13" s="302">
        <v>16309</v>
      </c>
      <c r="K13" s="389">
        <f t="shared" ref="K13:K37" si="0">SUM(AA13,AQ13)</f>
        <v>9943</v>
      </c>
      <c r="L13" s="390"/>
      <c r="M13" s="390"/>
      <c r="N13" s="391"/>
      <c r="O13" s="471">
        <f t="shared" ref="O13:O37" si="1">SUM(AE13,AU13)</f>
        <v>7881</v>
      </c>
      <c r="P13" s="435"/>
      <c r="Q13" s="435"/>
      <c r="R13" s="472"/>
      <c r="S13" s="471">
        <f t="shared" ref="S13:S37" si="2">SUM(AI13,AY13)</f>
        <v>13809</v>
      </c>
      <c r="T13" s="435"/>
      <c r="U13" s="435"/>
      <c r="V13" s="472"/>
      <c r="W13" s="434">
        <f>AA13+AE13+AI13</f>
        <v>10641</v>
      </c>
      <c r="X13" s="435">
        <v>16309</v>
      </c>
      <c r="Y13" s="435">
        <v>16309</v>
      </c>
      <c r="Z13" s="472">
        <v>16309</v>
      </c>
      <c r="AA13" s="473">
        <f>SUM(AA14:AD37)</f>
        <v>1729</v>
      </c>
      <c r="AB13" s="474"/>
      <c r="AC13" s="474"/>
      <c r="AD13" s="475"/>
      <c r="AE13" s="473">
        <f>SUM(AE14:AH37)</f>
        <v>1384</v>
      </c>
      <c r="AF13" s="474"/>
      <c r="AG13" s="474"/>
      <c r="AH13" s="475"/>
      <c r="AI13" s="473">
        <f>SUM(AI14:AL37)</f>
        <v>7528</v>
      </c>
      <c r="AJ13" s="474"/>
      <c r="AK13" s="474"/>
      <c r="AL13" s="475"/>
      <c r="AM13" s="473">
        <f>AQ13+AU13+AY13</f>
        <v>20992</v>
      </c>
      <c r="AN13" s="474">
        <v>16309</v>
      </c>
      <c r="AO13" s="474">
        <v>16309</v>
      </c>
      <c r="AP13" s="475">
        <v>16309</v>
      </c>
      <c r="AQ13" s="473">
        <f>SUM(AQ14:AT37)</f>
        <v>8214</v>
      </c>
      <c r="AR13" s="474"/>
      <c r="AS13" s="474"/>
      <c r="AT13" s="475"/>
      <c r="AU13" s="473">
        <f>SUM(AU14:AX37)</f>
        <v>6497</v>
      </c>
      <c r="AV13" s="474"/>
      <c r="AW13" s="474"/>
      <c r="AX13" s="475"/>
      <c r="AY13" s="473">
        <f>SUM(AY14:BB37)</f>
        <v>6281</v>
      </c>
      <c r="AZ13" s="474"/>
      <c r="BA13" s="474"/>
      <c r="BB13" s="474"/>
    </row>
    <row r="14" spans="1:54" ht="20.25" customHeight="1">
      <c r="A14" s="438" t="s">
        <v>34</v>
      </c>
      <c r="B14" s="423" t="s">
        <v>34</v>
      </c>
      <c r="C14" s="423" t="s">
        <v>34</v>
      </c>
      <c r="D14" s="422" t="s">
        <v>34</v>
      </c>
      <c r="E14" s="422" t="s">
        <v>34</v>
      </c>
      <c r="F14" s="478" t="s">
        <v>34</v>
      </c>
      <c r="G14" s="402">
        <f t="shared" ref="G14:G37" si="3">K14+O14+S14</f>
        <v>814</v>
      </c>
      <c r="H14" s="476"/>
      <c r="I14" s="476"/>
      <c r="J14" s="477"/>
      <c r="K14" s="242">
        <f t="shared" si="0"/>
        <v>300</v>
      </c>
      <c r="L14" s="243"/>
      <c r="M14" s="243"/>
      <c r="N14" s="244"/>
      <c r="O14" s="300">
        <f t="shared" si="1"/>
        <v>186</v>
      </c>
      <c r="P14" s="301"/>
      <c r="Q14" s="301"/>
      <c r="R14" s="302"/>
      <c r="S14" s="300">
        <f t="shared" si="2"/>
        <v>328</v>
      </c>
      <c r="T14" s="301"/>
      <c r="U14" s="301"/>
      <c r="V14" s="302"/>
      <c r="W14" s="402">
        <f t="shared" ref="W14:W37" si="4">AA14+AE14+AI14</f>
        <v>304</v>
      </c>
      <c r="X14" s="476"/>
      <c r="Y14" s="476"/>
      <c r="Z14" s="476"/>
      <c r="AA14" s="464">
        <v>70</v>
      </c>
      <c r="AB14" s="465"/>
      <c r="AC14" s="465"/>
      <c r="AD14" s="466"/>
      <c r="AE14" s="464">
        <v>39</v>
      </c>
      <c r="AF14" s="465"/>
      <c r="AG14" s="465"/>
      <c r="AH14" s="466"/>
      <c r="AI14" s="464">
        <v>195</v>
      </c>
      <c r="AJ14" s="465"/>
      <c r="AK14" s="465"/>
      <c r="AL14" s="466"/>
      <c r="AM14" s="402">
        <f t="shared" ref="AM14:AM37" si="5">AQ14+AU14+AY14</f>
        <v>510</v>
      </c>
      <c r="AN14" s="476"/>
      <c r="AO14" s="476"/>
      <c r="AP14" s="477"/>
      <c r="AQ14" s="402">
        <v>230</v>
      </c>
      <c r="AR14" s="476"/>
      <c r="AS14" s="476"/>
      <c r="AT14" s="477"/>
      <c r="AU14" s="402">
        <v>147</v>
      </c>
      <c r="AV14" s="476"/>
      <c r="AW14" s="476"/>
      <c r="AX14" s="477"/>
      <c r="AY14" s="402">
        <v>133</v>
      </c>
      <c r="AZ14" s="476"/>
      <c r="BA14" s="476"/>
      <c r="BB14" s="476"/>
    </row>
    <row r="15" spans="1:54" ht="20.25" customHeight="1">
      <c r="A15" s="438" t="s">
        <v>35</v>
      </c>
      <c r="B15" s="423" t="s">
        <v>35</v>
      </c>
      <c r="C15" s="423" t="s">
        <v>35</v>
      </c>
      <c r="D15" s="422" t="s">
        <v>35</v>
      </c>
      <c r="E15" s="422" t="s">
        <v>35</v>
      </c>
      <c r="F15" s="478" t="s">
        <v>35</v>
      </c>
      <c r="G15" s="242">
        <f t="shared" si="3"/>
        <v>971</v>
      </c>
      <c r="H15" s="243"/>
      <c r="I15" s="243"/>
      <c r="J15" s="244"/>
      <c r="K15" s="242">
        <f t="shared" si="0"/>
        <v>314</v>
      </c>
      <c r="L15" s="243"/>
      <c r="M15" s="243"/>
      <c r="N15" s="244"/>
      <c r="O15" s="242">
        <f t="shared" si="1"/>
        <v>265</v>
      </c>
      <c r="P15" s="243"/>
      <c r="Q15" s="243"/>
      <c r="R15" s="244"/>
      <c r="S15" s="300">
        <f t="shared" si="2"/>
        <v>392</v>
      </c>
      <c r="T15" s="301"/>
      <c r="U15" s="301"/>
      <c r="V15" s="302"/>
      <c r="W15" s="242">
        <f t="shared" si="4"/>
        <v>353</v>
      </c>
      <c r="X15" s="243"/>
      <c r="Y15" s="243"/>
      <c r="Z15" s="244"/>
      <c r="AA15" s="480">
        <v>80</v>
      </c>
      <c r="AB15" s="481"/>
      <c r="AC15" s="481"/>
      <c r="AD15" s="482"/>
      <c r="AE15" s="480">
        <v>59</v>
      </c>
      <c r="AF15" s="481"/>
      <c r="AG15" s="481"/>
      <c r="AH15" s="482"/>
      <c r="AI15" s="480">
        <v>214</v>
      </c>
      <c r="AJ15" s="481"/>
      <c r="AK15" s="481"/>
      <c r="AL15" s="482"/>
      <c r="AM15" s="242">
        <f t="shared" si="5"/>
        <v>618</v>
      </c>
      <c r="AN15" s="243"/>
      <c r="AO15" s="243"/>
      <c r="AP15" s="244"/>
      <c r="AQ15" s="242">
        <v>234</v>
      </c>
      <c r="AR15" s="483"/>
      <c r="AS15" s="483"/>
      <c r="AT15" s="244"/>
      <c r="AU15" s="242">
        <v>206</v>
      </c>
      <c r="AV15" s="483"/>
      <c r="AW15" s="483"/>
      <c r="AX15" s="244"/>
      <c r="AY15" s="242">
        <v>178</v>
      </c>
      <c r="AZ15" s="479"/>
      <c r="BA15" s="479"/>
      <c r="BB15" s="479"/>
    </row>
    <row r="16" spans="1:54" ht="20.25" customHeight="1">
      <c r="A16" s="438" t="s">
        <v>36</v>
      </c>
      <c r="B16" s="423" t="s">
        <v>36</v>
      </c>
      <c r="C16" s="423" t="s">
        <v>36</v>
      </c>
      <c r="D16" s="422" t="s">
        <v>36</v>
      </c>
      <c r="E16" s="422" t="s">
        <v>36</v>
      </c>
      <c r="F16" s="478" t="s">
        <v>36</v>
      </c>
      <c r="G16" s="242">
        <f t="shared" si="3"/>
        <v>615</v>
      </c>
      <c r="H16" s="243"/>
      <c r="I16" s="243"/>
      <c r="J16" s="244"/>
      <c r="K16" s="242">
        <f t="shared" si="0"/>
        <v>223</v>
      </c>
      <c r="L16" s="243"/>
      <c r="M16" s="243"/>
      <c r="N16" s="244"/>
      <c r="O16" s="242">
        <f t="shared" si="1"/>
        <v>138</v>
      </c>
      <c r="P16" s="243"/>
      <c r="Q16" s="243"/>
      <c r="R16" s="244"/>
      <c r="S16" s="300">
        <f t="shared" si="2"/>
        <v>254</v>
      </c>
      <c r="T16" s="301"/>
      <c r="U16" s="301"/>
      <c r="V16" s="302"/>
      <c r="W16" s="242">
        <f t="shared" si="4"/>
        <v>272</v>
      </c>
      <c r="X16" s="243"/>
      <c r="Y16" s="243"/>
      <c r="Z16" s="244"/>
      <c r="AA16" s="480">
        <v>55</v>
      </c>
      <c r="AB16" s="481"/>
      <c r="AC16" s="481"/>
      <c r="AD16" s="482"/>
      <c r="AE16" s="480">
        <v>33</v>
      </c>
      <c r="AF16" s="481"/>
      <c r="AG16" s="481"/>
      <c r="AH16" s="482"/>
      <c r="AI16" s="480">
        <v>184</v>
      </c>
      <c r="AJ16" s="481"/>
      <c r="AK16" s="481"/>
      <c r="AL16" s="482"/>
      <c r="AM16" s="242">
        <f t="shared" si="5"/>
        <v>343</v>
      </c>
      <c r="AN16" s="243"/>
      <c r="AO16" s="243"/>
      <c r="AP16" s="244"/>
      <c r="AQ16" s="242">
        <v>168</v>
      </c>
      <c r="AR16" s="483"/>
      <c r="AS16" s="483"/>
      <c r="AT16" s="244"/>
      <c r="AU16" s="242">
        <v>105</v>
      </c>
      <c r="AV16" s="483"/>
      <c r="AW16" s="483"/>
      <c r="AX16" s="244"/>
      <c r="AY16" s="242">
        <v>70</v>
      </c>
      <c r="AZ16" s="479"/>
      <c r="BA16" s="479"/>
      <c r="BB16" s="479"/>
    </row>
    <row r="17" spans="1:54" ht="20.25" customHeight="1">
      <c r="A17" s="438" t="s">
        <v>37</v>
      </c>
      <c r="B17" s="423" t="s">
        <v>37</v>
      </c>
      <c r="C17" s="423" t="s">
        <v>37</v>
      </c>
      <c r="D17" s="422" t="s">
        <v>37</v>
      </c>
      <c r="E17" s="422" t="s">
        <v>37</v>
      </c>
      <c r="F17" s="478" t="s">
        <v>37</v>
      </c>
      <c r="G17" s="242">
        <f t="shared" si="3"/>
        <v>773</v>
      </c>
      <c r="H17" s="243"/>
      <c r="I17" s="243"/>
      <c r="J17" s="244"/>
      <c r="K17" s="242">
        <f t="shared" si="0"/>
        <v>247</v>
      </c>
      <c r="L17" s="243"/>
      <c r="M17" s="243"/>
      <c r="N17" s="244"/>
      <c r="O17" s="242">
        <f t="shared" si="1"/>
        <v>198</v>
      </c>
      <c r="P17" s="243"/>
      <c r="Q17" s="243"/>
      <c r="R17" s="244"/>
      <c r="S17" s="300">
        <f t="shared" si="2"/>
        <v>328</v>
      </c>
      <c r="T17" s="301"/>
      <c r="U17" s="301"/>
      <c r="V17" s="302"/>
      <c r="W17" s="242">
        <f t="shared" si="4"/>
        <v>293</v>
      </c>
      <c r="X17" s="243"/>
      <c r="Y17" s="243"/>
      <c r="Z17" s="244"/>
      <c r="AA17" s="480">
        <v>47</v>
      </c>
      <c r="AB17" s="481"/>
      <c r="AC17" s="481"/>
      <c r="AD17" s="482"/>
      <c r="AE17" s="484">
        <v>38</v>
      </c>
      <c r="AF17" s="485"/>
      <c r="AG17" s="485"/>
      <c r="AH17" s="485"/>
      <c r="AI17" s="484">
        <v>208</v>
      </c>
      <c r="AJ17" s="484"/>
      <c r="AK17" s="484"/>
      <c r="AL17" s="484"/>
      <c r="AM17" s="242">
        <f t="shared" si="5"/>
        <v>480</v>
      </c>
      <c r="AN17" s="243"/>
      <c r="AO17" s="243"/>
      <c r="AP17" s="244"/>
      <c r="AQ17" s="242">
        <v>200</v>
      </c>
      <c r="AR17" s="483"/>
      <c r="AS17" s="483"/>
      <c r="AT17" s="244"/>
      <c r="AU17" s="242">
        <v>160</v>
      </c>
      <c r="AV17" s="479"/>
      <c r="AW17" s="479"/>
      <c r="AX17" s="486"/>
      <c r="AY17" s="242">
        <v>120</v>
      </c>
      <c r="AZ17" s="479"/>
      <c r="BA17" s="479"/>
      <c r="BB17" s="479"/>
    </row>
    <row r="18" spans="1:54" ht="20.25" customHeight="1">
      <c r="A18" s="438" t="s">
        <v>38</v>
      </c>
      <c r="B18" s="423" t="s">
        <v>38</v>
      </c>
      <c r="C18" s="423" t="s">
        <v>38</v>
      </c>
      <c r="D18" s="422" t="s">
        <v>38</v>
      </c>
      <c r="E18" s="422" t="s">
        <v>38</v>
      </c>
      <c r="F18" s="478" t="s">
        <v>38</v>
      </c>
      <c r="G18" s="242">
        <f t="shared" si="3"/>
        <v>583</v>
      </c>
      <c r="H18" s="243"/>
      <c r="I18" s="243"/>
      <c r="J18" s="244"/>
      <c r="K18" s="242">
        <f t="shared" si="0"/>
        <v>169</v>
      </c>
      <c r="L18" s="243"/>
      <c r="M18" s="243"/>
      <c r="N18" s="244"/>
      <c r="O18" s="242">
        <f t="shared" si="1"/>
        <v>130</v>
      </c>
      <c r="P18" s="243"/>
      <c r="Q18" s="243"/>
      <c r="R18" s="244"/>
      <c r="S18" s="300">
        <f t="shared" si="2"/>
        <v>284</v>
      </c>
      <c r="T18" s="301"/>
      <c r="U18" s="301"/>
      <c r="V18" s="302"/>
      <c r="W18" s="242">
        <f t="shared" si="4"/>
        <v>254</v>
      </c>
      <c r="X18" s="243"/>
      <c r="Y18" s="243"/>
      <c r="Z18" s="244"/>
      <c r="AA18" s="480">
        <v>45</v>
      </c>
      <c r="AB18" s="481"/>
      <c r="AC18" s="481"/>
      <c r="AD18" s="482"/>
      <c r="AE18" s="484">
        <v>45</v>
      </c>
      <c r="AF18" s="485"/>
      <c r="AG18" s="485"/>
      <c r="AH18" s="485"/>
      <c r="AI18" s="484">
        <v>164</v>
      </c>
      <c r="AJ18" s="484"/>
      <c r="AK18" s="484"/>
      <c r="AL18" s="484"/>
      <c r="AM18" s="242">
        <f t="shared" si="5"/>
        <v>329</v>
      </c>
      <c r="AN18" s="243"/>
      <c r="AO18" s="243"/>
      <c r="AP18" s="244"/>
      <c r="AQ18" s="242">
        <v>124</v>
      </c>
      <c r="AR18" s="483"/>
      <c r="AS18" s="483"/>
      <c r="AT18" s="244"/>
      <c r="AU18" s="242">
        <v>85</v>
      </c>
      <c r="AV18" s="479"/>
      <c r="AW18" s="479"/>
      <c r="AX18" s="486"/>
      <c r="AY18" s="242">
        <v>120</v>
      </c>
      <c r="AZ18" s="479"/>
      <c r="BA18" s="479"/>
      <c r="BB18" s="479"/>
    </row>
    <row r="19" spans="1:54" ht="20.25" customHeight="1">
      <c r="A19" s="438" t="s">
        <v>39</v>
      </c>
      <c r="B19" s="423" t="s">
        <v>39</v>
      </c>
      <c r="C19" s="423" t="s">
        <v>39</v>
      </c>
      <c r="D19" s="422" t="s">
        <v>39</v>
      </c>
      <c r="E19" s="422" t="s">
        <v>39</v>
      </c>
      <c r="F19" s="478" t="s">
        <v>39</v>
      </c>
      <c r="G19" s="242">
        <f t="shared" si="3"/>
        <v>669</v>
      </c>
      <c r="H19" s="243"/>
      <c r="I19" s="243"/>
      <c r="J19" s="244"/>
      <c r="K19" s="242">
        <f t="shared" si="0"/>
        <v>206</v>
      </c>
      <c r="L19" s="243"/>
      <c r="M19" s="243"/>
      <c r="N19" s="244"/>
      <c r="O19" s="242">
        <f t="shared" si="1"/>
        <v>137</v>
      </c>
      <c r="P19" s="243"/>
      <c r="Q19" s="243"/>
      <c r="R19" s="244"/>
      <c r="S19" s="300">
        <f t="shared" si="2"/>
        <v>326</v>
      </c>
      <c r="T19" s="301"/>
      <c r="U19" s="301"/>
      <c r="V19" s="302"/>
      <c r="W19" s="242">
        <f t="shared" si="4"/>
        <v>328</v>
      </c>
      <c r="X19" s="243"/>
      <c r="Y19" s="243"/>
      <c r="Z19" s="243"/>
      <c r="AA19" s="480">
        <v>66</v>
      </c>
      <c r="AB19" s="481"/>
      <c r="AC19" s="481"/>
      <c r="AD19" s="482"/>
      <c r="AE19" s="484">
        <v>40</v>
      </c>
      <c r="AF19" s="485"/>
      <c r="AG19" s="485"/>
      <c r="AH19" s="485"/>
      <c r="AI19" s="484">
        <v>222</v>
      </c>
      <c r="AJ19" s="484"/>
      <c r="AK19" s="484"/>
      <c r="AL19" s="484"/>
      <c r="AM19" s="242">
        <f t="shared" si="5"/>
        <v>341</v>
      </c>
      <c r="AN19" s="243"/>
      <c r="AO19" s="243"/>
      <c r="AP19" s="244"/>
      <c r="AQ19" s="242">
        <v>140</v>
      </c>
      <c r="AR19" s="483"/>
      <c r="AS19" s="483"/>
      <c r="AT19" s="244"/>
      <c r="AU19" s="242">
        <v>97</v>
      </c>
      <c r="AV19" s="479"/>
      <c r="AW19" s="479"/>
      <c r="AX19" s="486"/>
      <c r="AY19" s="242">
        <v>104</v>
      </c>
      <c r="AZ19" s="479"/>
      <c r="BA19" s="479"/>
      <c r="BB19" s="479"/>
    </row>
    <row r="20" spans="1:54" ht="20.25" customHeight="1">
      <c r="A20" s="438" t="s">
        <v>40</v>
      </c>
      <c r="B20" s="423" t="s">
        <v>40</v>
      </c>
      <c r="C20" s="423" t="s">
        <v>40</v>
      </c>
      <c r="D20" s="422" t="s">
        <v>40</v>
      </c>
      <c r="E20" s="422" t="s">
        <v>40</v>
      </c>
      <c r="F20" s="478" t="s">
        <v>40</v>
      </c>
      <c r="G20" s="242">
        <f t="shared" si="3"/>
        <v>1127</v>
      </c>
      <c r="H20" s="243"/>
      <c r="I20" s="243"/>
      <c r="J20" s="244"/>
      <c r="K20" s="242">
        <f t="shared" si="0"/>
        <v>363</v>
      </c>
      <c r="L20" s="243"/>
      <c r="M20" s="243"/>
      <c r="N20" s="244"/>
      <c r="O20" s="242">
        <f t="shared" si="1"/>
        <v>285</v>
      </c>
      <c r="P20" s="243"/>
      <c r="Q20" s="243"/>
      <c r="R20" s="244"/>
      <c r="S20" s="300">
        <f t="shared" si="2"/>
        <v>479</v>
      </c>
      <c r="T20" s="301"/>
      <c r="U20" s="301"/>
      <c r="V20" s="302"/>
      <c r="W20" s="242">
        <f t="shared" si="4"/>
        <v>356</v>
      </c>
      <c r="X20" s="243"/>
      <c r="Y20" s="243"/>
      <c r="Z20" s="243"/>
      <c r="AA20" s="480">
        <v>60</v>
      </c>
      <c r="AB20" s="481"/>
      <c r="AC20" s="481"/>
      <c r="AD20" s="482"/>
      <c r="AE20" s="484">
        <v>51</v>
      </c>
      <c r="AF20" s="485"/>
      <c r="AG20" s="485"/>
      <c r="AH20" s="485"/>
      <c r="AI20" s="484">
        <v>245</v>
      </c>
      <c r="AJ20" s="484"/>
      <c r="AK20" s="484"/>
      <c r="AL20" s="484"/>
      <c r="AM20" s="242">
        <f t="shared" si="5"/>
        <v>771</v>
      </c>
      <c r="AN20" s="243"/>
      <c r="AO20" s="243"/>
      <c r="AP20" s="244"/>
      <c r="AQ20" s="242">
        <v>303</v>
      </c>
      <c r="AR20" s="483"/>
      <c r="AS20" s="483"/>
      <c r="AT20" s="244"/>
      <c r="AU20" s="242">
        <v>234</v>
      </c>
      <c r="AV20" s="479"/>
      <c r="AW20" s="479"/>
      <c r="AX20" s="486"/>
      <c r="AY20" s="242">
        <v>234</v>
      </c>
      <c r="AZ20" s="479"/>
      <c r="BA20" s="479"/>
      <c r="BB20" s="479"/>
    </row>
    <row r="21" spans="1:54" ht="20.25" customHeight="1">
      <c r="A21" s="438" t="s">
        <v>41</v>
      </c>
      <c r="B21" s="423" t="s">
        <v>41</v>
      </c>
      <c r="C21" s="423" t="s">
        <v>41</v>
      </c>
      <c r="D21" s="422" t="s">
        <v>41</v>
      </c>
      <c r="E21" s="422" t="s">
        <v>41</v>
      </c>
      <c r="F21" s="478" t="s">
        <v>41</v>
      </c>
      <c r="G21" s="242">
        <f t="shared" si="3"/>
        <v>906</v>
      </c>
      <c r="H21" s="243"/>
      <c r="I21" s="243"/>
      <c r="J21" s="244"/>
      <c r="K21" s="242">
        <f t="shared" si="0"/>
        <v>278</v>
      </c>
      <c r="L21" s="243"/>
      <c r="M21" s="243"/>
      <c r="N21" s="244"/>
      <c r="O21" s="242">
        <f t="shared" si="1"/>
        <v>245</v>
      </c>
      <c r="P21" s="243"/>
      <c r="Q21" s="243"/>
      <c r="R21" s="244"/>
      <c r="S21" s="300">
        <f t="shared" si="2"/>
        <v>383</v>
      </c>
      <c r="T21" s="301"/>
      <c r="U21" s="301"/>
      <c r="V21" s="302"/>
      <c r="W21" s="242">
        <f t="shared" si="4"/>
        <v>271</v>
      </c>
      <c r="X21" s="243"/>
      <c r="Y21" s="243"/>
      <c r="Z21" s="243"/>
      <c r="AA21" s="480">
        <v>36</v>
      </c>
      <c r="AB21" s="481"/>
      <c r="AC21" s="481"/>
      <c r="AD21" s="482"/>
      <c r="AE21" s="484">
        <v>31</v>
      </c>
      <c r="AF21" s="485"/>
      <c r="AG21" s="485"/>
      <c r="AH21" s="485"/>
      <c r="AI21" s="484">
        <v>204</v>
      </c>
      <c r="AJ21" s="484"/>
      <c r="AK21" s="484"/>
      <c r="AL21" s="484"/>
      <c r="AM21" s="242">
        <f t="shared" si="5"/>
        <v>635</v>
      </c>
      <c r="AN21" s="243"/>
      <c r="AO21" s="243"/>
      <c r="AP21" s="244"/>
      <c r="AQ21" s="242">
        <v>242</v>
      </c>
      <c r="AR21" s="483"/>
      <c r="AS21" s="483"/>
      <c r="AT21" s="244"/>
      <c r="AU21" s="242">
        <v>214</v>
      </c>
      <c r="AV21" s="479"/>
      <c r="AW21" s="479"/>
      <c r="AX21" s="486"/>
      <c r="AY21" s="242">
        <v>179</v>
      </c>
      <c r="AZ21" s="479"/>
      <c r="BA21" s="479"/>
      <c r="BB21" s="479"/>
    </row>
    <row r="22" spans="1:54" ht="20.25" customHeight="1">
      <c r="A22" s="438" t="s">
        <v>42</v>
      </c>
      <c r="B22" s="423" t="s">
        <v>42</v>
      </c>
      <c r="C22" s="423" t="s">
        <v>42</v>
      </c>
      <c r="D22" s="422" t="s">
        <v>42</v>
      </c>
      <c r="E22" s="422" t="s">
        <v>42</v>
      </c>
      <c r="F22" s="478" t="s">
        <v>42</v>
      </c>
      <c r="G22" s="242">
        <f t="shared" si="3"/>
        <v>602</v>
      </c>
      <c r="H22" s="243"/>
      <c r="I22" s="243"/>
      <c r="J22" s="244"/>
      <c r="K22" s="242">
        <f t="shared" si="0"/>
        <v>178</v>
      </c>
      <c r="L22" s="243"/>
      <c r="M22" s="243"/>
      <c r="N22" s="244"/>
      <c r="O22" s="242">
        <f t="shared" si="1"/>
        <v>134</v>
      </c>
      <c r="P22" s="243"/>
      <c r="Q22" s="243"/>
      <c r="R22" s="244"/>
      <c r="S22" s="300">
        <f t="shared" si="2"/>
        <v>290</v>
      </c>
      <c r="T22" s="301"/>
      <c r="U22" s="301"/>
      <c r="V22" s="302"/>
      <c r="W22" s="242">
        <f t="shared" si="4"/>
        <v>257</v>
      </c>
      <c r="X22" s="243"/>
      <c r="Y22" s="243"/>
      <c r="Z22" s="243"/>
      <c r="AA22" s="480">
        <v>51</v>
      </c>
      <c r="AB22" s="481"/>
      <c r="AC22" s="481"/>
      <c r="AD22" s="482"/>
      <c r="AE22" s="484">
        <v>34</v>
      </c>
      <c r="AF22" s="485"/>
      <c r="AG22" s="485"/>
      <c r="AH22" s="485"/>
      <c r="AI22" s="484">
        <v>172</v>
      </c>
      <c r="AJ22" s="484"/>
      <c r="AK22" s="484"/>
      <c r="AL22" s="484"/>
      <c r="AM22" s="242">
        <f t="shared" si="5"/>
        <v>345</v>
      </c>
      <c r="AN22" s="243"/>
      <c r="AO22" s="243"/>
      <c r="AP22" s="244"/>
      <c r="AQ22" s="242">
        <v>127</v>
      </c>
      <c r="AR22" s="483"/>
      <c r="AS22" s="483"/>
      <c r="AT22" s="244"/>
      <c r="AU22" s="242">
        <v>100</v>
      </c>
      <c r="AV22" s="479"/>
      <c r="AW22" s="479"/>
      <c r="AX22" s="486"/>
      <c r="AY22" s="242">
        <v>118</v>
      </c>
      <c r="AZ22" s="479"/>
      <c r="BA22" s="479"/>
      <c r="BB22" s="479"/>
    </row>
    <row r="23" spans="1:54" ht="20.25" customHeight="1">
      <c r="A23" s="438" t="s">
        <v>43</v>
      </c>
      <c r="B23" s="423" t="s">
        <v>43</v>
      </c>
      <c r="C23" s="423" t="s">
        <v>43</v>
      </c>
      <c r="D23" s="422" t="s">
        <v>43</v>
      </c>
      <c r="E23" s="422" t="s">
        <v>43</v>
      </c>
      <c r="F23" s="478" t="s">
        <v>43</v>
      </c>
      <c r="G23" s="242">
        <f t="shared" si="3"/>
        <v>664</v>
      </c>
      <c r="H23" s="243"/>
      <c r="I23" s="243"/>
      <c r="J23" s="244"/>
      <c r="K23" s="242">
        <f t="shared" si="0"/>
        <v>177</v>
      </c>
      <c r="L23" s="243"/>
      <c r="M23" s="243"/>
      <c r="N23" s="244"/>
      <c r="O23" s="242">
        <f t="shared" si="1"/>
        <v>173</v>
      </c>
      <c r="P23" s="243"/>
      <c r="Q23" s="243"/>
      <c r="R23" s="244"/>
      <c r="S23" s="300">
        <f t="shared" si="2"/>
        <v>314</v>
      </c>
      <c r="T23" s="301"/>
      <c r="U23" s="301"/>
      <c r="V23" s="302"/>
      <c r="W23" s="242">
        <f t="shared" si="4"/>
        <v>233</v>
      </c>
      <c r="X23" s="243"/>
      <c r="Y23" s="243"/>
      <c r="Z23" s="243"/>
      <c r="AA23" s="480">
        <v>35</v>
      </c>
      <c r="AB23" s="481"/>
      <c r="AC23" s="481"/>
      <c r="AD23" s="482"/>
      <c r="AE23" s="484">
        <v>24</v>
      </c>
      <c r="AF23" s="485"/>
      <c r="AG23" s="485"/>
      <c r="AH23" s="485"/>
      <c r="AI23" s="484">
        <v>174</v>
      </c>
      <c r="AJ23" s="484"/>
      <c r="AK23" s="484"/>
      <c r="AL23" s="484"/>
      <c r="AM23" s="242">
        <f t="shared" si="5"/>
        <v>431</v>
      </c>
      <c r="AN23" s="243"/>
      <c r="AO23" s="243"/>
      <c r="AP23" s="244"/>
      <c r="AQ23" s="242">
        <v>142</v>
      </c>
      <c r="AR23" s="483"/>
      <c r="AS23" s="483"/>
      <c r="AT23" s="244"/>
      <c r="AU23" s="242">
        <v>149</v>
      </c>
      <c r="AV23" s="479"/>
      <c r="AW23" s="479"/>
      <c r="AX23" s="486"/>
      <c r="AY23" s="242">
        <v>140</v>
      </c>
      <c r="AZ23" s="479"/>
      <c r="BA23" s="479"/>
      <c r="BB23" s="479"/>
    </row>
    <row r="24" spans="1:54" ht="20.25" customHeight="1">
      <c r="A24" s="438" t="s">
        <v>44</v>
      </c>
      <c r="B24" s="423" t="s">
        <v>44</v>
      </c>
      <c r="C24" s="423" t="s">
        <v>44</v>
      </c>
      <c r="D24" s="422" t="s">
        <v>44</v>
      </c>
      <c r="E24" s="422" t="s">
        <v>44</v>
      </c>
      <c r="F24" s="478" t="s">
        <v>44</v>
      </c>
      <c r="G24" s="242">
        <f t="shared" si="3"/>
        <v>1190</v>
      </c>
      <c r="H24" s="243"/>
      <c r="I24" s="243"/>
      <c r="J24" s="244"/>
      <c r="K24" s="242">
        <f t="shared" si="0"/>
        <v>368</v>
      </c>
      <c r="L24" s="243"/>
      <c r="M24" s="243"/>
      <c r="N24" s="244"/>
      <c r="O24" s="242">
        <f t="shared" si="1"/>
        <v>305</v>
      </c>
      <c r="P24" s="243"/>
      <c r="Q24" s="243"/>
      <c r="R24" s="244"/>
      <c r="S24" s="300">
        <f t="shared" si="2"/>
        <v>517</v>
      </c>
      <c r="T24" s="301"/>
      <c r="U24" s="301"/>
      <c r="V24" s="302"/>
      <c r="W24" s="242">
        <f t="shared" si="4"/>
        <v>434</v>
      </c>
      <c r="X24" s="243"/>
      <c r="Y24" s="243"/>
      <c r="Z24" s="243"/>
      <c r="AA24" s="480">
        <v>77</v>
      </c>
      <c r="AB24" s="481"/>
      <c r="AC24" s="481"/>
      <c r="AD24" s="482"/>
      <c r="AE24" s="484">
        <v>71</v>
      </c>
      <c r="AF24" s="485"/>
      <c r="AG24" s="485"/>
      <c r="AH24" s="485"/>
      <c r="AI24" s="484">
        <v>286</v>
      </c>
      <c r="AJ24" s="484"/>
      <c r="AK24" s="484"/>
      <c r="AL24" s="484"/>
      <c r="AM24" s="242">
        <f t="shared" si="5"/>
        <v>756</v>
      </c>
      <c r="AN24" s="243"/>
      <c r="AO24" s="243"/>
      <c r="AP24" s="244"/>
      <c r="AQ24" s="242">
        <v>291</v>
      </c>
      <c r="AR24" s="483"/>
      <c r="AS24" s="483"/>
      <c r="AT24" s="244"/>
      <c r="AU24" s="242">
        <v>234</v>
      </c>
      <c r="AV24" s="479"/>
      <c r="AW24" s="479"/>
      <c r="AX24" s="486"/>
      <c r="AY24" s="242">
        <v>231</v>
      </c>
      <c r="AZ24" s="479"/>
      <c r="BA24" s="479"/>
      <c r="BB24" s="479"/>
    </row>
    <row r="25" spans="1:54" ht="20.25" customHeight="1">
      <c r="A25" s="438" t="s">
        <v>45</v>
      </c>
      <c r="B25" s="423" t="s">
        <v>45</v>
      </c>
      <c r="C25" s="423" t="s">
        <v>45</v>
      </c>
      <c r="D25" s="423" t="s">
        <v>45</v>
      </c>
      <c r="E25" s="423" t="s">
        <v>45</v>
      </c>
      <c r="F25" s="424" t="s">
        <v>45</v>
      </c>
      <c r="G25" s="242">
        <f t="shared" si="3"/>
        <v>1679</v>
      </c>
      <c r="H25" s="243"/>
      <c r="I25" s="243"/>
      <c r="J25" s="244"/>
      <c r="K25" s="242">
        <f t="shared" si="0"/>
        <v>514</v>
      </c>
      <c r="L25" s="243"/>
      <c r="M25" s="243"/>
      <c r="N25" s="244"/>
      <c r="O25" s="242">
        <f t="shared" si="1"/>
        <v>389</v>
      </c>
      <c r="P25" s="243"/>
      <c r="Q25" s="243"/>
      <c r="R25" s="244"/>
      <c r="S25" s="300">
        <f t="shared" si="2"/>
        <v>776</v>
      </c>
      <c r="T25" s="301"/>
      <c r="U25" s="301"/>
      <c r="V25" s="302"/>
      <c r="W25" s="242">
        <f t="shared" si="4"/>
        <v>601</v>
      </c>
      <c r="X25" s="243"/>
      <c r="Y25" s="243"/>
      <c r="Z25" s="243"/>
      <c r="AA25" s="480">
        <v>99</v>
      </c>
      <c r="AB25" s="481"/>
      <c r="AC25" s="481"/>
      <c r="AD25" s="482"/>
      <c r="AE25" s="484">
        <v>70</v>
      </c>
      <c r="AF25" s="485"/>
      <c r="AG25" s="485"/>
      <c r="AH25" s="485"/>
      <c r="AI25" s="484">
        <v>432</v>
      </c>
      <c r="AJ25" s="484"/>
      <c r="AK25" s="484"/>
      <c r="AL25" s="484"/>
      <c r="AM25" s="242">
        <f t="shared" si="5"/>
        <v>1078</v>
      </c>
      <c r="AN25" s="243"/>
      <c r="AO25" s="243"/>
      <c r="AP25" s="244"/>
      <c r="AQ25" s="242">
        <v>415</v>
      </c>
      <c r="AR25" s="483"/>
      <c r="AS25" s="483"/>
      <c r="AT25" s="244"/>
      <c r="AU25" s="242">
        <v>319</v>
      </c>
      <c r="AV25" s="479"/>
      <c r="AW25" s="479"/>
      <c r="AX25" s="486"/>
      <c r="AY25" s="242">
        <v>344</v>
      </c>
      <c r="AZ25" s="479"/>
      <c r="BA25" s="479"/>
      <c r="BB25" s="479"/>
    </row>
    <row r="26" spans="1:54" ht="20.25" customHeight="1">
      <c r="A26" s="438" t="s">
        <v>46</v>
      </c>
      <c r="B26" s="423" t="s">
        <v>46</v>
      </c>
      <c r="C26" s="423" t="s">
        <v>46</v>
      </c>
      <c r="D26" s="423" t="s">
        <v>46</v>
      </c>
      <c r="E26" s="423" t="s">
        <v>46</v>
      </c>
      <c r="F26" s="424" t="s">
        <v>46</v>
      </c>
      <c r="G26" s="242">
        <f t="shared" si="3"/>
        <v>2197</v>
      </c>
      <c r="H26" s="243"/>
      <c r="I26" s="243"/>
      <c r="J26" s="244"/>
      <c r="K26" s="242">
        <f t="shared" si="0"/>
        <v>643</v>
      </c>
      <c r="L26" s="243"/>
      <c r="M26" s="243"/>
      <c r="N26" s="244"/>
      <c r="O26" s="242">
        <f t="shared" si="1"/>
        <v>515</v>
      </c>
      <c r="P26" s="243"/>
      <c r="Q26" s="243"/>
      <c r="R26" s="244"/>
      <c r="S26" s="300">
        <f t="shared" si="2"/>
        <v>1039</v>
      </c>
      <c r="T26" s="301"/>
      <c r="U26" s="301"/>
      <c r="V26" s="302"/>
      <c r="W26" s="242">
        <f t="shared" si="4"/>
        <v>787</v>
      </c>
      <c r="X26" s="243"/>
      <c r="Y26" s="243"/>
      <c r="Z26" s="243"/>
      <c r="AA26" s="480">
        <v>96</v>
      </c>
      <c r="AB26" s="481"/>
      <c r="AC26" s="481"/>
      <c r="AD26" s="482"/>
      <c r="AE26" s="484">
        <v>83</v>
      </c>
      <c r="AF26" s="485"/>
      <c r="AG26" s="485"/>
      <c r="AH26" s="485"/>
      <c r="AI26" s="484">
        <v>608</v>
      </c>
      <c r="AJ26" s="484"/>
      <c r="AK26" s="484"/>
      <c r="AL26" s="484"/>
      <c r="AM26" s="242">
        <f t="shared" si="5"/>
        <v>1410</v>
      </c>
      <c r="AN26" s="243"/>
      <c r="AO26" s="243"/>
      <c r="AP26" s="244"/>
      <c r="AQ26" s="242">
        <v>547</v>
      </c>
      <c r="AR26" s="483"/>
      <c r="AS26" s="483"/>
      <c r="AT26" s="244"/>
      <c r="AU26" s="242">
        <v>432</v>
      </c>
      <c r="AV26" s="479"/>
      <c r="AW26" s="479"/>
      <c r="AX26" s="486"/>
      <c r="AY26" s="242">
        <v>431</v>
      </c>
      <c r="AZ26" s="479"/>
      <c r="BA26" s="479"/>
      <c r="BB26" s="479"/>
    </row>
    <row r="27" spans="1:54" ht="20.25" customHeight="1">
      <c r="A27" s="438" t="s">
        <v>47</v>
      </c>
      <c r="B27" s="423" t="s">
        <v>47</v>
      </c>
      <c r="C27" s="423" t="s">
        <v>47</v>
      </c>
      <c r="D27" s="423" t="s">
        <v>47</v>
      </c>
      <c r="E27" s="423" t="s">
        <v>47</v>
      </c>
      <c r="F27" s="424" t="s">
        <v>47</v>
      </c>
      <c r="G27" s="242">
        <f t="shared" si="3"/>
        <v>874</v>
      </c>
      <c r="H27" s="243"/>
      <c r="I27" s="243"/>
      <c r="J27" s="244"/>
      <c r="K27" s="242">
        <f t="shared" si="0"/>
        <v>302</v>
      </c>
      <c r="L27" s="243"/>
      <c r="M27" s="243"/>
      <c r="N27" s="244"/>
      <c r="O27" s="242">
        <f t="shared" si="1"/>
        <v>219</v>
      </c>
      <c r="P27" s="243"/>
      <c r="Q27" s="243"/>
      <c r="R27" s="244"/>
      <c r="S27" s="300">
        <f t="shared" si="2"/>
        <v>353</v>
      </c>
      <c r="T27" s="301"/>
      <c r="U27" s="301"/>
      <c r="V27" s="302"/>
      <c r="W27" s="242">
        <f t="shared" si="4"/>
        <v>284</v>
      </c>
      <c r="X27" s="243"/>
      <c r="Y27" s="243"/>
      <c r="Z27" s="243"/>
      <c r="AA27" s="480">
        <v>46</v>
      </c>
      <c r="AB27" s="481"/>
      <c r="AC27" s="481"/>
      <c r="AD27" s="482"/>
      <c r="AE27" s="484">
        <v>34</v>
      </c>
      <c r="AF27" s="485"/>
      <c r="AG27" s="485"/>
      <c r="AH27" s="485"/>
      <c r="AI27" s="484">
        <v>204</v>
      </c>
      <c r="AJ27" s="484"/>
      <c r="AK27" s="484"/>
      <c r="AL27" s="484"/>
      <c r="AM27" s="242">
        <f t="shared" si="5"/>
        <v>590</v>
      </c>
      <c r="AN27" s="243"/>
      <c r="AO27" s="243"/>
      <c r="AP27" s="244"/>
      <c r="AQ27" s="242">
        <v>256</v>
      </c>
      <c r="AR27" s="483"/>
      <c r="AS27" s="483"/>
      <c r="AT27" s="244"/>
      <c r="AU27" s="242">
        <v>185</v>
      </c>
      <c r="AV27" s="479"/>
      <c r="AW27" s="479"/>
      <c r="AX27" s="486"/>
      <c r="AY27" s="242">
        <v>149</v>
      </c>
      <c r="AZ27" s="479"/>
      <c r="BA27" s="479"/>
      <c r="BB27" s="479"/>
    </row>
    <row r="28" spans="1:54" ht="20.25" customHeight="1">
      <c r="A28" s="438" t="s">
        <v>48</v>
      </c>
      <c r="B28" s="423" t="s">
        <v>48</v>
      </c>
      <c r="C28" s="423" t="s">
        <v>48</v>
      </c>
      <c r="D28" s="423" t="s">
        <v>48</v>
      </c>
      <c r="E28" s="423" t="s">
        <v>48</v>
      </c>
      <c r="F28" s="424" t="s">
        <v>48</v>
      </c>
      <c r="G28" s="242">
        <f t="shared" si="3"/>
        <v>1594</v>
      </c>
      <c r="H28" s="243"/>
      <c r="I28" s="243"/>
      <c r="J28" s="244"/>
      <c r="K28" s="242">
        <f t="shared" si="0"/>
        <v>597</v>
      </c>
      <c r="L28" s="243"/>
      <c r="M28" s="243"/>
      <c r="N28" s="244"/>
      <c r="O28" s="242">
        <f t="shared" si="1"/>
        <v>413</v>
      </c>
      <c r="P28" s="243"/>
      <c r="Q28" s="243"/>
      <c r="R28" s="244"/>
      <c r="S28" s="300">
        <f t="shared" si="2"/>
        <v>584</v>
      </c>
      <c r="T28" s="301"/>
      <c r="U28" s="301"/>
      <c r="V28" s="302"/>
      <c r="W28" s="242">
        <f t="shared" si="4"/>
        <v>390</v>
      </c>
      <c r="X28" s="243"/>
      <c r="Y28" s="243"/>
      <c r="Z28" s="243"/>
      <c r="AA28" s="480">
        <v>56</v>
      </c>
      <c r="AB28" s="481"/>
      <c r="AC28" s="481"/>
      <c r="AD28" s="482"/>
      <c r="AE28" s="484">
        <v>61</v>
      </c>
      <c r="AF28" s="485"/>
      <c r="AG28" s="485"/>
      <c r="AH28" s="485"/>
      <c r="AI28" s="484">
        <v>273</v>
      </c>
      <c r="AJ28" s="484"/>
      <c r="AK28" s="484"/>
      <c r="AL28" s="484"/>
      <c r="AM28" s="242">
        <f t="shared" si="5"/>
        <v>1204</v>
      </c>
      <c r="AN28" s="243"/>
      <c r="AO28" s="243"/>
      <c r="AP28" s="244"/>
      <c r="AQ28" s="242">
        <v>541</v>
      </c>
      <c r="AR28" s="483"/>
      <c r="AS28" s="483"/>
      <c r="AT28" s="244"/>
      <c r="AU28" s="242">
        <v>352</v>
      </c>
      <c r="AV28" s="479"/>
      <c r="AW28" s="479"/>
      <c r="AX28" s="486"/>
      <c r="AY28" s="242">
        <v>311</v>
      </c>
      <c r="AZ28" s="479"/>
      <c r="BA28" s="479"/>
      <c r="BB28" s="479"/>
    </row>
    <row r="29" spans="1:54" ht="20.25" customHeight="1">
      <c r="A29" s="438" t="s">
        <v>49</v>
      </c>
      <c r="B29" s="423" t="s">
        <v>49</v>
      </c>
      <c r="C29" s="423" t="s">
        <v>49</v>
      </c>
      <c r="D29" s="423" t="s">
        <v>49</v>
      </c>
      <c r="E29" s="423" t="s">
        <v>49</v>
      </c>
      <c r="F29" s="424" t="s">
        <v>49</v>
      </c>
      <c r="G29" s="242">
        <f t="shared" si="3"/>
        <v>1121</v>
      </c>
      <c r="H29" s="243"/>
      <c r="I29" s="243"/>
      <c r="J29" s="244"/>
      <c r="K29" s="242">
        <f t="shared" si="0"/>
        <v>384</v>
      </c>
      <c r="L29" s="243"/>
      <c r="M29" s="243"/>
      <c r="N29" s="244"/>
      <c r="O29" s="242">
        <f t="shared" si="1"/>
        <v>279</v>
      </c>
      <c r="P29" s="243"/>
      <c r="Q29" s="243"/>
      <c r="R29" s="244"/>
      <c r="S29" s="300">
        <f t="shared" si="2"/>
        <v>458</v>
      </c>
      <c r="T29" s="301"/>
      <c r="U29" s="301"/>
      <c r="V29" s="302"/>
      <c r="W29" s="242">
        <f t="shared" si="4"/>
        <v>342</v>
      </c>
      <c r="X29" s="243"/>
      <c r="Y29" s="243"/>
      <c r="Z29" s="243"/>
      <c r="AA29" s="480">
        <v>59</v>
      </c>
      <c r="AB29" s="481"/>
      <c r="AC29" s="481"/>
      <c r="AD29" s="482"/>
      <c r="AE29" s="484">
        <v>47</v>
      </c>
      <c r="AF29" s="485"/>
      <c r="AG29" s="485"/>
      <c r="AH29" s="485"/>
      <c r="AI29" s="484">
        <v>236</v>
      </c>
      <c r="AJ29" s="484"/>
      <c r="AK29" s="484"/>
      <c r="AL29" s="484"/>
      <c r="AM29" s="242">
        <f t="shared" si="5"/>
        <v>779</v>
      </c>
      <c r="AN29" s="243"/>
      <c r="AO29" s="243"/>
      <c r="AP29" s="244"/>
      <c r="AQ29" s="242">
        <v>325</v>
      </c>
      <c r="AR29" s="483"/>
      <c r="AS29" s="483"/>
      <c r="AT29" s="244"/>
      <c r="AU29" s="242">
        <v>232</v>
      </c>
      <c r="AV29" s="479"/>
      <c r="AW29" s="479"/>
      <c r="AX29" s="486"/>
      <c r="AY29" s="242">
        <v>222</v>
      </c>
      <c r="AZ29" s="479"/>
      <c r="BA29" s="479"/>
      <c r="BB29" s="479"/>
    </row>
    <row r="30" spans="1:54" ht="20.25" customHeight="1">
      <c r="A30" s="438" t="s">
        <v>50</v>
      </c>
      <c r="B30" s="423" t="s">
        <v>50</v>
      </c>
      <c r="C30" s="423" t="s">
        <v>50</v>
      </c>
      <c r="D30" s="423" t="s">
        <v>50</v>
      </c>
      <c r="E30" s="423" t="s">
        <v>50</v>
      </c>
      <c r="F30" s="424" t="s">
        <v>50</v>
      </c>
      <c r="G30" s="242">
        <f t="shared" si="3"/>
        <v>1830</v>
      </c>
      <c r="H30" s="243"/>
      <c r="I30" s="243"/>
      <c r="J30" s="244"/>
      <c r="K30" s="242">
        <f t="shared" si="0"/>
        <v>601</v>
      </c>
      <c r="L30" s="243"/>
      <c r="M30" s="243"/>
      <c r="N30" s="244"/>
      <c r="O30" s="242">
        <f t="shared" si="1"/>
        <v>449</v>
      </c>
      <c r="P30" s="243"/>
      <c r="Q30" s="243"/>
      <c r="R30" s="244"/>
      <c r="S30" s="300">
        <f t="shared" si="2"/>
        <v>780</v>
      </c>
      <c r="T30" s="301"/>
      <c r="U30" s="301"/>
      <c r="V30" s="302"/>
      <c r="W30" s="242">
        <f t="shared" si="4"/>
        <v>649</v>
      </c>
      <c r="X30" s="243"/>
      <c r="Y30" s="243"/>
      <c r="Z30" s="243"/>
      <c r="AA30" s="480">
        <v>125</v>
      </c>
      <c r="AB30" s="481"/>
      <c r="AC30" s="481"/>
      <c r="AD30" s="482"/>
      <c r="AE30" s="484">
        <v>90</v>
      </c>
      <c r="AF30" s="485"/>
      <c r="AG30" s="485"/>
      <c r="AH30" s="485"/>
      <c r="AI30" s="484">
        <v>434</v>
      </c>
      <c r="AJ30" s="484"/>
      <c r="AK30" s="484"/>
      <c r="AL30" s="484"/>
      <c r="AM30" s="242">
        <f t="shared" si="5"/>
        <v>1181</v>
      </c>
      <c r="AN30" s="243"/>
      <c r="AO30" s="243"/>
      <c r="AP30" s="244"/>
      <c r="AQ30" s="242">
        <v>476</v>
      </c>
      <c r="AR30" s="483"/>
      <c r="AS30" s="483"/>
      <c r="AT30" s="244"/>
      <c r="AU30" s="242">
        <v>359</v>
      </c>
      <c r="AV30" s="479"/>
      <c r="AW30" s="479"/>
      <c r="AX30" s="486"/>
      <c r="AY30" s="242">
        <v>346</v>
      </c>
      <c r="AZ30" s="479"/>
      <c r="BA30" s="479"/>
      <c r="BB30" s="479"/>
    </row>
    <row r="31" spans="1:54" ht="20.25" customHeight="1">
      <c r="A31" s="438" t="s">
        <v>51</v>
      </c>
      <c r="B31" s="423" t="s">
        <v>51</v>
      </c>
      <c r="C31" s="423" t="s">
        <v>51</v>
      </c>
      <c r="D31" s="423" t="s">
        <v>51</v>
      </c>
      <c r="E31" s="423" t="s">
        <v>51</v>
      </c>
      <c r="F31" s="424" t="s">
        <v>51</v>
      </c>
      <c r="G31" s="242">
        <f t="shared" si="3"/>
        <v>1324</v>
      </c>
      <c r="H31" s="243"/>
      <c r="I31" s="243"/>
      <c r="J31" s="244"/>
      <c r="K31" s="242">
        <f t="shared" si="0"/>
        <v>407</v>
      </c>
      <c r="L31" s="243"/>
      <c r="M31" s="243"/>
      <c r="N31" s="244"/>
      <c r="O31" s="242">
        <f t="shared" si="1"/>
        <v>332</v>
      </c>
      <c r="P31" s="243"/>
      <c r="Q31" s="243"/>
      <c r="R31" s="244"/>
      <c r="S31" s="300">
        <f t="shared" si="2"/>
        <v>585</v>
      </c>
      <c r="T31" s="301"/>
      <c r="U31" s="301"/>
      <c r="V31" s="302"/>
      <c r="W31" s="242">
        <f t="shared" si="4"/>
        <v>422</v>
      </c>
      <c r="X31" s="243"/>
      <c r="Y31" s="243"/>
      <c r="Z31" s="243"/>
      <c r="AA31" s="480">
        <v>75</v>
      </c>
      <c r="AB31" s="481"/>
      <c r="AC31" s="481"/>
      <c r="AD31" s="482"/>
      <c r="AE31" s="484">
        <v>55</v>
      </c>
      <c r="AF31" s="485"/>
      <c r="AG31" s="485"/>
      <c r="AH31" s="485"/>
      <c r="AI31" s="484">
        <v>292</v>
      </c>
      <c r="AJ31" s="484"/>
      <c r="AK31" s="484"/>
      <c r="AL31" s="484"/>
      <c r="AM31" s="242">
        <f t="shared" si="5"/>
        <v>902</v>
      </c>
      <c r="AN31" s="243"/>
      <c r="AO31" s="243"/>
      <c r="AP31" s="244"/>
      <c r="AQ31" s="242">
        <v>332</v>
      </c>
      <c r="AR31" s="483"/>
      <c r="AS31" s="483"/>
      <c r="AT31" s="244"/>
      <c r="AU31" s="242">
        <v>277</v>
      </c>
      <c r="AV31" s="479"/>
      <c r="AW31" s="479"/>
      <c r="AX31" s="486"/>
      <c r="AY31" s="242">
        <v>293</v>
      </c>
      <c r="AZ31" s="479"/>
      <c r="BA31" s="479"/>
      <c r="BB31" s="479"/>
    </row>
    <row r="32" spans="1:54" ht="20.25" customHeight="1">
      <c r="A32" s="438" t="s">
        <v>52</v>
      </c>
      <c r="B32" s="423" t="s">
        <v>52</v>
      </c>
      <c r="C32" s="423" t="s">
        <v>52</v>
      </c>
      <c r="D32" s="423" t="s">
        <v>52</v>
      </c>
      <c r="E32" s="423" t="s">
        <v>52</v>
      </c>
      <c r="F32" s="424" t="s">
        <v>52</v>
      </c>
      <c r="G32" s="242">
        <f t="shared" si="3"/>
        <v>1100</v>
      </c>
      <c r="H32" s="243"/>
      <c r="I32" s="243"/>
      <c r="J32" s="244"/>
      <c r="K32" s="242">
        <f t="shared" si="0"/>
        <v>415</v>
      </c>
      <c r="L32" s="243"/>
      <c r="M32" s="243"/>
      <c r="N32" s="244"/>
      <c r="O32" s="242">
        <f t="shared" si="1"/>
        <v>227</v>
      </c>
      <c r="P32" s="243"/>
      <c r="Q32" s="243"/>
      <c r="R32" s="244"/>
      <c r="S32" s="300">
        <f t="shared" si="2"/>
        <v>458</v>
      </c>
      <c r="T32" s="301"/>
      <c r="U32" s="301"/>
      <c r="V32" s="302"/>
      <c r="W32" s="242">
        <f t="shared" si="4"/>
        <v>420</v>
      </c>
      <c r="X32" s="243"/>
      <c r="Y32" s="243"/>
      <c r="Z32" s="243"/>
      <c r="AA32" s="480">
        <v>80</v>
      </c>
      <c r="AB32" s="481"/>
      <c r="AC32" s="481"/>
      <c r="AD32" s="482"/>
      <c r="AE32" s="484">
        <v>65</v>
      </c>
      <c r="AF32" s="485"/>
      <c r="AG32" s="485"/>
      <c r="AH32" s="485"/>
      <c r="AI32" s="484">
        <v>275</v>
      </c>
      <c r="AJ32" s="484"/>
      <c r="AK32" s="484"/>
      <c r="AL32" s="484"/>
      <c r="AM32" s="242">
        <f t="shared" si="5"/>
        <v>680</v>
      </c>
      <c r="AN32" s="243"/>
      <c r="AO32" s="243"/>
      <c r="AP32" s="244"/>
      <c r="AQ32" s="242">
        <v>335</v>
      </c>
      <c r="AR32" s="483"/>
      <c r="AS32" s="483"/>
      <c r="AT32" s="244"/>
      <c r="AU32" s="242">
        <v>162</v>
      </c>
      <c r="AV32" s="479"/>
      <c r="AW32" s="479"/>
      <c r="AX32" s="486"/>
      <c r="AY32" s="242">
        <v>183</v>
      </c>
      <c r="AZ32" s="479"/>
      <c r="BA32" s="479"/>
      <c r="BB32" s="479"/>
    </row>
    <row r="33" spans="1:54" ht="20.25" customHeight="1">
      <c r="A33" s="438" t="s">
        <v>53</v>
      </c>
      <c r="B33" s="423" t="s">
        <v>53</v>
      </c>
      <c r="C33" s="423" t="s">
        <v>53</v>
      </c>
      <c r="D33" s="423" t="s">
        <v>53</v>
      </c>
      <c r="E33" s="423" t="s">
        <v>53</v>
      </c>
      <c r="F33" s="424" t="s">
        <v>53</v>
      </c>
      <c r="G33" s="242">
        <f t="shared" si="3"/>
        <v>1743</v>
      </c>
      <c r="H33" s="243"/>
      <c r="I33" s="243"/>
      <c r="J33" s="244"/>
      <c r="K33" s="242">
        <f t="shared" si="0"/>
        <v>509</v>
      </c>
      <c r="L33" s="243"/>
      <c r="M33" s="243"/>
      <c r="N33" s="244"/>
      <c r="O33" s="242">
        <f t="shared" si="1"/>
        <v>443</v>
      </c>
      <c r="P33" s="243"/>
      <c r="Q33" s="243"/>
      <c r="R33" s="244"/>
      <c r="S33" s="300">
        <f t="shared" si="2"/>
        <v>791</v>
      </c>
      <c r="T33" s="301"/>
      <c r="U33" s="301"/>
      <c r="V33" s="302"/>
      <c r="W33" s="242">
        <f t="shared" si="4"/>
        <v>572</v>
      </c>
      <c r="X33" s="243"/>
      <c r="Y33" s="243"/>
      <c r="Z33" s="243"/>
      <c r="AA33" s="480">
        <v>60</v>
      </c>
      <c r="AB33" s="481"/>
      <c r="AC33" s="481"/>
      <c r="AD33" s="482"/>
      <c r="AE33" s="484">
        <v>73</v>
      </c>
      <c r="AF33" s="485"/>
      <c r="AG33" s="485"/>
      <c r="AH33" s="485"/>
      <c r="AI33" s="484">
        <v>439</v>
      </c>
      <c r="AJ33" s="484"/>
      <c r="AK33" s="484"/>
      <c r="AL33" s="484"/>
      <c r="AM33" s="242">
        <f t="shared" si="5"/>
        <v>1171</v>
      </c>
      <c r="AN33" s="243"/>
      <c r="AO33" s="243"/>
      <c r="AP33" s="244"/>
      <c r="AQ33" s="242">
        <v>449</v>
      </c>
      <c r="AR33" s="483"/>
      <c r="AS33" s="483"/>
      <c r="AT33" s="244"/>
      <c r="AU33" s="242">
        <v>370</v>
      </c>
      <c r="AV33" s="479"/>
      <c r="AW33" s="479"/>
      <c r="AX33" s="486"/>
      <c r="AY33" s="242">
        <v>352</v>
      </c>
      <c r="AZ33" s="479"/>
      <c r="BA33" s="479"/>
      <c r="BB33" s="479"/>
    </row>
    <row r="34" spans="1:54" ht="20.25" customHeight="1">
      <c r="A34" s="438" t="s">
        <v>54</v>
      </c>
      <c r="B34" s="423" t="s">
        <v>54</v>
      </c>
      <c r="C34" s="423" t="s">
        <v>54</v>
      </c>
      <c r="D34" s="423" t="s">
        <v>54</v>
      </c>
      <c r="E34" s="423" t="s">
        <v>54</v>
      </c>
      <c r="F34" s="424" t="s">
        <v>54</v>
      </c>
      <c r="G34" s="242">
        <f t="shared" si="3"/>
        <v>1922</v>
      </c>
      <c r="H34" s="243"/>
      <c r="I34" s="243"/>
      <c r="J34" s="244"/>
      <c r="K34" s="242">
        <f t="shared" si="0"/>
        <v>640</v>
      </c>
      <c r="L34" s="243"/>
      <c r="M34" s="243"/>
      <c r="N34" s="244"/>
      <c r="O34" s="242">
        <f t="shared" si="1"/>
        <v>450</v>
      </c>
      <c r="P34" s="243"/>
      <c r="Q34" s="243"/>
      <c r="R34" s="244"/>
      <c r="S34" s="300">
        <f t="shared" si="2"/>
        <v>832</v>
      </c>
      <c r="T34" s="301"/>
      <c r="U34" s="301"/>
      <c r="V34" s="302"/>
      <c r="W34" s="242">
        <f t="shared" si="4"/>
        <v>687</v>
      </c>
      <c r="X34" s="243"/>
      <c r="Y34" s="243"/>
      <c r="Z34" s="243"/>
      <c r="AA34" s="480">
        <v>124</v>
      </c>
      <c r="AB34" s="481"/>
      <c r="AC34" s="481"/>
      <c r="AD34" s="482"/>
      <c r="AE34" s="484">
        <v>85</v>
      </c>
      <c r="AF34" s="485"/>
      <c r="AG34" s="485"/>
      <c r="AH34" s="485"/>
      <c r="AI34" s="484">
        <v>478</v>
      </c>
      <c r="AJ34" s="484"/>
      <c r="AK34" s="484"/>
      <c r="AL34" s="484"/>
      <c r="AM34" s="242">
        <f t="shared" si="5"/>
        <v>1235</v>
      </c>
      <c r="AN34" s="243"/>
      <c r="AO34" s="243"/>
      <c r="AP34" s="244"/>
      <c r="AQ34" s="242">
        <v>516</v>
      </c>
      <c r="AR34" s="483"/>
      <c r="AS34" s="483"/>
      <c r="AT34" s="244"/>
      <c r="AU34" s="242">
        <v>365</v>
      </c>
      <c r="AV34" s="479"/>
      <c r="AW34" s="479"/>
      <c r="AX34" s="486"/>
      <c r="AY34" s="242">
        <v>354</v>
      </c>
      <c r="AZ34" s="479"/>
      <c r="BA34" s="479"/>
      <c r="BB34" s="479"/>
    </row>
    <row r="35" spans="1:54" ht="20.25" customHeight="1">
      <c r="A35" s="438" t="s">
        <v>55</v>
      </c>
      <c r="B35" s="423" t="s">
        <v>55</v>
      </c>
      <c r="C35" s="423" t="s">
        <v>55</v>
      </c>
      <c r="D35" s="423" t="s">
        <v>55</v>
      </c>
      <c r="E35" s="423" t="s">
        <v>55</v>
      </c>
      <c r="F35" s="424" t="s">
        <v>55</v>
      </c>
      <c r="G35" s="242">
        <f t="shared" si="3"/>
        <v>1960</v>
      </c>
      <c r="H35" s="243"/>
      <c r="I35" s="243"/>
      <c r="J35" s="244"/>
      <c r="K35" s="242">
        <f t="shared" si="0"/>
        <v>611</v>
      </c>
      <c r="L35" s="243"/>
      <c r="M35" s="243"/>
      <c r="N35" s="244"/>
      <c r="O35" s="242">
        <f t="shared" si="1"/>
        <v>444</v>
      </c>
      <c r="P35" s="243"/>
      <c r="Q35" s="243"/>
      <c r="R35" s="244"/>
      <c r="S35" s="300">
        <f t="shared" si="2"/>
        <v>905</v>
      </c>
      <c r="T35" s="301"/>
      <c r="U35" s="301"/>
      <c r="V35" s="302"/>
      <c r="W35" s="242">
        <f t="shared" si="4"/>
        <v>666</v>
      </c>
      <c r="X35" s="243"/>
      <c r="Y35" s="243"/>
      <c r="Z35" s="243"/>
      <c r="AA35" s="480">
        <v>91</v>
      </c>
      <c r="AB35" s="481"/>
      <c r="AC35" s="481"/>
      <c r="AD35" s="482"/>
      <c r="AE35" s="484">
        <v>67</v>
      </c>
      <c r="AF35" s="485"/>
      <c r="AG35" s="485"/>
      <c r="AH35" s="485"/>
      <c r="AI35" s="484">
        <v>508</v>
      </c>
      <c r="AJ35" s="484"/>
      <c r="AK35" s="484"/>
      <c r="AL35" s="484"/>
      <c r="AM35" s="242">
        <f t="shared" si="5"/>
        <v>1294</v>
      </c>
      <c r="AN35" s="243"/>
      <c r="AO35" s="243"/>
      <c r="AP35" s="244"/>
      <c r="AQ35" s="242">
        <v>520</v>
      </c>
      <c r="AR35" s="483"/>
      <c r="AS35" s="483"/>
      <c r="AT35" s="244"/>
      <c r="AU35" s="242">
        <v>377</v>
      </c>
      <c r="AV35" s="479"/>
      <c r="AW35" s="479"/>
      <c r="AX35" s="486"/>
      <c r="AY35" s="242">
        <v>397</v>
      </c>
      <c r="AZ35" s="479"/>
      <c r="BA35" s="479"/>
      <c r="BB35" s="479"/>
    </row>
    <row r="36" spans="1:54" ht="20.25" customHeight="1">
      <c r="A36" s="438" t="s">
        <v>56</v>
      </c>
      <c r="B36" s="423" t="s">
        <v>56</v>
      </c>
      <c r="C36" s="423" t="s">
        <v>56</v>
      </c>
      <c r="D36" s="423" t="s">
        <v>56</v>
      </c>
      <c r="E36" s="423" t="s">
        <v>56</v>
      </c>
      <c r="F36" s="424" t="s">
        <v>56</v>
      </c>
      <c r="G36" s="242">
        <f t="shared" si="3"/>
        <v>3437</v>
      </c>
      <c r="H36" s="243"/>
      <c r="I36" s="243"/>
      <c r="J36" s="244"/>
      <c r="K36" s="242">
        <f t="shared" si="0"/>
        <v>1029</v>
      </c>
      <c r="L36" s="243"/>
      <c r="M36" s="243"/>
      <c r="N36" s="244"/>
      <c r="O36" s="242">
        <f t="shared" si="1"/>
        <v>874</v>
      </c>
      <c r="P36" s="243"/>
      <c r="Q36" s="243"/>
      <c r="R36" s="244"/>
      <c r="S36" s="300">
        <f t="shared" si="2"/>
        <v>1534</v>
      </c>
      <c r="T36" s="301"/>
      <c r="U36" s="301"/>
      <c r="V36" s="302"/>
      <c r="W36" s="242">
        <f t="shared" si="4"/>
        <v>1086</v>
      </c>
      <c r="X36" s="243"/>
      <c r="Y36" s="243"/>
      <c r="Z36" s="243"/>
      <c r="AA36" s="480">
        <v>151</v>
      </c>
      <c r="AB36" s="481"/>
      <c r="AC36" s="481"/>
      <c r="AD36" s="482"/>
      <c r="AE36" s="484">
        <v>142</v>
      </c>
      <c r="AF36" s="485"/>
      <c r="AG36" s="485"/>
      <c r="AH36" s="485"/>
      <c r="AI36" s="484">
        <v>793</v>
      </c>
      <c r="AJ36" s="484"/>
      <c r="AK36" s="484"/>
      <c r="AL36" s="484"/>
      <c r="AM36" s="242">
        <f t="shared" si="5"/>
        <v>2351</v>
      </c>
      <c r="AN36" s="243"/>
      <c r="AO36" s="243"/>
      <c r="AP36" s="244"/>
      <c r="AQ36" s="242">
        <v>878</v>
      </c>
      <c r="AR36" s="483"/>
      <c r="AS36" s="483"/>
      <c r="AT36" s="244"/>
      <c r="AU36" s="242">
        <v>732</v>
      </c>
      <c r="AV36" s="479"/>
      <c r="AW36" s="479"/>
      <c r="AX36" s="486"/>
      <c r="AY36" s="242">
        <v>741</v>
      </c>
      <c r="AZ36" s="479"/>
      <c r="BA36" s="479"/>
      <c r="BB36" s="479"/>
    </row>
    <row r="37" spans="1:54" ht="20.25" customHeight="1">
      <c r="A37" s="494" t="s">
        <v>57</v>
      </c>
      <c r="B37" s="495" t="s">
        <v>57</v>
      </c>
      <c r="C37" s="495" t="s">
        <v>57</v>
      </c>
      <c r="D37" s="495" t="s">
        <v>57</v>
      </c>
      <c r="E37" s="495" t="s">
        <v>57</v>
      </c>
      <c r="F37" s="496" t="s">
        <v>57</v>
      </c>
      <c r="G37" s="240">
        <f t="shared" si="3"/>
        <v>1938</v>
      </c>
      <c r="H37" s="236"/>
      <c r="I37" s="236"/>
      <c r="J37" s="241"/>
      <c r="K37" s="240">
        <f t="shared" si="0"/>
        <v>468</v>
      </c>
      <c r="L37" s="236"/>
      <c r="M37" s="236"/>
      <c r="N37" s="241"/>
      <c r="O37" s="240">
        <f t="shared" si="1"/>
        <v>651</v>
      </c>
      <c r="P37" s="236"/>
      <c r="Q37" s="236"/>
      <c r="R37" s="241"/>
      <c r="S37" s="292">
        <f t="shared" si="2"/>
        <v>819</v>
      </c>
      <c r="T37" s="319"/>
      <c r="U37" s="319"/>
      <c r="V37" s="291"/>
      <c r="W37" s="240">
        <f t="shared" si="4"/>
        <v>380</v>
      </c>
      <c r="X37" s="236"/>
      <c r="Y37" s="236"/>
      <c r="Z37" s="236"/>
      <c r="AA37" s="487">
        <v>45</v>
      </c>
      <c r="AB37" s="488"/>
      <c r="AC37" s="488"/>
      <c r="AD37" s="489"/>
      <c r="AE37" s="490">
        <v>47</v>
      </c>
      <c r="AF37" s="491"/>
      <c r="AG37" s="491"/>
      <c r="AH37" s="491"/>
      <c r="AI37" s="490">
        <v>288</v>
      </c>
      <c r="AJ37" s="490"/>
      <c r="AK37" s="490"/>
      <c r="AL37" s="490"/>
      <c r="AM37" s="240">
        <f t="shared" si="5"/>
        <v>1558</v>
      </c>
      <c r="AN37" s="236"/>
      <c r="AO37" s="236"/>
      <c r="AP37" s="241"/>
      <c r="AQ37" s="240">
        <v>423</v>
      </c>
      <c r="AR37" s="492"/>
      <c r="AS37" s="492"/>
      <c r="AT37" s="493"/>
      <c r="AU37" s="240">
        <v>604</v>
      </c>
      <c r="AV37" s="492"/>
      <c r="AW37" s="492"/>
      <c r="AX37" s="493"/>
      <c r="AY37" s="240">
        <v>531</v>
      </c>
      <c r="AZ37" s="492"/>
      <c r="BA37" s="492"/>
      <c r="BB37" s="492"/>
    </row>
    <row r="38" spans="1:54" ht="15" customHeight="1">
      <c r="A38" s="215" t="s">
        <v>262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</row>
    <row r="39" spans="1:54" ht="15" customHeight="1">
      <c r="A39" s="215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</row>
  </sheetData>
  <mergeCells count="399">
    <mergeCell ref="A38:BB38"/>
    <mergeCell ref="A39:BB39"/>
    <mergeCell ref="AA37:AD37"/>
    <mergeCell ref="AE37:AH37"/>
    <mergeCell ref="AI37:AL37"/>
    <mergeCell ref="AM37:AP37"/>
    <mergeCell ref="AQ37:AT37"/>
    <mergeCell ref="AU37:AX37"/>
    <mergeCell ref="AM36:AP36"/>
    <mergeCell ref="AQ36:AT36"/>
    <mergeCell ref="AU36:AX36"/>
    <mergeCell ref="AY36:BB36"/>
    <mergeCell ref="A37:F37"/>
    <mergeCell ref="G37:J37"/>
    <mergeCell ref="K37:N37"/>
    <mergeCell ref="O37:R37"/>
    <mergeCell ref="S37:V37"/>
    <mergeCell ref="W37:Z37"/>
    <mergeCell ref="AY37:BB37"/>
    <mergeCell ref="A36:F36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4:AP34"/>
    <mergeCell ref="AQ34:AT34"/>
    <mergeCell ref="AU34:AX34"/>
    <mergeCell ref="AY34:BB34"/>
    <mergeCell ref="A35:F35"/>
    <mergeCell ref="G35:J35"/>
    <mergeCell ref="K35:N35"/>
    <mergeCell ref="O35:R35"/>
    <mergeCell ref="S35:V35"/>
    <mergeCell ref="W35:Z35"/>
    <mergeCell ref="AY35:BB35"/>
    <mergeCell ref="AA35:AD35"/>
    <mergeCell ref="AE35:AH35"/>
    <mergeCell ref="AI35:AL35"/>
    <mergeCell ref="AM35:AP35"/>
    <mergeCell ref="AQ35:AT35"/>
    <mergeCell ref="AU35:AX35"/>
    <mergeCell ref="A34:F34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2:AP32"/>
    <mergeCell ref="AQ32:AT32"/>
    <mergeCell ref="AU32:AX32"/>
    <mergeCell ref="AY32:BB32"/>
    <mergeCell ref="A33:F33"/>
    <mergeCell ref="G33:J33"/>
    <mergeCell ref="K33:N33"/>
    <mergeCell ref="O33:R33"/>
    <mergeCell ref="S33:V33"/>
    <mergeCell ref="W33:Z33"/>
    <mergeCell ref="AY33:BB33"/>
    <mergeCell ref="AA33:AD33"/>
    <mergeCell ref="AE33:AH33"/>
    <mergeCell ref="AI33:AL33"/>
    <mergeCell ref="AM33:AP33"/>
    <mergeCell ref="AQ33:AT33"/>
    <mergeCell ref="AU33:AX33"/>
    <mergeCell ref="A32:F32"/>
    <mergeCell ref="G32:J32"/>
    <mergeCell ref="K32:N32"/>
    <mergeCell ref="O32:R32"/>
    <mergeCell ref="S32:V32"/>
    <mergeCell ref="W32:Z32"/>
    <mergeCell ref="AA32:AD32"/>
    <mergeCell ref="AE32:AH32"/>
    <mergeCell ref="AI32:AL32"/>
    <mergeCell ref="AM30:AP30"/>
    <mergeCell ref="AQ30:AT30"/>
    <mergeCell ref="AU30:AX30"/>
    <mergeCell ref="AY30:BB30"/>
    <mergeCell ref="A31:F31"/>
    <mergeCell ref="G31:J31"/>
    <mergeCell ref="K31:N31"/>
    <mergeCell ref="O31:R31"/>
    <mergeCell ref="S31:V31"/>
    <mergeCell ref="W31:Z31"/>
    <mergeCell ref="AY31:BB31"/>
    <mergeCell ref="AA31:AD31"/>
    <mergeCell ref="AE31:AH31"/>
    <mergeCell ref="AI31:AL31"/>
    <mergeCell ref="AM31:AP31"/>
    <mergeCell ref="AQ31:AT31"/>
    <mergeCell ref="AU31:AX31"/>
    <mergeCell ref="A30:F30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28:AP28"/>
    <mergeCell ref="AQ28:AT28"/>
    <mergeCell ref="AU28:AX28"/>
    <mergeCell ref="AY28:BB28"/>
    <mergeCell ref="A29:F29"/>
    <mergeCell ref="G29:J29"/>
    <mergeCell ref="K29:N29"/>
    <mergeCell ref="O29:R29"/>
    <mergeCell ref="S29:V29"/>
    <mergeCell ref="W29:Z29"/>
    <mergeCell ref="AY29:BB29"/>
    <mergeCell ref="AA29:AD29"/>
    <mergeCell ref="AE29:AH29"/>
    <mergeCell ref="AI29:AL29"/>
    <mergeCell ref="AM29:AP29"/>
    <mergeCell ref="AQ29:AT29"/>
    <mergeCell ref="AU29:AX29"/>
    <mergeCell ref="A28:F28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6:AP26"/>
    <mergeCell ref="AQ26:AT26"/>
    <mergeCell ref="AU26:AX26"/>
    <mergeCell ref="AY26:BB26"/>
    <mergeCell ref="A27:F27"/>
    <mergeCell ref="G27:J27"/>
    <mergeCell ref="K27:N27"/>
    <mergeCell ref="O27:R27"/>
    <mergeCell ref="S27:V27"/>
    <mergeCell ref="W27:Z27"/>
    <mergeCell ref="AY27:BB27"/>
    <mergeCell ref="AA27:AD27"/>
    <mergeCell ref="AE27:AH27"/>
    <mergeCell ref="AI27:AL27"/>
    <mergeCell ref="AM27:AP27"/>
    <mergeCell ref="AQ27:AT27"/>
    <mergeCell ref="AU27:AX27"/>
    <mergeCell ref="A26:F26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4:AP24"/>
    <mergeCell ref="AQ24:AT24"/>
    <mergeCell ref="AU24:AX24"/>
    <mergeCell ref="AY24:BB24"/>
    <mergeCell ref="A25:F25"/>
    <mergeCell ref="G25:J25"/>
    <mergeCell ref="K25:N25"/>
    <mergeCell ref="O25:R25"/>
    <mergeCell ref="S25:V25"/>
    <mergeCell ref="W25:Z25"/>
    <mergeCell ref="AY25:BB25"/>
    <mergeCell ref="AA25:AD25"/>
    <mergeCell ref="AE25:AH25"/>
    <mergeCell ref="AI25:AL25"/>
    <mergeCell ref="AM25:AP25"/>
    <mergeCell ref="AQ25:AT25"/>
    <mergeCell ref="AU25:AX25"/>
    <mergeCell ref="A24:F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2:AP22"/>
    <mergeCell ref="AQ22:AT22"/>
    <mergeCell ref="AU22:AX22"/>
    <mergeCell ref="AY22:BB22"/>
    <mergeCell ref="A23:F23"/>
    <mergeCell ref="G23:J23"/>
    <mergeCell ref="K23:N23"/>
    <mergeCell ref="O23:R23"/>
    <mergeCell ref="S23:V23"/>
    <mergeCell ref="W23:Z23"/>
    <mergeCell ref="AY23:BB23"/>
    <mergeCell ref="AA23:AD23"/>
    <mergeCell ref="AE23:AH23"/>
    <mergeCell ref="AI23:AL23"/>
    <mergeCell ref="AM23:AP23"/>
    <mergeCell ref="AQ23:AT23"/>
    <mergeCell ref="AU23:AX23"/>
    <mergeCell ref="A22:F22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0:AP20"/>
    <mergeCell ref="AQ20:AT20"/>
    <mergeCell ref="AU20:AX20"/>
    <mergeCell ref="AY20:BB20"/>
    <mergeCell ref="A21:F21"/>
    <mergeCell ref="G21:J21"/>
    <mergeCell ref="K21:N21"/>
    <mergeCell ref="O21:R21"/>
    <mergeCell ref="S21:V21"/>
    <mergeCell ref="W21:Z21"/>
    <mergeCell ref="AY21:BB21"/>
    <mergeCell ref="AA21:AD21"/>
    <mergeCell ref="AE21:AH21"/>
    <mergeCell ref="AI21:AL21"/>
    <mergeCell ref="AM21:AP21"/>
    <mergeCell ref="AQ21:AT21"/>
    <mergeCell ref="AU21:AX21"/>
    <mergeCell ref="A20:F20"/>
    <mergeCell ref="G20:J20"/>
    <mergeCell ref="K20:N20"/>
    <mergeCell ref="O20:R20"/>
    <mergeCell ref="S20:V20"/>
    <mergeCell ref="AY18:BB18"/>
    <mergeCell ref="A19:F19"/>
    <mergeCell ref="G19:J19"/>
    <mergeCell ref="K19:N19"/>
    <mergeCell ref="O19:R19"/>
    <mergeCell ref="S19:V19"/>
    <mergeCell ref="W19:Z19"/>
    <mergeCell ref="AY19:BB19"/>
    <mergeCell ref="AA19:AD19"/>
    <mergeCell ref="AE19:AH19"/>
    <mergeCell ref="AI19:AL19"/>
    <mergeCell ref="AM19:AP19"/>
    <mergeCell ref="AQ19:AT19"/>
    <mergeCell ref="AU19:AX19"/>
    <mergeCell ref="A18:F18"/>
    <mergeCell ref="G18:J18"/>
    <mergeCell ref="K18:N18"/>
    <mergeCell ref="O18:R18"/>
    <mergeCell ref="S18:V18"/>
    <mergeCell ref="AM16:AP16"/>
    <mergeCell ref="AQ16:AT16"/>
    <mergeCell ref="AU16:AX16"/>
    <mergeCell ref="W20:Z20"/>
    <mergeCell ref="AA20:AD20"/>
    <mergeCell ref="AE20:AH20"/>
    <mergeCell ref="AI20:AL20"/>
    <mergeCell ref="AM18:AP18"/>
    <mergeCell ref="AQ18:AT18"/>
    <mergeCell ref="AU18:AX18"/>
    <mergeCell ref="AA16:AD16"/>
    <mergeCell ref="AE16:AH16"/>
    <mergeCell ref="AI16:AL16"/>
    <mergeCell ref="W18:Z18"/>
    <mergeCell ref="AA18:AD18"/>
    <mergeCell ref="AE18:AH18"/>
    <mergeCell ref="AI18:AL18"/>
    <mergeCell ref="O14:R14"/>
    <mergeCell ref="S14:V14"/>
    <mergeCell ref="W14:Z14"/>
    <mergeCell ref="AA14:AD14"/>
    <mergeCell ref="AY16:BB16"/>
    <mergeCell ref="A17:F17"/>
    <mergeCell ref="G17:J17"/>
    <mergeCell ref="K17:N17"/>
    <mergeCell ref="O17:R17"/>
    <mergeCell ref="S17:V17"/>
    <mergeCell ref="W17:Z17"/>
    <mergeCell ref="AY17:BB17"/>
    <mergeCell ref="AA17:AD17"/>
    <mergeCell ref="AE17:AH17"/>
    <mergeCell ref="AI17:AL17"/>
    <mergeCell ref="AM17:AP17"/>
    <mergeCell ref="AQ17:AT17"/>
    <mergeCell ref="AU17:AX17"/>
    <mergeCell ref="A16:F16"/>
    <mergeCell ref="G16:J16"/>
    <mergeCell ref="K16:N16"/>
    <mergeCell ref="O16:R16"/>
    <mergeCell ref="S16:V16"/>
    <mergeCell ref="W16:Z16"/>
    <mergeCell ref="A15:F15"/>
    <mergeCell ref="G15:J15"/>
    <mergeCell ref="K15:N15"/>
    <mergeCell ref="O15:R15"/>
    <mergeCell ref="S15:V15"/>
    <mergeCell ref="W15:Z15"/>
    <mergeCell ref="AY15:BB15"/>
    <mergeCell ref="AA15:AD15"/>
    <mergeCell ref="AE15:AH15"/>
    <mergeCell ref="AI15:AL15"/>
    <mergeCell ref="AM15:AP15"/>
    <mergeCell ref="AQ15:AT15"/>
    <mergeCell ref="AU15:AX15"/>
    <mergeCell ref="AE14:AH14"/>
    <mergeCell ref="AI14:AL14"/>
    <mergeCell ref="AU12:AX12"/>
    <mergeCell ref="AY12:BB12"/>
    <mergeCell ref="A13:F13"/>
    <mergeCell ref="G13:J13"/>
    <mergeCell ref="K13:N13"/>
    <mergeCell ref="O13:R13"/>
    <mergeCell ref="S13:V13"/>
    <mergeCell ref="W13:Z13"/>
    <mergeCell ref="AY13:BB13"/>
    <mergeCell ref="AA13:AD13"/>
    <mergeCell ref="AE13:AH13"/>
    <mergeCell ref="AI13:AL13"/>
    <mergeCell ref="AM13:AP13"/>
    <mergeCell ref="AQ13:AT13"/>
    <mergeCell ref="AU13:AX13"/>
    <mergeCell ref="AM14:AP14"/>
    <mergeCell ref="AQ14:AT14"/>
    <mergeCell ref="AU14:AX14"/>
    <mergeCell ref="AY14:BB14"/>
    <mergeCell ref="A14:F14"/>
    <mergeCell ref="G14:J14"/>
    <mergeCell ref="K14:N14"/>
    <mergeCell ref="W11:Z11"/>
    <mergeCell ref="AY11:BB11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A11:AD11"/>
    <mergeCell ref="AE11:AH11"/>
    <mergeCell ref="AI11:AL11"/>
    <mergeCell ref="AM11:AP11"/>
    <mergeCell ref="AQ11:AT11"/>
    <mergeCell ref="AU11:AX11"/>
    <mergeCell ref="AM12:AP12"/>
    <mergeCell ref="AQ12:AT12"/>
    <mergeCell ref="A11:F11"/>
    <mergeCell ref="G11:J11"/>
    <mergeCell ref="K11:N11"/>
    <mergeCell ref="O11:R11"/>
    <mergeCell ref="S11:V11"/>
    <mergeCell ref="AY10:BB10"/>
    <mergeCell ref="AY9:BB9"/>
    <mergeCell ref="A9:F9"/>
    <mergeCell ref="G9:J9"/>
    <mergeCell ref="K9:N9"/>
    <mergeCell ref="O9:R9"/>
    <mergeCell ref="W10:Z10"/>
    <mergeCell ref="AA10:AD10"/>
    <mergeCell ref="AE10:AH10"/>
    <mergeCell ref="AI10:AL10"/>
    <mergeCell ref="S9:V9"/>
    <mergeCell ref="W9:Z9"/>
    <mergeCell ref="A10:F10"/>
    <mergeCell ref="G10:J10"/>
    <mergeCell ref="K10:N10"/>
    <mergeCell ref="O10:R10"/>
    <mergeCell ref="S10:V10"/>
    <mergeCell ref="AM9:AP9"/>
    <mergeCell ref="AQ9:AT9"/>
    <mergeCell ref="AU9:AX9"/>
    <mergeCell ref="AM10:AP10"/>
    <mergeCell ref="AQ10:AT10"/>
    <mergeCell ref="AU10:AX10"/>
    <mergeCell ref="O8:R8"/>
    <mergeCell ref="S8:V8"/>
    <mergeCell ref="W8:Z8"/>
    <mergeCell ref="AA9:AD9"/>
    <mergeCell ref="AE9:AH9"/>
    <mergeCell ref="AI9:AL9"/>
    <mergeCell ref="A1:BB1"/>
    <mergeCell ref="A3:BB3"/>
    <mergeCell ref="A5:BB5"/>
    <mergeCell ref="A6:BB6"/>
    <mergeCell ref="A7:F8"/>
    <mergeCell ref="G7:V7"/>
    <mergeCell ref="W7:AL7"/>
    <mergeCell ref="AM7:BB7"/>
    <mergeCell ref="G8:J8"/>
    <mergeCell ref="K8:N8"/>
    <mergeCell ref="AM8:AP8"/>
    <mergeCell ref="AQ8:AT8"/>
    <mergeCell ref="AU8:AX8"/>
    <mergeCell ref="AY8:BB8"/>
    <mergeCell ref="AA8:AD8"/>
    <mergeCell ref="AE8:AH8"/>
    <mergeCell ref="AI8:AL8"/>
  </mergeCells>
  <phoneticPr fontId="11"/>
  <pageMargins left="0.70866141732283472" right="0.70866141732283472" top="0.74803149606299213" bottom="0.74803149606299213" header="0.31496062992125984" footer="0.31496062992125984"/>
  <pageSetup paperSize="9" scale="87" firstPageNumber="31" orientation="portrait" useFirstPageNumber="1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topLeftCell="D1" zoomScale="130" zoomScaleNormal="100" zoomScaleSheetLayoutView="130" workbookViewId="0">
      <selection activeCell="N5" sqref="N5"/>
    </sheetView>
  </sheetViews>
  <sheetFormatPr defaultRowHeight="42"/>
  <cols>
    <col min="1" max="1" width="7.625" style="126" customWidth="1"/>
    <col min="2" max="2" width="8.625" style="126" customWidth="1"/>
    <col min="3" max="3" width="7.625" style="126" customWidth="1"/>
    <col min="4" max="4" width="6.625" style="126" customWidth="1"/>
    <col min="5" max="8" width="9" style="126"/>
    <col min="9" max="9" width="15.25" style="126" customWidth="1"/>
    <col min="10" max="16384" width="9" style="126"/>
  </cols>
  <sheetData>
    <row r="1" spans="1:55" ht="42" customHeight="1">
      <c r="A1" s="123"/>
      <c r="B1" s="124"/>
      <c r="C1" s="123"/>
      <c r="D1" s="123"/>
      <c r="E1" s="194"/>
      <c r="F1" s="194"/>
      <c r="G1" s="194"/>
      <c r="H1" s="194"/>
      <c r="I1" s="19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</row>
    <row r="5" spans="1:5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</row>
    <row r="6" spans="1:5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</row>
    <row r="7" spans="1:5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</row>
    <row r="8" spans="1:55"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55"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23" spans="1:6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</row>
    <row r="24" spans="1:6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7"/>
    </row>
    <row r="33" spans="8:55"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</row>
  </sheetData>
  <mergeCells count="1">
    <mergeCell ref="E1:I1"/>
  </mergeCells>
  <phoneticPr fontId="11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view="pageBreakPreview" zoomScaleNormal="100" zoomScaleSheetLayoutView="100" workbookViewId="0">
      <selection activeCell="G36" sqref="G36"/>
    </sheetView>
  </sheetViews>
  <sheetFormatPr defaultRowHeight="13.5"/>
  <cols>
    <col min="1" max="1" width="9" style="150" bestFit="1" customWidth="1"/>
    <col min="2" max="13" width="6.75" style="150" customWidth="1"/>
    <col min="14" max="14" width="9" style="150"/>
    <col min="15" max="15" width="9" style="150" bestFit="1" customWidth="1"/>
    <col min="16" max="26" width="7.25" style="150" customWidth="1"/>
    <col min="27" max="16384" width="9" style="150"/>
  </cols>
  <sheetData>
    <row r="1" spans="1:26" ht="21" customHeight="1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26" ht="21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26" ht="21" customHeight="1">
      <c r="A3" s="197" t="s">
        <v>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6" ht="21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6" ht="21.75" customHeight="1">
      <c r="A5" s="198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26" ht="21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26" ht="17.25" customHeight="1">
      <c r="A7" s="199" t="s">
        <v>3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</row>
    <row r="8" spans="1:26" ht="17.25" customHeight="1">
      <c r="A8" s="199" t="s">
        <v>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</row>
    <row r="9" spans="1:26" ht="15" customHeight="1">
      <c r="A9" s="200" t="s">
        <v>256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30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</row>
    <row r="10" spans="1:26" ht="21" customHeight="1">
      <c r="A10" s="205"/>
      <c r="B10" s="207" t="s">
        <v>8</v>
      </c>
      <c r="C10" s="209" t="s">
        <v>23</v>
      </c>
      <c r="D10" s="210"/>
      <c r="E10" s="210"/>
      <c r="F10" s="210"/>
      <c r="G10" s="210"/>
      <c r="H10" s="209" t="s">
        <v>257</v>
      </c>
      <c r="I10" s="210"/>
      <c r="J10" s="210"/>
      <c r="K10" s="210"/>
      <c r="L10" s="210"/>
      <c r="M10" s="31"/>
      <c r="O10" s="201"/>
      <c r="P10" s="202"/>
      <c r="Q10" s="203"/>
      <c r="R10" s="203"/>
      <c r="S10" s="203"/>
      <c r="T10" s="203"/>
      <c r="U10" s="203"/>
      <c r="V10" s="203"/>
      <c r="W10" s="203"/>
      <c r="X10" s="203"/>
      <c r="Y10" s="203"/>
      <c r="Z10" s="203"/>
    </row>
    <row r="11" spans="1:26" ht="110.1" customHeight="1">
      <c r="A11" s="206"/>
      <c r="B11" s="208"/>
      <c r="C11" s="32" t="s">
        <v>252</v>
      </c>
      <c r="D11" s="32" t="s">
        <v>253</v>
      </c>
      <c r="E11" s="32" t="s">
        <v>254</v>
      </c>
      <c r="F11" s="32" t="s">
        <v>6</v>
      </c>
      <c r="G11" s="32" t="s">
        <v>14</v>
      </c>
      <c r="H11" s="32" t="s">
        <v>253</v>
      </c>
      <c r="I11" s="32" t="s">
        <v>254</v>
      </c>
      <c r="J11" s="32" t="s">
        <v>252</v>
      </c>
      <c r="K11" s="32" t="s">
        <v>255</v>
      </c>
      <c r="L11" s="32" t="s">
        <v>217</v>
      </c>
      <c r="M11" s="33"/>
      <c r="O11" s="201"/>
      <c r="P11" s="20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ht="21" customHeight="1">
      <c r="A12" s="34" t="s">
        <v>292</v>
      </c>
      <c r="B12" s="17">
        <v>4207</v>
      </c>
      <c r="C12" s="18">
        <v>484</v>
      </c>
      <c r="D12" s="18">
        <v>2607</v>
      </c>
      <c r="E12" s="17">
        <v>859</v>
      </c>
      <c r="F12" s="18">
        <v>257</v>
      </c>
      <c r="G12" s="17">
        <f>SUM(C12:F12)</f>
        <v>4207</v>
      </c>
      <c r="H12" s="17">
        <v>3633</v>
      </c>
      <c r="I12" s="18">
        <v>479</v>
      </c>
      <c r="J12" s="19">
        <v>484</v>
      </c>
      <c r="K12" s="17">
        <v>328</v>
      </c>
      <c r="L12" s="17">
        <f t="shared" ref="L12:L14" si="0">SUM(H12:K12)</f>
        <v>4924</v>
      </c>
      <c r="M12" s="20"/>
      <c r="O12" s="153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>
      <c r="A13" s="34" t="s">
        <v>246</v>
      </c>
      <c r="B13" s="18">
        <v>3840</v>
      </c>
      <c r="C13" s="18">
        <v>459</v>
      </c>
      <c r="D13" s="18">
        <v>2449</v>
      </c>
      <c r="E13" s="18">
        <v>674</v>
      </c>
      <c r="F13" s="18">
        <v>258</v>
      </c>
      <c r="G13" s="17">
        <f>SUM(C13:F13)</f>
        <v>3840</v>
      </c>
      <c r="H13" s="18">
        <v>3321</v>
      </c>
      <c r="I13" s="18">
        <v>397</v>
      </c>
      <c r="J13" s="18">
        <v>459</v>
      </c>
      <c r="K13" s="18">
        <v>313</v>
      </c>
      <c r="L13" s="17">
        <f t="shared" si="0"/>
        <v>4490</v>
      </c>
      <c r="M13" s="20"/>
      <c r="O13" s="15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>
      <c r="A14" s="35" t="s">
        <v>265</v>
      </c>
      <c r="B14" s="17">
        <v>4319</v>
      </c>
      <c r="C14" s="18">
        <v>525</v>
      </c>
      <c r="D14" s="18">
        <v>2853</v>
      </c>
      <c r="E14" s="17">
        <v>716</v>
      </c>
      <c r="F14" s="18">
        <v>225</v>
      </c>
      <c r="G14" s="17">
        <f>SUM(C14:F14)</f>
        <v>4319</v>
      </c>
      <c r="H14" s="17">
        <v>4185</v>
      </c>
      <c r="I14" s="18">
        <v>716</v>
      </c>
      <c r="J14" s="19">
        <v>525</v>
      </c>
      <c r="K14" s="18">
        <v>225</v>
      </c>
      <c r="L14" s="17">
        <f t="shared" si="0"/>
        <v>5651</v>
      </c>
      <c r="M14" s="20"/>
      <c r="O14" s="15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>
      <c r="A15" s="35" t="s">
        <v>272</v>
      </c>
      <c r="B15" s="17">
        <v>3498</v>
      </c>
      <c r="C15" s="18">
        <v>418</v>
      </c>
      <c r="D15" s="18">
        <v>2393</v>
      </c>
      <c r="E15" s="17">
        <v>523</v>
      </c>
      <c r="F15" s="18">
        <v>164</v>
      </c>
      <c r="G15" s="17">
        <f>SUM(C15:F15)</f>
        <v>3498</v>
      </c>
      <c r="H15" s="17">
        <v>2604</v>
      </c>
      <c r="I15" s="18">
        <v>523</v>
      </c>
      <c r="J15" s="19">
        <v>418</v>
      </c>
      <c r="K15" s="18">
        <v>164</v>
      </c>
      <c r="L15" s="17">
        <f t="shared" ref="L15" si="1">SUM(H15:K15)</f>
        <v>3709</v>
      </c>
      <c r="M15" s="20"/>
      <c r="O15" s="15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21" t="s">
        <v>293</v>
      </c>
      <c r="B16" s="23">
        <v>3563</v>
      </c>
      <c r="C16" s="22">
        <v>481</v>
      </c>
      <c r="D16" s="22">
        <v>2381</v>
      </c>
      <c r="E16" s="23">
        <v>477</v>
      </c>
      <c r="F16" s="22">
        <v>224</v>
      </c>
      <c r="G16" s="22">
        <f>SUM(C16:F16)</f>
        <v>3563</v>
      </c>
      <c r="H16" s="23">
        <v>2747</v>
      </c>
      <c r="I16" s="22">
        <v>477</v>
      </c>
      <c r="J16" s="154">
        <v>481</v>
      </c>
      <c r="K16" s="23">
        <v>224</v>
      </c>
      <c r="L16" s="23">
        <f t="shared" ref="L16" si="2">SUM(H16:K16)</f>
        <v>3929</v>
      </c>
      <c r="M16" s="20"/>
      <c r="O16" s="15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29"/>
      <c r="B17" s="29"/>
      <c r="C17" s="29"/>
      <c r="D17" s="36"/>
      <c r="E17" s="36"/>
      <c r="F17" s="36"/>
      <c r="G17" s="36"/>
      <c r="H17" s="29"/>
      <c r="I17" s="29"/>
      <c r="J17" s="29"/>
      <c r="K17" s="29"/>
      <c r="L17" s="29"/>
      <c r="M17" s="29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</row>
    <row r="18" spans="1:26" ht="21" customHeight="1">
      <c r="A18" s="29"/>
      <c r="B18" s="29"/>
      <c r="C18" s="29"/>
      <c r="D18" s="36"/>
      <c r="E18" s="36"/>
      <c r="F18" s="36"/>
      <c r="G18" s="36"/>
      <c r="H18" s="29"/>
      <c r="I18" s="29"/>
      <c r="J18" s="29"/>
      <c r="K18" s="29"/>
      <c r="L18" s="29"/>
      <c r="M18" s="29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</row>
    <row r="19" spans="1:26" ht="21" customHeight="1">
      <c r="A19" s="29"/>
      <c r="B19" s="29"/>
      <c r="C19" s="29"/>
      <c r="D19" s="36"/>
      <c r="E19" s="36"/>
      <c r="F19" s="36"/>
      <c r="G19" s="36"/>
      <c r="H19" s="29"/>
      <c r="I19" s="29"/>
      <c r="J19" s="29"/>
      <c r="K19" s="29"/>
      <c r="L19" s="29"/>
      <c r="M19" s="29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</row>
    <row r="20" spans="1:26" ht="21" customHeight="1">
      <c r="A20" s="29"/>
      <c r="B20" s="29"/>
      <c r="C20" s="29"/>
      <c r="D20" s="36"/>
      <c r="E20" s="36"/>
      <c r="F20" s="36"/>
      <c r="G20" s="36"/>
      <c r="H20" s="29"/>
      <c r="I20" s="29"/>
      <c r="J20" s="29"/>
      <c r="K20" s="29"/>
      <c r="L20" s="29"/>
      <c r="M20" s="29"/>
    </row>
    <row r="21" spans="1:26" ht="17.25" customHeight="1">
      <c r="A21" s="199" t="s">
        <v>7</v>
      </c>
      <c r="B21" s="199"/>
      <c r="C21" s="199"/>
      <c r="D21" s="204"/>
      <c r="E21" s="204"/>
      <c r="F21" s="204"/>
      <c r="G21" s="204"/>
      <c r="H21" s="199"/>
      <c r="I21" s="199"/>
      <c r="J21" s="199"/>
      <c r="K21" s="199"/>
      <c r="L21" s="199"/>
      <c r="M21" s="199"/>
    </row>
    <row r="22" spans="1:26" ht="17.25" customHeight="1">
      <c r="A22" s="199" t="s">
        <v>4</v>
      </c>
      <c r="B22" s="199"/>
      <c r="C22" s="199"/>
      <c r="D22" s="204"/>
      <c r="E22" s="204"/>
      <c r="F22" s="204"/>
      <c r="G22" s="204"/>
      <c r="H22" s="199"/>
      <c r="I22" s="199"/>
      <c r="J22" s="199"/>
      <c r="K22" s="199"/>
      <c r="L22" s="199"/>
      <c r="M22" s="199"/>
    </row>
    <row r="23" spans="1:26" ht="15" customHeight="1">
      <c r="A23" s="200" t="s">
        <v>197</v>
      </c>
      <c r="B23" s="200"/>
      <c r="C23" s="200"/>
      <c r="D23" s="211"/>
      <c r="E23" s="211"/>
      <c r="F23" s="211"/>
      <c r="G23" s="211"/>
      <c r="H23" s="200"/>
      <c r="I23" s="200"/>
      <c r="J23" s="200"/>
      <c r="K23" s="200"/>
      <c r="L23" s="200"/>
      <c r="M23" s="200"/>
    </row>
    <row r="24" spans="1:26" ht="21" customHeight="1">
      <c r="A24" s="205"/>
      <c r="B24" s="207" t="s">
        <v>8</v>
      </c>
      <c r="C24" s="209" t="s">
        <v>23</v>
      </c>
      <c r="D24" s="210"/>
      <c r="E24" s="210"/>
      <c r="F24" s="210"/>
      <c r="G24" s="210"/>
      <c r="H24" s="209" t="s">
        <v>9</v>
      </c>
      <c r="I24" s="212"/>
      <c r="J24" s="213"/>
      <c r="K24" s="212" t="s">
        <v>10</v>
      </c>
      <c r="L24" s="212"/>
      <c r="M24" s="212"/>
    </row>
    <row r="25" spans="1:26" ht="110.1" customHeight="1">
      <c r="A25" s="206"/>
      <c r="B25" s="208"/>
      <c r="C25" s="32" t="s">
        <v>11</v>
      </c>
      <c r="D25" s="32" t="s">
        <v>12</v>
      </c>
      <c r="E25" s="32" t="s">
        <v>13</v>
      </c>
      <c r="F25" s="32" t="s">
        <v>6</v>
      </c>
      <c r="G25" s="32" t="s">
        <v>14</v>
      </c>
      <c r="H25" s="32" t="s">
        <v>15</v>
      </c>
      <c r="I25" s="32" t="s">
        <v>16</v>
      </c>
      <c r="J25" s="32" t="s">
        <v>14</v>
      </c>
      <c r="K25" s="32" t="s">
        <v>13</v>
      </c>
      <c r="L25" s="32" t="s">
        <v>6</v>
      </c>
      <c r="M25" s="32" t="s">
        <v>14</v>
      </c>
    </row>
    <row r="26" spans="1:26" ht="21" customHeight="1">
      <c r="A26" s="34" t="s">
        <v>292</v>
      </c>
      <c r="B26" s="24">
        <v>3084</v>
      </c>
      <c r="C26" s="24">
        <v>5</v>
      </c>
      <c r="D26" s="24">
        <v>0</v>
      </c>
      <c r="E26" s="24">
        <v>3079</v>
      </c>
      <c r="F26" s="24">
        <v>137</v>
      </c>
      <c r="G26" s="24">
        <f>SUM(C26:F26)</f>
        <v>3221</v>
      </c>
      <c r="H26" s="24">
        <v>73</v>
      </c>
      <c r="I26" s="24">
        <v>3068</v>
      </c>
      <c r="J26" s="24">
        <f>SUM(H26:I26)</f>
        <v>3141</v>
      </c>
      <c r="K26" s="24">
        <v>3063</v>
      </c>
      <c r="L26" s="24">
        <v>759</v>
      </c>
      <c r="M26" s="24">
        <f>SUM(K26:L26)</f>
        <v>3822</v>
      </c>
    </row>
    <row r="27" spans="1:26" ht="21" customHeight="1">
      <c r="A27" s="34" t="s">
        <v>246</v>
      </c>
      <c r="B27" s="24">
        <v>3366</v>
      </c>
      <c r="C27" s="24">
        <v>7</v>
      </c>
      <c r="D27" s="24">
        <v>0</v>
      </c>
      <c r="E27" s="24">
        <v>3359</v>
      </c>
      <c r="F27" s="25">
        <v>131</v>
      </c>
      <c r="G27" s="24">
        <f>SUM(C27:F27)</f>
        <v>3497</v>
      </c>
      <c r="H27" s="24">
        <v>66</v>
      </c>
      <c r="I27" s="24">
        <v>3337</v>
      </c>
      <c r="J27" s="24">
        <f t="shared" ref="J27:J28" si="3">SUM(H27:I27)</f>
        <v>3403</v>
      </c>
      <c r="K27" s="24">
        <v>3330</v>
      </c>
      <c r="L27" s="24">
        <v>729</v>
      </c>
      <c r="M27" s="24">
        <f>SUM(K27:L27)</f>
        <v>4059</v>
      </c>
    </row>
    <row r="28" spans="1:26" ht="21" customHeight="1">
      <c r="A28" s="35" t="s">
        <v>265</v>
      </c>
      <c r="B28" s="25">
        <v>3586</v>
      </c>
      <c r="C28" s="25">
        <v>4</v>
      </c>
      <c r="D28" s="25">
        <v>0</v>
      </c>
      <c r="E28" s="24">
        <v>3582</v>
      </c>
      <c r="F28" s="25">
        <v>150</v>
      </c>
      <c r="G28" s="24">
        <f>SUM(C28:F28)</f>
        <v>3736</v>
      </c>
      <c r="H28" s="24">
        <v>67</v>
      </c>
      <c r="I28" s="25">
        <v>3521</v>
      </c>
      <c r="J28" s="24">
        <f t="shared" si="3"/>
        <v>3588</v>
      </c>
      <c r="K28" s="24">
        <v>3517</v>
      </c>
      <c r="L28" s="26">
        <v>677</v>
      </c>
      <c r="M28" s="24">
        <f>SUM(K28:L28)</f>
        <v>4194</v>
      </c>
    </row>
    <row r="29" spans="1:26" ht="21" customHeight="1">
      <c r="A29" s="35" t="s">
        <v>272</v>
      </c>
      <c r="B29" s="25">
        <v>3571</v>
      </c>
      <c r="C29" s="25">
        <v>3</v>
      </c>
      <c r="D29" s="25">
        <v>0</v>
      </c>
      <c r="E29" s="24">
        <v>3568</v>
      </c>
      <c r="F29" s="25">
        <v>92</v>
      </c>
      <c r="G29" s="24">
        <f>SUM(C29:F29)</f>
        <v>3663</v>
      </c>
      <c r="H29" s="24">
        <v>70</v>
      </c>
      <c r="I29" s="25">
        <v>3510</v>
      </c>
      <c r="J29" s="24">
        <f t="shared" ref="J29" si="4">SUM(H29:I29)</f>
        <v>3580</v>
      </c>
      <c r="K29" s="24">
        <v>3508</v>
      </c>
      <c r="L29" s="26">
        <v>522</v>
      </c>
      <c r="M29" s="24">
        <f>SUM(K29:L29)</f>
        <v>4030</v>
      </c>
    </row>
    <row r="30" spans="1:26" ht="21" customHeight="1">
      <c r="A30" s="21" t="s">
        <v>293</v>
      </c>
      <c r="B30" s="27">
        <v>3029</v>
      </c>
      <c r="C30" s="27">
        <v>5</v>
      </c>
      <c r="D30" s="27">
        <v>0</v>
      </c>
      <c r="E30" s="28">
        <v>3024</v>
      </c>
      <c r="F30" s="28">
        <v>200</v>
      </c>
      <c r="G30" s="27">
        <f>SUM(C30:F30)</f>
        <v>3229</v>
      </c>
      <c r="H30" s="28">
        <v>72</v>
      </c>
      <c r="I30" s="28">
        <v>2991</v>
      </c>
      <c r="J30" s="27">
        <f t="shared" ref="J30" si="5">SUM(H30:I30)</f>
        <v>3063</v>
      </c>
      <c r="K30" s="27">
        <v>2986</v>
      </c>
      <c r="L30" s="155">
        <v>715</v>
      </c>
      <c r="M30" s="28">
        <f>SUM(K30:L30)</f>
        <v>3701</v>
      </c>
    </row>
    <row r="31" spans="1:26" ht="15" customHeight="1">
      <c r="A31" s="130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</sheetData>
  <mergeCells count="23">
    <mergeCell ref="A22:M22"/>
    <mergeCell ref="A23:M23"/>
    <mergeCell ref="A24:A25"/>
    <mergeCell ref="B24:B25"/>
    <mergeCell ref="C24:G24"/>
    <mergeCell ref="H24:J24"/>
    <mergeCell ref="K24:M24"/>
    <mergeCell ref="O10:O11"/>
    <mergeCell ref="P10:P11"/>
    <mergeCell ref="Q10:U10"/>
    <mergeCell ref="V10:Z10"/>
    <mergeCell ref="A21:M21"/>
    <mergeCell ref="A10:A11"/>
    <mergeCell ref="B10:B11"/>
    <mergeCell ref="C10:G10"/>
    <mergeCell ref="H10:L10"/>
    <mergeCell ref="O9:Z9"/>
    <mergeCell ref="A1:M1"/>
    <mergeCell ref="A3:M3"/>
    <mergeCell ref="A5:M5"/>
    <mergeCell ref="A7:M7"/>
    <mergeCell ref="A8:M8"/>
    <mergeCell ref="A9:L9"/>
  </mergeCells>
  <phoneticPr fontId="11"/>
  <pageMargins left="0.70866141732283472" right="0.70866141732283472" top="0.74803149606299213" bottom="0.74803149606299213" header="0.31496062992125984" footer="0.31496062992125984"/>
  <pageSetup paperSize="9" scale="97" firstPageNumber="17" orientation="portrait" cellComments="asDisplayed" useFirstPageNumber="1" horizontalDpi="300" verticalDpi="300" r:id="rId1"/>
  <headerFooter scaleWithDoc="0" alignWithMargins="0">
    <oddFooter>&amp;C&amp;P</oddFooter>
  </headerFooter>
  <ignoredErrors>
    <ignoredError sqref="G12:G14 G26:G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view="pageBreakPreview" zoomScaleNormal="100" zoomScaleSheetLayoutView="100" workbookViewId="0">
      <selection activeCell="B35" sqref="B35"/>
    </sheetView>
  </sheetViews>
  <sheetFormatPr defaultRowHeight="13.5"/>
  <cols>
    <col min="1" max="4" width="22.25" style="156" customWidth="1"/>
    <col min="5" max="16384" width="9" style="156"/>
  </cols>
  <sheetData>
    <row r="1" spans="1:21" ht="21" customHeight="1">
      <c r="A1" s="223" t="s">
        <v>243</v>
      </c>
      <c r="B1" s="223"/>
      <c r="C1" s="223"/>
      <c r="D1" s="223"/>
    </row>
    <row r="2" spans="1:21" ht="21" customHeight="1">
      <c r="A2" s="136"/>
      <c r="B2" s="136"/>
      <c r="C2" s="136"/>
      <c r="D2" s="136"/>
    </row>
    <row r="3" spans="1:21" ht="21" customHeight="1">
      <c r="A3" s="224" t="s">
        <v>244</v>
      </c>
      <c r="B3" s="224"/>
      <c r="C3" s="224"/>
      <c r="D3" s="224"/>
    </row>
    <row r="4" spans="1:21" ht="21" customHeight="1">
      <c r="A4" s="137"/>
      <c r="B4" s="137"/>
      <c r="C4" s="137"/>
      <c r="D4" s="137"/>
    </row>
    <row r="5" spans="1:21" ht="15" customHeight="1">
      <c r="A5" s="222" t="s">
        <v>225</v>
      </c>
      <c r="B5" s="222"/>
      <c r="C5" s="222"/>
      <c r="D5" s="222"/>
    </row>
    <row r="6" spans="1:21" ht="15" customHeight="1">
      <c r="A6" s="218" t="s">
        <v>258</v>
      </c>
      <c r="B6" s="218"/>
      <c r="C6" s="218"/>
      <c r="D6" s="218"/>
    </row>
    <row r="7" spans="1:21" ht="21" customHeight="1">
      <c r="A7" s="147"/>
      <c r="B7" s="38" t="s">
        <v>17</v>
      </c>
      <c r="C7" s="38" t="s">
        <v>18</v>
      </c>
      <c r="D7" s="39" t="s">
        <v>24</v>
      </c>
    </row>
    <row r="8" spans="1:21" ht="21" customHeight="1">
      <c r="A8" s="6" t="s">
        <v>292</v>
      </c>
      <c r="B8" s="144">
        <v>20</v>
      </c>
      <c r="C8" s="140">
        <v>972</v>
      </c>
      <c r="D8" s="134">
        <v>1426</v>
      </c>
    </row>
    <row r="9" spans="1:21" ht="21" customHeight="1">
      <c r="A9" s="6" t="s">
        <v>246</v>
      </c>
      <c r="B9" s="144">
        <v>20</v>
      </c>
      <c r="C9" s="140">
        <v>972</v>
      </c>
      <c r="D9" s="139">
        <v>1414</v>
      </c>
    </row>
    <row r="10" spans="1:21" ht="21" customHeight="1">
      <c r="A10" s="6" t="s">
        <v>265</v>
      </c>
      <c r="B10" s="37">
        <v>20</v>
      </c>
      <c r="C10" s="8">
        <v>993</v>
      </c>
      <c r="D10" s="134">
        <v>1365</v>
      </c>
    </row>
    <row r="11" spans="1:21" ht="21" customHeight="1">
      <c r="A11" s="6" t="s">
        <v>273</v>
      </c>
      <c r="B11" s="37">
        <v>20</v>
      </c>
      <c r="C11" s="8">
        <v>963</v>
      </c>
      <c r="D11" s="134">
        <v>1317</v>
      </c>
    </row>
    <row r="12" spans="1:21" ht="21" customHeight="1">
      <c r="A12" s="16" t="s">
        <v>294</v>
      </c>
      <c r="B12" s="40">
        <v>20</v>
      </c>
      <c r="C12" s="157">
        <v>964</v>
      </c>
      <c r="D12" s="158">
        <v>1343</v>
      </c>
    </row>
    <row r="13" spans="1:21" ht="15" customHeight="1">
      <c r="A13" s="214" t="s">
        <v>192</v>
      </c>
      <c r="B13" s="214"/>
      <c r="C13" s="214"/>
      <c r="D13" s="220"/>
      <c r="E13" s="159"/>
      <c r="F13" s="159"/>
      <c r="G13" s="159"/>
    </row>
    <row r="14" spans="1:21" ht="15" customHeight="1">
      <c r="A14" s="215" t="s">
        <v>199</v>
      </c>
      <c r="B14" s="215"/>
      <c r="C14" s="215"/>
      <c r="D14" s="215"/>
    </row>
    <row r="15" spans="1:21" ht="15" customHeight="1">
      <c r="A15" s="130" t="s">
        <v>215</v>
      </c>
      <c r="B15" s="41"/>
      <c r="C15" s="41"/>
      <c r="D15" s="42"/>
      <c r="E15" s="159"/>
      <c r="F15" s="159"/>
      <c r="G15" s="159"/>
      <c r="U15" s="156">
        <f>SUM(Q15:T15)</f>
        <v>0</v>
      </c>
    </row>
    <row r="16" spans="1:21" ht="21" customHeight="1">
      <c r="A16" s="43"/>
      <c r="B16" s="41"/>
      <c r="C16" s="41"/>
      <c r="D16" s="42"/>
      <c r="E16" s="159"/>
      <c r="F16" s="159"/>
      <c r="G16" s="159"/>
    </row>
    <row r="17" spans="1:7" ht="21" customHeight="1">
      <c r="A17" s="43"/>
      <c r="B17" s="41"/>
      <c r="C17" s="41"/>
      <c r="D17" s="42"/>
      <c r="E17" s="159"/>
      <c r="F17" s="159"/>
      <c r="G17" s="159"/>
    </row>
    <row r="18" spans="1:7" ht="17.25" customHeight="1">
      <c r="A18" s="216" t="s">
        <v>226</v>
      </c>
      <c r="B18" s="216"/>
      <c r="C18" s="216"/>
      <c r="D18" s="217"/>
      <c r="E18" s="159"/>
      <c r="F18" s="159"/>
      <c r="G18" s="159"/>
    </row>
    <row r="19" spans="1:7" ht="15" customHeight="1">
      <c r="A19" s="218" t="s">
        <v>259</v>
      </c>
      <c r="B19" s="218"/>
      <c r="C19" s="218"/>
      <c r="D19" s="219"/>
      <c r="E19" s="159"/>
      <c r="F19" s="159"/>
      <c r="G19" s="159"/>
    </row>
    <row r="20" spans="1:7" ht="21" customHeight="1">
      <c r="A20" s="147"/>
      <c r="B20" s="38" t="s">
        <v>17</v>
      </c>
      <c r="C20" s="38" t="s">
        <v>18</v>
      </c>
      <c r="D20" s="44" t="s">
        <v>24</v>
      </c>
      <c r="E20" s="159"/>
      <c r="F20" s="159"/>
      <c r="G20" s="159"/>
    </row>
    <row r="21" spans="1:7" ht="21" customHeight="1">
      <c r="A21" s="6" t="s">
        <v>292</v>
      </c>
      <c r="B21" s="37">
        <v>251</v>
      </c>
      <c r="C21" s="144">
        <v>5683</v>
      </c>
      <c r="D21" s="134">
        <v>5921</v>
      </c>
      <c r="E21" s="159"/>
      <c r="F21" s="159"/>
      <c r="G21" s="159"/>
    </row>
    <row r="22" spans="1:7" ht="21" customHeight="1">
      <c r="A22" s="6" t="s">
        <v>246</v>
      </c>
      <c r="B22" s="37">
        <v>264</v>
      </c>
      <c r="C22" s="37">
        <v>5981</v>
      </c>
      <c r="D22" s="134">
        <v>6217</v>
      </c>
      <c r="E22" s="159"/>
      <c r="F22" s="159"/>
      <c r="G22" s="159"/>
    </row>
    <row r="23" spans="1:7" ht="21" customHeight="1">
      <c r="A23" s="6" t="s">
        <v>265</v>
      </c>
      <c r="B23" s="37">
        <v>282</v>
      </c>
      <c r="C23" s="144">
        <v>6273</v>
      </c>
      <c r="D23" s="134">
        <v>6322</v>
      </c>
      <c r="E23" s="159"/>
      <c r="F23" s="159"/>
      <c r="G23" s="159"/>
    </row>
    <row r="24" spans="1:7" ht="21" customHeight="1">
      <c r="A24" s="6" t="s">
        <v>273</v>
      </c>
      <c r="B24" s="37">
        <v>317</v>
      </c>
      <c r="C24" s="144">
        <v>6828</v>
      </c>
      <c r="D24" s="134">
        <v>6454</v>
      </c>
      <c r="E24" s="159"/>
      <c r="F24" s="159"/>
      <c r="G24" s="159"/>
    </row>
    <row r="25" spans="1:7" ht="21" customHeight="1">
      <c r="A25" s="16" t="s">
        <v>294</v>
      </c>
      <c r="B25" s="40">
        <v>324</v>
      </c>
      <c r="C25" s="142">
        <v>7065</v>
      </c>
      <c r="D25" s="158">
        <v>6559</v>
      </c>
      <c r="E25" s="159"/>
      <c r="F25" s="159"/>
      <c r="G25" s="159"/>
    </row>
    <row r="26" spans="1:7" ht="15" customHeight="1">
      <c r="A26" s="214" t="s">
        <v>192</v>
      </c>
      <c r="B26" s="214"/>
      <c r="C26" s="214"/>
      <c r="D26" s="220"/>
      <c r="E26" s="159"/>
      <c r="F26" s="159"/>
      <c r="G26" s="159"/>
    </row>
    <row r="27" spans="1:7" ht="15" customHeight="1">
      <c r="A27" s="215" t="s">
        <v>199</v>
      </c>
      <c r="B27" s="215"/>
      <c r="C27" s="215"/>
      <c r="D27" s="221"/>
      <c r="E27" s="159"/>
      <c r="F27" s="159"/>
      <c r="G27" s="159"/>
    </row>
    <row r="28" spans="1:7" ht="15" customHeight="1">
      <c r="A28" s="130" t="s">
        <v>215</v>
      </c>
      <c r="B28" s="41"/>
      <c r="C28" s="41"/>
      <c r="D28" s="41"/>
    </row>
    <row r="29" spans="1:7" ht="21" customHeight="1">
      <c r="A29" s="45"/>
      <c r="B29" s="41"/>
      <c r="C29" s="41"/>
      <c r="D29" s="41"/>
    </row>
    <row r="30" spans="1:7" ht="17.25" customHeight="1">
      <c r="A30" s="222" t="s">
        <v>227</v>
      </c>
      <c r="B30" s="222"/>
      <c r="C30" s="222"/>
      <c r="D30" s="222"/>
    </row>
    <row r="31" spans="1:7" ht="15" customHeight="1">
      <c r="A31" s="218" t="s">
        <v>259</v>
      </c>
      <c r="B31" s="218"/>
      <c r="C31" s="218"/>
      <c r="D31" s="218"/>
    </row>
    <row r="32" spans="1:7" ht="21" customHeight="1">
      <c r="A32" s="147"/>
      <c r="B32" s="38" t="s">
        <v>17</v>
      </c>
      <c r="C32" s="38" t="s">
        <v>18</v>
      </c>
      <c r="D32" s="39" t="s">
        <v>24</v>
      </c>
    </row>
    <row r="33" spans="1:4" ht="21" customHeight="1">
      <c r="A33" s="6" t="s">
        <v>292</v>
      </c>
      <c r="B33" s="144">
        <v>31</v>
      </c>
      <c r="C33" s="144">
        <v>459</v>
      </c>
      <c r="D33" s="143">
        <v>288</v>
      </c>
    </row>
    <row r="34" spans="1:4" ht="21" customHeight="1">
      <c r="A34" s="6" t="s">
        <v>246</v>
      </c>
      <c r="B34" s="144">
        <v>34</v>
      </c>
      <c r="C34" s="144">
        <v>500</v>
      </c>
      <c r="D34" s="143">
        <v>308</v>
      </c>
    </row>
    <row r="35" spans="1:4" ht="21" customHeight="1">
      <c r="A35" s="6" t="s">
        <v>265</v>
      </c>
      <c r="B35" s="144">
        <v>45</v>
      </c>
      <c r="C35" s="144">
        <v>706</v>
      </c>
      <c r="D35" s="143">
        <v>293</v>
      </c>
    </row>
    <row r="36" spans="1:4" ht="21" customHeight="1">
      <c r="A36" s="6" t="s">
        <v>273</v>
      </c>
      <c r="B36" s="144">
        <v>47</v>
      </c>
      <c r="C36" s="144">
        <v>717</v>
      </c>
      <c r="D36" s="143">
        <v>324</v>
      </c>
    </row>
    <row r="37" spans="1:4" ht="21" customHeight="1">
      <c r="A37" s="16" t="s">
        <v>294</v>
      </c>
      <c r="B37" s="142">
        <v>43</v>
      </c>
      <c r="C37" s="142">
        <v>664</v>
      </c>
      <c r="D37" s="141">
        <v>348</v>
      </c>
    </row>
    <row r="38" spans="1:4" ht="15" customHeight="1">
      <c r="A38" s="214" t="s">
        <v>192</v>
      </c>
      <c r="B38" s="214"/>
      <c r="C38" s="214"/>
      <c r="D38" s="214"/>
    </row>
    <row r="39" spans="1:4" ht="15" customHeight="1">
      <c r="A39" s="215" t="s">
        <v>199</v>
      </c>
      <c r="B39" s="215"/>
      <c r="C39" s="215"/>
      <c r="D39" s="215"/>
    </row>
    <row r="40" spans="1:4" ht="15" customHeight="1">
      <c r="A40" s="160" t="s">
        <v>215</v>
      </c>
    </row>
  </sheetData>
  <mergeCells count="14">
    <mergeCell ref="A14:D14"/>
    <mergeCell ref="A1:D1"/>
    <mergeCell ref="A3:D3"/>
    <mergeCell ref="A5:D5"/>
    <mergeCell ref="A6:D6"/>
    <mergeCell ref="A13:D13"/>
    <mergeCell ref="A38:D38"/>
    <mergeCell ref="A39:D39"/>
    <mergeCell ref="A18:D18"/>
    <mergeCell ref="A19:D19"/>
    <mergeCell ref="A26:D26"/>
    <mergeCell ref="A27:D27"/>
    <mergeCell ref="A30:D30"/>
    <mergeCell ref="A31:D31"/>
  </mergeCells>
  <phoneticPr fontId="11"/>
  <pageMargins left="0.70866141732283472" right="0.70866141732283472" top="0.74803149606299213" bottom="0.74803149606299213" header="0.31496062992125984" footer="0.31496062992125984"/>
  <pageSetup paperSize="9" firstPageNumber="18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view="pageBreakPreview" topLeftCell="A19" zoomScaleNormal="100" zoomScaleSheetLayoutView="100" workbookViewId="0">
      <selection activeCell="A14" sqref="A14:D14"/>
    </sheetView>
  </sheetViews>
  <sheetFormatPr defaultRowHeight="13.5"/>
  <cols>
    <col min="1" max="4" width="22.25" style="156" customWidth="1"/>
    <col min="5" max="16384" width="9" style="156"/>
  </cols>
  <sheetData>
    <row r="1" spans="1:21" ht="21" customHeight="1">
      <c r="A1" s="41"/>
      <c r="B1" s="41"/>
      <c r="C1" s="41"/>
      <c r="D1" s="41"/>
    </row>
    <row r="2" spans="1:21" ht="17.25" customHeight="1">
      <c r="A2" s="222" t="s">
        <v>228</v>
      </c>
      <c r="B2" s="222"/>
      <c r="C2" s="222"/>
      <c r="D2" s="222"/>
    </row>
    <row r="3" spans="1:21" ht="15" customHeight="1">
      <c r="A3" s="218" t="s">
        <v>259</v>
      </c>
      <c r="B3" s="218"/>
      <c r="C3" s="218"/>
      <c r="D3" s="218"/>
    </row>
    <row r="4" spans="1:21" ht="21" customHeight="1">
      <c r="A4" s="147"/>
      <c r="B4" s="38" t="s">
        <v>17</v>
      </c>
      <c r="C4" s="38" t="s">
        <v>18</v>
      </c>
      <c r="D4" s="39" t="s">
        <v>24</v>
      </c>
    </row>
    <row r="5" spans="1:21" ht="21" customHeight="1">
      <c r="A5" s="6" t="s">
        <v>292</v>
      </c>
      <c r="B5" s="144">
        <v>3</v>
      </c>
      <c r="C5" s="144">
        <v>113</v>
      </c>
      <c r="D5" s="143">
        <v>53</v>
      </c>
    </row>
    <row r="6" spans="1:21" ht="21" customHeight="1">
      <c r="A6" s="6" t="s">
        <v>246</v>
      </c>
      <c r="B6" s="144">
        <v>3</v>
      </c>
      <c r="C6" s="144">
        <v>113</v>
      </c>
      <c r="D6" s="143">
        <v>54</v>
      </c>
    </row>
    <row r="7" spans="1:21" ht="21" customHeight="1">
      <c r="A7" s="6" t="s">
        <v>265</v>
      </c>
      <c r="B7" s="144">
        <v>8</v>
      </c>
      <c r="C7" s="144">
        <v>203</v>
      </c>
      <c r="D7" s="143">
        <v>70</v>
      </c>
    </row>
    <row r="8" spans="1:21" ht="21" customHeight="1">
      <c r="A8" s="6" t="s">
        <v>273</v>
      </c>
      <c r="B8" s="144">
        <v>9</v>
      </c>
      <c r="C8" s="144">
        <v>218</v>
      </c>
      <c r="D8" s="143">
        <v>62</v>
      </c>
    </row>
    <row r="9" spans="1:21" ht="21" customHeight="1">
      <c r="A9" s="16" t="s">
        <v>294</v>
      </c>
      <c r="B9" s="142">
        <v>8</v>
      </c>
      <c r="C9" s="142">
        <v>189</v>
      </c>
      <c r="D9" s="141">
        <v>96</v>
      </c>
    </row>
    <row r="10" spans="1:21" ht="15" customHeight="1">
      <c r="A10" s="214" t="s">
        <v>192</v>
      </c>
      <c r="B10" s="214"/>
      <c r="C10" s="214"/>
      <c r="D10" s="214"/>
    </row>
    <row r="11" spans="1:21" ht="15" customHeight="1">
      <c r="A11" s="215" t="s">
        <v>199</v>
      </c>
      <c r="B11" s="215"/>
      <c r="C11" s="215"/>
      <c r="D11" s="215"/>
      <c r="U11" s="156">
        <f>SUM(Q11:T11)</f>
        <v>0</v>
      </c>
    </row>
    <row r="12" spans="1:21" ht="15" customHeight="1">
      <c r="A12" s="130" t="s">
        <v>215</v>
      </c>
      <c r="B12" s="41"/>
      <c r="C12" s="41"/>
      <c r="D12" s="42"/>
      <c r="E12" s="159"/>
      <c r="F12" s="159"/>
      <c r="G12" s="159"/>
    </row>
    <row r="13" spans="1:21" ht="21" customHeight="1">
      <c r="A13" s="45"/>
      <c r="B13" s="41"/>
      <c r="C13" s="41"/>
      <c r="D13" s="42"/>
      <c r="E13" s="159"/>
      <c r="F13" s="159"/>
      <c r="G13" s="159"/>
    </row>
    <row r="14" spans="1:21" ht="17.25" customHeight="1">
      <c r="A14" s="222" t="s">
        <v>229</v>
      </c>
      <c r="B14" s="222"/>
      <c r="C14" s="222"/>
      <c r="D14" s="225"/>
      <c r="E14" s="159"/>
      <c r="F14" s="159"/>
      <c r="G14" s="159"/>
    </row>
    <row r="15" spans="1:21" ht="21" customHeight="1">
      <c r="A15" s="218" t="s">
        <v>259</v>
      </c>
      <c r="B15" s="218"/>
      <c r="C15" s="218"/>
      <c r="D15" s="219"/>
      <c r="E15" s="159"/>
      <c r="F15" s="159"/>
      <c r="G15" s="159"/>
    </row>
    <row r="16" spans="1:21" ht="21" customHeight="1">
      <c r="A16" s="147"/>
      <c r="B16" s="38" t="s">
        <v>17</v>
      </c>
      <c r="C16" s="38" t="s">
        <v>18</v>
      </c>
      <c r="D16" s="44" t="s">
        <v>24</v>
      </c>
      <c r="E16" s="159"/>
      <c r="F16" s="159"/>
      <c r="G16" s="159"/>
    </row>
    <row r="17" spans="1:7" ht="21" customHeight="1">
      <c r="A17" s="6" t="s">
        <v>292</v>
      </c>
      <c r="B17" s="144">
        <v>124</v>
      </c>
      <c r="C17" s="46">
        <v>1928</v>
      </c>
      <c r="D17" s="134">
        <v>1085</v>
      </c>
      <c r="E17" s="159"/>
      <c r="F17" s="159"/>
      <c r="G17" s="159"/>
    </row>
    <row r="18" spans="1:7" ht="21" customHeight="1">
      <c r="A18" s="6" t="s">
        <v>246</v>
      </c>
      <c r="B18" s="37">
        <v>152</v>
      </c>
      <c r="C18" s="46">
        <v>2325</v>
      </c>
      <c r="D18" s="134">
        <v>1349</v>
      </c>
      <c r="E18" s="159"/>
      <c r="F18" s="159"/>
      <c r="G18" s="159"/>
    </row>
    <row r="19" spans="1:7" ht="21" customHeight="1">
      <c r="A19" s="6" t="s">
        <v>265</v>
      </c>
      <c r="B19" s="144">
        <v>159</v>
      </c>
      <c r="C19" s="46">
        <v>2357</v>
      </c>
      <c r="D19" s="134">
        <v>1300</v>
      </c>
      <c r="E19" s="159"/>
      <c r="F19" s="159"/>
      <c r="G19" s="159"/>
    </row>
    <row r="20" spans="1:7" ht="21" customHeight="1">
      <c r="A20" s="6" t="s">
        <v>273</v>
      </c>
      <c r="B20" s="144">
        <v>159</v>
      </c>
      <c r="C20" s="46">
        <v>2363</v>
      </c>
      <c r="D20" s="134">
        <v>1413</v>
      </c>
      <c r="E20" s="159"/>
      <c r="F20" s="159"/>
      <c r="G20" s="159"/>
    </row>
    <row r="21" spans="1:7" ht="21" customHeight="1">
      <c r="A21" s="16" t="s">
        <v>294</v>
      </c>
      <c r="B21" s="142">
        <v>173</v>
      </c>
      <c r="C21" s="161">
        <v>2639</v>
      </c>
      <c r="D21" s="158">
        <v>1464</v>
      </c>
      <c r="E21" s="159"/>
      <c r="F21" s="159"/>
      <c r="G21" s="159"/>
    </row>
    <row r="22" spans="1:7" ht="15" customHeight="1">
      <c r="A22" s="214" t="s">
        <v>192</v>
      </c>
      <c r="B22" s="214"/>
      <c r="C22" s="214"/>
      <c r="D22" s="220"/>
      <c r="E22" s="159"/>
      <c r="F22" s="159"/>
      <c r="G22" s="159"/>
    </row>
    <row r="23" spans="1:7" ht="15" customHeight="1">
      <c r="A23" s="215" t="s">
        <v>199</v>
      </c>
      <c r="B23" s="215"/>
      <c r="C23" s="215"/>
      <c r="D23" s="221"/>
      <c r="E23" s="159"/>
      <c r="F23" s="159"/>
      <c r="G23" s="159"/>
    </row>
    <row r="24" spans="1:7" ht="15" customHeight="1">
      <c r="A24" s="130" t="s">
        <v>215</v>
      </c>
      <c r="B24" s="41"/>
      <c r="C24" s="41"/>
      <c r="D24" s="42"/>
      <c r="E24" s="159"/>
      <c r="F24" s="159"/>
      <c r="G24" s="159"/>
    </row>
    <row r="25" spans="1:7" ht="21" customHeight="1">
      <c r="A25" s="45"/>
      <c r="B25" s="41"/>
      <c r="C25" s="41"/>
      <c r="D25" s="41"/>
    </row>
    <row r="26" spans="1:7" ht="17.25" customHeight="1">
      <c r="A26" s="222" t="s">
        <v>230</v>
      </c>
      <c r="B26" s="222"/>
      <c r="C26" s="222"/>
      <c r="D26" s="222"/>
    </row>
    <row r="27" spans="1:7" ht="21" customHeight="1">
      <c r="A27" s="218" t="s">
        <v>259</v>
      </c>
      <c r="B27" s="218"/>
      <c r="C27" s="218"/>
      <c r="D27" s="218"/>
    </row>
    <row r="28" spans="1:7" ht="21" customHeight="1">
      <c r="A28" s="147"/>
      <c r="B28" s="38" t="s">
        <v>17</v>
      </c>
      <c r="C28" s="38" t="s">
        <v>18</v>
      </c>
      <c r="D28" s="39" t="s">
        <v>24</v>
      </c>
    </row>
    <row r="29" spans="1:7" ht="21" customHeight="1">
      <c r="A29" s="6" t="s">
        <v>292</v>
      </c>
      <c r="B29" s="47">
        <v>153</v>
      </c>
      <c r="C29" s="47">
        <v>2599</v>
      </c>
      <c r="D29" s="48">
        <v>2039</v>
      </c>
    </row>
    <row r="30" spans="1:7" ht="21" customHeight="1">
      <c r="A30" s="6" t="s">
        <v>246</v>
      </c>
      <c r="B30" s="47">
        <v>171</v>
      </c>
      <c r="C30" s="47">
        <v>2880</v>
      </c>
      <c r="D30" s="48">
        <v>2296</v>
      </c>
    </row>
    <row r="31" spans="1:7" ht="21" customHeight="1">
      <c r="A31" s="6" t="s">
        <v>265</v>
      </c>
      <c r="B31" s="47">
        <v>192</v>
      </c>
      <c r="C31" s="47">
        <v>3270</v>
      </c>
      <c r="D31" s="48">
        <v>2566</v>
      </c>
    </row>
    <row r="32" spans="1:7" ht="21" customHeight="1">
      <c r="A32" s="6" t="s">
        <v>273</v>
      </c>
      <c r="B32" s="47">
        <v>187</v>
      </c>
      <c r="C32" s="47">
        <v>3177</v>
      </c>
      <c r="D32" s="48">
        <v>2609</v>
      </c>
    </row>
    <row r="33" spans="1:4" ht="21" customHeight="1">
      <c r="A33" s="16" t="s">
        <v>294</v>
      </c>
      <c r="B33" s="162">
        <v>219</v>
      </c>
      <c r="C33" s="162">
        <v>3730</v>
      </c>
      <c r="D33" s="163">
        <v>3019</v>
      </c>
    </row>
    <row r="34" spans="1:4" ht="15" customHeight="1">
      <c r="A34" s="214" t="s">
        <v>192</v>
      </c>
      <c r="B34" s="214"/>
      <c r="C34" s="214"/>
      <c r="D34" s="214"/>
    </row>
    <row r="35" spans="1:4" ht="15" customHeight="1">
      <c r="A35" s="215" t="s">
        <v>199</v>
      </c>
      <c r="B35" s="215"/>
      <c r="C35" s="215"/>
      <c r="D35" s="215"/>
    </row>
    <row r="36" spans="1:4">
      <c r="A36" s="130" t="s">
        <v>215</v>
      </c>
      <c r="B36" s="41"/>
      <c r="C36" s="41"/>
      <c r="D36" s="41"/>
    </row>
  </sheetData>
  <mergeCells count="12">
    <mergeCell ref="A35:D35"/>
    <mergeCell ref="A2:D2"/>
    <mergeCell ref="A3:D3"/>
    <mergeCell ref="A10:D10"/>
    <mergeCell ref="A11:D11"/>
    <mergeCell ref="A14:D14"/>
    <mergeCell ref="A15:D15"/>
    <mergeCell ref="A22:D22"/>
    <mergeCell ref="A23:D23"/>
    <mergeCell ref="A26:D26"/>
    <mergeCell ref="A27:D27"/>
    <mergeCell ref="A34:D34"/>
  </mergeCells>
  <phoneticPr fontId="11"/>
  <pageMargins left="0.70866141732283472" right="0.70866141732283472" top="0.74803149606299213" bottom="0.74803149606299213" header="0.31496062992125984" footer="0.31496062992125984"/>
  <pageSetup paperSize="9" firstPageNumber="19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view="pageBreakPreview" zoomScaleNormal="100" zoomScaleSheetLayoutView="100" workbookViewId="0">
      <selection activeCell="C13" sqref="C13"/>
    </sheetView>
  </sheetViews>
  <sheetFormatPr defaultRowHeight="13.5"/>
  <cols>
    <col min="1" max="4" width="22.25" style="156" customWidth="1"/>
    <col min="5" max="16384" width="9" style="156"/>
  </cols>
  <sheetData>
    <row r="1" spans="1:21" ht="21" customHeight="1">
      <c r="A1" s="41"/>
      <c r="B1" s="41"/>
      <c r="C1" s="41"/>
      <c r="D1" s="41"/>
    </row>
    <row r="2" spans="1:21" ht="17.25" customHeight="1">
      <c r="A2" s="222" t="s">
        <v>231</v>
      </c>
      <c r="B2" s="222"/>
      <c r="C2" s="222"/>
      <c r="D2" s="222"/>
    </row>
    <row r="3" spans="1:21" ht="15" customHeight="1">
      <c r="A3" s="218" t="s">
        <v>259</v>
      </c>
      <c r="B3" s="218"/>
      <c r="C3" s="218"/>
      <c r="D3" s="218"/>
    </row>
    <row r="4" spans="1:21" ht="21" customHeight="1">
      <c r="A4" s="147"/>
      <c r="B4" s="38" t="s">
        <v>17</v>
      </c>
      <c r="C4" s="38" t="s">
        <v>18</v>
      </c>
      <c r="D4" s="39" t="s">
        <v>24</v>
      </c>
    </row>
    <row r="5" spans="1:21" ht="21" customHeight="1">
      <c r="A5" s="6" t="s">
        <v>292</v>
      </c>
      <c r="B5" s="49">
        <v>249</v>
      </c>
      <c r="C5" s="140">
        <v>4386</v>
      </c>
      <c r="D5" s="134">
        <v>3820</v>
      </c>
    </row>
    <row r="6" spans="1:21" ht="21" customHeight="1">
      <c r="A6" s="6" t="s">
        <v>246</v>
      </c>
      <c r="B6" s="49">
        <v>291</v>
      </c>
      <c r="C6" s="140">
        <v>5181</v>
      </c>
      <c r="D6" s="134">
        <v>4430</v>
      </c>
    </row>
    <row r="7" spans="1:21" ht="21" customHeight="1">
      <c r="A7" s="6" t="s">
        <v>265</v>
      </c>
      <c r="B7" s="50">
        <v>355</v>
      </c>
      <c r="C7" s="8">
        <v>6466</v>
      </c>
      <c r="D7" s="139">
        <v>5450</v>
      </c>
    </row>
    <row r="8" spans="1:21" ht="21" customHeight="1">
      <c r="A8" s="6" t="s">
        <v>273</v>
      </c>
      <c r="B8" s="50">
        <v>366</v>
      </c>
      <c r="C8" s="8">
        <v>6661</v>
      </c>
      <c r="D8" s="139">
        <v>5736</v>
      </c>
    </row>
    <row r="9" spans="1:21" ht="21" customHeight="1">
      <c r="A9" s="16" t="s">
        <v>294</v>
      </c>
      <c r="B9" s="164">
        <v>431</v>
      </c>
      <c r="C9" s="157">
        <v>7840</v>
      </c>
      <c r="D9" s="165">
        <v>6604</v>
      </c>
    </row>
    <row r="10" spans="1:21" ht="15" customHeight="1">
      <c r="A10" s="214" t="s">
        <v>192</v>
      </c>
      <c r="B10" s="214"/>
      <c r="C10" s="214"/>
      <c r="D10" s="214"/>
    </row>
    <row r="11" spans="1:21" ht="15" customHeight="1">
      <c r="A11" s="215" t="s">
        <v>199</v>
      </c>
      <c r="B11" s="215"/>
      <c r="C11" s="215"/>
      <c r="D11" s="215"/>
    </row>
    <row r="12" spans="1:21" ht="15" customHeight="1">
      <c r="A12" s="130" t="s">
        <v>215</v>
      </c>
      <c r="B12" s="41"/>
      <c r="C12" s="41"/>
      <c r="D12" s="42"/>
      <c r="E12" s="159"/>
      <c r="F12" s="159"/>
      <c r="G12" s="159"/>
      <c r="U12" s="156">
        <f>SUM(Q12:T12)</f>
        <v>0</v>
      </c>
    </row>
    <row r="13" spans="1:21" ht="21" customHeight="1">
      <c r="A13" s="45"/>
      <c r="B13" s="41"/>
      <c r="C13" s="41"/>
      <c r="D13" s="42"/>
      <c r="E13" s="159"/>
      <c r="F13" s="159"/>
      <c r="G13" s="159"/>
    </row>
    <row r="14" spans="1:21" ht="17.25" customHeight="1">
      <c r="A14" s="222" t="s">
        <v>232</v>
      </c>
      <c r="B14" s="222"/>
      <c r="C14" s="222"/>
      <c r="D14" s="225"/>
      <c r="E14" s="159"/>
      <c r="F14" s="159"/>
      <c r="G14" s="159"/>
    </row>
    <row r="15" spans="1:21" ht="15" customHeight="1">
      <c r="A15" s="218" t="s">
        <v>259</v>
      </c>
      <c r="B15" s="218"/>
      <c r="C15" s="218"/>
      <c r="D15" s="219"/>
      <c r="E15" s="159"/>
      <c r="F15" s="159"/>
      <c r="G15" s="159"/>
    </row>
    <row r="16" spans="1:21" ht="21" customHeight="1">
      <c r="A16" s="147"/>
      <c r="B16" s="38" t="s">
        <v>17</v>
      </c>
      <c r="C16" s="38" t="s">
        <v>18</v>
      </c>
      <c r="D16" s="44" t="s">
        <v>24</v>
      </c>
      <c r="E16" s="159"/>
      <c r="F16" s="159"/>
      <c r="G16" s="159"/>
    </row>
    <row r="17" spans="1:7" ht="21" customHeight="1">
      <c r="A17" s="6" t="s">
        <v>292</v>
      </c>
      <c r="B17" s="144">
        <v>4</v>
      </c>
      <c r="C17" s="144" t="s">
        <v>20</v>
      </c>
      <c r="D17" s="134">
        <v>319</v>
      </c>
      <c r="E17" s="159"/>
      <c r="F17" s="159"/>
      <c r="G17" s="159"/>
    </row>
    <row r="18" spans="1:7" ht="21" customHeight="1">
      <c r="A18" s="6" t="s">
        <v>246</v>
      </c>
      <c r="B18" s="144">
        <v>4</v>
      </c>
      <c r="C18" s="144" t="s">
        <v>20</v>
      </c>
      <c r="D18" s="134">
        <v>315</v>
      </c>
      <c r="E18" s="159"/>
      <c r="F18" s="159"/>
      <c r="G18" s="159"/>
    </row>
    <row r="19" spans="1:7" ht="21" customHeight="1">
      <c r="A19" s="6" t="s">
        <v>265</v>
      </c>
      <c r="B19" s="37">
        <v>4</v>
      </c>
      <c r="C19" s="37" t="s">
        <v>20</v>
      </c>
      <c r="D19" s="139">
        <v>313</v>
      </c>
      <c r="E19" s="159"/>
      <c r="F19" s="159"/>
      <c r="G19" s="159"/>
    </row>
    <row r="20" spans="1:7" ht="21" customHeight="1">
      <c r="A20" s="6" t="s">
        <v>273</v>
      </c>
      <c r="B20" s="37">
        <v>4</v>
      </c>
      <c r="C20" s="37" t="s">
        <v>20</v>
      </c>
      <c r="D20" s="139">
        <v>317</v>
      </c>
      <c r="E20" s="159"/>
      <c r="F20" s="159"/>
      <c r="G20" s="159"/>
    </row>
    <row r="21" spans="1:7" ht="21" customHeight="1">
      <c r="A21" s="16" t="s">
        <v>294</v>
      </c>
      <c r="B21" s="40">
        <v>4</v>
      </c>
      <c r="C21" s="40" t="s">
        <v>20</v>
      </c>
      <c r="D21" s="165">
        <v>321</v>
      </c>
      <c r="E21" s="159"/>
      <c r="F21" s="159"/>
      <c r="G21" s="159"/>
    </row>
    <row r="22" spans="1:7" ht="15" customHeight="1">
      <c r="A22" s="214" t="s">
        <v>192</v>
      </c>
      <c r="B22" s="214"/>
      <c r="C22" s="214"/>
      <c r="D22" s="220"/>
      <c r="E22" s="159"/>
      <c r="F22" s="159"/>
      <c r="G22" s="159"/>
    </row>
    <row r="23" spans="1:7" ht="15" customHeight="1">
      <c r="A23" s="214" t="s">
        <v>199</v>
      </c>
      <c r="B23" s="214"/>
      <c r="C23" s="214"/>
      <c r="D23" s="220"/>
      <c r="E23" s="159"/>
      <c r="F23" s="159"/>
      <c r="G23" s="159"/>
    </row>
    <row r="24" spans="1:7">
      <c r="A24" s="226" t="s">
        <v>261</v>
      </c>
      <c r="B24" s="226"/>
      <c r="C24" s="226"/>
      <c r="D24" s="227"/>
      <c r="E24" s="159"/>
      <c r="F24" s="159"/>
      <c r="G24" s="159"/>
    </row>
    <row r="25" spans="1:7">
      <c r="A25" s="226"/>
      <c r="B25" s="226"/>
      <c r="C25" s="226"/>
      <c r="D25" s="226"/>
    </row>
    <row r="26" spans="1:7">
      <c r="A26" s="130" t="s">
        <v>216</v>
      </c>
      <c r="B26" s="41"/>
      <c r="C26" s="41"/>
      <c r="D26" s="41"/>
    </row>
  </sheetData>
  <mergeCells count="9">
    <mergeCell ref="A22:D22"/>
    <mergeCell ref="A23:D23"/>
    <mergeCell ref="A24:D25"/>
    <mergeCell ref="A2:D2"/>
    <mergeCell ref="A3:D3"/>
    <mergeCell ref="A10:D10"/>
    <mergeCell ref="A11:D11"/>
    <mergeCell ref="A14:D14"/>
    <mergeCell ref="A15:D15"/>
  </mergeCells>
  <phoneticPr fontId="11"/>
  <pageMargins left="0.70866141732283472" right="0.70866141732283472" top="0.74803149606299213" bottom="0.74803149606299213" header="0.31496062992125984" footer="0.31496062992125984"/>
  <pageSetup paperSize="9" firstPageNumber="20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zoomScaleNormal="100" zoomScaleSheetLayoutView="100" workbookViewId="0">
      <selection activeCell="F10" sqref="F10"/>
    </sheetView>
  </sheetViews>
  <sheetFormatPr defaultRowHeight="13.5" outlineLevelCol="1"/>
  <cols>
    <col min="1" max="1" width="12.25" style="166" customWidth="1"/>
    <col min="2" max="7" width="8.25" style="166" customWidth="1"/>
    <col min="8" max="8" width="10.625" style="166" customWidth="1"/>
    <col min="9" max="9" width="12.625" style="166" customWidth="1"/>
    <col min="10" max="10" width="11.125" style="166" customWidth="1"/>
    <col min="11" max="11" width="11.125" style="166" hidden="1" customWidth="1" outlineLevel="1"/>
    <col min="12" max="12" width="11.375" style="166" customWidth="1" collapsed="1"/>
    <col min="13" max="259" width="9" style="166"/>
    <col min="260" max="260" width="10.375" style="166" customWidth="1"/>
    <col min="261" max="264" width="8.25" style="166" customWidth="1"/>
    <col min="265" max="265" width="10.625" style="166" customWidth="1"/>
    <col min="266" max="266" width="12.625" style="166" customWidth="1"/>
    <col min="267" max="267" width="11.125" style="166" customWidth="1"/>
    <col min="268" max="268" width="11.375" style="166" customWidth="1"/>
    <col min="269" max="515" width="9" style="166"/>
    <col min="516" max="516" width="10.375" style="166" customWidth="1"/>
    <col min="517" max="520" width="8.25" style="166" customWidth="1"/>
    <col min="521" max="521" width="10.625" style="166" customWidth="1"/>
    <col min="522" max="522" width="12.625" style="166" customWidth="1"/>
    <col min="523" max="523" width="11.125" style="166" customWidth="1"/>
    <col min="524" max="524" width="11.375" style="166" customWidth="1"/>
    <col min="525" max="771" width="9" style="166"/>
    <col min="772" max="772" width="10.375" style="166" customWidth="1"/>
    <col min="773" max="776" width="8.25" style="166" customWidth="1"/>
    <col min="777" max="777" width="10.625" style="166" customWidth="1"/>
    <col min="778" max="778" width="12.625" style="166" customWidth="1"/>
    <col min="779" max="779" width="11.125" style="166" customWidth="1"/>
    <col min="780" max="780" width="11.375" style="166" customWidth="1"/>
    <col min="781" max="1027" width="9" style="166"/>
    <col min="1028" max="1028" width="10.375" style="166" customWidth="1"/>
    <col min="1029" max="1032" width="8.25" style="166" customWidth="1"/>
    <col min="1033" max="1033" width="10.625" style="166" customWidth="1"/>
    <col min="1034" max="1034" width="12.625" style="166" customWidth="1"/>
    <col min="1035" max="1035" width="11.125" style="166" customWidth="1"/>
    <col min="1036" max="1036" width="11.375" style="166" customWidth="1"/>
    <col min="1037" max="1283" width="9" style="166"/>
    <col min="1284" max="1284" width="10.375" style="166" customWidth="1"/>
    <col min="1285" max="1288" width="8.25" style="166" customWidth="1"/>
    <col min="1289" max="1289" width="10.625" style="166" customWidth="1"/>
    <col min="1290" max="1290" width="12.625" style="166" customWidth="1"/>
    <col min="1291" max="1291" width="11.125" style="166" customWidth="1"/>
    <col min="1292" max="1292" width="11.375" style="166" customWidth="1"/>
    <col min="1293" max="1539" width="9" style="166"/>
    <col min="1540" max="1540" width="10.375" style="166" customWidth="1"/>
    <col min="1541" max="1544" width="8.25" style="166" customWidth="1"/>
    <col min="1545" max="1545" width="10.625" style="166" customWidth="1"/>
    <col min="1546" max="1546" width="12.625" style="166" customWidth="1"/>
    <col min="1547" max="1547" width="11.125" style="166" customWidth="1"/>
    <col min="1548" max="1548" width="11.375" style="166" customWidth="1"/>
    <col min="1549" max="1795" width="9" style="166"/>
    <col min="1796" max="1796" width="10.375" style="166" customWidth="1"/>
    <col min="1797" max="1800" width="8.25" style="166" customWidth="1"/>
    <col min="1801" max="1801" width="10.625" style="166" customWidth="1"/>
    <col min="1802" max="1802" width="12.625" style="166" customWidth="1"/>
    <col min="1803" max="1803" width="11.125" style="166" customWidth="1"/>
    <col min="1804" max="1804" width="11.375" style="166" customWidth="1"/>
    <col min="1805" max="2051" width="9" style="166"/>
    <col min="2052" max="2052" width="10.375" style="166" customWidth="1"/>
    <col min="2053" max="2056" width="8.25" style="166" customWidth="1"/>
    <col min="2057" max="2057" width="10.625" style="166" customWidth="1"/>
    <col min="2058" max="2058" width="12.625" style="166" customWidth="1"/>
    <col min="2059" max="2059" width="11.125" style="166" customWidth="1"/>
    <col min="2060" max="2060" width="11.375" style="166" customWidth="1"/>
    <col min="2061" max="2307" width="9" style="166"/>
    <col min="2308" max="2308" width="10.375" style="166" customWidth="1"/>
    <col min="2309" max="2312" width="8.25" style="166" customWidth="1"/>
    <col min="2313" max="2313" width="10.625" style="166" customWidth="1"/>
    <col min="2314" max="2314" width="12.625" style="166" customWidth="1"/>
    <col min="2315" max="2315" width="11.125" style="166" customWidth="1"/>
    <col min="2316" max="2316" width="11.375" style="166" customWidth="1"/>
    <col min="2317" max="2563" width="9" style="166"/>
    <col min="2564" max="2564" width="10.375" style="166" customWidth="1"/>
    <col min="2565" max="2568" width="8.25" style="166" customWidth="1"/>
    <col min="2569" max="2569" width="10.625" style="166" customWidth="1"/>
    <col min="2570" max="2570" width="12.625" style="166" customWidth="1"/>
    <col min="2571" max="2571" width="11.125" style="166" customWidth="1"/>
    <col min="2572" max="2572" width="11.375" style="166" customWidth="1"/>
    <col min="2573" max="2819" width="9" style="166"/>
    <col min="2820" max="2820" width="10.375" style="166" customWidth="1"/>
    <col min="2821" max="2824" width="8.25" style="166" customWidth="1"/>
    <col min="2825" max="2825" width="10.625" style="166" customWidth="1"/>
    <col min="2826" max="2826" width="12.625" style="166" customWidth="1"/>
    <col min="2827" max="2827" width="11.125" style="166" customWidth="1"/>
    <col min="2828" max="2828" width="11.375" style="166" customWidth="1"/>
    <col min="2829" max="3075" width="9" style="166"/>
    <col min="3076" max="3076" width="10.375" style="166" customWidth="1"/>
    <col min="3077" max="3080" width="8.25" style="166" customWidth="1"/>
    <col min="3081" max="3081" width="10.625" style="166" customWidth="1"/>
    <col min="3082" max="3082" width="12.625" style="166" customWidth="1"/>
    <col min="3083" max="3083" width="11.125" style="166" customWidth="1"/>
    <col min="3084" max="3084" width="11.375" style="166" customWidth="1"/>
    <col min="3085" max="3331" width="9" style="166"/>
    <col min="3332" max="3332" width="10.375" style="166" customWidth="1"/>
    <col min="3333" max="3336" width="8.25" style="166" customWidth="1"/>
    <col min="3337" max="3337" width="10.625" style="166" customWidth="1"/>
    <col min="3338" max="3338" width="12.625" style="166" customWidth="1"/>
    <col min="3339" max="3339" width="11.125" style="166" customWidth="1"/>
    <col min="3340" max="3340" width="11.375" style="166" customWidth="1"/>
    <col min="3341" max="3587" width="9" style="166"/>
    <col min="3588" max="3588" width="10.375" style="166" customWidth="1"/>
    <col min="3589" max="3592" width="8.25" style="166" customWidth="1"/>
    <col min="3593" max="3593" width="10.625" style="166" customWidth="1"/>
    <col min="3594" max="3594" width="12.625" style="166" customWidth="1"/>
    <col min="3595" max="3595" width="11.125" style="166" customWidth="1"/>
    <col min="3596" max="3596" width="11.375" style="166" customWidth="1"/>
    <col min="3597" max="3843" width="9" style="166"/>
    <col min="3844" max="3844" width="10.375" style="166" customWidth="1"/>
    <col min="3845" max="3848" width="8.25" style="166" customWidth="1"/>
    <col min="3849" max="3849" width="10.625" style="166" customWidth="1"/>
    <col min="3850" max="3850" width="12.625" style="166" customWidth="1"/>
    <col min="3851" max="3851" width="11.125" style="166" customWidth="1"/>
    <col min="3852" max="3852" width="11.375" style="166" customWidth="1"/>
    <col min="3853" max="4099" width="9" style="166"/>
    <col min="4100" max="4100" width="10.375" style="166" customWidth="1"/>
    <col min="4101" max="4104" width="8.25" style="166" customWidth="1"/>
    <col min="4105" max="4105" width="10.625" style="166" customWidth="1"/>
    <col min="4106" max="4106" width="12.625" style="166" customWidth="1"/>
    <col min="4107" max="4107" width="11.125" style="166" customWidth="1"/>
    <col min="4108" max="4108" width="11.375" style="166" customWidth="1"/>
    <col min="4109" max="4355" width="9" style="166"/>
    <col min="4356" max="4356" width="10.375" style="166" customWidth="1"/>
    <col min="4357" max="4360" width="8.25" style="166" customWidth="1"/>
    <col min="4361" max="4361" width="10.625" style="166" customWidth="1"/>
    <col min="4362" max="4362" width="12.625" style="166" customWidth="1"/>
    <col min="4363" max="4363" width="11.125" style="166" customWidth="1"/>
    <col min="4364" max="4364" width="11.375" style="166" customWidth="1"/>
    <col min="4365" max="4611" width="9" style="166"/>
    <col min="4612" max="4612" width="10.375" style="166" customWidth="1"/>
    <col min="4613" max="4616" width="8.25" style="166" customWidth="1"/>
    <col min="4617" max="4617" width="10.625" style="166" customWidth="1"/>
    <col min="4618" max="4618" width="12.625" style="166" customWidth="1"/>
    <col min="4619" max="4619" width="11.125" style="166" customWidth="1"/>
    <col min="4620" max="4620" width="11.375" style="166" customWidth="1"/>
    <col min="4621" max="4867" width="9" style="166"/>
    <col min="4868" max="4868" width="10.375" style="166" customWidth="1"/>
    <col min="4869" max="4872" width="8.25" style="166" customWidth="1"/>
    <col min="4873" max="4873" width="10.625" style="166" customWidth="1"/>
    <col min="4874" max="4874" width="12.625" style="166" customWidth="1"/>
    <col min="4875" max="4875" width="11.125" style="166" customWidth="1"/>
    <col min="4876" max="4876" width="11.375" style="166" customWidth="1"/>
    <col min="4877" max="5123" width="9" style="166"/>
    <col min="5124" max="5124" width="10.375" style="166" customWidth="1"/>
    <col min="5125" max="5128" width="8.25" style="166" customWidth="1"/>
    <col min="5129" max="5129" width="10.625" style="166" customWidth="1"/>
    <col min="5130" max="5130" width="12.625" style="166" customWidth="1"/>
    <col min="5131" max="5131" width="11.125" style="166" customWidth="1"/>
    <col min="5132" max="5132" width="11.375" style="166" customWidth="1"/>
    <col min="5133" max="5379" width="9" style="166"/>
    <col min="5380" max="5380" width="10.375" style="166" customWidth="1"/>
    <col min="5381" max="5384" width="8.25" style="166" customWidth="1"/>
    <col min="5385" max="5385" width="10.625" style="166" customWidth="1"/>
    <col min="5386" max="5386" width="12.625" style="166" customWidth="1"/>
    <col min="5387" max="5387" width="11.125" style="166" customWidth="1"/>
    <col min="5388" max="5388" width="11.375" style="166" customWidth="1"/>
    <col min="5389" max="5635" width="9" style="166"/>
    <col min="5636" max="5636" width="10.375" style="166" customWidth="1"/>
    <col min="5637" max="5640" width="8.25" style="166" customWidth="1"/>
    <col min="5641" max="5641" width="10.625" style="166" customWidth="1"/>
    <col min="5642" max="5642" width="12.625" style="166" customWidth="1"/>
    <col min="5643" max="5643" width="11.125" style="166" customWidth="1"/>
    <col min="5644" max="5644" width="11.375" style="166" customWidth="1"/>
    <col min="5645" max="5891" width="9" style="166"/>
    <col min="5892" max="5892" width="10.375" style="166" customWidth="1"/>
    <col min="5893" max="5896" width="8.25" style="166" customWidth="1"/>
    <col min="5897" max="5897" width="10.625" style="166" customWidth="1"/>
    <col min="5898" max="5898" width="12.625" style="166" customWidth="1"/>
    <col min="5899" max="5899" width="11.125" style="166" customWidth="1"/>
    <col min="5900" max="5900" width="11.375" style="166" customWidth="1"/>
    <col min="5901" max="6147" width="9" style="166"/>
    <col min="6148" max="6148" width="10.375" style="166" customWidth="1"/>
    <col min="6149" max="6152" width="8.25" style="166" customWidth="1"/>
    <col min="6153" max="6153" width="10.625" style="166" customWidth="1"/>
    <col min="6154" max="6154" width="12.625" style="166" customWidth="1"/>
    <col min="6155" max="6155" width="11.125" style="166" customWidth="1"/>
    <col min="6156" max="6156" width="11.375" style="166" customWidth="1"/>
    <col min="6157" max="6403" width="9" style="166"/>
    <col min="6404" max="6404" width="10.375" style="166" customWidth="1"/>
    <col min="6405" max="6408" width="8.25" style="166" customWidth="1"/>
    <col min="6409" max="6409" width="10.625" style="166" customWidth="1"/>
    <col min="6410" max="6410" width="12.625" style="166" customWidth="1"/>
    <col min="6411" max="6411" width="11.125" style="166" customWidth="1"/>
    <col min="6412" max="6412" width="11.375" style="166" customWidth="1"/>
    <col min="6413" max="6659" width="9" style="166"/>
    <col min="6660" max="6660" width="10.375" style="166" customWidth="1"/>
    <col min="6661" max="6664" width="8.25" style="166" customWidth="1"/>
    <col min="6665" max="6665" width="10.625" style="166" customWidth="1"/>
    <col min="6666" max="6666" width="12.625" style="166" customWidth="1"/>
    <col min="6667" max="6667" width="11.125" style="166" customWidth="1"/>
    <col min="6668" max="6668" width="11.375" style="166" customWidth="1"/>
    <col min="6669" max="6915" width="9" style="166"/>
    <col min="6916" max="6916" width="10.375" style="166" customWidth="1"/>
    <col min="6917" max="6920" width="8.25" style="166" customWidth="1"/>
    <col min="6921" max="6921" width="10.625" style="166" customWidth="1"/>
    <col min="6922" max="6922" width="12.625" style="166" customWidth="1"/>
    <col min="6923" max="6923" width="11.125" style="166" customWidth="1"/>
    <col min="6924" max="6924" width="11.375" style="166" customWidth="1"/>
    <col min="6925" max="7171" width="9" style="166"/>
    <col min="7172" max="7172" width="10.375" style="166" customWidth="1"/>
    <col min="7173" max="7176" width="8.25" style="166" customWidth="1"/>
    <col min="7177" max="7177" width="10.625" style="166" customWidth="1"/>
    <col min="7178" max="7178" width="12.625" style="166" customWidth="1"/>
    <col min="7179" max="7179" width="11.125" style="166" customWidth="1"/>
    <col min="7180" max="7180" width="11.375" style="166" customWidth="1"/>
    <col min="7181" max="7427" width="9" style="166"/>
    <col min="7428" max="7428" width="10.375" style="166" customWidth="1"/>
    <col min="7429" max="7432" width="8.25" style="166" customWidth="1"/>
    <col min="7433" max="7433" width="10.625" style="166" customWidth="1"/>
    <col min="7434" max="7434" width="12.625" style="166" customWidth="1"/>
    <col min="7435" max="7435" width="11.125" style="166" customWidth="1"/>
    <col min="7436" max="7436" width="11.375" style="166" customWidth="1"/>
    <col min="7437" max="7683" width="9" style="166"/>
    <col min="7684" max="7684" width="10.375" style="166" customWidth="1"/>
    <col min="7685" max="7688" width="8.25" style="166" customWidth="1"/>
    <col min="7689" max="7689" width="10.625" style="166" customWidth="1"/>
    <col min="7690" max="7690" width="12.625" style="166" customWidth="1"/>
    <col min="7691" max="7691" width="11.125" style="166" customWidth="1"/>
    <col min="7692" max="7692" width="11.375" style="166" customWidth="1"/>
    <col min="7693" max="7939" width="9" style="166"/>
    <col min="7940" max="7940" width="10.375" style="166" customWidth="1"/>
    <col min="7941" max="7944" width="8.25" style="166" customWidth="1"/>
    <col min="7945" max="7945" width="10.625" style="166" customWidth="1"/>
    <col min="7946" max="7946" width="12.625" style="166" customWidth="1"/>
    <col min="7947" max="7947" width="11.125" style="166" customWidth="1"/>
    <col min="7948" max="7948" width="11.375" style="166" customWidth="1"/>
    <col min="7949" max="8195" width="9" style="166"/>
    <col min="8196" max="8196" width="10.375" style="166" customWidth="1"/>
    <col min="8197" max="8200" width="8.25" style="166" customWidth="1"/>
    <col min="8201" max="8201" width="10.625" style="166" customWidth="1"/>
    <col min="8202" max="8202" width="12.625" style="166" customWidth="1"/>
    <col min="8203" max="8203" width="11.125" style="166" customWidth="1"/>
    <col min="8204" max="8204" width="11.375" style="166" customWidth="1"/>
    <col min="8205" max="8451" width="9" style="166"/>
    <col min="8452" max="8452" width="10.375" style="166" customWidth="1"/>
    <col min="8453" max="8456" width="8.25" style="166" customWidth="1"/>
    <col min="8457" max="8457" width="10.625" style="166" customWidth="1"/>
    <col min="8458" max="8458" width="12.625" style="166" customWidth="1"/>
    <col min="8459" max="8459" width="11.125" style="166" customWidth="1"/>
    <col min="8460" max="8460" width="11.375" style="166" customWidth="1"/>
    <col min="8461" max="8707" width="9" style="166"/>
    <col min="8708" max="8708" width="10.375" style="166" customWidth="1"/>
    <col min="8709" max="8712" width="8.25" style="166" customWidth="1"/>
    <col min="8713" max="8713" width="10.625" style="166" customWidth="1"/>
    <col min="8714" max="8714" width="12.625" style="166" customWidth="1"/>
    <col min="8715" max="8715" width="11.125" style="166" customWidth="1"/>
    <col min="8716" max="8716" width="11.375" style="166" customWidth="1"/>
    <col min="8717" max="8963" width="9" style="166"/>
    <col min="8964" max="8964" width="10.375" style="166" customWidth="1"/>
    <col min="8965" max="8968" width="8.25" style="166" customWidth="1"/>
    <col min="8969" max="8969" width="10.625" style="166" customWidth="1"/>
    <col min="8970" max="8970" width="12.625" style="166" customWidth="1"/>
    <col min="8971" max="8971" width="11.125" style="166" customWidth="1"/>
    <col min="8972" max="8972" width="11.375" style="166" customWidth="1"/>
    <col min="8973" max="9219" width="9" style="166"/>
    <col min="9220" max="9220" width="10.375" style="166" customWidth="1"/>
    <col min="9221" max="9224" width="8.25" style="166" customWidth="1"/>
    <col min="9225" max="9225" width="10.625" style="166" customWidth="1"/>
    <col min="9226" max="9226" width="12.625" style="166" customWidth="1"/>
    <col min="9227" max="9227" width="11.125" style="166" customWidth="1"/>
    <col min="9228" max="9228" width="11.375" style="166" customWidth="1"/>
    <col min="9229" max="9475" width="9" style="166"/>
    <col min="9476" max="9476" width="10.375" style="166" customWidth="1"/>
    <col min="9477" max="9480" width="8.25" style="166" customWidth="1"/>
    <col min="9481" max="9481" width="10.625" style="166" customWidth="1"/>
    <col min="9482" max="9482" width="12.625" style="166" customWidth="1"/>
    <col min="9483" max="9483" width="11.125" style="166" customWidth="1"/>
    <col min="9484" max="9484" width="11.375" style="166" customWidth="1"/>
    <col min="9485" max="9731" width="9" style="166"/>
    <col min="9732" max="9732" width="10.375" style="166" customWidth="1"/>
    <col min="9733" max="9736" width="8.25" style="166" customWidth="1"/>
    <col min="9737" max="9737" width="10.625" style="166" customWidth="1"/>
    <col min="9738" max="9738" width="12.625" style="166" customWidth="1"/>
    <col min="9739" max="9739" width="11.125" style="166" customWidth="1"/>
    <col min="9740" max="9740" width="11.375" style="166" customWidth="1"/>
    <col min="9741" max="9987" width="9" style="166"/>
    <col min="9988" max="9988" width="10.375" style="166" customWidth="1"/>
    <col min="9989" max="9992" width="8.25" style="166" customWidth="1"/>
    <col min="9993" max="9993" width="10.625" style="166" customWidth="1"/>
    <col min="9994" max="9994" width="12.625" style="166" customWidth="1"/>
    <col min="9995" max="9995" width="11.125" style="166" customWidth="1"/>
    <col min="9996" max="9996" width="11.375" style="166" customWidth="1"/>
    <col min="9997" max="10243" width="9" style="166"/>
    <col min="10244" max="10244" width="10.375" style="166" customWidth="1"/>
    <col min="10245" max="10248" width="8.25" style="166" customWidth="1"/>
    <col min="10249" max="10249" width="10.625" style="166" customWidth="1"/>
    <col min="10250" max="10250" width="12.625" style="166" customWidth="1"/>
    <col min="10251" max="10251" width="11.125" style="166" customWidth="1"/>
    <col min="10252" max="10252" width="11.375" style="166" customWidth="1"/>
    <col min="10253" max="10499" width="9" style="166"/>
    <col min="10500" max="10500" width="10.375" style="166" customWidth="1"/>
    <col min="10501" max="10504" width="8.25" style="166" customWidth="1"/>
    <col min="10505" max="10505" width="10.625" style="166" customWidth="1"/>
    <col min="10506" max="10506" width="12.625" style="166" customWidth="1"/>
    <col min="10507" max="10507" width="11.125" style="166" customWidth="1"/>
    <col min="10508" max="10508" width="11.375" style="166" customWidth="1"/>
    <col min="10509" max="10755" width="9" style="166"/>
    <col min="10756" max="10756" width="10.375" style="166" customWidth="1"/>
    <col min="10757" max="10760" width="8.25" style="166" customWidth="1"/>
    <col min="10761" max="10761" width="10.625" style="166" customWidth="1"/>
    <col min="10762" max="10762" width="12.625" style="166" customWidth="1"/>
    <col min="10763" max="10763" width="11.125" style="166" customWidth="1"/>
    <col min="10764" max="10764" width="11.375" style="166" customWidth="1"/>
    <col min="10765" max="11011" width="9" style="166"/>
    <col min="11012" max="11012" width="10.375" style="166" customWidth="1"/>
    <col min="11013" max="11016" width="8.25" style="166" customWidth="1"/>
    <col min="11017" max="11017" width="10.625" style="166" customWidth="1"/>
    <col min="11018" max="11018" width="12.625" style="166" customWidth="1"/>
    <col min="11019" max="11019" width="11.125" style="166" customWidth="1"/>
    <col min="11020" max="11020" width="11.375" style="166" customWidth="1"/>
    <col min="11021" max="11267" width="9" style="166"/>
    <col min="11268" max="11268" width="10.375" style="166" customWidth="1"/>
    <col min="11269" max="11272" width="8.25" style="166" customWidth="1"/>
    <col min="11273" max="11273" width="10.625" style="166" customWidth="1"/>
    <col min="11274" max="11274" width="12.625" style="166" customWidth="1"/>
    <col min="11275" max="11275" width="11.125" style="166" customWidth="1"/>
    <col min="11276" max="11276" width="11.375" style="166" customWidth="1"/>
    <col min="11277" max="11523" width="9" style="166"/>
    <col min="11524" max="11524" width="10.375" style="166" customWidth="1"/>
    <col min="11525" max="11528" width="8.25" style="166" customWidth="1"/>
    <col min="11529" max="11529" width="10.625" style="166" customWidth="1"/>
    <col min="11530" max="11530" width="12.625" style="166" customWidth="1"/>
    <col min="11531" max="11531" width="11.125" style="166" customWidth="1"/>
    <col min="11532" max="11532" width="11.375" style="166" customWidth="1"/>
    <col min="11533" max="11779" width="9" style="166"/>
    <col min="11780" max="11780" width="10.375" style="166" customWidth="1"/>
    <col min="11781" max="11784" width="8.25" style="166" customWidth="1"/>
    <col min="11785" max="11785" width="10.625" style="166" customWidth="1"/>
    <col min="11786" max="11786" width="12.625" style="166" customWidth="1"/>
    <col min="11787" max="11787" width="11.125" style="166" customWidth="1"/>
    <col min="11788" max="11788" width="11.375" style="166" customWidth="1"/>
    <col min="11789" max="12035" width="9" style="166"/>
    <col min="12036" max="12036" width="10.375" style="166" customWidth="1"/>
    <col min="12037" max="12040" width="8.25" style="166" customWidth="1"/>
    <col min="12041" max="12041" width="10.625" style="166" customWidth="1"/>
    <col min="12042" max="12042" width="12.625" style="166" customWidth="1"/>
    <col min="12043" max="12043" width="11.125" style="166" customWidth="1"/>
    <col min="12044" max="12044" width="11.375" style="166" customWidth="1"/>
    <col min="12045" max="12291" width="9" style="166"/>
    <col min="12292" max="12292" width="10.375" style="166" customWidth="1"/>
    <col min="12293" max="12296" width="8.25" style="166" customWidth="1"/>
    <col min="12297" max="12297" width="10.625" style="166" customWidth="1"/>
    <col min="12298" max="12298" width="12.625" style="166" customWidth="1"/>
    <col min="12299" max="12299" width="11.125" style="166" customWidth="1"/>
    <col min="12300" max="12300" width="11.375" style="166" customWidth="1"/>
    <col min="12301" max="12547" width="9" style="166"/>
    <col min="12548" max="12548" width="10.375" style="166" customWidth="1"/>
    <col min="12549" max="12552" width="8.25" style="166" customWidth="1"/>
    <col min="12553" max="12553" width="10.625" style="166" customWidth="1"/>
    <col min="12554" max="12554" width="12.625" style="166" customWidth="1"/>
    <col min="12555" max="12555" width="11.125" style="166" customWidth="1"/>
    <col min="12556" max="12556" width="11.375" style="166" customWidth="1"/>
    <col min="12557" max="12803" width="9" style="166"/>
    <col min="12804" max="12804" width="10.375" style="166" customWidth="1"/>
    <col min="12805" max="12808" width="8.25" style="166" customWidth="1"/>
    <col min="12809" max="12809" width="10.625" style="166" customWidth="1"/>
    <col min="12810" max="12810" width="12.625" style="166" customWidth="1"/>
    <col min="12811" max="12811" width="11.125" style="166" customWidth="1"/>
    <col min="12812" max="12812" width="11.375" style="166" customWidth="1"/>
    <col min="12813" max="13059" width="9" style="166"/>
    <col min="13060" max="13060" width="10.375" style="166" customWidth="1"/>
    <col min="13061" max="13064" width="8.25" style="166" customWidth="1"/>
    <col min="13065" max="13065" width="10.625" style="166" customWidth="1"/>
    <col min="13066" max="13066" width="12.625" style="166" customWidth="1"/>
    <col min="13067" max="13067" width="11.125" style="166" customWidth="1"/>
    <col min="13068" max="13068" width="11.375" style="166" customWidth="1"/>
    <col min="13069" max="13315" width="9" style="166"/>
    <col min="13316" max="13316" width="10.375" style="166" customWidth="1"/>
    <col min="13317" max="13320" width="8.25" style="166" customWidth="1"/>
    <col min="13321" max="13321" width="10.625" style="166" customWidth="1"/>
    <col min="13322" max="13322" width="12.625" style="166" customWidth="1"/>
    <col min="13323" max="13323" width="11.125" style="166" customWidth="1"/>
    <col min="13324" max="13324" width="11.375" style="166" customWidth="1"/>
    <col min="13325" max="13571" width="9" style="166"/>
    <col min="13572" max="13572" width="10.375" style="166" customWidth="1"/>
    <col min="13573" max="13576" width="8.25" style="166" customWidth="1"/>
    <col min="13577" max="13577" width="10.625" style="166" customWidth="1"/>
    <col min="13578" max="13578" width="12.625" style="166" customWidth="1"/>
    <col min="13579" max="13579" width="11.125" style="166" customWidth="1"/>
    <col min="13580" max="13580" width="11.375" style="166" customWidth="1"/>
    <col min="13581" max="13827" width="9" style="166"/>
    <col min="13828" max="13828" width="10.375" style="166" customWidth="1"/>
    <col min="13829" max="13832" width="8.25" style="166" customWidth="1"/>
    <col min="13833" max="13833" width="10.625" style="166" customWidth="1"/>
    <col min="13834" max="13834" width="12.625" style="166" customWidth="1"/>
    <col min="13835" max="13835" width="11.125" style="166" customWidth="1"/>
    <col min="13836" max="13836" width="11.375" style="166" customWidth="1"/>
    <col min="13837" max="14083" width="9" style="166"/>
    <col min="14084" max="14084" width="10.375" style="166" customWidth="1"/>
    <col min="14085" max="14088" width="8.25" style="166" customWidth="1"/>
    <col min="14089" max="14089" width="10.625" style="166" customWidth="1"/>
    <col min="14090" max="14090" width="12.625" style="166" customWidth="1"/>
    <col min="14091" max="14091" width="11.125" style="166" customWidth="1"/>
    <col min="14092" max="14092" width="11.375" style="166" customWidth="1"/>
    <col min="14093" max="14339" width="9" style="166"/>
    <col min="14340" max="14340" width="10.375" style="166" customWidth="1"/>
    <col min="14341" max="14344" width="8.25" style="166" customWidth="1"/>
    <col min="14345" max="14345" width="10.625" style="166" customWidth="1"/>
    <col min="14346" max="14346" width="12.625" style="166" customWidth="1"/>
    <col min="14347" max="14347" width="11.125" style="166" customWidth="1"/>
    <col min="14348" max="14348" width="11.375" style="166" customWidth="1"/>
    <col min="14349" max="14595" width="9" style="166"/>
    <col min="14596" max="14596" width="10.375" style="166" customWidth="1"/>
    <col min="14597" max="14600" width="8.25" style="166" customWidth="1"/>
    <col min="14601" max="14601" width="10.625" style="166" customWidth="1"/>
    <col min="14602" max="14602" width="12.625" style="166" customWidth="1"/>
    <col min="14603" max="14603" width="11.125" style="166" customWidth="1"/>
    <col min="14604" max="14604" width="11.375" style="166" customWidth="1"/>
    <col min="14605" max="14851" width="9" style="166"/>
    <col min="14852" max="14852" width="10.375" style="166" customWidth="1"/>
    <col min="14853" max="14856" width="8.25" style="166" customWidth="1"/>
    <col min="14857" max="14857" width="10.625" style="166" customWidth="1"/>
    <col min="14858" max="14858" width="12.625" style="166" customWidth="1"/>
    <col min="14859" max="14859" width="11.125" style="166" customWidth="1"/>
    <col min="14860" max="14860" width="11.375" style="166" customWidth="1"/>
    <col min="14861" max="15107" width="9" style="166"/>
    <col min="15108" max="15108" width="10.375" style="166" customWidth="1"/>
    <col min="15109" max="15112" width="8.25" style="166" customWidth="1"/>
    <col min="15113" max="15113" width="10.625" style="166" customWidth="1"/>
    <col min="15114" max="15114" width="12.625" style="166" customWidth="1"/>
    <col min="15115" max="15115" width="11.125" style="166" customWidth="1"/>
    <col min="15116" max="15116" width="11.375" style="166" customWidth="1"/>
    <col min="15117" max="15363" width="9" style="166"/>
    <col min="15364" max="15364" width="10.375" style="166" customWidth="1"/>
    <col min="15365" max="15368" width="8.25" style="166" customWidth="1"/>
    <col min="15369" max="15369" width="10.625" style="166" customWidth="1"/>
    <col min="15370" max="15370" width="12.625" style="166" customWidth="1"/>
    <col min="15371" max="15371" width="11.125" style="166" customWidth="1"/>
    <col min="15372" max="15372" width="11.375" style="166" customWidth="1"/>
    <col min="15373" max="15619" width="9" style="166"/>
    <col min="15620" max="15620" width="10.375" style="166" customWidth="1"/>
    <col min="15621" max="15624" width="8.25" style="166" customWidth="1"/>
    <col min="15625" max="15625" width="10.625" style="166" customWidth="1"/>
    <col min="15626" max="15626" width="12.625" style="166" customWidth="1"/>
    <col min="15627" max="15627" width="11.125" style="166" customWidth="1"/>
    <col min="15628" max="15628" width="11.375" style="166" customWidth="1"/>
    <col min="15629" max="15875" width="9" style="166"/>
    <col min="15876" max="15876" width="10.375" style="166" customWidth="1"/>
    <col min="15877" max="15880" width="8.25" style="166" customWidth="1"/>
    <col min="15881" max="15881" width="10.625" style="166" customWidth="1"/>
    <col min="15882" max="15882" width="12.625" style="166" customWidth="1"/>
    <col min="15883" max="15883" width="11.125" style="166" customWidth="1"/>
    <col min="15884" max="15884" width="11.375" style="166" customWidth="1"/>
    <col min="15885" max="16131" width="9" style="166"/>
    <col min="16132" max="16132" width="10.375" style="166" customWidth="1"/>
    <col min="16133" max="16136" width="8.25" style="166" customWidth="1"/>
    <col min="16137" max="16137" width="10.625" style="166" customWidth="1"/>
    <col min="16138" max="16138" width="12.625" style="166" customWidth="1"/>
    <col min="16139" max="16139" width="11.125" style="166" customWidth="1"/>
    <col min="16140" max="16140" width="11.375" style="166" customWidth="1"/>
    <col min="16141" max="16384" width="9" style="166"/>
  </cols>
  <sheetData>
    <row r="1" spans="1:24" ht="21" customHeight="1">
      <c r="A1" s="228" t="s">
        <v>26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V1" s="167"/>
      <c r="W1" s="167"/>
      <c r="X1" s="167"/>
    </row>
    <row r="2" spans="1:24" ht="21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V2" s="167"/>
      <c r="W2" s="167"/>
      <c r="X2" s="167"/>
    </row>
    <row r="3" spans="1:24" ht="21.75" customHeight="1">
      <c r="A3" s="229" t="s">
        <v>27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24" ht="21" customHeight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24" ht="17.25" customHeight="1">
      <c r="A5" s="230" t="s">
        <v>233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</row>
    <row r="6" spans="1:24" ht="15" customHeight="1">
      <c r="A6" s="231" t="s">
        <v>198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</row>
    <row r="7" spans="1:24" ht="21" customHeight="1">
      <c r="A7" s="232"/>
      <c r="B7" s="234" t="s">
        <v>5</v>
      </c>
      <c r="C7" s="51" t="s">
        <v>203</v>
      </c>
      <c r="D7" s="51" t="s">
        <v>204</v>
      </c>
      <c r="E7" s="51" t="s">
        <v>247</v>
      </c>
      <c r="F7" s="51" t="s">
        <v>248</v>
      </c>
      <c r="G7" s="234" t="s">
        <v>28</v>
      </c>
      <c r="H7" s="52" t="s">
        <v>29</v>
      </c>
      <c r="I7" s="234" t="s">
        <v>30</v>
      </c>
      <c r="J7" s="53" t="s">
        <v>200</v>
      </c>
      <c r="K7" s="121" t="s">
        <v>249</v>
      </c>
      <c r="L7" s="54" t="s">
        <v>195</v>
      </c>
    </row>
    <row r="8" spans="1:24" ht="21" customHeight="1">
      <c r="A8" s="233"/>
      <c r="B8" s="235"/>
      <c r="C8" s="55" t="s">
        <v>31</v>
      </c>
      <c r="D8" s="55" t="s">
        <v>31</v>
      </c>
      <c r="E8" s="55" t="s">
        <v>31</v>
      </c>
      <c r="F8" s="55"/>
      <c r="G8" s="235"/>
      <c r="H8" s="55" t="s">
        <v>32</v>
      </c>
      <c r="I8" s="235"/>
      <c r="J8" s="55" t="s">
        <v>33</v>
      </c>
      <c r="K8" s="122" t="s">
        <v>250</v>
      </c>
      <c r="L8" s="56" t="s">
        <v>196</v>
      </c>
    </row>
    <row r="9" spans="1:24" ht="21" customHeight="1">
      <c r="A9" s="65" t="s">
        <v>295</v>
      </c>
      <c r="B9" s="57">
        <v>18511</v>
      </c>
      <c r="C9" s="57">
        <v>12138</v>
      </c>
      <c r="D9" s="58">
        <v>5379</v>
      </c>
      <c r="E9" s="58" t="s">
        <v>266</v>
      </c>
      <c r="F9" s="58" t="s">
        <v>266</v>
      </c>
      <c r="G9" s="58">
        <v>994</v>
      </c>
      <c r="H9" s="59">
        <v>18581</v>
      </c>
      <c r="I9" s="58">
        <v>3096527414</v>
      </c>
      <c r="J9" s="57">
        <f t="shared" ref="J9:J11" si="0">ROUND(I9/H9,0)</f>
        <v>166650</v>
      </c>
      <c r="K9" s="60">
        <v>500733</v>
      </c>
      <c r="L9" s="61">
        <f t="shared" ref="L9:L10" si="1">ROUND(K9/H9,2)</f>
        <v>26.95</v>
      </c>
      <c r="X9" s="166">
        <f>SUM(T9:W9)</f>
        <v>0</v>
      </c>
    </row>
    <row r="10" spans="1:24" ht="21" customHeight="1">
      <c r="A10" s="65" t="s">
        <v>274</v>
      </c>
      <c r="B10" s="57">
        <v>44951</v>
      </c>
      <c r="C10" s="57">
        <v>38024</v>
      </c>
      <c r="D10" s="58">
        <v>4868</v>
      </c>
      <c r="E10" s="58">
        <v>1156</v>
      </c>
      <c r="F10" s="58">
        <v>18</v>
      </c>
      <c r="G10" s="58">
        <v>885</v>
      </c>
      <c r="H10" s="59">
        <v>34050</v>
      </c>
      <c r="I10" s="58">
        <v>4719394641</v>
      </c>
      <c r="J10" s="57">
        <f t="shared" si="0"/>
        <v>138602</v>
      </c>
      <c r="K10" s="60">
        <v>1025215</v>
      </c>
      <c r="L10" s="61">
        <f t="shared" si="1"/>
        <v>30.11</v>
      </c>
    </row>
    <row r="11" spans="1:24" ht="21" customHeight="1">
      <c r="A11" s="65" t="s">
        <v>267</v>
      </c>
      <c r="B11" s="57">
        <v>44860</v>
      </c>
      <c r="C11" s="57">
        <v>37819</v>
      </c>
      <c r="D11" s="58">
        <v>4889</v>
      </c>
      <c r="E11" s="58">
        <v>1253</v>
      </c>
      <c r="F11" s="58">
        <v>22</v>
      </c>
      <c r="G11" s="58">
        <v>877</v>
      </c>
      <c r="H11" s="59">
        <v>45028</v>
      </c>
      <c r="I11" s="59">
        <v>6262962038</v>
      </c>
      <c r="J11" s="57">
        <f t="shared" si="0"/>
        <v>139090</v>
      </c>
      <c r="K11" s="60">
        <v>1455622</v>
      </c>
      <c r="L11" s="61">
        <f>ROUND(K11/H11,2)</f>
        <v>32.33</v>
      </c>
    </row>
    <row r="12" spans="1:24" ht="21" customHeight="1">
      <c r="A12" s="65" t="s">
        <v>275</v>
      </c>
      <c r="B12" s="57">
        <v>44667</v>
      </c>
      <c r="C12" s="57">
        <v>37464</v>
      </c>
      <c r="D12" s="58">
        <v>4949</v>
      </c>
      <c r="E12" s="58">
        <v>1333</v>
      </c>
      <c r="F12" s="58">
        <v>47</v>
      </c>
      <c r="G12" s="58">
        <v>874</v>
      </c>
      <c r="H12" s="59">
        <v>44895</v>
      </c>
      <c r="I12" s="59">
        <v>5971222454</v>
      </c>
      <c r="J12" s="57">
        <f t="shared" ref="J12" si="2">ROUND(I12/H12,0)</f>
        <v>133004</v>
      </c>
      <c r="K12" s="60">
        <v>1378784</v>
      </c>
      <c r="L12" s="61">
        <f>ROUND(K12/H12,2)</f>
        <v>30.71</v>
      </c>
    </row>
    <row r="13" spans="1:24" ht="21" customHeight="1">
      <c r="A13" s="62" t="s">
        <v>296</v>
      </c>
      <c r="B13" s="63">
        <f t="shared" ref="B13:B37" si="3">SUM(C13:G13)</f>
        <v>44392</v>
      </c>
      <c r="C13" s="63">
        <f>SUM(C14:C37)</f>
        <v>36701</v>
      </c>
      <c r="D13" s="64">
        <f>SUM(D14:D37)</f>
        <v>4975</v>
      </c>
      <c r="E13" s="64">
        <f>SUM(E14:E37)</f>
        <v>1484</v>
      </c>
      <c r="F13" s="64">
        <f t="shared" ref="F13" si="4">SUM(F14:F37)</f>
        <v>363</v>
      </c>
      <c r="G13" s="64">
        <f>SUM(G14:G37)</f>
        <v>869</v>
      </c>
      <c r="H13" s="168">
        <v>44889</v>
      </c>
      <c r="I13" s="169">
        <v>5981454824</v>
      </c>
      <c r="J13" s="57">
        <f>ROUND(I13/H13,0)</f>
        <v>133250</v>
      </c>
      <c r="K13" s="170">
        <v>1420362</v>
      </c>
      <c r="L13" s="61">
        <f>ROUND(K13/H13,2)</f>
        <v>31.64</v>
      </c>
    </row>
    <row r="14" spans="1:24" ht="21" customHeight="1">
      <c r="A14" s="65" t="s">
        <v>34</v>
      </c>
      <c r="B14" s="57">
        <f t="shared" si="3"/>
        <v>1696</v>
      </c>
      <c r="C14" s="171">
        <v>1472</v>
      </c>
      <c r="D14" s="169">
        <v>161</v>
      </c>
      <c r="E14" s="169">
        <v>43</v>
      </c>
      <c r="F14" s="169">
        <v>7</v>
      </c>
      <c r="G14" s="172">
        <v>13</v>
      </c>
      <c r="H14" s="66"/>
      <c r="I14" s="67"/>
      <c r="J14" s="68"/>
      <c r="K14" s="68"/>
      <c r="L14" s="68"/>
    </row>
    <row r="15" spans="1:24" ht="21" customHeight="1">
      <c r="A15" s="65" t="s">
        <v>35</v>
      </c>
      <c r="B15" s="57">
        <f t="shared" si="3"/>
        <v>1521</v>
      </c>
      <c r="C15" s="171">
        <v>1289</v>
      </c>
      <c r="D15" s="169">
        <v>139</v>
      </c>
      <c r="E15" s="169">
        <v>53</v>
      </c>
      <c r="F15" s="169">
        <v>2</v>
      </c>
      <c r="G15" s="172">
        <v>38</v>
      </c>
      <c r="H15" s="69"/>
      <c r="I15" s="70"/>
      <c r="J15" s="71"/>
      <c r="K15" s="71"/>
      <c r="L15" s="71"/>
    </row>
    <row r="16" spans="1:24" ht="21" customHeight="1">
      <c r="A16" s="65" t="s">
        <v>36</v>
      </c>
      <c r="B16" s="57">
        <f t="shared" si="3"/>
        <v>1082</v>
      </c>
      <c r="C16" s="171">
        <v>884</v>
      </c>
      <c r="D16" s="169">
        <v>119</v>
      </c>
      <c r="E16" s="169">
        <v>37</v>
      </c>
      <c r="F16" s="169">
        <v>22</v>
      </c>
      <c r="G16" s="172">
        <v>20</v>
      </c>
      <c r="H16" s="69"/>
      <c r="I16" s="70"/>
      <c r="J16" s="71"/>
      <c r="K16" s="71"/>
      <c r="L16" s="71"/>
    </row>
    <row r="17" spans="1:12" ht="21" customHeight="1">
      <c r="A17" s="65" t="s">
        <v>37</v>
      </c>
      <c r="B17" s="57">
        <f t="shared" si="3"/>
        <v>1194</v>
      </c>
      <c r="C17" s="171">
        <v>999</v>
      </c>
      <c r="D17" s="169">
        <v>117</v>
      </c>
      <c r="E17" s="169">
        <v>56</v>
      </c>
      <c r="F17" s="169">
        <v>2</v>
      </c>
      <c r="G17" s="172">
        <v>20</v>
      </c>
      <c r="H17" s="69"/>
      <c r="I17" s="70"/>
      <c r="J17" s="71"/>
      <c r="K17" s="71"/>
      <c r="L17" s="71"/>
    </row>
    <row r="18" spans="1:12" ht="21" customHeight="1">
      <c r="A18" s="65" t="s">
        <v>38</v>
      </c>
      <c r="B18" s="57">
        <f t="shared" si="3"/>
        <v>958</v>
      </c>
      <c r="C18" s="171">
        <v>842</v>
      </c>
      <c r="D18" s="169">
        <v>71</v>
      </c>
      <c r="E18" s="169">
        <v>21</v>
      </c>
      <c r="F18" s="169">
        <v>12</v>
      </c>
      <c r="G18" s="172">
        <v>12</v>
      </c>
      <c r="H18" s="69"/>
      <c r="I18" s="70"/>
      <c r="J18" s="71"/>
      <c r="K18" s="71"/>
      <c r="L18" s="71"/>
    </row>
    <row r="19" spans="1:12" ht="21" customHeight="1">
      <c r="A19" s="65" t="s">
        <v>39</v>
      </c>
      <c r="B19" s="57">
        <f t="shared" si="3"/>
        <v>931</v>
      </c>
      <c r="C19" s="171">
        <v>785</v>
      </c>
      <c r="D19" s="169">
        <v>69</v>
      </c>
      <c r="E19" s="169">
        <v>34</v>
      </c>
      <c r="F19" s="169">
        <v>4</v>
      </c>
      <c r="G19" s="172">
        <v>39</v>
      </c>
      <c r="H19" s="69"/>
      <c r="I19" s="70"/>
      <c r="J19" s="71"/>
      <c r="K19" s="71"/>
      <c r="L19" s="71"/>
    </row>
    <row r="20" spans="1:12" ht="21" customHeight="1">
      <c r="A20" s="65" t="s">
        <v>40</v>
      </c>
      <c r="B20" s="57">
        <f t="shared" si="3"/>
        <v>1551</v>
      </c>
      <c r="C20" s="171">
        <v>1253</v>
      </c>
      <c r="D20" s="169">
        <v>200</v>
      </c>
      <c r="E20" s="169">
        <v>59</v>
      </c>
      <c r="F20" s="169">
        <v>1</v>
      </c>
      <c r="G20" s="172">
        <v>38</v>
      </c>
      <c r="H20" s="69"/>
      <c r="I20" s="70"/>
      <c r="J20" s="71"/>
      <c r="K20" s="71"/>
      <c r="L20" s="71"/>
    </row>
    <row r="21" spans="1:12" ht="21" customHeight="1">
      <c r="A21" s="65" t="s">
        <v>41</v>
      </c>
      <c r="B21" s="57">
        <f t="shared" si="3"/>
        <v>1360</v>
      </c>
      <c r="C21" s="171">
        <v>1120</v>
      </c>
      <c r="D21" s="169">
        <v>167</v>
      </c>
      <c r="E21" s="169">
        <v>45</v>
      </c>
      <c r="F21" s="169">
        <v>8</v>
      </c>
      <c r="G21" s="172">
        <v>20</v>
      </c>
      <c r="H21" s="69"/>
      <c r="I21" s="70"/>
      <c r="J21" s="71"/>
      <c r="K21" s="71"/>
      <c r="L21" s="71"/>
    </row>
    <row r="22" spans="1:12" ht="21" customHeight="1">
      <c r="A22" s="65" t="s">
        <v>42</v>
      </c>
      <c r="B22" s="57">
        <f t="shared" si="3"/>
        <v>943</v>
      </c>
      <c r="C22" s="171">
        <v>803</v>
      </c>
      <c r="D22" s="169">
        <v>82</v>
      </c>
      <c r="E22" s="169">
        <v>35</v>
      </c>
      <c r="F22" s="169">
        <v>7</v>
      </c>
      <c r="G22" s="172">
        <v>16</v>
      </c>
      <c r="H22" s="69"/>
      <c r="I22" s="70"/>
      <c r="J22" s="71"/>
      <c r="K22" s="71"/>
      <c r="L22" s="71"/>
    </row>
    <row r="23" spans="1:12" ht="21" customHeight="1">
      <c r="A23" s="65" t="s">
        <v>43</v>
      </c>
      <c r="B23" s="57">
        <f t="shared" si="3"/>
        <v>751</v>
      </c>
      <c r="C23" s="171">
        <v>636</v>
      </c>
      <c r="D23" s="169">
        <v>63</v>
      </c>
      <c r="E23" s="169">
        <v>30</v>
      </c>
      <c r="F23" s="169">
        <v>11</v>
      </c>
      <c r="G23" s="172">
        <v>11</v>
      </c>
      <c r="H23" s="69"/>
      <c r="I23" s="70"/>
      <c r="J23" s="71"/>
      <c r="K23" s="71"/>
      <c r="L23" s="71"/>
    </row>
    <row r="24" spans="1:12" ht="21" customHeight="1">
      <c r="A24" s="65" t="s">
        <v>44</v>
      </c>
      <c r="B24" s="57">
        <f t="shared" si="3"/>
        <v>1649</v>
      </c>
      <c r="C24" s="171">
        <v>1387</v>
      </c>
      <c r="D24" s="169">
        <v>167</v>
      </c>
      <c r="E24" s="169">
        <v>32</v>
      </c>
      <c r="F24" s="169">
        <v>45</v>
      </c>
      <c r="G24" s="172">
        <v>18</v>
      </c>
      <c r="H24" s="69"/>
      <c r="I24" s="70"/>
      <c r="J24" s="71"/>
      <c r="K24" s="71"/>
      <c r="L24" s="71"/>
    </row>
    <row r="25" spans="1:12" ht="21" customHeight="1">
      <c r="A25" s="65" t="s">
        <v>45</v>
      </c>
      <c r="B25" s="57">
        <f t="shared" si="3"/>
        <v>2767</v>
      </c>
      <c r="C25" s="171">
        <v>2286</v>
      </c>
      <c r="D25" s="169">
        <v>318</v>
      </c>
      <c r="E25" s="169">
        <v>93</v>
      </c>
      <c r="F25" s="169">
        <v>15</v>
      </c>
      <c r="G25" s="172">
        <v>55</v>
      </c>
      <c r="H25" s="72"/>
      <c r="I25" s="71"/>
      <c r="J25" s="71"/>
      <c r="K25" s="71"/>
      <c r="L25" s="71"/>
    </row>
    <row r="26" spans="1:12" ht="21" customHeight="1">
      <c r="A26" s="65" t="s">
        <v>46</v>
      </c>
      <c r="B26" s="57">
        <f t="shared" si="3"/>
        <v>2784</v>
      </c>
      <c r="C26" s="171">
        <v>2335</v>
      </c>
      <c r="D26" s="169">
        <v>324</v>
      </c>
      <c r="E26" s="169">
        <v>70</v>
      </c>
      <c r="F26" s="169">
        <v>22</v>
      </c>
      <c r="G26" s="172">
        <v>33</v>
      </c>
      <c r="H26" s="72"/>
      <c r="I26" s="71"/>
      <c r="J26" s="71"/>
      <c r="K26" s="71"/>
      <c r="L26" s="71"/>
    </row>
    <row r="27" spans="1:12" ht="21" customHeight="1">
      <c r="A27" s="65" t="s">
        <v>47</v>
      </c>
      <c r="B27" s="57">
        <f t="shared" si="3"/>
        <v>1408</v>
      </c>
      <c r="C27" s="171">
        <v>1174</v>
      </c>
      <c r="D27" s="169">
        <v>148</v>
      </c>
      <c r="E27" s="169">
        <v>50</v>
      </c>
      <c r="F27" s="169">
        <v>17</v>
      </c>
      <c r="G27" s="172">
        <v>19</v>
      </c>
      <c r="H27" s="72"/>
      <c r="I27" s="71"/>
      <c r="J27" s="71"/>
      <c r="K27" s="71"/>
      <c r="L27" s="71"/>
    </row>
    <row r="28" spans="1:12" ht="21" customHeight="1">
      <c r="A28" s="65" t="s">
        <v>48</v>
      </c>
      <c r="B28" s="57">
        <f t="shared" si="3"/>
        <v>2476</v>
      </c>
      <c r="C28" s="171">
        <v>2055</v>
      </c>
      <c r="D28" s="169">
        <v>286</v>
      </c>
      <c r="E28" s="169">
        <v>77</v>
      </c>
      <c r="F28" s="169">
        <v>17</v>
      </c>
      <c r="G28" s="172">
        <v>41</v>
      </c>
      <c r="H28" s="72"/>
      <c r="I28" s="71"/>
      <c r="J28" s="71"/>
      <c r="K28" s="71"/>
      <c r="L28" s="71"/>
    </row>
    <row r="29" spans="1:12" ht="21" customHeight="1">
      <c r="A29" s="65" t="s">
        <v>49</v>
      </c>
      <c r="B29" s="57">
        <f t="shared" si="3"/>
        <v>1730</v>
      </c>
      <c r="C29" s="171">
        <v>1387</v>
      </c>
      <c r="D29" s="169">
        <v>204</v>
      </c>
      <c r="E29" s="169">
        <v>89</v>
      </c>
      <c r="F29" s="169">
        <v>14</v>
      </c>
      <c r="G29" s="172">
        <v>36</v>
      </c>
      <c r="H29" s="72"/>
      <c r="I29" s="71"/>
      <c r="J29" s="71"/>
      <c r="K29" s="71"/>
      <c r="L29" s="71"/>
    </row>
    <row r="30" spans="1:12" ht="21" customHeight="1">
      <c r="A30" s="65" t="s">
        <v>50</v>
      </c>
      <c r="B30" s="57">
        <f t="shared" si="3"/>
        <v>2866</v>
      </c>
      <c r="C30" s="171">
        <v>2387</v>
      </c>
      <c r="D30" s="169">
        <v>282</v>
      </c>
      <c r="E30" s="169">
        <v>111</v>
      </c>
      <c r="F30" s="169">
        <v>39</v>
      </c>
      <c r="G30" s="172">
        <v>47</v>
      </c>
      <c r="H30" s="72"/>
      <c r="I30" s="71"/>
      <c r="J30" s="71"/>
      <c r="K30" s="71"/>
      <c r="L30" s="71"/>
    </row>
    <row r="31" spans="1:12" ht="21" customHeight="1">
      <c r="A31" s="65" t="s">
        <v>51</v>
      </c>
      <c r="B31" s="57">
        <f t="shared" si="3"/>
        <v>1877</v>
      </c>
      <c r="C31" s="171">
        <v>1546</v>
      </c>
      <c r="D31" s="169">
        <v>225</v>
      </c>
      <c r="E31" s="169">
        <v>65</v>
      </c>
      <c r="F31" s="169">
        <v>6</v>
      </c>
      <c r="G31" s="172">
        <v>35</v>
      </c>
      <c r="H31" s="72"/>
      <c r="I31" s="71"/>
      <c r="J31" s="71"/>
      <c r="K31" s="71"/>
      <c r="L31" s="71"/>
    </row>
    <row r="32" spans="1:12" ht="21" customHeight="1">
      <c r="A32" s="65" t="s">
        <v>52</v>
      </c>
      <c r="B32" s="57">
        <f t="shared" si="3"/>
        <v>1748</v>
      </c>
      <c r="C32" s="171">
        <v>1408</v>
      </c>
      <c r="D32" s="169">
        <v>188</v>
      </c>
      <c r="E32" s="169">
        <v>61</v>
      </c>
      <c r="F32" s="169">
        <v>21</v>
      </c>
      <c r="G32" s="172">
        <v>70</v>
      </c>
      <c r="H32" s="72"/>
      <c r="I32" s="71"/>
      <c r="J32" s="71"/>
      <c r="K32" s="71"/>
      <c r="L32" s="71"/>
    </row>
    <row r="33" spans="1:12" ht="21" customHeight="1">
      <c r="A33" s="65" t="s">
        <v>53</v>
      </c>
      <c r="B33" s="57">
        <f t="shared" si="3"/>
        <v>2285</v>
      </c>
      <c r="C33" s="171">
        <v>1883</v>
      </c>
      <c r="D33" s="169">
        <v>266</v>
      </c>
      <c r="E33" s="169">
        <v>67</v>
      </c>
      <c r="F33" s="169">
        <v>20</v>
      </c>
      <c r="G33" s="172">
        <v>49</v>
      </c>
      <c r="H33" s="72"/>
      <c r="I33" s="71"/>
      <c r="J33" s="71"/>
      <c r="K33" s="71"/>
      <c r="L33" s="71"/>
    </row>
    <row r="34" spans="1:12" ht="21" customHeight="1">
      <c r="A34" s="65" t="s">
        <v>54</v>
      </c>
      <c r="B34" s="57">
        <f t="shared" si="3"/>
        <v>2710</v>
      </c>
      <c r="C34" s="171">
        <v>2243</v>
      </c>
      <c r="D34" s="169">
        <v>300</v>
      </c>
      <c r="E34" s="169">
        <v>86</v>
      </c>
      <c r="F34" s="169">
        <v>27</v>
      </c>
      <c r="G34" s="172">
        <v>54</v>
      </c>
      <c r="H34" s="72"/>
      <c r="I34" s="71"/>
      <c r="J34" s="71"/>
      <c r="K34" s="71"/>
      <c r="L34" s="71"/>
    </row>
    <row r="35" spans="1:12" ht="21" customHeight="1">
      <c r="A35" s="65" t="s">
        <v>55</v>
      </c>
      <c r="B35" s="57">
        <f t="shared" si="3"/>
        <v>2442</v>
      </c>
      <c r="C35" s="171">
        <v>1960</v>
      </c>
      <c r="D35" s="169">
        <v>335</v>
      </c>
      <c r="E35" s="169">
        <v>74</v>
      </c>
      <c r="F35" s="169">
        <v>15</v>
      </c>
      <c r="G35" s="172">
        <v>58</v>
      </c>
      <c r="H35" s="72"/>
      <c r="I35" s="71"/>
      <c r="J35" s="71"/>
      <c r="K35" s="71"/>
      <c r="L35" s="71"/>
    </row>
    <row r="36" spans="1:12" ht="21" customHeight="1">
      <c r="A36" s="65" t="s">
        <v>56</v>
      </c>
      <c r="B36" s="57">
        <f t="shared" si="3"/>
        <v>3953</v>
      </c>
      <c r="C36" s="171">
        <v>3196</v>
      </c>
      <c r="D36" s="169">
        <v>502</v>
      </c>
      <c r="E36" s="169">
        <v>141</v>
      </c>
      <c r="F36" s="169">
        <v>19</v>
      </c>
      <c r="G36" s="172">
        <v>95</v>
      </c>
      <c r="H36" s="72"/>
      <c r="I36" s="71"/>
      <c r="J36" s="71"/>
      <c r="K36" s="71"/>
      <c r="L36" s="71"/>
    </row>
    <row r="37" spans="1:12" ht="21" customHeight="1">
      <c r="A37" s="73" t="s">
        <v>57</v>
      </c>
      <c r="B37" s="57">
        <f t="shared" si="3"/>
        <v>1710</v>
      </c>
      <c r="C37" s="173">
        <v>1371</v>
      </c>
      <c r="D37" s="173">
        <v>242</v>
      </c>
      <c r="E37" s="173">
        <v>55</v>
      </c>
      <c r="F37" s="173">
        <v>10</v>
      </c>
      <c r="G37" s="174">
        <v>32</v>
      </c>
      <c r="H37" s="74"/>
      <c r="I37" s="75"/>
      <c r="J37" s="75"/>
      <c r="K37" s="75"/>
      <c r="L37" s="75"/>
    </row>
    <row r="38" spans="1:12" ht="15" customHeight="1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</sheetData>
  <mergeCells count="8">
    <mergeCell ref="A1:L1"/>
    <mergeCell ref="A3:L3"/>
    <mergeCell ref="A5:L5"/>
    <mergeCell ref="A6:L6"/>
    <mergeCell ref="A7:A8"/>
    <mergeCell ref="B7:B8"/>
    <mergeCell ref="G7:G8"/>
    <mergeCell ref="I7:I8"/>
  </mergeCells>
  <phoneticPr fontId="11"/>
  <pageMargins left="0.70866141732283472" right="0.70866141732283472" top="0.74803149606299213" bottom="0.74803149606299213" header="0.31496062992125984" footer="0.31496062992125984"/>
  <pageSetup paperSize="9" scale="83" firstPageNumber="21" orientation="portrait" useFirstPageNumber="1" horizontalDpi="300" verticalDpi="300" r:id="rId1"/>
  <headerFooter>
    <oddFooter>&amp;C&amp;P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showGridLines="0" view="pageBreakPreview" topLeftCell="A13" zoomScale="80" zoomScaleNormal="100" zoomScaleSheetLayoutView="80" workbookViewId="0">
      <selection activeCell="F31" sqref="F31"/>
    </sheetView>
  </sheetViews>
  <sheetFormatPr defaultRowHeight="13.5"/>
  <cols>
    <col min="1" max="7" width="12.625" style="156" customWidth="1"/>
    <col min="8" max="34" width="3.25" style="156" customWidth="1"/>
    <col min="35" max="16384" width="9" style="156"/>
  </cols>
  <sheetData>
    <row r="1" spans="1:34" ht="21.75" customHeight="1">
      <c r="A1" s="224" t="s">
        <v>58</v>
      </c>
      <c r="B1" s="224"/>
      <c r="C1" s="224"/>
      <c r="D1" s="224"/>
      <c r="E1" s="224"/>
      <c r="F1" s="224"/>
      <c r="G1" s="224"/>
      <c r="H1" s="45"/>
      <c r="I1" s="41"/>
      <c r="J1" s="41"/>
      <c r="K1" s="41"/>
      <c r="L1" s="41"/>
      <c r="M1" s="41"/>
      <c r="N1" s="41"/>
      <c r="O1" s="41"/>
      <c r="P1" s="41"/>
      <c r="Q1" s="41"/>
      <c r="R1" s="41"/>
      <c r="S1" s="79"/>
      <c r="T1" s="79"/>
      <c r="U1" s="79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ht="21" customHeight="1">
      <c r="A2" s="137"/>
      <c r="B2" s="137"/>
      <c r="C2" s="137"/>
      <c r="D2" s="137"/>
      <c r="E2" s="137"/>
      <c r="F2" s="137"/>
      <c r="G2" s="137"/>
      <c r="H2" s="45"/>
      <c r="I2" s="41"/>
      <c r="J2" s="41"/>
      <c r="K2" s="41"/>
      <c r="L2" s="41"/>
      <c r="M2" s="41"/>
      <c r="N2" s="41"/>
      <c r="O2" s="41"/>
      <c r="P2" s="41"/>
      <c r="Q2" s="41"/>
      <c r="R2" s="41"/>
      <c r="S2" s="79"/>
      <c r="T2" s="79"/>
      <c r="U2" s="79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17.25" customHeight="1">
      <c r="A3" s="271" t="s">
        <v>234</v>
      </c>
      <c r="B3" s="271"/>
      <c r="C3" s="271"/>
      <c r="D3" s="271"/>
      <c r="E3" s="271"/>
      <c r="F3" s="271"/>
      <c r="G3" s="271"/>
      <c r="H3" s="273" t="s">
        <v>201</v>
      </c>
      <c r="I3" s="273"/>
      <c r="J3" s="273"/>
      <c r="K3" s="273"/>
      <c r="L3" s="273"/>
      <c r="M3" s="273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 ht="15" customHeight="1">
      <c r="A4" s="8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274" t="s">
        <v>202</v>
      </c>
      <c r="Y4" s="274"/>
      <c r="Z4" s="274"/>
      <c r="AA4" s="274"/>
      <c r="AB4" s="274"/>
      <c r="AC4" s="274"/>
      <c r="AD4" s="274"/>
      <c r="AE4" s="274"/>
      <c r="AF4" s="41"/>
      <c r="AG4" s="41"/>
      <c r="AH4" s="41"/>
    </row>
    <row r="5" spans="1:34" ht="21" customHeight="1">
      <c r="A5" s="247"/>
      <c r="B5" s="276" t="s">
        <v>59</v>
      </c>
      <c r="C5" s="277"/>
      <c r="D5" s="276" t="s">
        <v>60</v>
      </c>
      <c r="E5" s="277"/>
      <c r="F5" s="276" t="s">
        <v>61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7"/>
      <c r="X5" s="279" t="s">
        <v>62</v>
      </c>
      <c r="Y5" s="280"/>
      <c r="Z5" s="280"/>
      <c r="AA5" s="280"/>
      <c r="AB5" s="280"/>
      <c r="AC5" s="280"/>
      <c r="AD5" s="280"/>
      <c r="AE5" s="281"/>
      <c r="AF5" s="41"/>
      <c r="AG5" s="41"/>
      <c r="AH5" s="41"/>
    </row>
    <row r="6" spans="1:34" ht="24" customHeight="1">
      <c r="A6" s="275"/>
      <c r="B6" s="257" t="s">
        <v>63</v>
      </c>
      <c r="C6" s="257" t="s">
        <v>64</v>
      </c>
      <c r="D6" s="257" t="s">
        <v>65</v>
      </c>
      <c r="E6" s="257" t="s">
        <v>64</v>
      </c>
      <c r="F6" s="259" t="s">
        <v>66</v>
      </c>
      <c r="G6" s="260"/>
      <c r="H6" s="261" t="s">
        <v>67</v>
      </c>
      <c r="I6" s="262"/>
      <c r="J6" s="262"/>
      <c r="K6" s="262"/>
      <c r="L6" s="262"/>
      <c r="M6" s="262"/>
      <c r="N6" s="262"/>
      <c r="O6" s="263"/>
      <c r="P6" s="264" t="s">
        <v>68</v>
      </c>
      <c r="Q6" s="265"/>
      <c r="R6" s="265"/>
      <c r="S6" s="265"/>
      <c r="T6" s="265"/>
      <c r="U6" s="265"/>
      <c r="V6" s="265"/>
      <c r="W6" s="266"/>
      <c r="X6" s="282" t="s">
        <v>69</v>
      </c>
      <c r="Y6" s="283"/>
      <c r="Z6" s="283"/>
      <c r="AA6" s="284"/>
      <c r="AB6" s="282" t="s">
        <v>70</v>
      </c>
      <c r="AC6" s="283"/>
      <c r="AD6" s="283"/>
      <c r="AE6" s="286"/>
      <c r="AF6" s="41"/>
      <c r="AG6" s="41"/>
      <c r="AH6" s="41"/>
    </row>
    <row r="7" spans="1:34" ht="21" customHeight="1">
      <c r="A7" s="248"/>
      <c r="B7" s="258"/>
      <c r="C7" s="258"/>
      <c r="D7" s="258"/>
      <c r="E7" s="258"/>
      <c r="F7" s="145" t="s">
        <v>206</v>
      </c>
      <c r="G7" s="145" t="s">
        <v>64</v>
      </c>
      <c r="H7" s="261" t="s">
        <v>71</v>
      </c>
      <c r="I7" s="262"/>
      <c r="J7" s="262"/>
      <c r="K7" s="263"/>
      <c r="L7" s="264" t="s">
        <v>70</v>
      </c>
      <c r="M7" s="265"/>
      <c r="N7" s="265"/>
      <c r="O7" s="266"/>
      <c r="P7" s="264" t="s">
        <v>71</v>
      </c>
      <c r="Q7" s="265"/>
      <c r="R7" s="265"/>
      <c r="S7" s="266"/>
      <c r="T7" s="264" t="s">
        <v>70</v>
      </c>
      <c r="U7" s="265"/>
      <c r="V7" s="265"/>
      <c r="W7" s="266"/>
      <c r="X7" s="279"/>
      <c r="Y7" s="280"/>
      <c r="Z7" s="280"/>
      <c r="AA7" s="285"/>
      <c r="AB7" s="279"/>
      <c r="AC7" s="280"/>
      <c r="AD7" s="280"/>
      <c r="AE7" s="281"/>
      <c r="AF7" s="41"/>
      <c r="AG7" s="41"/>
      <c r="AH7" s="41"/>
    </row>
    <row r="8" spans="1:34" ht="21" customHeight="1">
      <c r="A8" s="6" t="s">
        <v>295</v>
      </c>
      <c r="B8" s="140">
        <v>3093</v>
      </c>
      <c r="C8" s="140">
        <v>5379</v>
      </c>
      <c r="D8" s="140">
        <v>3093</v>
      </c>
      <c r="E8" s="140">
        <v>5379</v>
      </c>
      <c r="F8" s="140">
        <v>939865494</v>
      </c>
      <c r="G8" s="8">
        <v>8525702268</v>
      </c>
      <c r="H8" s="238">
        <v>595066285</v>
      </c>
      <c r="I8" s="219"/>
      <c r="J8" s="219"/>
      <c r="K8" s="239"/>
      <c r="L8" s="238">
        <v>3504367519</v>
      </c>
      <c r="M8" s="219"/>
      <c r="N8" s="219"/>
      <c r="O8" s="239"/>
      <c r="P8" s="238">
        <v>10057144</v>
      </c>
      <c r="Q8" s="219"/>
      <c r="R8" s="219"/>
      <c r="S8" s="239"/>
      <c r="T8" s="238">
        <v>76637290</v>
      </c>
      <c r="U8" s="219"/>
      <c r="V8" s="219"/>
      <c r="W8" s="239"/>
      <c r="X8" s="238">
        <v>3093</v>
      </c>
      <c r="Y8" s="219"/>
      <c r="Z8" s="219"/>
      <c r="AA8" s="239"/>
      <c r="AB8" s="238">
        <v>5379</v>
      </c>
      <c r="AC8" s="219"/>
      <c r="AD8" s="219"/>
      <c r="AE8" s="219"/>
      <c r="AF8" s="41"/>
      <c r="AG8" s="41"/>
      <c r="AH8" s="41"/>
    </row>
    <row r="9" spans="1:34" ht="21" customHeight="1">
      <c r="A9" s="6" t="s">
        <v>274</v>
      </c>
      <c r="B9" s="140">
        <v>3198</v>
      </c>
      <c r="C9" s="140">
        <v>6016</v>
      </c>
      <c r="D9" s="140">
        <v>3198</v>
      </c>
      <c r="E9" s="8">
        <v>6016</v>
      </c>
      <c r="F9" s="140">
        <v>993068749</v>
      </c>
      <c r="G9" s="8">
        <v>8532960913</v>
      </c>
      <c r="H9" s="238">
        <v>704119649</v>
      </c>
      <c r="I9" s="219"/>
      <c r="J9" s="219"/>
      <c r="K9" s="239"/>
      <c r="L9" s="238">
        <v>4275912955</v>
      </c>
      <c r="M9" s="219"/>
      <c r="N9" s="219"/>
      <c r="O9" s="239"/>
      <c r="P9" s="238">
        <v>9794411</v>
      </c>
      <c r="Q9" s="219"/>
      <c r="R9" s="219"/>
      <c r="S9" s="239"/>
      <c r="T9" s="238">
        <v>94582489</v>
      </c>
      <c r="U9" s="219"/>
      <c r="V9" s="219"/>
      <c r="W9" s="239"/>
      <c r="X9" s="238">
        <v>3198</v>
      </c>
      <c r="Y9" s="219"/>
      <c r="Z9" s="219"/>
      <c r="AA9" s="239"/>
      <c r="AB9" s="238">
        <v>6016</v>
      </c>
      <c r="AC9" s="219"/>
      <c r="AD9" s="219"/>
      <c r="AE9" s="219"/>
      <c r="AF9" s="41"/>
      <c r="AG9" s="41"/>
      <c r="AH9" s="41"/>
    </row>
    <row r="10" spans="1:34" ht="21" customHeight="1">
      <c r="A10" s="6" t="s">
        <v>267</v>
      </c>
      <c r="B10" s="140">
        <v>3428</v>
      </c>
      <c r="C10" s="140">
        <v>6235</v>
      </c>
      <c r="D10" s="140">
        <v>3407</v>
      </c>
      <c r="E10" s="140">
        <v>6229</v>
      </c>
      <c r="F10" s="140">
        <v>941338190</v>
      </c>
      <c r="G10" s="8">
        <v>8576309792</v>
      </c>
      <c r="H10" s="238">
        <v>717751634</v>
      </c>
      <c r="I10" s="219"/>
      <c r="J10" s="219"/>
      <c r="K10" s="239"/>
      <c r="L10" s="238">
        <v>4811182309</v>
      </c>
      <c r="M10" s="219"/>
      <c r="N10" s="219"/>
      <c r="O10" s="239"/>
      <c r="P10" s="238">
        <v>9659484</v>
      </c>
      <c r="Q10" s="219"/>
      <c r="R10" s="219"/>
      <c r="S10" s="239"/>
      <c r="T10" s="238">
        <v>106564063</v>
      </c>
      <c r="U10" s="219"/>
      <c r="V10" s="219"/>
      <c r="W10" s="239"/>
      <c r="X10" s="238">
        <v>3407</v>
      </c>
      <c r="Y10" s="219"/>
      <c r="Z10" s="219"/>
      <c r="AA10" s="239"/>
      <c r="AB10" s="238">
        <v>6229</v>
      </c>
      <c r="AC10" s="219"/>
      <c r="AD10" s="219"/>
      <c r="AE10" s="219"/>
      <c r="AF10" s="41"/>
      <c r="AG10" s="41"/>
      <c r="AH10" s="41"/>
    </row>
    <row r="11" spans="1:34" ht="21" customHeight="1">
      <c r="A11" s="6" t="s">
        <v>275</v>
      </c>
      <c r="B11" s="8">
        <v>3533</v>
      </c>
      <c r="C11" s="140">
        <v>6535</v>
      </c>
      <c r="D11" s="140">
        <v>3533</v>
      </c>
      <c r="E11" s="140">
        <v>6535</v>
      </c>
      <c r="F11" s="140">
        <v>994242529</v>
      </c>
      <c r="G11" s="8">
        <v>8440173687</v>
      </c>
      <c r="H11" s="238">
        <v>825057465</v>
      </c>
      <c r="I11" s="219"/>
      <c r="J11" s="219"/>
      <c r="K11" s="239"/>
      <c r="L11" s="238">
        <v>5045724717</v>
      </c>
      <c r="M11" s="219"/>
      <c r="N11" s="219"/>
      <c r="O11" s="239"/>
      <c r="P11" s="238">
        <v>10699758</v>
      </c>
      <c r="Q11" s="219"/>
      <c r="R11" s="219"/>
      <c r="S11" s="239"/>
      <c r="T11" s="238">
        <v>116078995</v>
      </c>
      <c r="U11" s="219"/>
      <c r="V11" s="219"/>
      <c r="W11" s="239"/>
      <c r="X11" s="238">
        <v>3533</v>
      </c>
      <c r="Y11" s="219"/>
      <c r="Z11" s="219"/>
      <c r="AA11" s="239"/>
      <c r="AB11" s="219">
        <v>6535</v>
      </c>
      <c r="AC11" s="219"/>
      <c r="AD11" s="219"/>
      <c r="AE11" s="219"/>
      <c r="AF11" s="41"/>
      <c r="AG11" s="41"/>
      <c r="AH11" s="41"/>
    </row>
    <row r="12" spans="1:34" ht="21" customHeight="1">
      <c r="A12" s="16" t="s">
        <v>296</v>
      </c>
      <c r="B12" s="157">
        <v>3410</v>
      </c>
      <c r="C12" s="175">
        <v>6608</v>
      </c>
      <c r="D12" s="175">
        <v>3410</v>
      </c>
      <c r="E12" s="175">
        <v>6608</v>
      </c>
      <c r="F12" s="175">
        <v>901528176</v>
      </c>
      <c r="G12" s="157">
        <v>8253339779</v>
      </c>
      <c r="H12" s="245">
        <v>790215913</v>
      </c>
      <c r="I12" s="237"/>
      <c r="J12" s="237"/>
      <c r="K12" s="246"/>
      <c r="L12" s="245">
        <v>5359812299</v>
      </c>
      <c r="M12" s="237"/>
      <c r="N12" s="237"/>
      <c r="O12" s="246"/>
      <c r="P12" s="245">
        <v>9834142</v>
      </c>
      <c r="Q12" s="237"/>
      <c r="R12" s="237"/>
      <c r="S12" s="246"/>
      <c r="T12" s="245">
        <v>127346126</v>
      </c>
      <c r="U12" s="237"/>
      <c r="V12" s="237"/>
      <c r="W12" s="246"/>
      <c r="X12" s="245">
        <v>3409</v>
      </c>
      <c r="Y12" s="237"/>
      <c r="Z12" s="237"/>
      <c r="AA12" s="246"/>
      <c r="AB12" s="237">
        <v>6607</v>
      </c>
      <c r="AC12" s="237"/>
      <c r="AD12" s="237"/>
      <c r="AE12" s="237"/>
      <c r="AF12" s="41"/>
      <c r="AG12" s="41"/>
      <c r="AH12" s="41"/>
    </row>
    <row r="13" spans="1:34" ht="15" customHeight="1">
      <c r="A13" s="131"/>
      <c r="B13" s="41"/>
      <c r="C13" s="41"/>
      <c r="D13" s="42"/>
      <c r="E13" s="42"/>
      <c r="F13" s="42"/>
      <c r="G13" s="42"/>
      <c r="H13" s="4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ht="21" customHeight="1">
      <c r="A14" s="45"/>
      <c r="B14" s="41"/>
      <c r="C14" s="41"/>
      <c r="D14" s="42"/>
      <c r="E14" s="42"/>
      <c r="F14" s="42"/>
      <c r="G14" s="42"/>
      <c r="H14" s="45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ht="21" customHeight="1">
      <c r="A15" s="45"/>
      <c r="B15" s="41"/>
      <c r="C15" s="41"/>
      <c r="D15" s="42"/>
      <c r="E15" s="42"/>
      <c r="F15" s="42"/>
      <c r="G15" s="42"/>
      <c r="H15" s="45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ht="21" customHeight="1">
      <c r="A16" s="45"/>
      <c r="B16" s="41"/>
      <c r="C16" s="41"/>
      <c r="D16" s="42"/>
      <c r="E16" s="42"/>
      <c r="F16" s="42"/>
      <c r="G16" s="42"/>
      <c r="H16" s="45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ht="21" customHeight="1">
      <c r="A17" s="267" t="s">
        <v>207</v>
      </c>
      <c r="B17" s="267"/>
      <c r="C17" s="267"/>
      <c r="D17" s="268"/>
      <c r="E17" s="268"/>
      <c r="F17" s="268"/>
      <c r="G17" s="268"/>
      <c r="H17" s="269" t="s">
        <v>208</v>
      </c>
      <c r="I17" s="269"/>
      <c r="J17" s="269"/>
      <c r="K17" s="269"/>
      <c r="L17" s="269"/>
      <c r="M17" s="269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ht="21" customHeight="1">
      <c r="A18" s="81"/>
      <c r="B18" s="41"/>
      <c r="C18" s="41"/>
      <c r="D18" s="42"/>
      <c r="E18" s="42"/>
      <c r="F18" s="42"/>
      <c r="G18" s="42"/>
      <c r="H18" s="82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34" ht="21.75" customHeight="1">
      <c r="A19" s="224" t="s">
        <v>72</v>
      </c>
      <c r="B19" s="224"/>
      <c r="C19" s="224"/>
      <c r="D19" s="270"/>
      <c r="E19" s="270"/>
      <c r="F19" s="270"/>
      <c r="G19" s="270"/>
      <c r="H19" s="8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ht="21" customHeight="1">
      <c r="A20" s="132"/>
      <c r="B20" s="41"/>
      <c r="C20" s="41"/>
      <c r="D20" s="42"/>
      <c r="E20" s="42"/>
      <c r="F20" s="42"/>
      <c r="G20" s="42"/>
      <c r="H20" s="82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 ht="17.25" customHeight="1">
      <c r="A21" s="271" t="s">
        <v>235</v>
      </c>
      <c r="B21" s="271"/>
      <c r="C21" s="271"/>
      <c r="D21" s="272"/>
      <c r="E21" s="272"/>
      <c r="F21" s="272"/>
      <c r="G21" s="272"/>
      <c r="H21" s="273" t="s">
        <v>73</v>
      </c>
      <c r="I21" s="273"/>
      <c r="J21" s="273"/>
      <c r="K21" s="273"/>
      <c r="L21" s="273"/>
      <c r="M21" s="273"/>
      <c r="N21" s="273"/>
      <c r="O21" s="273"/>
      <c r="P21" s="273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15" customHeight="1">
      <c r="A22" s="80"/>
      <c r="B22" s="41"/>
      <c r="C22" s="41"/>
      <c r="D22" s="42"/>
      <c r="E22" s="42"/>
      <c r="F22" s="42"/>
      <c r="G22" s="42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218" t="s">
        <v>22</v>
      </c>
      <c r="AA22" s="218"/>
      <c r="AB22" s="218"/>
      <c r="AC22" s="218"/>
      <c r="AD22" s="218"/>
      <c r="AE22" s="218"/>
      <c r="AF22" s="218"/>
      <c r="AG22" s="218"/>
      <c r="AH22" s="218"/>
    </row>
    <row r="23" spans="1:34" ht="21" customHeight="1">
      <c r="A23" s="247"/>
      <c r="B23" s="249" t="s">
        <v>74</v>
      </c>
      <c r="C23" s="249"/>
      <c r="D23" s="250"/>
      <c r="E23" s="250" t="s">
        <v>75</v>
      </c>
      <c r="F23" s="250"/>
      <c r="G23" s="250"/>
      <c r="H23" s="251" t="s">
        <v>76</v>
      </c>
      <c r="I23" s="252"/>
      <c r="J23" s="252"/>
      <c r="K23" s="252"/>
      <c r="L23" s="252"/>
      <c r="M23" s="252"/>
      <c r="N23" s="252"/>
      <c r="O23" s="252"/>
      <c r="P23" s="253"/>
      <c r="Q23" s="252" t="s">
        <v>77</v>
      </c>
      <c r="R23" s="252"/>
      <c r="S23" s="252"/>
      <c r="T23" s="252"/>
      <c r="U23" s="252"/>
      <c r="V23" s="252"/>
      <c r="W23" s="252"/>
      <c r="X23" s="252"/>
      <c r="Y23" s="253"/>
      <c r="Z23" s="252" t="s">
        <v>78</v>
      </c>
      <c r="AA23" s="252"/>
      <c r="AB23" s="252"/>
      <c r="AC23" s="252"/>
      <c r="AD23" s="252"/>
      <c r="AE23" s="252"/>
      <c r="AF23" s="252"/>
      <c r="AG23" s="252"/>
      <c r="AH23" s="252"/>
    </row>
    <row r="24" spans="1:34" ht="21" customHeight="1">
      <c r="A24" s="248"/>
      <c r="B24" s="145" t="s">
        <v>25</v>
      </c>
      <c r="C24" s="145" t="s">
        <v>79</v>
      </c>
      <c r="D24" s="83" t="s">
        <v>80</v>
      </c>
      <c r="E24" s="84" t="s">
        <v>25</v>
      </c>
      <c r="F24" s="83" t="s">
        <v>79</v>
      </c>
      <c r="G24" s="83" t="s">
        <v>80</v>
      </c>
      <c r="H24" s="254" t="s">
        <v>25</v>
      </c>
      <c r="I24" s="255"/>
      <c r="J24" s="256"/>
      <c r="K24" s="255" t="s">
        <v>79</v>
      </c>
      <c r="L24" s="255"/>
      <c r="M24" s="256"/>
      <c r="N24" s="255" t="s">
        <v>80</v>
      </c>
      <c r="O24" s="255"/>
      <c r="P24" s="256"/>
      <c r="Q24" s="255" t="s">
        <v>25</v>
      </c>
      <c r="R24" s="255"/>
      <c r="S24" s="256"/>
      <c r="T24" s="255" t="s">
        <v>79</v>
      </c>
      <c r="U24" s="255"/>
      <c r="V24" s="256"/>
      <c r="W24" s="255" t="s">
        <v>80</v>
      </c>
      <c r="X24" s="255"/>
      <c r="Y24" s="256"/>
      <c r="Z24" s="255" t="s">
        <v>25</v>
      </c>
      <c r="AA24" s="255"/>
      <c r="AB24" s="256"/>
      <c r="AC24" s="255" t="s">
        <v>79</v>
      </c>
      <c r="AD24" s="255"/>
      <c r="AE24" s="256"/>
      <c r="AF24" s="255" t="s">
        <v>80</v>
      </c>
      <c r="AG24" s="255"/>
      <c r="AH24" s="255"/>
    </row>
    <row r="25" spans="1:34" ht="21" customHeight="1">
      <c r="A25" s="6" t="s">
        <v>295</v>
      </c>
      <c r="B25" s="37">
        <f>SUM(C25:D25)</f>
        <v>10276</v>
      </c>
      <c r="C25" s="144">
        <v>109</v>
      </c>
      <c r="D25" s="144">
        <v>10167</v>
      </c>
      <c r="E25" s="37">
        <f>SUM(F25:G25)</f>
        <v>12418</v>
      </c>
      <c r="F25" s="144">
        <v>262</v>
      </c>
      <c r="G25" s="144">
        <v>12156</v>
      </c>
      <c r="H25" s="242">
        <f>K25+N25</f>
        <v>2010</v>
      </c>
      <c r="I25" s="243">
        <v>1824</v>
      </c>
      <c r="J25" s="244">
        <v>1824</v>
      </c>
      <c r="K25" s="242">
        <v>13</v>
      </c>
      <c r="L25" s="243"/>
      <c r="M25" s="244"/>
      <c r="N25" s="242">
        <v>1997</v>
      </c>
      <c r="O25" s="243"/>
      <c r="P25" s="244"/>
      <c r="Q25" s="243">
        <f>T25+W25</f>
        <v>74020</v>
      </c>
      <c r="R25" s="243">
        <v>66610</v>
      </c>
      <c r="S25" s="244">
        <v>66610</v>
      </c>
      <c r="T25" s="242">
        <v>1104</v>
      </c>
      <c r="U25" s="243"/>
      <c r="V25" s="244"/>
      <c r="W25" s="242">
        <v>72916</v>
      </c>
      <c r="X25" s="243"/>
      <c r="Y25" s="244"/>
      <c r="Z25" s="243">
        <f>AC25+AF25</f>
        <v>39132</v>
      </c>
      <c r="AA25" s="243">
        <v>30090</v>
      </c>
      <c r="AB25" s="244">
        <v>30090</v>
      </c>
      <c r="AC25" s="242">
        <v>314</v>
      </c>
      <c r="AD25" s="243"/>
      <c r="AE25" s="244"/>
      <c r="AF25" s="242">
        <v>38818</v>
      </c>
      <c r="AG25" s="243"/>
      <c r="AH25" s="243"/>
    </row>
    <row r="26" spans="1:34" ht="21" customHeight="1">
      <c r="A26" s="6" t="s">
        <v>274</v>
      </c>
      <c r="B26" s="37">
        <f>SUM(C26:D26)</f>
        <v>10219</v>
      </c>
      <c r="C26" s="144">
        <v>99</v>
      </c>
      <c r="D26" s="144">
        <v>10120</v>
      </c>
      <c r="E26" s="37">
        <f>SUM(F26:G26)</f>
        <v>12553</v>
      </c>
      <c r="F26" s="144">
        <v>272</v>
      </c>
      <c r="G26" s="144">
        <v>12281</v>
      </c>
      <c r="H26" s="242">
        <f>K26+N26</f>
        <v>1991</v>
      </c>
      <c r="I26" s="243">
        <v>1824</v>
      </c>
      <c r="J26" s="244">
        <v>1824</v>
      </c>
      <c r="K26" s="242">
        <v>16</v>
      </c>
      <c r="L26" s="243"/>
      <c r="M26" s="244"/>
      <c r="N26" s="242">
        <v>1975</v>
      </c>
      <c r="O26" s="243"/>
      <c r="P26" s="244"/>
      <c r="Q26" s="243">
        <f>T26+W26</f>
        <v>73557</v>
      </c>
      <c r="R26" s="243">
        <v>66610</v>
      </c>
      <c r="S26" s="244">
        <v>66610</v>
      </c>
      <c r="T26" s="242">
        <v>1087</v>
      </c>
      <c r="U26" s="243"/>
      <c r="V26" s="244"/>
      <c r="W26" s="242">
        <v>72470</v>
      </c>
      <c r="X26" s="243"/>
      <c r="Y26" s="244"/>
      <c r="Z26" s="243">
        <f>AC26+AF26</f>
        <v>39767</v>
      </c>
      <c r="AA26" s="243">
        <v>30090</v>
      </c>
      <c r="AB26" s="244">
        <v>30090</v>
      </c>
      <c r="AC26" s="242">
        <v>312</v>
      </c>
      <c r="AD26" s="243"/>
      <c r="AE26" s="244"/>
      <c r="AF26" s="242">
        <v>39455</v>
      </c>
      <c r="AG26" s="243"/>
      <c r="AH26" s="243"/>
    </row>
    <row r="27" spans="1:34" ht="21" customHeight="1">
      <c r="A27" s="6" t="s">
        <v>267</v>
      </c>
      <c r="B27" s="37">
        <f>SUM(C27:D27)</f>
        <v>10270</v>
      </c>
      <c r="C27" s="144">
        <v>89</v>
      </c>
      <c r="D27" s="144">
        <v>10181</v>
      </c>
      <c r="E27" s="37">
        <f>SUM(F27:G27)</f>
        <v>12665</v>
      </c>
      <c r="F27" s="144">
        <v>278</v>
      </c>
      <c r="G27" s="144">
        <v>12387</v>
      </c>
      <c r="H27" s="242">
        <f>K27+N27</f>
        <v>1998</v>
      </c>
      <c r="I27" s="243">
        <v>1824</v>
      </c>
      <c r="J27" s="244">
        <v>1824</v>
      </c>
      <c r="K27" s="242">
        <v>13</v>
      </c>
      <c r="L27" s="243"/>
      <c r="M27" s="244"/>
      <c r="N27" s="242">
        <v>1985</v>
      </c>
      <c r="O27" s="243"/>
      <c r="P27" s="244"/>
      <c r="Q27" s="243">
        <f>T27+W27</f>
        <v>72967</v>
      </c>
      <c r="R27" s="243">
        <v>66610</v>
      </c>
      <c r="S27" s="244">
        <v>66610</v>
      </c>
      <c r="T27" s="242">
        <v>1064</v>
      </c>
      <c r="U27" s="243"/>
      <c r="V27" s="244"/>
      <c r="W27" s="242">
        <v>71903</v>
      </c>
      <c r="X27" s="243"/>
      <c r="Y27" s="244"/>
      <c r="Z27" s="243">
        <f>AC27+AF27</f>
        <v>40367</v>
      </c>
      <c r="AA27" s="243">
        <v>30090</v>
      </c>
      <c r="AB27" s="244">
        <v>30090</v>
      </c>
      <c r="AC27" s="242">
        <v>321</v>
      </c>
      <c r="AD27" s="243"/>
      <c r="AE27" s="244"/>
      <c r="AF27" s="242">
        <v>40046</v>
      </c>
      <c r="AG27" s="243"/>
      <c r="AH27" s="243"/>
    </row>
    <row r="28" spans="1:34" ht="21" customHeight="1">
      <c r="A28" s="6" t="s">
        <v>275</v>
      </c>
      <c r="B28" s="37">
        <f>SUM(C28:D28)</f>
        <v>10220</v>
      </c>
      <c r="C28" s="144">
        <v>84</v>
      </c>
      <c r="D28" s="144">
        <v>10136</v>
      </c>
      <c r="E28" s="37">
        <f>SUM(F28:G28)</f>
        <v>12695</v>
      </c>
      <c r="F28" s="144">
        <v>272</v>
      </c>
      <c r="G28" s="144">
        <v>12423</v>
      </c>
      <c r="H28" s="242">
        <f>K28+N28</f>
        <v>1976</v>
      </c>
      <c r="I28" s="243">
        <v>1824</v>
      </c>
      <c r="J28" s="244">
        <v>1824</v>
      </c>
      <c r="K28" s="242">
        <v>10</v>
      </c>
      <c r="L28" s="243"/>
      <c r="M28" s="244"/>
      <c r="N28" s="243">
        <v>1966</v>
      </c>
      <c r="O28" s="243"/>
      <c r="P28" s="244"/>
      <c r="Q28" s="243">
        <f>T28+W28</f>
        <v>72006</v>
      </c>
      <c r="R28" s="243">
        <v>66610</v>
      </c>
      <c r="S28" s="244">
        <v>66610</v>
      </c>
      <c r="T28" s="243">
        <v>1060</v>
      </c>
      <c r="U28" s="243"/>
      <c r="V28" s="244"/>
      <c r="W28" s="243">
        <v>70946</v>
      </c>
      <c r="X28" s="243"/>
      <c r="Y28" s="244"/>
      <c r="Z28" s="243">
        <f>AC28+AF28</f>
        <v>40823</v>
      </c>
      <c r="AA28" s="243">
        <v>30090</v>
      </c>
      <c r="AB28" s="244">
        <v>30090</v>
      </c>
      <c r="AC28" s="243">
        <v>298</v>
      </c>
      <c r="AD28" s="243"/>
      <c r="AE28" s="244"/>
      <c r="AF28" s="243">
        <v>40525</v>
      </c>
      <c r="AG28" s="243"/>
      <c r="AH28" s="243"/>
    </row>
    <row r="29" spans="1:34" ht="21" customHeight="1">
      <c r="A29" s="16" t="s">
        <v>296</v>
      </c>
      <c r="B29" s="40">
        <f>SUM(C29:D29)</f>
        <v>10169</v>
      </c>
      <c r="C29" s="142">
        <v>75</v>
      </c>
      <c r="D29" s="142">
        <v>10094</v>
      </c>
      <c r="E29" s="40">
        <f>SUM(F29:G29)</f>
        <v>12693</v>
      </c>
      <c r="F29" s="142">
        <v>260</v>
      </c>
      <c r="G29" s="142">
        <v>12433</v>
      </c>
      <c r="H29" s="240">
        <f>K29+N29</f>
        <v>1971</v>
      </c>
      <c r="I29" s="236">
        <v>1824</v>
      </c>
      <c r="J29" s="241">
        <v>1824</v>
      </c>
      <c r="K29" s="240">
        <v>10</v>
      </c>
      <c r="L29" s="236"/>
      <c r="M29" s="241"/>
      <c r="N29" s="236">
        <v>1961</v>
      </c>
      <c r="O29" s="236"/>
      <c r="P29" s="241"/>
      <c r="Q29" s="236">
        <f>T29+W29</f>
        <v>70990</v>
      </c>
      <c r="R29" s="236">
        <v>66610</v>
      </c>
      <c r="S29" s="241">
        <v>66610</v>
      </c>
      <c r="T29" s="236">
        <v>1029</v>
      </c>
      <c r="U29" s="236"/>
      <c r="V29" s="241"/>
      <c r="W29" s="236">
        <v>69961</v>
      </c>
      <c r="X29" s="236"/>
      <c r="Y29" s="241"/>
      <c r="Z29" s="236">
        <f>AC29+AF29</f>
        <v>41058</v>
      </c>
      <c r="AA29" s="236">
        <v>30090</v>
      </c>
      <c r="AB29" s="241">
        <v>30090</v>
      </c>
      <c r="AC29" s="236">
        <v>294</v>
      </c>
      <c r="AD29" s="236"/>
      <c r="AE29" s="241"/>
      <c r="AF29" s="236">
        <v>40764</v>
      </c>
      <c r="AG29" s="236"/>
      <c r="AH29" s="236"/>
    </row>
    <row r="30" spans="1:34" ht="15" customHeight="1">
      <c r="A30" s="131"/>
      <c r="B30" s="41"/>
      <c r="C30" s="41"/>
      <c r="D30" s="41"/>
      <c r="E30" s="41"/>
      <c r="F30" s="41"/>
      <c r="G30" s="41"/>
      <c r="H30" s="45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</sheetData>
  <mergeCells count="118">
    <mergeCell ref="H28:J28"/>
    <mergeCell ref="K28:M28"/>
    <mergeCell ref="N28:P28"/>
    <mergeCell ref="Q28:S28"/>
    <mergeCell ref="T28:V28"/>
    <mergeCell ref="W28:Y28"/>
    <mergeCell ref="Z28:AB28"/>
    <mergeCell ref="AC28:AE28"/>
    <mergeCell ref="AF28:AH28"/>
    <mergeCell ref="AB8:AE8"/>
    <mergeCell ref="A1:G1"/>
    <mergeCell ref="A3:G3"/>
    <mergeCell ref="H3:M3"/>
    <mergeCell ref="X4:AE4"/>
    <mergeCell ref="A5:A7"/>
    <mergeCell ref="B5:C5"/>
    <mergeCell ref="D5:E5"/>
    <mergeCell ref="F5:W5"/>
    <mergeCell ref="X5:AE5"/>
    <mergeCell ref="B6:B7"/>
    <mergeCell ref="X6:AA7"/>
    <mergeCell ref="AB6:AE7"/>
    <mergeCell ref="H7:K7"/>
    <mergeCell ref="L7:O7"/>
    <mergeCell ref="P7:S7"/>
    <mergeCell ref="T7:W7"/>
    <mergeCell ref="C6:C7"/>
    <mergeCell ref="Z22:AH22"/>
    <mergeCell ref="H10:K10"/>
    <mergeCell ref="L10:O10"/>
    <mergeCell ref="P10:S10"/>
    <mergeCell ref="T10:W10"/>
    <mergeCell ref="X10:AA10"/>
    <mergeCell ref="AB10:AE10"/>
    <mergeCell ref="D6:D7"/>
    <mergeCell ref="E6:E7"/>
    <mergeCell ref="F6:G6"/>
    <mergeCell ref="H6:O6"/>
    <mergeCell ref="P6:W6"/>
    <mergeCell ref="A17:G17"/>
    <mergeCell ref="H17:M17"/>
    <mergeCell ref="A19:G19"/>
    <mergeCell ref="A21:G21"/>
    <mergeCell ref="H21:P21"/>
    <mergeCell ref="H8:K8"/>
    <mergeCell ref="L8:O8"/>
    <mergeCell ref="P8:S8"/>
    <mergeCell ref="T8:W8"/>
    <mergeCell ref="X8:AA8"/>
    <mergeCell ref="AB9:AE9"/>
    <mergeCell ref="X9:AA9"/>
    <mergeCell ref="A23:A24"/>
    <mergeCell ref="B23:D23"/>
    <mergeCell ref="E23:G23"/>
    <mergeCell ref="H23:P23"/>
    <mergeCell ref="Q23:Y23"/>
    <mergeCell ref="Z23:AH23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F25:AH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7:AH27"/>
    <mergeCell ref="AF26:AH26"/>
    <mergeCell ref="H26:J26"/>
    <mergeCell ref="K26:M26"/>
    <mergeCell ref="N26:P26"/>
    <mergeCell ref="Q26:S26"/>
    <mergeCell ref="T26:V26"/>
    <mergeCell ref="W26:Y26"/>
    <mergeCell ref="Z26:AB26"/>
    <mergeCell ref="AC26:AE26"/>
    <mergeCell ref="T9:W9"/>
    <mergeCell ref="P9:S9"/>
    <mergeCell ref="L9:O9"/>
    <mergeCell ref="H9:K9"/>
    <mergeCell ref="H12:K12"/>
    <mergeCell ref="L12:O12"/>
    <mergeCell ref="P12:S12"/>
    <mergeCell ref="T12:W12"/>
    <mergeCell ref="X12:AA12"/>
    <mergeCell ref="AF29:AH29"/>
    <mergeCell ref="AB12:AE12"/>
    <mergeCell ref="H11:K11"/>
    <mergeCell ref="L11:O11"/>
    <mergeCell ref="P11:S11"/>
    <mergeCell ref="T11:W11"/>
    <mergeCell ref="X11:AA11"/>
    <mergeCell ref="AB11:AE11"/>
    <mergeCell ref="H29:J29"/>
    <mergeCell ref="K29:M29"/>
    <mergeCell ref="N29:P29"/>
    <mergeCell ref="Q29:S29"/>
    <mergeCell ref="T29:V29"/>
    <mergeCell ref="W29:Y29"/>
    <mergeCell ref="Z29:AB29"/>
    <mergeCell ref="AC29:AE29"/>
    <mergeCell ref="H27:J27"/>
    <mergeCell ref="K27:M27"/>
    <mergeCell ref="N27:P27"/>
    <mergeCell ref="Q27:S27"/>
    <mergeCell ref="T27:V27"/>
    <mergeCell ref="W27:Y27"/>
    <mergeCell ref="Z27:AB27"/>
    <mergeCell ref="AC27:AE27"/>
  </mergeCells>
  <phoneticPr fontId="11"/>
  <pageMargins left="0.70866141732283472" right="0.70866141732283472" top="0.74803149606299213" bottom="0.74803149606299213" header="0.31496062992125984" footer="0.31496062992125984"/>
  <pageSetup paperSize="9" firstPageNumber="22" fitToWidth="0" orientation="portrait" useFirstPageNumber="1" horizontalDpi="300" verticalDpi="300" r:id="rId1"/>
  <headerFooter>
    <oddFooter>&amp;C&amp;P</oddFooter>
  </headerFooter>
  <ignoredErrors>
    <ignoredError sqref="B25:B27 E25:E2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view="pageBreakPreview" topLeftCell="A22" zoomScaleNormal="100" zoomScaleSheetLayoutView="100" workbookViewId="0">
      <selection activeCell="F15" sqref="F15"/>
    </sheetView>
  </sheetViews>
  <sheetFormatPr defaultRowHeight="13.5"/>
  <cols>
    <col min="1" max="7" width="12.625" style="156" customWidth="1"/>
    <col min="8" max="16384" width="9" style="156"/>
  </cols>
  <sheetData>
    <row r="1" spans="1:18" ht="17.25" customHeight="1">
      <c r="A1" s="222" t="s">
        <v>236</v>
      </c>
      <c r="B1" s="222"/>
      <c r="C1" s="222"/>
      <c r="D1" s="222"/>
      <c r="E1" s="222"/>
      <c r="F1" s="222"/>
      <c r="G1" s="222"/>
    </row>
    <row r="2" spans="1:18" ht="15" customHeight="1">
      <c r="A2" s="135"/>
      <c r="B2" s="274" t="s">
        <v>213</v>
      </c>
      <c r="C2" s="274"/>
      <c r="D2" s="274"/>
      <c r="E2" s="274"/>
      <c r="F2" s="274"/>
      <c r="G2" s="274"/>
    </row>
    <row r="3" spans="1:18" ht="21" customHeight="1">
      <c r="A3" s="288"/>
      <c r="B3" s="276" t="s">
        <v>81</v>
      </c>
      <c r="C3" s="278"/>
      <c r="D3" s="277"/>
      <c r="E3" s="92" t="s">
        <v>82</v>
      </c>
      <c r="F3" s="92" t="s">
        <v>83</v>
      </c>
      <c r="G3" s="93" t="s">
        <v>84</v>
      </c>
    </row>
    <row r="4" spans="1:18" ht="21" customHeight="1">
      <c r="A4" s="289"/>
      <c r="B4" s="145" t="s">
        <v>85</v>
      </c>
      <c r="C4" s="145" t="s">
        <v>79</v>
      </c>
      <c r="D4" s="145" t="s">
        <v>80</v>
      </c>
      <c r="E4" s="94" t="s">
        <v>86</v>
      </c>
      <c r="F4" s="94" t="s">
        <v>86</v>
      </c>
      <c r="G4" s="95" t="s">
        <v>86</v>
      </c>
    </row>
    <row r="5" spans="1:18" ht="21" customHeight="1">
      <c r="A5" s="6" t="s">
        <v>295</v>
      </c>
      <c r="B5" s="85">
        <v>137856</v>
      </c>
      <c r="C5" s="86">
        <v>1802</v>
      </c>
      <c r="D5" s="86">
        <v>136054</v>
      </c>
      <c r="E5" s="86">
        <v>6507</v>
      </c>
      <c r="F5" s="86">
        <v>2699</v>
      </c>
      <c r="G5" s="87">
        <v>8764</v>
      </c>
    </row>
    <row r="6" spans="1:18" ht="21" customHeight="1">
      <c r="A6" s="6" t="s">
        <v>274</v>
      </c>
      <c r="B6" s="85">
        <v>138087</v>
      </c>
      <c r="C6" s="86">
        <v>1786</v>
      </c>
      <c r="D6" s="86">
        <v>136301</v>
      </c>
      <c r="E6" s="86">
        <v>6577</v>
      </c>
      <c r="F6" s="86">
        <v>2874</v>
      </c>
      <c r="G6" s="87">
        <v>9220</v>
      </c>
    </row>
    <row r="7" spans="1:18" ht="21" customHeight="1">
      <c r="A7" s="6" t="s">
        <v>268</v>
      </c>
      <c r="B7" s="85">
        <v>138267</v>
      </c>
      <c r="C7" s="86">
        <v>1765</v>
      </c>
      <c r="D7" s="86">
        <v>136502</v>
      </c>
      <c r="E7" s="86">
        <v>6683</v>
      </c>
      <c r="F7" s="86">
        <v>2946</v>
      </c>
      <c r="G7" s="87">
        <v>9449</v>
      </c>
    </row>
    <row r="8" spans="1:18" ht="21" customHeight="1">
      <c r="A8" s="6" t="s">
        <v>275</v>
      </c>
      <c r="B8" s="85">
        <v>137720</v>
      </c>
      <c r="C8" s="86">
        <v>1724</v>
      </c>
      <c r="D8" s="86">
        <v>135996</v>
      </c>
      <c r="E8" s="86">
        <v>6368</v>
      </c>
      <c r="F8" s="86">
        <v>2655</v>
      </c>
      <c r="G8" s="87">
        <v>9621</v>
      </c>
    </row>
    <row r="9" spans="1:18" ht="21" customHeight="1">
      <c r="A9" s="9" t="s">
        <v>296</v>
      </c>
      <c r="B9" s="88">
        <f>SUM(C9:D9)</f>
        <v>136881</v>
      </c>
      <c r="C9" s="89">
        <f>SUM(C10:C33)</f>
        <v>1668</v>
      </c>
      <c r="D9" s="89">
        <f>SUM(D10:D33)</f>
        <v>135213</v>
      </c>
      <c r="E9" s="89">
        <f t="shared" ref="E9:G9" si="0">SUM(E10:E33)</f>
        <v>6304</v>
      </c>
      <c r="F9" s="89">
        <f t="shared" si="0"/>
        <v>2720</v>
      </c>
      <c r="G9" s="90">
        <f t="shared" si="0"/>
        <v>9827</v>
      </c>
    </row>
    <row r="10" spans="1:18" ht="21" customHeight="1">
      <c r="A10" s="6" t="s">
        <v>34</v>
      </c>
      <c r="B10" s="86">
        <f>SUM(C10:D10)</f>
        <v>5220</v>
      </c>
      <c r="C10" s="176">
        <v>98</v>
      </c>
      <c r="D10" s="86">
        <v>5122</v>
      </c>
      <c r="E10" s="176">
        <v>252</v>
      </c>
      <c r="F10" s="176">
        <v>125</v>
      </c>
      <c r="G10" s="177">
        <v>301</v>
      </c>
    </row>
    <row r="11" spans="1:18" ht="21" customHeight="1">
      <c r="A11" s="6" t="s">
        <v>35</v>
      </c>
      <c r="B11" s="86">
        <f t="shared" ref="B11:B33" si="1">SUM(C11:D11)</f>
        <v>5331</v>
      </c>
      <c r="C11" s="176">
        <v>89</v>
      </c>
      <c r="D11" s="86">
        <v>5242</v>
      </c>
      <c r="E11" s="176">
        <v>252</v>
      </c>
      <c r="F11" s="176">
        <v>88</v>
      </c>
      <c r="G11" s="177">
        <v>339</v>
      </c>
    </row>
    <row r="12" spans="1:18" ht="21" customHeight="1">
      <c r="A12" s="6" t="s">
        <v>36</v>
      </c>
      <c r="B12" s="86">
        <f t="shared" si="1"/>
        <v>2463</v>
      </c>
      <c r="C12" s="176">
        <v>41</v>
      </c>
      <c r="D12" s="86">
        <v>2422</v>
      </c>
      <c r="E12" s="176">
        <v>140</v>
      </c>
      <c r="F12" s="176">
        <v>50</v>
      </c>
      <c r="G12" s="177">
        <v>212</v>
      </c>
      <c r="R12" s="156">
        <f>SUM(N12:Q12)</f>
        <v>0</v>
      </c>
    </row>
    <row r="13" spans="1:18" ht="21" customHeight="1">
      <c r="A13" s="6" t="s">
        <v>37</v>
      </c>
      <c r="B13" s="86">
        <f t="shared" si="1"/>
        <v>2820</v>
      </c>
      <c r="C13" s="176">
        <v>40</v>
      </c>
      <c r="D13" s="86">
        <v>2780</v>
      </c>
      <c r="E13" s="176">
        <v>198</v>
      </c>
      <c r="F13" s="176">
        <v>41</v>
      </c>
      <c r="G13" s="177">
        <v>252</v>
      </c>
    </row>
    <row r="14" spans="1:18" ht="21" customHeight="1">
      <c r="A14" s="6" t="s">
        <v>38</v>
      </c>
      <c r="B14" s="86">
        <f t="shared" si="1"/>
        <v>2672</v>
      </c>
      <c r="C14" s="176">
        <v>42</v>
      </c>
      <c r="D14" s="86">
        <v>2630</v>
      </c>
      <c r="E14" s="176">
        <v>132</v>
      </c>
      <c r="F14" s="176">
        <v>92</v>
      </c>
      <c r="G14" s="177">
        <v>265</v>
      </c>
    </row>
    <row r="15" spans="1:18" ht="21" customHeight="1">
      <c r="A15" s="6" t="s">
        <v>39</v>
      </c>
      <c r="B15" s="86">
        <f t="shared" si="1"/>
        <v>2515</v>
      </c>
      <c r="C15" s="176">
        <v>65</v>
      </c>
      <c r="D15" s="86">
        <v>2450</v>
      </c>
      <c r="E15" s="176">
        <v>139</v>
      </c>
      <c r="F15" s="176">
        <v>69</v>
      </c>
      <c r="G15" s="177">
        <v>230</v>
      </c>
    </row>
    <row r="16" spans="1:18" ht="21" customHeight="1">
      <c r="A16" s="6" t="s">
        <v>40</v>
      </c>
      <c r="B16" s="86">
        <f t="shared" si="1"/>
        <v>5119</v>
      </c>
      <c r="C16" s="176">
        <v>56</v>
      </c>
      <c r="D16" s="86">
        <v>5063</v>
      </c>
      <c r="E16" s="176">
        <v>209</v>
      </c>
      <c r="F16" s="176">
        <v>48</v>
      </c>
      <c r="G16" s="177">
        <v>675</v>
      </c>
    </row>
    <row r="17" spans="1:7" ht="21" customHeight="1">
      <c r="A17" s="6" t="s">
        <v>41</v>
      </c>
      <c r="B17" s="86">
        <f t="shared" si="1"/>
        <v>4319</v>
      </c>
      <c r="C17" s="176">
        <v>35</v>
      </c>
      <c r="D17" s="86">
        <v>4284</v>
      </c>
      <c r="E17" s="176">
        <v>213</v>
      </c>
      <c r="F17" s="176">
        <v>23</v>
      </c>
      <c r="G17" s="177">
        <v>217</v>
      </c>
    </row>
    <row r="18" spans="1:7" ht="21" customHeight="1">
      <c r="A18" s="6" t="s">
        <v>42</v>
      </c>
      <c r="B18" s="86">
        <f t="shared" si="1"/>
        <v>2855</v>
      </c>
      <c r="C18" s="176">
        <v>71</v>
      </c>
      <c r="D18" s="86">
        <v>2784</v>
      </c>
      <c r="E18" s="176">
        <v>136</v>
      </c>
      <c r="F18" s="176">
        <v>62</v>
      </c>
      <c r="G18" s="177">
        <v>246</v>
      </c>
    </row>
    <row r="19" spans="1:7" ht="21" customHeight="1">
      <c r="A19" s="6" t="s">
        <v>43</v>
      </c>
      <c r="B19" s="86">
        <f>SUM(C19:D19)</f>
        <v>2502</v>
      </c>
      <c r="C19" s="176">
        <v>29</v>
      </c>
      <c r="D19" s="86">
        <v>2473</v>
      </c>
      <c r="E19" s="176">
        <v>139</v>
      </c>
      <c r="F19" s="176">
        <v>96</v>
      </c>
      <c r="G19" s="177">
        <v>240</v>
      </c>
    </row>
    <row r="20" spans="1:7" ht="21" customHeight="1">
      <c r="A20" s="6" t="s">
        <v>44</v>
      </c>
      <c r="B20" s="86">
        <f t="shared" si="1"/>
        <v>4558</v>
      </c>
      <c r="C20" s="176">
        <v>51</v>
      </c>
      <c r="D20" s="86">
        <v>4507</v>
      </c>
      <c r="E20" s="176">
        <v>262</v>
      </c>
      <c r="F20" s="176">
        <v>63</v>
      </c>
      <c r="G20" s="177">
        <v>345</v>
      </c>
    </row>
    <row r="21" spans="1:7" ht="21" customHeight="1">
      <c r="A21" s="6" t="s">
        <v>45</v>
      </c>
      <c r="B21" s="86">
        <f t="shared" si="1"/>
        <v>6529</v>
      </c>
      <c r="C21" s="176">
        <v>91</v>
      </c>
      <c r="D21" s="86">
        <v>6438</v>
      </c>
      <c r="E21" s="176">
        <v>386</v>
      </c>
      <c r="F21" s="176">
        <v>111</v>
      </c>
      <c r="G21" s="177">
        <v>572</v>
      </c>
    </row>
    <row r="22" spans="1:7" ht="21" customHeight="1">
      <c r="A22" s="6" t="s">
        <v>46</v>
      </c>
      <c r="B22" s="86">
        <f t="shared" si="1"/>
        <v>8602</v>
      </c>
      <c r="C22" s="176">
        <v>105</v>
      </c>
      <c r="D22" s="86">
        <v>8497</v>
      </c>
      <c r="E22" s="176">
        <v>337</v>
      </c>
      <c r="F22" s="176">
        <v>167</v>
      </c>
      <c r="G22" s="177">
        <v>441</v>
      </c>
    </row>
    <row r="23" spans="1:7" ht="21" customHeight="1">
      <c r="A23" s="6" t="s">
        <v>47</v>
      </c>
      <c r="B23" s="86">
        <f t="shared" si="1"/>
        <v>4681</v>
      </c>
      <c r="C23" s="176">
        <v>44</v>
      </c>
      <c r="D23" s="86">
        <v>4637</v>
      </c>
      <c r="E23" s="176">
        <v>165</v>
      </c>
      <c r="F23" s="176">
        <v>89</v>
      </c>
      <c r="G23" s="177">
        <v>309</v>
      </c>
    </row>
    <row r="24" spans="1:7" ht="21" customHeight="1">
      <c r="A24" s="6" t="s">
        <v>48</v>
      </c>
      <c r="B24" s="86">
        <f t="shared" si="1"/>
        <v>7062</v>
      </c>
      <c r="C24" s="176">
        <v>64</v>
      </c>
      <c r="D24" s="86">
        <v>6998</v>
      </c>
      <c r="E24" s="176">
        <v>359</v>
      </c>
      <c r="F24" s="176">
        <v>191</v>
      </c>
      <c r="G24" s="177">
        <v>657</v>
      </c>
    </row>
    <row r="25" spans="1:7" ht="21" customHeight="1">
      <c r="A25" s="6" t="s">
        <v>49</v>
      </c>
      <c r="B25" s="86">
        <f t="shared" si="1"/>
        <v>5800</v>
      </c>
      <c r="C25" s="176">
        <v>62</v>
      </c>
      <c r="D25" s="86">
        <v>5738</v>
      </c>
      <c r="E25" s="176">
        <v>252</v>
      </c>
      <c r="F25" s="176">
        <v>112</v>
      </c>
      <c r="G25" s="177">
        <v>322</v>
      </c>
    </row>
    <row r="26" spans="1:7" ht="21" customHeight="1">
      <c r="A26" s="6" t="s">
        <v>50</v>
      </c>
      <c r="B26" s="86">
        <f t="shared" si="1"/>
        <v>7768</v>
      </c>
      <c r="C26" s="176">
        <v>113</v>
      </c>
      <c r="D26" s="86">
        <v>7655</v>
      </c>
      <c r="E26" s="176">
        <v>413</v>
      </c>
      <c r="F26" s="176">
        <v>155</v>
      </c>
      <c r="G26" s="177">
        <v>472</v>
      </c>
    </row>
    <row r="27" spans="1:7" ht="21" customHeight="1">
      <c r="A27" s="6" t="s">
        <v>51</v>
      </c>
      <c r="B27" s="86">
        <f t="shared" si="1"/>
        <v>5300</v>
      </c>
      <c r="C27" s="176">
        <v>87</v>
      </c>
      <c r="D27" s="86">
        <v>5213</v>
      </c>
      <c r="E27" s="176">
        <v>260</v>
      </c>
      <c r="F27" s="176">
        <v>99</v>
      </c>
      <c r="G27" s="177">
        <v>318</v>
      </c>
    </row>
    <row r="28" spans="1:7" ht="21" customHeight="1">
      <c r="A28" s="6" t="s">
        <v>52</v>
      </c>
      <c r="B28" s="86">
        <f t="shared" si="1"/>
        <v>5652</v>
      </c>
      <c r="C28" s="176">
        <v>63</v>
      </c>
      <c r="D28" s="86">
        <v>5589</v>
      </c>
      <c r="E28" s="176">
        <v>254</v>
      </c>
      <c r="F28" s="176">
        <v>78</v>
      </c>
      <c r="G28" s="177">
        <v>331</v>
      </c>
    </row>
    <row r="29" spans="1:7" ht="21" customHeight="1">
      <c r="A29" s="6" t="s">
        <v>53</v>
      </c>
      <c r="B29" s="86">
        <f t="shared" si="1"/>
        <v>6696</v>
      </c>
      <c r="C29" s="176">
        <v>59</v>
      </c>
      <c r="D29" s="86">
        <v>6637</v>
      </c>
      <c r="E29" s="176">
        <v>268</v>
      </c>
      <c r="F29" s="176">
        <v>107</v>
      </c>
      <c r="G29" s="177">
        <v>405</v>
      </c>
    </row>
    <row r="30" spans="1:7" ht="21" customHeight="1">
      <c r="A30" s="6" t="s">
        <v>54</v>
      </c>
      <c r="B30" s="86">
        <f t="shared" si="1"/>
        <v>9919</v>
      </c>
      <c r="C30" s="176">
        <v>93</v>
      </c>
      <c r="D30" s="86">
        <v>9826</v>
      </c>
      <c r="E30" s="176">
        <v>375</v>
      </c>
      <c r="F30" s="176">
        <v>177</v>
      </c>
      <c r="G30" s="177">
        <v>477</v>
      </c>
    </row>
    <row r="31" spans="1:7" ht="21" customHeight="1">
      <c r="A31" s="6" t="s">
        <v>55</v>
      </c>
      <c r="B31" s="86">
        <f t="shared" si="1"/>
        <v>7285</v>
      </c>
      <c r="C31" s="176">
        <v>83</v>
      </c>
      <c r="D31" s="86">
        <v>7202</v>
      </c>
      <c r="E31" s="176">
        <v>322</v>
      </c>
      <c r="F31" s="176">
        <v>226</v>
      </c>
      <c r="G31" s="177">
        <v>572</v>
      </c>
    </row>
    <row r="32" spans="1:7" ht="21" customHeight="1">
      <c r="A32" s="6" t="s">
        <v>56</v>
      </c>
      <c r="B32" s="86">
        <f t="shared" si="1"/>
        <v>10541</v>
      </c>
      <c r="C32" s="176">
        <v>150</v>
      </c>
      <c r="D32" s="86">
        <v>10391</v>
      </c>
      <c r="E32" s="176">
        <v>462</v>
      </c>
      <c r="F32" s="176">
        <v>230</v>
      </c>
      <c r="G32" s="177">
        <v>845</v>
      </c>
    </row>
    <row r="33" spans="1:7" ht="21" customHeight="1">
      <c r="A33" s="16" t="s">
        <v>57</v>
      </c>
      <c r="B33" s="91">
        <f t="shared" si="1"/>
        <v>10672</v>
      </c>
      <c r="C33" s="178">
        <v>37</v>
      </c>
      <c r="D33" s="179">
        <v>10635</v>
      </c>
      <c r="E33" s="178">
        <v>379</v>
      </c>
      <c r="F33" s="178">
        <v>221</v>
      </c>
      <c r="G33" s="180">
        <v>784</v>
      </c>
    </row>
    <row r="34" spans="1:7" ht="15" customHeight="1">
      <c r="A34" s="287"/>
      <c r="B34" s="287"/>
      <c r="C34" s="287"/>
      <c r="D34" s="287"/>
      <c r="E34" s="287"/>
      <c r="F34" s="287"/>
      <c r="G34" s="287"/>
    </row>
    <row r="35" spans="1:7" ht="21" customHeight="1"/>
    <row r="36" spans="1:7" ht="15" customHeight="1"/>
  </sheetData>
  <mergeCells count="5">
    <mergeCell ref="A34:G34"/>
    <mergeCell ref="A1:G1"/>
    <mergeCell ref="A3:A4"/>
    <mergeCell ref="B3:D3"/>
    <mergeCell ref="B2:G2"/>
  </mergeCells>
  <phoneticPr fontId="11"/>
  <pageMargins left="0.70866141732283472" right="0.70866141732283472" top="0.74803149606299213" bottom="0.74803149606299213" header="0.31496062992125984" footer="0.31496062992125984"/>
  <pageSetup paperSize="9" firstPageNumber="24" orientation="portrait" cellComments="asDisplayed" useFirstPageNumber="1" horizontalDpi="300" verticalDpi="300" r:id="rId1"/>
  <headerFooter differentOddEven="1" scaleWithDoc="0" alignWithMargins="0">
    <oddFooter>&amp;C&amp;P</oddFoot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トビラ</vt:lpstr>
      <vt:lpstr>白紙</vt:lpstr>
      <vt:lpstr>1.2</vt:lpstr>
      <vt:lpstr>3.4.5</vt:lpstr>
      <vt:lpstr>6.7.8</vt:lpstr>
      <vt:lpstr>9.10</vt:lpstr>
      <vt:lpstr>11</vt:lpstr>
      <vt:lpstr>12.13</vt:lpstr>
      <vt:lpstr>14</vt:lpstr>
      <vt:lpstr>15.16</vt:lpstr>
      <vt:lpstr>17.18</vt:lpstr>
      <vt:lpstr>19.20</vt:lpstr>
      <vt:lpstr>21.22</vt:lpstr>
      <vt:lpstr>白紙 (2)</vt:lpstr>
      <vt:lpstr>23.24</vt:lpstr>
      <vt:lpstr>25</vt:lpstr>
      <vt:lpstr>'1.2'!Print_Area</vt:lpstr>
      <vt:lpstr>'11'!Print_Area</vt:lpstr>
      <vt:lpstr>'12.13'!Print_Area</vt:lpstr>
      <vt:lpstr>'14'!Print_Area</vt:lpstr>
      <vt:lpstr>'15.16'!Print_Area</vt:lpstr>
      <vt:lpstr>'17.18'!Print_Area</vt:lpstr>
      <vt:lpstr>'19.20'!Print_Area</vt:lpstr>
      <vt:lpstr>'21.22'!Print_Area</vt:lpstr>
      <vt:lpstr>'23.24'!Print_Area</vt:lpstr>
      <vt:lpstr>'25'!Print_Area</vt:lpstr>
      <vt:lpstr>'3.4.5'!Print_Area</vt:lpstr>
      <vt:lpstr>'6.7.8'!Print_Area</vt:lpstr>
      <vt:lpstr>'9.10'!Print_Area</vt:lpstr>
      <vt:lpstr>トビラ!Print_Area</vt:lpstr>
      <vt:lpstr>白紙!Print_Area</vt:lpstr>
      <vt:lpstr>'白紙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2018-01-30T04:54:16Z</dcterms:created>
  <dcterms:modified xsi:type="dcterms:W3CDTF">2022-12-01T08:14:15Z</dcterms:modified>
</cp:coreProperties>
</file>