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トビラ" sheetId="15" r:id="rId1"/>
    <sheet name="白紙" sheetId="16" state="hidden" r:id="rId2"/>
    <sheet name="1" sheetId="1" r:id="rId3"/>
    <sheet name="2" sheetId="2" r:id="rId4"/>
    <sheet name="3.4" sheetId="11" r:id="rId5"/>
    <sheet name="5" sheetId="4" r:id="rId6"/>
    <sheet name="6" sheetId="5" r:id="rId7"/>
    <sheet name="7.8.9" sheetId="6" r:id="rId8"/>
    <sheet name="10.11" sheetId="14" r:id="rId9"/>
    <sheet name="12.13" sheetId="8" r:id="rId10"/>
    <sheet name="14.15" sheetId="12" r:id="rId11"/>
    <sheet name="16" sheetId="13" r:id="rId12"/>
  </sheets>
  <definedNames>
    <definedName name="_xlnm.Print_Area" localSheetId="2">'1'!$A$1:$E$41</definedName>
    <definedName name="_xlnm.Print_Area" localSheetId="8">'10.11'!$A$1:$BR$39</definedName>
    <definedName name="_xlnm.Print_Area" localSheetId="9">'12.13'!$A$1:$CK$32</definedName>
    <definedName name="_xlnm.Print_Area" localSheetId="10">'14.15'!$A$1:$H$29</definedName>
    <definedName name="_xlnm.Print_Area" localSheetId="11">'16'!$A$1:$E$14</definedName>
    <definedName name="_xlnm.Print_Area" localSheetId="3">'2'!$A$1:$J$37</definedName>
    <definedName name="_xlnm.Print_Area" localSheetId="4">'3.4'!$A$1:$BL$36</definedName>
    <definedName name="_xlnm.Print_Area" localSheetId="5">'5'!$A$1:$I$13</definedName>
    <definedName name="_xlnm.Print_Area" localSheetId="6">'6'!$A$1:$J$37</definedName>
    <definedName name="_xlnm.Print_Area" localSheetId="7">'7.8.9'!$A$1:$K$37</definedName>
    <definedName name="_xlnm.Print_Area" localSheetId="0">トビラ!$A$1:$I$12</definedName>
    <definedName name="_xlnm.Print_Area" localSheetId="1">白紙!$A$1:$I$15</definedName>
    <definedName name="定期" localSheetId="1">#REF!</definedName>
    <definedName name="定期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5" l="1"/>
  <c r="T28" i="11"/>
  <c r="K28" i="11"/>
  <c r="AL28" i="11"/>
  <c r="AA31" i="8" l="1"/>
  <c r="AJ31" i="8" l="1"/>
  <c r="R31" i="8"/>
  <c r="B9" i="6" l="1"/>
  <c r="I29" i="8" l="1"/>
  <c r="J12" i="8"/>
  <c r="BJ21" i="14"/>
  <c r="AT21" i="14"/>
  <c r="AD21" i="14"/>
  <c r="N21" i="14"/>
  <c r="I20" i="6"/>
  <c r="D8" i="6"/>
  <c r="B8" i="6" s="1"/>
  <c r="B7" i="4"/>
  <c r="K26" i="11"/>
  <c r="P11" i="11"/>
  <c r="P10" i="11"/>
  <c r="K27" i="11" l="1"/>
  <c r="D7" i="6" l="1"/>
  <c r="I28" i="8" l="1"/>
  <c r="I27" i="8"/>
  <c r="I26" i="8"/>
  <c r="J11" i="8"/>
  <c r="J10" i="8"/>
  <c r="J9" i="8"/>
  <c r="BJ18" i="14"/>
  <c r="AT18" i="14"/>
  <c r="AD18" i="14"/>
  <c r="N18" i="14"/>
  <c r="BJ15" i="14"/>
  <c r="AT15" i="14"/>
  <c r="AD15" i="14"/>
  <c r="N15" i="14"/>
  <c r="BJ12" i="14"/>
  <c r="AT12" i="14"/>
  <c r="AD12" i="14"/>
  <c r="N12" i="14"/>
  <c r="I19" i="6"/>
  <c r="I18" i="6"/>
  <c r="I17" i="6"/>
  <c r="D6" i="6"/>
  <c r="B6" i="6" s="1"/>
  <c r="D5" i="6"/>
  <c r="B5" i="6" s="1"/>
  <c r="B7" i="6"/>
  <c r="B6" i="4"/>
  <c r="B5" i="4"/>
  <c r="B4" i="4"/>
  <c r="K25" i="11"/>
  <c r="K24" i="11"/>
  <c r="K23" i="11"/>
  <c r="P9" i="11"/>
  <c r="P8" i="11"/>
  <c r="P7" i="11"/>
  <c r="J13" i="8" l="1"/>
  <c r="I21" i="6"/>
  <c r="I30" i="8" l="1"/>
  <c r="BK31" i="8" s="1"/>
  <c r="BJ24" i="14"/>
  <c r="AT24" i="14"/>
  <c r="AD24" i="14"/>
  <c r="N24" i="14"/>
  <c r="J10" i="5"/>
  <c r="I10" i="5"/>
  <c r="H10" i="5"/>
  <c r="F10" i="5"/>
  <c r="E10" i="5"/>
  <c r="D10" i="5"/>
  <c r="C10" i="5"/>
  <c r="B10" i="5"/>
  <c r="B8" i="4"/>
  <c r="AU28" i="11"/>
  <c r="AR12" i="11"/>
  <c r="AS31" i="8" l="1"/>
  <c r="BB31" i="8"/>
  <c r="CC31" i="8"/>
  <c r="BT31" i="8"/>
  <c r="D9" i="4"/>
  <c r="H9" i="4"/>
  <c r="E9" i="4"/>
  <c r="I9" i="4"/>
  <c r="F9" i="4"/>
  <c r="C9" i="4"/>
  <c r="G9" i="4"/>
  <c r="B14" i="1"/>
  <c r="B9" i="4" l="1"/>
  <c r="BD28" i="11"/>
  <c r="AC28" i="11"/>
  <c r="BF12" i="11"/>
  <c r="AY12" i="11"/>
  <c r="AK12" i="11"/>
  <c r="AD12" i="11"/>
  <c r="W12" i="11"/>
  <c r="P12" i="11"/>
  <c r="I12" i="11" l="1"/>
  <c r="CB14" i="8"/>
  <c r="D9" i="6"/>
  <c r="B12" i="4"/>
  <c r="B11" i="4"/>
  <c r="B10" i="4"/>
  <c r="G10" i="2"/>
  <c r="F10" i="2"/>
  <c r="E10" i="2"/>
  <c r="D10" i="2"/>
  <c r="C10" i="2"/>
  <c r="H10" i="2"/>
  <c r="I10" i="2"/>
  <c r="J10" i="2"/>
  <c r="B10" i="2"/>
  <c r="BR14" i="8" l="1"/>
  <c r="AD14" i="8"/>
  <c r="T14" i="8"/>
  <c r="AX14" i="8"/>
  <c r="AN14" i="8"/>
  <c r="BH14" i="8"/>
  <c r="G10" i="6"/>
  <c r="E14" i="1"/>
  <c r="C14" i="1"/>
  <c r="J14" i="8" l="1"/>
  <c r="D10" i="6"/>
  <c r="K10" i="6"/>
  <c r="J10" i="6"/>
  <c r="F10" i="6"/>
  <c r="E10" i="6"/>
  <c r="H10" i="6"/>
  <c r="C10" i="6"/>
  <c r="I10" i="6"/>
  <c r="B10" i="6" l="1"/>
</calcChain>
</file>

<file path=xl/sharedStrings.xml><?xml version="1.0" encoding="utf-8"?>
<sst xmlns="http://schemas.openxmlformats.org/spreadsheetml/2006/main" count="692" uniqueCount="266">
  <si>
    <t>第4章　生活保護</t>
  </si>
  <si>
    <t>第1節　保護の対象</t>
  </si>
  <si>
    <t>1　被保護世帯数、人員、保護率及び保護費の状況</t>
  </si>
  <si>
    <t>第1表　被保護世帯数、人員、保護率及び保護費の状況（区別）</t>
  </si>
  <si>
    <t>被保護世帯数</t>
  </si>
  <si>
    <t>被保護実人員</t>
  </si>
  <si>
    <t>保護率</t>
  </si>
  <si>
    <t>保護費(年度中)</t>
  </si>
  <si>
    <t>23年度平均</t>
  </si>
  <si>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</si>
  <si>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</si>
  <si>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</si>
  <si>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</si>
  <si>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</si>
  <si>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</si>
  <si>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</si>
  <si>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</si>
  <si>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天王寺区</t>
  </si>
  <si>
    <t>浪速区</t>
  </si>
  <si>
    <t>西淀川区</t>
  </si>
  <si>
    <t>淀川区</t>
  </si>
  <si>
    <t>東淀川区</t>
  </si>
  <si>
    <t>東成区</t>
  </si>
  <si>
    <t>生野区</t>
  </si>
  <si>
    <t>旭区</t>
  </si>
  <si>
    <t>城東区</t>
  </si>
  <si>
    <t>鶴見区</t>
  </si>
  <si>
    <t>阿倍野区</t>
  </si>
  <si>
    <t>住之江区</t>
  </si>
  <si>
    <t>住吉区</t>
  </si>
  <si>
    <t>東住吉区</t>
  </si>
  <si>
    <t>平野区</t>
  </si>
  <si>
    <t>西成区</t>
  </si>
  <si>
    <t>緊急入院保護業務センタ－</t>
  </si>
  <si>
    <t>2　被保護世帯の状況</t>
  </si>
  <si>
    <t>第2表　被保護世帯の状況（扶助別）</t>
  </si>
  <si>
    <t>　　　　　　　　　　　　　　（単位：世帯）</t>
  </si>
  <si>
    <t>世帯数</t>
  </si>
  <si>
    <t>生活扶助</t>
  </si>
  <si>
    <t>住宅扶助</t>
  </si>
  <si>
    <t>教育扶助</t>
  </si>
  <si>
    <t>医療扶助</t>
  </si>
  <si>
    <t>出産扶助</t>
  </si>
  <si>
    <t>生業扶助</t>
  </si>
  <si>
    <t>葬祭扶助</t>
  </si>
  <si>
    <t>介護扶助</t>
  </si>
  <si>
    <t>3　被保護世帯数の状況</t>
  </si>
  <si>
    <t>第3表　被保護世帯数の状況（労働力類型別）</t>
  </si>
  <si>
    <t>　　　　　　　　　　　　　　（単位：世帯　％）</t>
  </si>
  <si>
    <t>総　　数</t>
  </si>
  <si>
    <t>世 帯 主 が 働 い て い る 世 帯</t>
  </si>
  <si>
    <t>世帯</t>
  </si>
  <si>
    <t>計</t>
  </si>
  <si>
    <t>常用勤労者</t>
  </si>
  <si>
    <t>日雇労働者</t>
  </si>
  <si>
    <t>その他</t>
  </si>
  <si>
    <t>割合</t>
  </si>
  <si>
    <t>第4表　被保護世帯数の状況（世帯類型別）</t>
  </si>
  <si>
    <t>総　　　数</t>
  </si>
  <si>
    <t>高齢者世帯</t>
  </si>
  <si>
    <t>母子世帯</t>
  </si>
  <si>
    <t>傷病者世帯</t>
  </si>
  <si>
    <t>障がい者世帯</t>
  </si>
  <si>
    <t>その他の世帯</t>
  </si>
  <si>
    <t>割　　　合</t>
  </si>
  <si>
    <t>世帯主は働
いていない
が世帯員が
働いている
世　　　帯</t>
    <rPh sb="24" eb="25">
      <t>ヨ</t>
    </rPh>
    <rPh sb="28" eb="29">
      <t>オビ</t>
    </rPh>
    <phoneticPr fontId="1"/>
  </si>
  <si>
    <t>１ヶ月以上の雇用契約によって、他人に雇われて、給料または賃金を得ている者</t>
  </si>
  <si>
    <t>日々の契約又は１ヶ月未満の契約によって他人に雇われて、給料又は賃金を得ている者</t>
  </si>
  <si>
    <t>その仕事が、いわゆる内職とみなされる程度の者</t>
  </si>
  <si>
    <t>上記分類に該当しない者</t>
  </si>
  <si>
    <t>男女とも65歳以上の者のみで構成されている世帯か、これらの者に18歳未満の者が加わった世帯</t>
  </si>
  <si>
    <t>現に配偶者がいない（死・離別・生死不明及び未婚等による）18歳から65歳未満の女子と18歳未満のその子（養子を含む）のみで構成されている世帯</t>
  </si>
  <si>
    <t>世帯主が入院（介護老人保健施設入所を含む）しているか、在宅患者加算を受けている世帯、若しくは世帯主が傷病のために働けない者である世帯</t>
  </si>
  <si>
    <t>世帯主が障がい者加算を受けているか、障がい･知的障がい等の心身上の障がいのため働けない者である世帯</t>
  </si>
  <si>
    <t>上記のいずれにも該当しない者の世帯</t>
  </si>
  <si>
    <t>第5表　被保護世帯数の状況（世帯人員別）</t>
  </si>
  <si>
    <t>総  数</t>
  </si>
  <si>
    <t>１  人</t>
  </si>
  <si>
    <t>２  人</t>
  </si>
  <si>
    <t>３  人</t>
  </si>
  <si>
    <t>４  人</t>
  </si>
  <si>
    <t>５  人</t>
  </si>
  <si>
    <t>６  人</t>
  </si>
  <si>
    <t>７人以上</t>
  </si>
  <si>
    <t>割      合</t>
  </si>
  <si>
    <t>医療扶助のみの世帯</t>
  </si>
  <si>
    <t>4　被保護人員の状況</t>
  </si>
  <si>
    <t>第6表　被保護人員の状況（扶助別）</t>
  </si>
  <si>
    <t>　　　　　　　　　　　　　　（単位：人）</t>
  </si>
  <si>
    <t>人員</t>
  </si>
  <si>
    <t>第7表　被保護人員の状況（年齢階級別）</t>
  </si>
  <si>
    <t>14歳以下</t>
  </si>
  <si>
    <t>15   ～   39   歳</t>
  </si>
  <si>
    <t>40～59歳</t>
  </si>
  <si>
    <t>60～64歳</t>
  </si>
  <si>
    <t>65～69歳</t>
  </si>
  <si>
    <t>70歳以上</t>
  </si>
  <si>
    <t>15～19歳</t>
  </si>
  <si>
    <t>20～29歳</t>
  </si>
  <si>
    <t>30～39歳</t>
  </si>
  <si>
    <t>第8表　被保護人員の状況（外国人別）</t>
  </si>
  <si>
    <t>　　　　　　　　　　　　　　（単位：人　％）</t>
  </si>
  <si>
    <t>外 国 人 登 録 者 数</t>
  </si>
  <si>
    <t>(3月31日現在)</t>
  </si>
  <si>
    <t>日本の国籍を有しない</t>
  </si>
  <si>
    <t>被保護人員</t>
  </si>
  <si>
    <t>5　医療扶助人員の状況</t>
  </si>
  <si>
    <t>第9表　医療扶助人員の状況（入院・入院外・単給・併給・病類別）</t>
  </si>
  <si>
    <t>人　員</t>
  </si>
  <si>
    <t>入　　　院</t>
  </si>
  <si>
    <t>入　　院　　外</t>
  </si>
  <si>
    <t>病　　類　　別</t>
  </si>
  <si>
    <t>単給</t>
  </si>
  <si>
    <t>併給</t>
  </si>
  <si>
    <t>結核</t>
  </si>
  <si>
    <t>精神病</t>
  </si>
  <si>
    <t>6　医療扶助診療報酬支払の状況</t>
  </si>
  <si>
    <t>第10表　医療扶助診療報酬支払の状況</t>
  </si>
  <si>
    <t>　　　　　　　　　　　　　　（単位：件　千円）</t>
  </si>
  <si>
    <t>総　　　　数</t>
  </si>
  <si>
    <t>一　　般　　診　　療</t>
  </si>
  <si>
    <t>歯　科　診　療</t>
  </si>
  <si>
    <t>(再掲)</t>
  </si>
  <si>
    <t>入　　　　院</t>
  </si>
  <si>
    <t>入　 院 　外</t>
  </si>
  <si>
    <t>支払件数</t>
  </si>
  <si>
    <t>金 額</t>
  </si>
  <si>
    <t>1件当たり</t>
  </si>
  <si>
    <t>7　保護の申請、開始・廃止の状況</t>
  </si>
  <si>
    <t>第11表　保護の申請、開始・廃止の状況</t>
  </si>
  <si>
    <t>　　　　　　　　　　　　　　（単位：件　世帯　人）</t>
  </si>
  <si>
    <t>申請件数</t>
  </si>
  <si>
    <t>取り下げ件数</t>
  </si>
  <si>
    <t>却下件数</t>
  </si>
  <si>
    <t>保   護   開   始</t>
  </si>
  <si>
    <t>保   護   廃   止</t>
  </si>
  <si>
    <t>23 年 度</t>
  </si>
  <si>
    <t>8　保護開始世帯数の状況</t>
  </si>
  <si>
    <t>第12表　保護開始世帯数の状況（理由別）</t>
  </si>
  <si>
    <t>開始件数</t>
  </si>
  <si>
    <t>保　　　護　　　開　　　始　　　の　　　理　　　由</t>
  </si>
  <si>
    <t>働いていた</t>
  </si>
  <si>
    <t>者の死亡・</t>
  </si>
  <si>
    <t>離別・不在</t>
  </si>
  <si>
    <t>働きによる</t>
  </si>
  <si>
    <t>収入の</t>
  </si>
  <si>
    <t>減少・喪失</t>
  </si>
  <si>
    <t>割　　合</t>
  </si>
  <si>
    <t>9　保護廃止世帯数の状況</t>
  </si>
  <si>
    <t>第13表　保護廃止世帯数の状況（理由別）</t>
  </si>
  <si>
    <t>廃止件数</t>
  </si>
  <si>
    <t>保　　　護　　　廃　　　止　　　の　　　理　　　由</t>
  </si>
  <si>
    <t>増加・取得</t>
  </si>
  <si>
    <t>施設入所</t>
  </si>
  <si>
    <t>割    合</t>
  </si>
  <si>
    <t>要介護
状    態</t>
    <rPh sb="10" eb="11">
      <t>タイ</t>
    </rPh>
    <phoneticPr fontId="1"/>
  </si>
  <si>
    <t>死亡・失踪</t>
  </si>
  <si>
    <t xml:space="preserve">－ </t>
  </si>
  <si>
    <t>第2節　保護施設</t>
  </si>
  <si>
    <t>1　救護施設</t>
  </si>
  <si>
    <t>第14表　救護施設</t>
  </si>
  <si>
    <t>年度初日施設数</t>
  </si>
  <si>
    <t>年度初日定員</t>
  </si>
  <si>
    <t>年度末現在</t>
  </si>
  <si>
    <t>措置人員</t>
  </si>
  <si>
    <t>入　　所</t>
  </si>
  <si>
    <t>(年度中)</t>
  </si>
  <si>
    <t>退　　所</t>
  </si>
  <si>
    <t>公　　立</t>
  </si>
  <si>
    <t>私　　立</t>
  </si>
  <si>
    <t>2　更生施設</t>
  </si>
  <si>
    <t>第15表　更生施設</t>
  </si>
  <si>
    <t>第3節　その他</t>
  </si>
  <si>
    <t>　　　　　　　　　　　　　（単位：件　円）</t>
  </si>
  <si>
    <t>取　　　扱　　　費</t>
  </si>
  <si>
    <t>遺留金・弁償金</t>
  </si>
  <si>
    <t>件　　　数</t>
  </si>
  <si>
    <t>金　　　額</t>
  </si>
  <si>
    <t>年金・仕送</t>
    <phoneticPr fontId="1"/>
  </si>
  <si>
    <t>世帯主
の傷病</t>
    <phoneticPr fontId="1"/>
  </si>
  <si>
    <t>世帯員
の傷病</t>
    <phoneticPr fontId="1"/>
  </si>
  <si>
    <t>り な ど の</t>
    <phoneticPr fontId="1"/>
  </si>
  <si>
    <t>減少・喪失</t>
    <phoneticPr fontId="1"/>
  </si>
  <si>
    <t>世帯主の
傷病治ゆ</t>
    <phoneticPr fontId="1"/>
  </si>
  <si>
    <t>世帯員の
傷病治ゆ</t>
    <phoneticPr fontId="1"/>
  </si>
  <si>
    <t>働き手の
転     入</t>
    <phoneticPr fontId="1"/>
  </si>
  <si>
    <t>年 金 ・</t>
    <phoneticPr fontId="1"/>
  </si>
  <si>
    <t>収  入  の</t>
    <phoneticPr fontId="1"/>
  </si>
  <si>
    <t>仕 送 り</t>
    <phoneticPr fontId="1"/>
  </si>
  <si>
    <t>などの増加</t>
    <phoneticPr fontId="1"/>
  </si>
  <si>
    <t>の 金 額</t>
    <phoneticPr fontId="1"/>
  </si>
  <si>
    <t>働いている
者のいない
世　　　帯</t>
    <phoneticPr fontId="1"/>
  </si>
  <si>
    <t>内　職　者</t>
    <phoneticPr fontId="1"/>
  </si>
  <si>
    <t>そ　の　他
就　業　者</t>
    <phoneticPr fontId="1"/>
  </si>
  <si>
    <t>日雇労働者　</t>
    <phoneticPr fontId="1"/>
  </si>
  <si>
    <t>母子世帯
　</t>
    <phoneticPr fontId="1"/>
  </si>
  <si>
    <t>傷病者世帯
　</t>
    <phoneticPr fontId="1"/>
  </si>
  <si>
    <t>　</t>
    <phoneticPr fontId="1"/>
  </si>
  <si>
    <t>その他の世帯　</t>
    <phoneticPr fontId="1"/>
  </si>
  <si>
    <t>常用勤労者　</t>
    <phoneticPr fontId="1"/>
  </si>
  <si>
    <t>内職者</t>
    <phoneticPr fontId="1"/>
  </si>
  <si>
    <t>その他就業者　</t>
    <phoneticPr fontId="1"/>
  </si>
  <si>
    <t>割　　　　　合</t>
    <phoneticPr fontId="1"/>
  </si>
  <si>
    <t>第</t>
    <rPh sb="0" eb="1">
      <t>ダイ</t>
    </rPh>
    <phoneticPr fontId="1"/>
  </si>
  <si>
    <t>章</t>
    <rPh sb="0" eb="1">
      <t>ショウ</t>
    </rPh>
    <phoneticPr fontId="1"/>
  </si>
  <si>
    <t>生活保護</t>
    <rPh sb="0" eb="2">
      <t>セイカツ</t>
    </rPh>
    <rPh sb="2" eb="4">
      <t>ホゴ</t>
    </rPh>
    <phoneticPr fontId="1"/>
  </si>
  <si>
    <t>注1</t>
    <phoneticPr fontId="1"/>
  </si>
  <si>
    <t>注2　</t>
    <phoneticPr fontId="1"/>
  </si>
  <si>
    <t>注2</t>
    <phoneticPr fontId="1"/>
  </si>
  <si>
    <t>割　　　　合</t>
    <phoneticPr fontId="1"/>
  </si>
  <si>
    <t>医療扶助と日用
品費または日用
品費のみの世帯</t>
    <phoneticPr fontId="1"/>
  </si>
  <si>
    <t>緊急入院保護
業務センタ－</t>
    <phoneticPr fontId="1"/>
  </si>
  <si>
    <t>保   護   廃  止</t>
    <phoneticPr fontId="6"/>
  </si>
  <si>
    <t>注　被保護者調査（各年度7月31日現在）</t>
    <rPh sb="0" eb="1">
      <t>チュウ</t>
    </rPh>
    <rPh sb="2" eb="3">
      <t>ヒ</t>
    </rPh>
    <rPh sb="3" eb="6">
      <t>ホゴシャ</t>
    </rPh>
    <rPh sb="6" eb="8">
      <t>チョウサ</t>
    </rPh>
    <rPh sb="9" eb="12">
      <t>カクネンド</t>
    </rPh>
    <rPh sb="13" eb="14">
      <t>ガツ</t>
    </rPh>
    <rPh sb="16" eb="17">
      <t>ニチ</t>
    </rPh>
    <rPh sb="17" eb="19">
      <t>ゲンザイ</t>
    </rPh>
    <phoneticPr fontId="1"/>
  </si>
  <si>
    <t>注　被保護者調査（各年度7月31日現在）</t>
    <rPh sb="0" eb="1">
      <t>チュウ</t>
    </rPh>
    <rPh sb="9" eb="10">
      <t>カク</t>
    </rPh>
    <rPh sb="10" eb="12">
      <t>ネンド</t>
    </rPh>
    <phoneticPr fontId="1"/>
  </si>
  <si>
    <t>30年度平均</t>
  </si>
  <si>
    <t>30年度</t>
  </si>
  <si>
    <t>（単位：世帯　人  ％　千円）</t>
    <phoneticPr fontId="1"/>
  </si>
  <si>
    <t>1　行旅死亡人取扱の状況</t>
    <phoneticPr fontId="6"/>
  </si>
  <si>
    <t>第16表　行旅死亡人取扱の状況</t>
    <phoneticPr fontId="1"/>
  </si>
  <si>
    <t>緊急入院保護業務
センター</t>
    <phoneticPr fontId="1"/>
  </si>
  <si>
    <t>注3</t>
    <phoneticPr fontId="1"/>
  </si>
  <si>
    <t>注3</t>
    <phoneticPr fontId="1"/>
  </si>
  <si>
    <t>　　　　　　　　　　　　　（単位：箇所　人）</t>
    <phoneticPr fontId="6"/>
  </si>
  <si>
    <t>　　　　　　　　　　　　　（単位：箇所　人）</t>
    <phoneticPr fontId="6"/>
  </si>
  <si>
    <t>注　保護停止中を含む。</t>
    <phoneticPr fontId="1"/>
  </si>
  <si>
    <t>保護停止中の世帯は除く。</t>
    <phoneticPr fontId="6"/>
  </si>
  <si>
    <t>月平均値のため、合計は必ずしも一致しない。</t>
    <rPh sb="0" eb="1">
      <t>ツキ</t>
    </rPh>
    <rPh sb="11" eb="12">
      <t>カナラ</t>
    </rPh>
    <phoneticPr fontId="6"/>
  </si>
  <si>
    <t>保護停止中を除く。</t>
    <phoneticPr fontId="6"/>
  </si>
  <si>
    <t>注　月平均値のため、合計は必ずしも一致しない。</t>
    <rPh sb="13" eb="14">
      <t>カナラ</t>
    </rPh>
    <phoneticPr fontId="1"/>
  </si>
  <si>
    <t>注　行旅病人等は職権保護をするので、申請件数には計上されない。</t>
    <phoneticPr fontId="6"/>
  </si>
  <si>
    <t>注　施設数、定員は市管轄分のみ、措置は他市措置者を含む。</t>
    <rPh sb="19" eb="20">
      <t>タ</t>
    </rPh>
    <rPh sb="20" eb="21">
      <t>シ</t>
    </rPh>
    <rPh sb="21" eb="23">
      <t>ソチ</t>
    </rPh>
    <rPh sb="23" eb="24">
      <t>シャ</t>
    </rPh>
    <phoneticPr fontId="1"/>
  </si>
  <si>
    <t>令和元年度平均</t>
  </si>
  <si>
    <t>令和元年度</t>
  </si>
  <si>
    <t>令和元 年 度</t>
    <phoneticPr fontId="6"/>
  </si>
  <si>
    <t>令和元 年 度</t>
    <phoneticPr fontId="1"/>
  </si>
  <si>
    <t>令和元 年 度</t>
    <phoneticPr fontId="6"/>
  </si>
  <si>
    <t>令和　元　年　度</t>
    <phoneticPr fontId="6"/>
  </si>
  <si>
    <t>２年度平均</t>
    <rPh sb="1" eb="3">
      <t>ネンド</t>
    </rPh>
    <rPh sb="3" eb="5">
      <t>ヘイキン</t>
    </rPh>
    <phoneticPr fontId="1"/>
  </si>
  <si>
    <t>２年度平均</t>
    <rPh sb="1" eb="3">
      <t>ネンド</t>
    </rPh>
    <rPh sb="3" eb="5">
      <t>ヘイキン</t>
    </rPh>
    <phoneticPr fontId="6"/>
  </si>
  <si>
    <t>２年度</t>
    <rPh sb="2" eb="3">
      <t>ド</t>
    </rPh>
    <phoneticPr fontId="1"/>
  </si>
  <si>
    <t>２年度</t>
    <rPh sb="1" eb="3">
      <t>ネンド</t>
    </rPh>
    <phoneticPr fontId="6"/>
  </si>
  <si>
    <t>30 年 度</t>
    <phoneticPr fontId="6"/>
  </si>
  <si>
    <t>２ 年 度</t>
    <rPh sb="2" eb="3">
      <t>ネン</t>
    </rPh>
    <rPh sb="4" eb="5">
      <t>ド</t>
    </rPh>
    <phoneticPr fontId="1"/>
  </si>
  <si>
    <t>30 年 度</t>
    <phoneticPr fontId="1"/>
  </si>
  <si>
    <t>２ 年 度</t>
    <rPh sb="2" eb="3">
      <t>ネン</t>
    </rPh>
    <rPh sb="4" eb="5">
      <t>ド</t>
    </rPh>
    <phoneticPr fontId="6"/>
  </si>
  <si>
    <t>30　　年　　度</t>
    <phoneticPr fontId="6"/>
  </si>
  <si>
    <t>２　　年　　度</t>
    <rPh sb="3" eb="4">
      <t>ネン</t>
    </rPh>
    <rPh sb="6" eb="7">
      <t>ド</t>
    </rPh>
    <phoneticPr fontId="6"/>
  </si>
  <si>
    <t>注　被保護者調査(各年度9月現在)</t>
    <phoneticPr fontId="1"/>
  </si>
  <si>
    <t>平成29年度平均</t>
    <rPh sb="0" eb="2">
      <t>ヘイセイ</t>
    </rPh>
    <phoneticPr fontId="1"/>
  </si>
  <si>
    <t>３年度平均</t>
    <rPh sb="1" eb="3">
      <t>ネンド</t>
    </rPh>
    <rPh sb="3" eb="5">
      <t>ヘイキン</t>
    </rPh>
    <phoneticPr fontId="1"/>
  </si>
  <si>
    <t>平成29年度平均</t>
    <rPh sb="0" eb="2">
      <t>ヘイセイ</t>
    </rPh>
    <phoneticPr fontId="6"/>
  </si>
  <si>
    <t>３年度平均</t>
    <rPh sb="1" eb="3">
      <t>ネンド</t>
    </rPh>
    <rPh sb="3" eb="5">
      <t>ヘイキン</t>
    </rPh>
    <phoneticPr fontId="6"/>
  </si>
  <si>
    <t>平成29年度</t>
    <rPh sb="0" eb="2">
      <t>ヘイセイ</t>
    </rPh>
    <phoneticPr fontId="1"/>
  </si>
  <si>
    <t>３年度</t>
    <rPh sb="2" eb="3">
      <t>ド</t>
    </rPh>
    <phoneticPr fontId="1"/>
  </si>
  <si>
    <t>２年度平均</t>
  </si>
  <si>
    <t>３年度平均</t>
    <phoneticPr fontId="1"/>
  </si>
  <si>
    <t>平成29年度</t>
    <rPh sb="0" eb="2">
      <t>ヘイセイ</t>
    </rPh>
    <phoneticPr fontId="6"/>
  </si>
  <si>
    <t>３年度</t>
    <rPh sb="1" eb="3">
      <t>ネンド</t>
    </rPh>
    <phoneticPr fontId="6"/>
  </si>
  <si>
    <t>平成29 年 度</t>
    <rPh sb="0" eb="2">
      <t>ヘイセイ</t>
    </rPh>
    <rPh sb="5" eb="6">
      <t>ネン</t>
    </rPh>
    <rPh sb="7" eb="8">
      <t>ド</t>
    </rPh>
    <phoneticPr fontId="6"/>
  </si>
  <si>
    <t>３ 年 度</t>
    <rPh sb="2" eb="3">
      <t>ネン</t>
    </rPh>
    <rPh sb="4" eb="5">
      <t>ド</t>
    </rPh>
    <phoneticPr fontId="1"/>
  </si>
  <si>
    <t>平成29 年 度</t>
    <rPh sb="0" eb="2">
      <t>ヘイセイ</t>
    </rPh>
    <phoneticPr fontId="1"/>
  </si>
  <si>
    <t>平成29 年 度</t>
    <rPh sb="0" eb="2">
      <t>ヘイセイ</t>
    </rPh>
    <phoneticPr fontId="6"/>
  </si>
  <si>
    <t>３ 年 度</t>
    <rPh sb="2" eb="3">
      <t>ネン</t>
    </rPh>
    <rPh sb="4" eb="5">
      <t>ド</t>
    </rPh>
    <phoneticPr fontId="6"/>
  </si>
  <si>
    <t>３　　年　　度</t>
    <rPh sb="3" eb="4">
      <t>ネン</t>
    </rPh>
    <rPh sb="6" eb="7">
      <t>ド</t>
    </rPh>
    <phoneticPr fontId="6"/>
  </si>
  <si>
    <t>平成　29　年　度</t>
    <rPh sb="0" eb="2">
      <t>ヘイセイ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</si>
</sst>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.0_ "/>
    <numFmt numFmtId="178" formatCode="#,##0_);[Red]\(#,##0\)"/>
    <numFmt numFmtId="179" formatCode="#,##0_);\(#,##0\)"/>
    <numFmt numFmtId="180" formatCode="\(0\)\ "/>
    <numFmt numFmtId="181" formatCode="#,##0.00_);[Red]\(#,##0.00\)"/>
    <numFmt numFmtId="182" formatCode="#,##0.00_ 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36"/>
      <name val="ＭＳ 明朝"/>
      <family val="1"/>
      <charset val="128"/>
    </font>
    <font>
      <sz val="36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06">
    <xf numFmtId="0" fontId="0" fillId="0" borderId="0" xfId="0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>
      <alignment vertical="center"/>
    </xf>
    <xf numFmtId="0" fontId="2" fillId="0" borderId="0" xfId="0" applyFont="1" applyFill="1">
      <alignment vertical="center"/>
    </xf>
    <xf numFmtId="176" fontId="7" fillId="0" borderId="28" xfId="0" applyNumberFormat="1" applyFont="1" applyFill="1" applyBorder="1" applyAlignment="1">
      <alignment horizontal="right" vertical="center"/>
    </xf>
    <xf numFmtId="181" fontId="7" fillId="0" borderId="22" xfId="0" applyNumberFormat="1" applyFont="1" applyFill="1" applyBorder="1" applyAlignment="1">
      <alignment horizontal="right" vertical="center"/>
    </xf>
    <xf numFmtId="176" fontId="7" fillId="0" borderId="29" xfId="0" applyNumberFormat="1" applyFont="1" applyFill="1" applyBorder="1" applyAlignment="1">
      <alignment horizontal="right" vertical="center"/>
    </xf>
    <xf numFmtId="0" fontId="7" fillId="0" borderId="23" xfId="0" applyFont="1" applyFill="1" applyBorder="1" applyAlignment="1">
      <alignment horizontal="distributed" vertical="center" indent="1"/>
    </xf>
    <xf numFmtId="176" fontId="7" fillId="0" borderId="23" xfId="0" applyNumberFormat="1" applyFont="1" applyFill="1" applyBorder="1" applyAlignment="1">
      <alignment horizontal="right" vertical="center"/>
    </xf>
    <xf numFmtId="176" fontId="7" fillId="0" borderId="19" xfId="0" applyNumberFormat="1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distributed" vertical="center" indent="1"/>
    </xf>
    <xf numFmtId="0" fontId="7" fillId="0" borderId="24" xfId="0" applyFont="1" applyFill="1" applyBorder="1" applyAlignment="1">
      <alignment horizontal="center" vertical="center" wrapText="1" shrinkToFit="1"/>
    </xf>
    <xf numFmtId="0" fontId="11" fillId="0" borderId="0" xfId="0" applyFont="1" applyFill="1" applyAlignment="1">
      <alignment horizontal="justify" vertical="center"/>
    </xf>
    <xf numFmtId="0" fontId="12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7" fillId="0" borderId="44" xfId="0" applyFont="1" applyFill="1" applyBorder="1" applyAlignment="1">
      <alignment horizontal="right" vertical="center" wrapText="1"/>
    </xf>
    <xf numFmtId="0" fontId="7" fillId="0" borderId="25" xfId="0" applyFont="1" applyFill="1" applyBorder="1" applyAlignment="1">
      <alignment horizontal="distributed" vertical="center" justifyLastLine="1"/>
    </xf>
    <xf numFmtId="0" fontId="7" fillId="0" borderId="14" xfId="0" applyFont="1" applyFill="1" applyBorder="1" applyAlignment="1">
      <alignment horizontal="distributed" vertical="center" justifyLastLine="1"/>
    </xf>
    <xf numFmtId="176" fontId="7" fillId="0" borderId="22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>
      <alignment vertical="center"/>
    </xf>
    <xf numFmtId="0" fontId="7" fillId="0" borderId="23" xfId="0" applyFont="1" applyFill="1" applyBorder="1" applyAlignment="1">
      <alignment horizontal="distributed" vertical="center" justifyLastLine="1"/>
    </xf>
    <xf numFmtId="176" fontId="7" fillId="0" borderId="30" xfId="0" applyNumberFormat="1" applyFont="1" applyFill="1" applyBorder="1" applyAlignment="1">
      <alignment horizontal="right" vertical="center"/>
    </xf>
    <xf numFmtId="176" fontId="7" fillId="0" borderId="31" xfId="0" applyNumberFormat="1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distributed" vertical="center"/>
    </xf>
    <xf numFmtId="0" fontId="17" fillId="0" borderId="24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distributed" vertical="center" wrapText="1" justifyLastLine="1"/>
    </xf>
    <xf numFmtId="0" fontId="7" fillId="0" borderId="27" xfId="0" applyFont="1" applyFill="1" applyBorder="1" applyAlignment="1">
      <alignment horizontal="distributed" vertical="center" wrapText="1" justifyLastLine="1"/>
    </xf>
    <xf numFmtId="0" fontId="7" fillId="0" borderId="22" xfId="0" applyFont="1" applyFill="1" applyBorder="1" applyAlignment="1">
      <alignment horizontal="distributed" vertical="center" justifyLastLine="1"/>
    </xf>
    <xf numFmtId="0" fontId="8" fillId="0" borderId="0" xfId="2" applyFont="1" applyBorder="1">
      <alignment vertical="center"/>
    </xf>
    <xf numFmtId="0" fontId="8" fillId="0" borderId="0" xfId="2" applyFont="1" applyBorder="1" applyAlignment="1">
      <alignment horizontal="center" vertical="center"/>
    </xf>
    <xf numFmtId="0" fontId="9" fillId="0" borderId="0" xfId="2" applyFont="1" applyBorder="1">
      <alignment vertical="center"/>
    </xf>
    <xf numFmtId="0" fontId="9" fillId="0" borderId="66" xfId="2" applyFont="1" applyBorder="1">
      <alignment vertical="center"/>
    </xf>
    <xf numFmtId="0" fontId="9" fillId="0" borderId="13" xfId="2" applyFont="1" applyBorder="1">
      <alignment vertical="center"/>
    </xf>
    <xf numFmtId="0" fontId="2" fillId="0" borderId="0" xfId="0" applyFont="1" applyFill="1" applyBorder="1">
      <alignment vertical="center"/>
    </xf>
    <xf numFmtId="177" fontId="2" fillId="0" borderId="0" xfId="0" applyNumberFormat="1" applyFont="1" applyFill="1">
      <alignment vertical="center"/>
    </xf>
    <xf numFmtId="181" fontId="7" fillId="0" borderId="23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7" fillId="0" borderId="24" xfId="0" applyNumberFormat="1" applyFont="1" applyFill="1" applyBorder="1" applyAlignment="1">
      <alignment horizontal="right" vertical="center"/>
    </xf>
    <xf numFmtId="181" fontId="7" fillId="0" borderId="28" xfId="0" quotePrefix="1" applyNumberFormat="1" applyFont="1" applyFill="1" applyBorder="1" applyAlignment="1">
      <alignment horizontal="right" vertical="center"/>
    </xf>
    <xf numFmtId="176" fontId="7" fillId="0" borderId="13" xfId="0" applyNumberFormat="1" applyFont="1" applyFill="1" applyBorder="1" applyAlignment="1">
      <alignment horizontal="right" vertical="center"/>
    </xf>
    <xf numFmtId="176" fontId="2" fillId="0" borderId="0" xfId="0" applyNumberFormat="1" applyFont="1" applyFill="1">
      <alignment vertical="center"/>
    </xf>
    <xf numFmtId="176" fontId="7" fillId="0" borderId="28" xfId="0" quotePrefix="1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>
      <alignment vertical="center"/>
    </xf>
    <xf numFmtId="176" fontId="7" fillId="0" borderId="32" xfId="0" applyNumberFormat="1" applyFont="1" applyFill="1" applyBorder="1" applyAlignment="1">
      <alignment horizontal="right" vertical="center"/>
    </xf>
    <xf numFmtId="176" fontId="7" fillId="0" borderId="32" xfId="0" quotePrefix="1" applyNumberFormat="1" applyFont="1" applyFill="1" applyBorder="1" applyAlignment="1">
      <alignment horizontal="right" vertical="center"/>
    </xf>
    <xf numFmtId="176" fontId="7" fillId="0" borderId="33" xfId="0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16" fillId="0" borderId="0" xfId="0" applyFont="1" applyFill="1" applyAlignment="1">
      <alignment vertical="top"/>
    </xf>
    <xf numFmtId="0" fontId="1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6" fillId="0" borderId="0" xfId="0" applyFont="1" applyFill="1" applyAlignment="1">
      <alignment horizontal="distributed" vertical="top"/>
    </xf>
    <xf numFmtId="0" fontId="16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distributed" vertical="center"/>
    </xf>
    <xf numFmtId="0" fontId="12" fillId="0" borderId="0" xfId="0" applyFont="1" applyFill="1" applyAlignment="1">
      <alignment vertical="center"/>
    </xf>
    <xf numFmtId="0" fontId="7" fillId="0" borderId="44" xfId="0" applyFont="1" applyFill="1" applyBorder="1" applyAlignment="1">
      <alignment horizontal="justify" vertical="center" wrapText="1"/>
    </xf>
    <xf numFmtId="0" fontId="7" fillId="0" borderId="22" xfId="0" applyFont="1" applyFill="1" applyBorder="1" applyAlignment="1">
      <alignment horizontal="distributed" vertical="center" wrapText="1" justifyLastLine="1"/>
    </xf>
    <xf numFmtId="178" fontId="7" fillId="0" borderId="28" xfId="0" applyNumberFormat="1" applyFont="1" applyFill="1" applyBorder="1" applyAlignment="1">
      <alignment horizontal="right" vertical="center"/>
    </xf>
    <xf numFmtId="178" fontId="7" fillId="0" borderId="29" xfId="0" applyNumberFormat="1" applyFont="1" applyFill="1" applyBorder="1" applyAlignment="1">
      <alignment horizontal="right" vertical="center"/>
    </xf>
    <xf numFmtId="0" fontId="7" fillId="0" borderId="23" xfId="0" applyFont="1" applyFill="1" applyBorder="1" applyAlignment="1">
      <alignment horizontal="distributed" vertical="center" wrapText="1" justifyLastLine="1"/>
    </xf>
    <xf numFmtId="178" fontId="7" fillId="0" borderId="30" xfId="0" applyNumberFormat="1" applyFont="1" applyFill="1" applyBorder="1" applyAlignment="1">
      <alignment horizontal="right" vertical="center"/>
    </xf>
    <xf numFmtId="178" fontId="7" fillId="0" borderId="31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63" xfId="0" applyNumberFormat="1" applyFont="1" applyFill="1" applyBorder="1" applyAlignment="1">
      <alignment horizontal="right" vertical="center"/>
    </xf>
    <xf numFmtId="176" fontId="7" fillId="0" borderId="29" xfId="0" quotePrefix="1" applyNumberFormat="1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distributed" vertical="center" wrapText="1" justifyLastLine="1"/>
    </xf>
    <xf numFmtId="178" fontId="7" fillId="0" borderId="32" xfId="0" applyNumberFormat="1" applyFont="1" applyFill="1" applyBorder="1" applyAlignment="1">
      <alignment horizontal="right" vertical="center"/>
    </xf>
    <xf numFmtId="178" fontId="7" fillId="0" borderId="33" xfId="0" applyNumberFormat="1" applyFont="1" applyFill="1" applyBorder="1" applyAlignment="1">
      <alignment horizontal="right" vertical="center"/>
    </xf>
    <xf numFmtId="176" fontId="7" fillId="0" borderId="63" xfId="0" applyNumberFormat="1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distributed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justify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distributed" vertical="center" wrapText="1" justifyLastLine="1"/>
    </xf>
    <xf numFmtId="182" fontId="7" fillId="0" borderId="57" xfId="0" applyNumberFormat="1" applyFont="1" applyFill="1" applyBorder="1" applyAlignment="1">
      <alignment horizontal="right" vertical="center"/>
    </xf>
    <xf numFmtId="182" fontId="7" fillId="0" borderId="58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justify" vertical="center"/>
    </xf>
    <xf numFmtId="0" fontId="19" fillId="0" borderId="0" xfId="1" applyFont="1" applyFill="1" applyAlignment="1" applyProtection="1">
      <alignment vertical="center"/>
    </xf>
    <xf numFmtId="0" fontId="7" fillId="0" borderId="30" xfId="0" applyFont="1" applyFill="1" applyBorder="1" applyAlignment="1">
      <alignment horizontal="distributed" vertical="center" wrapText="1" justifyLastLine="1"/>
    </xf>
    <xf numFmtId="0" fontId="7" fillId="0" borderId="31" xfId="0" applyFont="1" applyFill="1" applyBorder="1" applyAlignment="1">
      <alignment horizontal="distributed" vertical="center" wrapText="1" justifyLastLine="1"/>
    </xf>
    <xf numFmtId="0" fontId="7" fillId="0" borderId="22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7" fillId="0" borderId="42" xfId="0" applyFont="1" applyFill="1" applyBorder="1" applyAlignment="1">
      <alignment horizontal="distributed" justifyLastLine="1"/>
    </xf>
    <xf numFmtId="0" fontId="7" fillId="0" borderId="43" xfId="0" applyFont="1" applyFill="1" applyBorder="1" applyAlignment="1">
      <alignment horizontal="distributed" justifyLastLine="1"/>
    </xf>
    <xf numFmtId="0" fontId="7" fillId="0" borderId="30" xfId="0" applyFont="1" applyFill="1" applyBorder="1" applyAlignment="1">
      <alignment horizontal="distributed" vertical="center" justifyLastLine="1"/>
    </xf>
    <xf numFmtId="0" fontId="7" fillId="0" borderId="30" xfId="0" applyFont="1" applyFill="1" applyBorder="1" applyAlignment="1">
      <alignment horizontal="distributed" vertical="top" justifyLastLine="1"/>
    </xf>
    <xf numFmtId="0" fontId="7" fillId="0" borderId="31" xfId="0" applyFont="1" applyFill="1" applyBorder="1" applyAlignment="1">
      <alignment horizontal="distributed" vertical="top" justifyLastLine="1"/>
    </xf>
    <xf numFmtId="0" fontId="7" fillId="0" borderId="24" xfId="0" applyFont="1" applyFill="1" applyBorder="1" applyAlignment="1">
      <alignment horizontal="distributed" vertical="center" justifyLastLine="1"/>
    </xf>
    <xf numFmtId="176" fontId="7" fillId="0" borderId="42" xfId="0" applyNumberFormat="1" applyFont="1" applyFill="1" applyBorder="1" applyAlignment="1">
      <alignment horizontal="distributed" justifyLastLine="1"/>
    </xf>
    <xf numFmtId="176" fontId="7" fillId="0" borderId="43" xfId="0" applyNumberFormat="1" applyFont="1" applyFill="1" applyBorder="1" applyAlignment="1">
      <alignment horizontal="distributed" justifyLastLine="1"/>
    </xf>
    <xf numFmtId="176" fontId="7" fillId="0" borderId="30" xfId="0" applyNumberFormat="1" applyFont="1" applyFill="1" applyBorder="1" applyAlignment="1">
      <alignment horizontal="distributed" vertical="center" justifyLastLine="1"/>
    </xf>
    <xf numFmtId="176" fontId="7" fillId="0" borderId="30" xfId="0" applyNumberFormat="1" applyFont="1" applyFill="1" applyBorder="1" applyAlignment="1">
      <alignment horizontal="distributed" vertical="top" justifyLastLine="1"/>
    </xf>
    <xf numFmtId="176" fontId="7" fillId="0" borderId="31" xfId="0" applyNumberFormat="1" applyFont="1" applyFill="1" applyBorder="1" applyAlignment="1">
      <alignment horizontal="distributed" vertical="top" justifyLastLine="1"/>
    </xf>
    <xf numFmtId="179" fontId="7" fillId="0" borderId="28" xfId="0" applyNumberFormat="1" applyFont="1" applyFill="1" applyBorder="1" applyAlignment="1">
      <alignment horizontal="right" vertical="center"/>
    </xf>
    <xf numFmtId="179" fontId="7" fillId="0" borderId="29" xfId="0" applyNumberFormat="1" applyFont="1" applyFill="1" applyBorder="1" applyAlignment="1">
      <alignment horizontal="right" vertical="center"/>
    </xf>
    <xf numFmtId="179" fontId="7" fillId="0" borderId="32" xfId="0" applyNumberFormat="1" applyFont="1" applyFill="1" applyBorder="1" applyAlignment="1">
      <alignment horizontal="right" vertical="center"/>
    </xf>
    <xf numFmtId="179" fontId="7" fillId="0" borderId="33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justify" vertical="center"/>
    </xf>
    <xf numFmtId="0" fontId="7" fillId="0" borderId="28" xfId="0" applyFont="1" applyFill="1" applyBorder="1" applyAlignment="1">
      <alignment horizontal="right" vertical="center" wrapText="1" indent="1"/>
    </xf>
    <xf numFmtId="3" fontId="7" fillId="0" borderId="28" xfId="0" applyNumberFormat="1" applyFont="1" applyFill="1" applyBorder="1" applyAlignment="1">
      <alignment horizontal="right" vertical="center" wrapText="1" indent="1"/>
    </xf>
    <xf numFmtId="3" fontId="7" fillId="0" borderId="29" xfId="0" applyNumberFormat="1" applyFont="1" applyFill="1" applyBorder="1" applyAlignment="1">
      <alignment horizontal="right" vertical="center" wrapText="1" inden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right" vertical="center" wrapText="1" indent="1"/>
    </xf>
    <xf numFmtId="3" fontId="7" fillId="0" borderId="32" xfId="0" applyNumberFormat="1" applyFont="1" applyFill="1" applyBorder="1" applyAlignment="1">
      <alignment horizontal="right" vertical="center" wrapText="1" indent="1"/>
    </xf>
    <xf numFmtId="3" fontId="7" fillId="0" borderId="33" xfId="0" applyNumberFormat="1" applyFont="1" applyFill="1" applyBorder="1" applyAlignment="1">
      <alignment horizontal="right" vertical="center" wrapText="1" indent="1"/>
    </xf>
    <xf numFmtId="0" fontId="8" fillId="0" borderId="0" xfId="2" applyFont="1" applyAlignment="1">
      <alignment horizontal="distributed" vertical="center"/>
    </xf>
    <xf numFmtId="0" fontId="8" fillId="0" borderId="0" xfId="2" applyFont="1" applyBorder="1" applyAlignment="1">
      <alignment horizontal="distributed" vertical="center"/>
    </xf>
    <xf numFmtId="0" fontId="16" fillId="0" borderId="12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distributed" vertical="center" justifyLastLine="1"/>
    </xf>
    <xf numFmtId="0" fontId="7" fillId="0" borderId="28" xfId="0" applyFont="1" applyFill="1" applyBorder="1" applyAlignment="1">
      <alignment horizontal="distributed" vertical="center" justifyLastLine="1"/>
    </xf>
    <xf numFmtId="176" fontId="7" fillId="0" borderId="28" xfId="0" applyNumberFormat="1" applyFont="1" applyFill="1" applyBorder="1" applyAlignment="1">
      <alignment horizontal="right" vertical="center"/>
    </xf>
    <xf numFmtId="176" fontId="7" fillId="0" borderId="29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7" fillId="0" borderId="22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 justifyLastLine="1"/>
    </xf>
    <xf numFmtId="176" fontId="7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horizontal="left" vertical="top" wrapText="1"/>
    </xf>
    <xf numFmtId="182" fontId="7" fillId="0" borderId="57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distributed" vertical="top"/>
    </xf>
    <xf numFmtId="0" fontId="16" fillId="0" borderId="0" xfId="0" applyFont="1" applyFill="1" applyAlignment="1">
      <alignment horizontal="distributed" vertical="center" wrapText="1"/>
    </xf>
    <xf numFmtId="0" fontId="16" fillId="0" borderId="0" xfId="0" applyFont="1" applyFill="1" applyAlignment="1">
      <alignment horizontal="distributed" vertical="center"/>
    </xf>
    <xf numFmtId="0" fontId="7" fillId="0" borderId="56" xfId="0" applyFont="1" applyFill="1" applyBorder="1" applyAlignment="1">
      <alignment horizontal="distributed" vertical="center" justifyLastLine="1"/>
    </xf>
    <xf numFmtId="0" fontId="7" fillId="0" borderId="57" xfId="0" applyFont="1" applyFill="1" applyBorder="1" applyAlignment="1">
      <alignment horizontal="distributed" vertical="center" justifyLastLine="1"/>
    </xf>
    <xf numFmtId="176" fontId="7" fillId="0" borderId="30" xfId="0" applyNumberFormat="1" applyFont="1" applyFill="1" applyBorder="1" applyAlignment="1">
      <alignment horizontal="right" vertical="center"/>
    </xf>
    <xf numFmtId="176" fontId="7" fillId="0" borderId="31" xfId="0" applyNumberFormat="1" applyFont="1" applyFill="1" applyBorder="1" applyAlignment="1">
      <alignment horizontal="right" vertical="center"/>
    </xf>
    <xf numFmtId="182" fontId="7" fillId="0" borderId="58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distributed" vertical="center" justifyLastLine="1"/>
    </xf>
    <xf numFmtId="0" fontId="7" fillId="0" borderId="27" xfId="0" applyFont="1" applyFill="1" applyBorder="1" applyAlignment="1">
      <alignment horizontal="distributed" vertical="center" justifyLastLine="1"/>
    </xf>
    <xf numFmtId="0" fontId="16" fillId="0" borderId="0" xfId="0" applyFont="1" applyFill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7" fillId="0" borderId="23" xfId="0" applyFont="1" applyFill="1" applyBorder="1" applyAlignment="1">
      <alignment horizontal="distributed" vertical="center" justifyLastLine="1"/>
    </xf>
    <xf numFmtId="0" fontId="7" fillId="0" borderId="30" xfId="0" applyFont="1" applyFill="1" applyBorder="1" applyAlignment="1">
      <alignment horizontal="distributed" vertical="center" justifyLastLine="1"/>
    </xf>
    <xf numFmtId="176" fontId="7" fillId="0" borderId="19" xfId="0" applyNumberFormat="1" applyFont="1" applyFill="1" applyBorder="1" applyAlignment="1">
      <alignment horizontal="right" vertical="center"/>
    </xf>
    <xf numFmtId="176" fontId="7" fillId="0" borderId="23" xfId="0" applyNumberFormat="1" applyFont="1" applyFill="1" applyBorder="1" applyAlignment="1">
      <alignment horizontal="right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distributed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distributed" vertical="center" justifyLastLine="1"/>
    </xf>
    <xf numFmtId="0" fontId="7" fillId="0" borderId="67" xfId="0" applyFont="1" applyFill="1" applyBorder="1" applyAlignment="1">
      <alignment horizontal="distributed" vertical="center" justifyLastLine="1"/>
    </xf>
    <xf numFmtId="0" fontId="16" fillId="0" borderId="0" xfId="0" applyFont="1" applyFill="1" applyAlignment="1">
      <alignment horizontal="distributed" vertical="top" wrapText="1"/>
    </xf>
    <xf numFmtId="0" fontId="16" fillId="0" borderId="0" xfId="0" applyFont="1" applyFill="1" applyBorder="1" applyAlignment="1">
      <alignment horizontal="left" vertical="center"/>
    </xf>
    <xf numFmtId="182" fontId="7" fillId="0" borderId="5" xfId="0" applyNumberFormat="1" applyFont="1" applyFill="1" applyBorder="1" applyAlignment="1">
      <alignment horizontal="right" vertical="center"/>
    </xf>
    <xf numFmtId="182" fontId="7" fillId="0" borderId="3" xfId="0" applyNumberFormat="1" applyFont="1" applyFill="1" applyBorder="1" applyAlignment="1">
      <alignment horizontal="right" vertical="center"/>
    </xf>
    <xf numFmtId="182" fontId="7" fillId="0" borderId="4" xfId="0" applyNumberFormat="1" applyFont="1" applyFill="1" applyBorder="1" applyAlignment="1">
      <alignment horizontal="right" vertical="center"/>
    </xf>
    <xf numFmtId="176" fontId="7" fillId="0" borderId="6" xfId="0" applyNumberFormat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horizontal="right" vertical="center"/>
    </xf>
    <xf numFmtId="176" fontId="7" fillId="0" borderId="37" xfId="0" applyNumberFormat="1" applyFont="1" applyFill="1" applyBorder="1" applyAlignment="1">
      <alignment horizontal="right" vertical="center"/>
    </xf>
    <xf numFmtId="182" fontId="7" fillId="0" borderId="6" xfId="0" applyNumberFormat="1" applyFont="1" applyFill="1" applyBorder="1" applyAlignment="1">
      <alignment horizontal="right" vertical="center"/>
    </xf>
    <xf numFmtId="182" fontId="7" fillId="0" borderId="9" xfId="0" applyNumberFormat="1" applyFont="1" applyFill="1" applyBorder="1" applyAlignment="1">
      <alignment horizontal="right" vertical="center"/>
    </xf>
    <xf numFmtId="182" fontId="7" fillId="0" borderId="7" xfId="0" applyNumberFormat="1" applyFont="1" applyFill="1" applyBorder="1" applyAlignment="1">
      <alignment horizontal="right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distributed" vertical="center" indent="1"/>
    </xf>
    <xf numFmtId="0" fontId="7" fillId="0" borderId="1" xfId="0" applyFont="1" applyFill="1" applyBorder="1" applyAlignment="1">
      <alignment horizontal="distributed" vertical="center" indent="1"/>
    </xf>
    <xf numFmtId="0" fontId="7" fillId="0" borderId="2" xfId="0" applyFont="1" applyFill="1" applyBorder="1" applyAlignment="1">
      <alignment horizontal="distributed" vertical="center" indent="1"/>
    </xf>
    <xf numFmtId="0" fontId="7" fillId="0" borderId="17" xfId="0" applyFont="1" applyFill="1" applyBorder="1" applyAlignment="1">
      <alignment horizontal="distributed" vertical="center" indent="1"/>
    </xf>
    <xf numFmtId="0" fontId="7" fillId="0" borderId="18" xfId="0" applyFont="1" applyFill="1" applyBorder="1" applyAlignment="1">
      <alignment horizontal="distributed" vertical="center" indent="1"/>
    </xf>
    <xf numFmtId="0" fontId="7" fillId="0" borderId="20" xfId="0" applyFont="1" applyFill="1" applyBorder="1" applyAlignment="1">
      <alignment horizontal="distributed" vertical="center" indent="1"/>
    </xf>
    <xf numFmtId="0" fontId="7" fillId="0" borderId="6" xfId="0" applyFont="1" applyFill="1" applyBorder="1" applyAlignment="1">
      <alignment horizontal="distributed" vertical="center" justifyLastLine="1"/>
    </xf>
    <xf numFmtId="0" fontId="7" fillId="0" borderId="37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top" indent="1"/>
    </xf>
    <xf numFmtId="0" fontId="7" fillId="0" borderId="18" xfId="0" applyFont="1" applyFill="1" applyBorder="1" applyAlignment="1">
      <alignment horizontal="distributed" vertical="top" indent="1"/>
    </xf>
    <xf numFmtId="0" fontId="7" fillId="0" borderId="39" xfId="0" applyFont="1" applyFill="1" applyBorder="1" applyAlignment="1">
      <alignment horizontal="distributed" vertical="top" inden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distributed" indent="1"/>
    </xf>
    <xf numFmtId="0" fontId="7" fillId="0" borderId="1" xfId="0" applyFont="1" applyFill="1" applyBorder="1" applyAlignment="1">
      <alignment horizontal="distributed" indent="1"/>
    </xf>
    <xf numFmtId="0" fontId="7" fillId="0" borderId="38" xfId="0" applyFont="1" applyFill="1" applyBorder="1" applyAlignment="1">
      <alignment horizontal="distributed" indent="1"/>
    </xf>
    <xf numFmtId="0" fontId="7" fillId="0" borderId="34" xfId="0" applyFont="1" applyFill="1" applyBorder="1" applyAlignment="1">
      <alignment horizontal="distributed" vertical="center" wrapText="1" justifyLastLine="1"/>
    </xf>
    <xf numFmtId="0" fontId="7" fillId="0" borderId="26" xfId="0" applyFont="1" applyFill="1" applyBorder="1" applyAlignment="1">
      <alignment horizontal="distributed" vertical="center" wrapText="1" justifyLastLine="1"/>
    </xf>
    <xf numFmtId="0" fontId="7" fillId="0" borderId="27" xfId="0" applyFont="1" applyFill="1" applyBorder="1" applyAlignment="1">
      <alignment horizontal="distributed" vertical="center" wrapText="1" justifyLastLine="1"/>
    </xf>
    <xf numFmtId="0" fontId="7" fillId="0" borderId="11" xfId="0" applyFont="1" applyFill="1" applyBorder="1" applyAlignment="1">
      <alignment horizontal="distributed" vertical="center" justifyLastLine="1"/>
    </xf>
    <xf numFmtId="0" fontId="7" fillId="0" borderId="8" xfId="0" applyFont="1" applyFill="1" applyBorder="1" applyAlignment="1">
      <alignment horizontal="distributed" vertical="center" justifyLastLine="1"/>
    </xf>
    <xf numFmtId="0" fontId="7" fillId="0" borderId="40" xfId="0" applyFont="1" applyFill="1" applyBorder="1" applyAlignment="1">
      <alignment horizontal="distributed" vertical="center" justifyLastLine="1"/>
    </xf>
    <xf numFmtId="0" fontId="7" fillId="0" borderId="21" xfId="0" applyFont="1" applyFill="1" applyBorder="1" applyAlignment="1">
      <alignment horizontal="distributed" vertical="center" justifyLastLine="1"/>
    </xf>
    <xf numFmtId="0" fontId="7" fillId="0" borderId="15" xfId="0" applyFont="1" applyFill="1" applyBorder="1" applyAlignment="1">
      <alignment horizontal="distributed" vertical="center" justifyLastLine="1"/>
    </xf>
    <xf numFmtId="0" fontId="7" fillId="0" borderId="41" xfId="0" applyFont="1" applyFill="1" applyBorder="1" applyAlignment="1">
      <alignment horizontal="distributed" vertical="center" justifyLastLine="1"/>
    </xf>
    <xf numFmtId="0" fontId="7" fillId="0" borderId="16" xfId="0" applyFont="1" applyFill="1" applyBorder="1" applyAlignment="1">
      <alignment horizontal="distributed" vertical="center" justifyLastLine="1"/>
    </xf>
    <xf numFmtId="3" fontId="7" fillId="0" borderId="29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3" fontId="7" fillId="0" borderId="22" xfId="0" applyNumberFormat="1" applyFont="1" applyFill="1" applyBorder="1" applyAlignment="1">
      <alignment horizontal="right" vertical="center"/>
    </xf>
    <xf numFmtId="3" fontId="7" fillId="0" borderId="29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 applyAlignment="1">
      <alignment horizontal="center" vertical="center"/>
    </xf>
    <xf numFmtId="3" fontId="12" fillId="0" borderId="29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3" fontId="12" fillId="0" borderId="22" xfId="0" applyNumberFormat="1" applyFont="1" applyFill="1" applyBorder="1" applyAlignment="1">
      <alignment horizontal="center" vertical="center"/>
    </xf>
    <xf numFmtId="179" fontId="7" fillId="0" borderId="29" xfId="0" applyNumberFormat="1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 vertical="center"/>
    </xf>
    <xf numFmtId="179" fontId="7" fillId="0" borderId="22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distributed" vertical="center" justifyLastLine="1"/>
    </xf>
    <xf numFmtId="176" fontId="7" fillId="0" borderId="7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 justifyLastLine="1"/>
    </xf>
    <xf numFmtId="0" fontId="7" fillId="0" borderId="22" xfId="0" applyFont="1" applyFill="1" applyBorder="1" applyAlignment="1">
      <alignment horizontal="center" vertical="center" justifyLastLine="1"/>
    </xf>
    <xf numFmtId="0" fontId="7" fillId="0" borderId="19" xfId="0" applyFont="1" applyFill="1" applyBorder="1" applyAlignment="1">
      <alignment horizontal="center" vertical="center" justifyLastLine="1"/>
    </xf>
    <xf numFmtId="0" fontId="7" fillId="0" borderId="23" xfId="0" applyFont="1" applyFill="1" applyBorder="1" applyAlignment="1">
      <alignment horizontal="center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18" xfId="0" applyFont="1" applyFill="1" applyBorder="1" applyAlignment="1">
      <alignment horizontal="distributed" vertical="center" justifyLastLine="1"/>
    </xf>
    <xf numFmtId="0" fontId="7" fillId="0" borderId="39" xfId="0" applyFont="1" applyFill="1" applyBorder="1" applyAlignment="1">
      <alignment horizontal="distributed" vertical="center" justifyLastLine="1"/>
    </xf>
    <xf numFmtId="0" fontId="7" fillId="0" borderId="20" xfId="0" applyFont="1" applyFill="1" applyBorder="1" applyAlignment="1">
      <alignment horizontal="distributed" vertical="center" justifyLastLine="1"/>
    </xf>
    <xf numFmtId="179" fontId="7" fillId="0" borderId="29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179" fontId="7" fillId="0" borderId="22" xfId="0" applyNumberFormat="1" applyFont="1" applyFill="1" applyBorder="1" applyAlignment="1">
      <alignment horizontal="right" vertical="center"/>
    </xf>
    <xf numFmtId="180" fontId="7" fillId="0" borderId="29" xfId="0" applyNumberFormat="1" applyFont="1" applyFill="1" applyBorder="1" applyAlignment="1">
      <alignment horizontal="right" vertical="center"/>
    </xf>
    <xf numFmtId="180" fontId="7" fillId="0" borderId="0" xfId="0" applyNumberFormat="1" applyFont="1" applyFill="1" applyBorder="1" applyAlignment="1">
      <alignment horizontal="right" vertical="center"/>
    </xf>
    <xf numFmtId="180" fontId="7" fillId="0" borderId="22" xfId="0" applyNumberFormat="1" applyFont="1" applyFill="1" applyBorder="1" applyAlignment="1">
      <alignment horizontal="right" vertical="center"/>
    </xf>
    <xf numFmtId="0" fontId="12" fillId="0" borderId="51" xfId="0" applyFont="1" applyFill="1" applyBorder="1">
      <alignment vertical="center"/>
    </xf>
    <xf numFmtId="0" fontId="12" fillId="0" borderId="45" xfId="0" applyFont="1" applyFill="1" applyBorder="1">
      <alignment vertical="center"/>
    </xf>
    <xf numFmtId="0" fontId="12" fillId="0" borderId="53" xfId="0" applyFont="1" applyFill="1" applyBorder="1">
      <alignment vertical="center"/>
    </xf>
    <xf numFmtId="0" fontId="12" fillId="0" borderId="54" xfId="0" applyFont="1" applyFill="1" applyBorder="1">
      <alignment vertical="center"/>
    </xf>
    <xf numFmtId="0" fontId="12" fillId="0" borderId="52" xfId="0" applyFont="1" applyFill="1" applyBorder="1">
      <alignment vertical="center"/>
    </xf>
    <xf numFmtId="0" fontId="12" fillId="0" borderId="47" xfId="0" applyFont="1" applyFill="1" applyBorder="1">
      <alignment vertical="center"/>
    </xf>
    <xf numFmtId="0" fontId="7" fillId="0" borderId="12" xfId="0" applyFont="1" applyFill="1" applyBorder="1" applyAlignment="1">
      <alignment horizontal="distributed" justifyLastLine="1"/>
    </xf>
    <xf numFmtId="0" fontId="7" fillId="0" borderId="19" xfId="0" applyFont="1" applyFill="1" applyBorder="1" applyAlignment="1">
      <alignment horizontal="distributed" vertical="top" justifyLastLine="1"/>
    </xf>
    <xf numFmtId="0" fontId="7" fillId="0" borderId="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distributed" vertical="center" justifyLastLine="1"/>
    </xf>
    <xf numFmtId="3" fontId="7" fillId="0" borderId="29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22" xfId="0" applyNumberFormat="1" applyFont="1" applyFill="1" applyBorder="1" applyAlignment="1">
      <alignment vertical="center"/>
    </xf>
    <xf numFmtId="0" fontId="20" fillId="0" borderId="0" xfId="0" applyFont="1" applyFill="1" applyBorder="1">
      <alignment vertical="center"/>
    </xf>
    <xf numFmtId="0" fontId="20" fillId="0" borderId="22" xfId="0" applyFont="1" applyFill="1" applyBorder="1">
      <alignment vertical="center"/>
    </xf>
    <xf numFmtId="179" fontId="7" fillId="0" borderId="0" xfId="0" applyNumberFormat="1" applyFont="1" applyFill="1" applyAlignment="1">
      <alignment horizontal="center" vertical="center" shrinkToFit="1"/>
    </xf>
    <xf numFmtId="179" fontId="7" fillId="0" borderId="22" xfId="0" applyNumberFormat="1" applyFont="1" applyFill="1" applyBorder="1" applyAlignment="1">
      <alignment horizontal="center" vertical="center" shrinkToFit="1"/>
    </xf>
    <xf numFmtId="3" fontId="7" fillId="0" borderId="29" xfId="0" applyNumberFormat="1" applyFont="1" applyFill="1" applyBorder="1" applyAlignment="1">
      <alignment vertical="center" shrinkToFit="1"/>
    </xf>
    <xf numFmtId="3" fontId="7" fillId="0" borderId="0" xfId="0" applyNumberFormat="1" applyFont="1" applyFill="1" applyAlignment="1">
      <alignment vertical="center" shrinkToFit="1"/>
    </xf>
    <xf numFmtId="3" fontId="7" fillId="0" borderId="22" xfId="0" applyNumberFormat="1" applyFont="1" applyFill="1" applyBorder="1" applyAlignment="1">
      <alignment vertical="center" shrinkToFit="1"/>
    </xf>
    <xf numFmtId="179" fontId="7" fillId="0" borderId="0" xfId="0" applyNumberFormat="1" applyFont="1" applyFill="1" applyAlignment="1">
      <alignment horizontal="right" vertical="center" shrinkToFit="1"/>
    </xf>
    <xf numFmtId="179" fontId="7" fillId="0" borderId="22" xfId="0" applyNumberFormat="1" applyFont="1" applyFill="1" applyBorder="1" applyAlignment="1">
      <alignment horizontal="right" vertical="center" shrinkToFit="1"/>
    </xf>
    <xf numFmtId="179" fontId="7" fillId="0" borderId="29" xfId="0" applyNumberFormat="1" applyFont="1" applyFill="1" applyBorder="1" applyAlignment="1">
      <alignment horizontal="right" vertical="center" shrinkToFit="1"/>
    </xf>
    <xf numFmtId="180" fontId="7" fillId="0" borderId="33" xfId="0" applyNumberFormat="1" applyFont="1" applyFill="1" applyBorder="1" applyAlignment="1">
      <alignment horizontal="right" vertical="center"/>
    </xf>
    <xf numFmtId="180" fontId="7" fillId="0" borderId="13" xfId="0" applyNumberFormat="1" applyFont="1" applyFill="1" applyBorder="1" applyAlignment="1">
      <alignment horizontal="right" vertical="center"/>
    </xf>
    <xf numFmtId="182" fontId="7" fillId="0" borderId="64" xfId="0" applyNumberFormat="1" applyFont="1" applyFill="1" applyBorder="1" applyAlignment="1">
      <alignment horizontal="right" vertical="center"/>
    </xf>
    <xf numFmtId="182" fontId="7" fillId="0" borderId="37" xfId="0" applyNumberFormat="1" applyFont="1" applyFill="1" applyBorder="1" applyAlignment="1">
      <alignment horizontal="right" vertical="center"/>
    </xf>
    <xf numFmtId="182" fontId="7" fillId="0" borderId="59" xfId="0" applyNumberFormat="1" applyFont="1" applyFill="1" applyBorder="1" applyAlignment="1">
      <alignment horizontal="right" vertical="center"/>
    </xf>
    <xf numFmtId="182" fontId="7" fillId="0" borderId="60" xfId="0" applyNumberFormat="1" applyFont="1" applyFill="1" applyBorder="1" applyAlignment="1">
      <alignment horizontal="right" vertical="center"/>
    </xf>
    <xf numFmtId="182" fontId="7" fillId="0" borderId="61" xfId="0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distributed" vertical="center" justifyLastLine="1"/>
    </xf>
    <xf numFmtId="0" fontId="7" fillId="0" borderId="1" xfId="0" applyFont="1" applyFill="1" applyBorder="1" applyAlignment="1">
      <alignment horizontal="distributed" vertical="center" justifyLastLine="1"/>
    </xf>
    <xf numFmtId="0" fontId="7" fillId="0" borderId="38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0" fontId="7" fillId="0" borderId="36" xfId="0" applyFont="1" applyFill="1" applyBorder="1" applyAlignment="1">
      <alignment horizontal="distributed" vertical="center" justifyLastLine="1"/>
    </xf>
    <xf numFmtId="0" fontId="7" fillId="0" borderId="5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distributed" vertical="center" wrapText="1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28" xfId="0" applyFont="1" applyFill="1" applyBorder="1" applyAlignment="1">
      <alignment horizontal="distributed" vertical="center" wrapText="1" justifyLastLine="1"/>
    </xf>
    <xf numFmtId="182" fontId="7" fillId="0" borderId="62" xfId="0" applyNumberFormat="1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distributed" vertical="center" justifyLastLine="1"/>
    </xf>
    <xf numFmtId="0" fontId="7" fillId="0" borderId="31" xfId="0" applyFont="1" applyFill="1" applyBorder="1" applyAlignment="1">
      <alignment horizontal="distributed" vertical="center" justifyLastLine="1"/>
    </xf>
    <xf numFmtId="0" fontId="7" fillId="0" borderId="2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76" fontId="7" fillId="0" borderId="68" xfId="0" applyNumberFormat="1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>
      <alignment horizontal="right" vertical="center"/>
    </xf>
    <xf numFmtId="176" fontId="7" fillId="0" borderId="36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22" xfId="0" applyFont="1" applyFill="1" applyBorder="1">
      <alignment vertical="center"/>
    </xf>
    <xf numFmtId="0" fontId="7" fillId="0" borderId="22" xfId="0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distributed" vertical="center" justifyLastLine="1"/>
    </xf>
    <xf numFmtId="0" fontId="7" fillId="0" borderId="32" xfId="0" applyFont="1" applyFill="1" applyBorder="1" applyAlignment="1">
      <alignment horizontal="distributed" vertical="center" justifyLastLine="1"/>
    </xf>
    <xf numFmtId="182" fontId="7" fillId="0" borderId="32" xfId="0" applyNumberFormat="1" applyFont="1" applyFill="1" applyBorder="1" applyAlignment="1">
      <alignment horizontal="right" vertical="center"/>
    </xf>
    <xf numFmtId="0" fontId="7" fillId="0" borderId="66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distributed" vertical="center" justifyLastLine="1"/>
    </xf>
    <xf numFmtId="0" fontId="7" fillId="0" borderId="5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176" fontId="7" fillId="0" borderId="65" xfId="0" applyNumberFormat="1" applyFont="1" applyFill="1" applyBorder="1" applyAlignment="1">
      <alignment horizontal="right" vertical="center"/>
    </xf>
    <xf numFmtId="176" fontId="7" fillId="0" borderId="18" xfId="0" applyNumberFormat="1" applyFont="1" applyFill="1" applyBorder="1" applyAlignment="1">
      <alignment horizontal="right" vertical="center"/>
    </xf>
    <xf numFmtId="176" fontId="7" fillId="0" borderId="39" xfId="0" applyNumberFormat="1" applyFont="1" applyFill="1" applyBorder="1" applyAlignment="1">
      <alignment horizontal="right" vertical="center"/>
    </xf>
    <xf numFmtId="0" fontId="0" fillId="0" borderId="19" xfId="0" applyFont="1" applyFill="1" applyBorder="1">
      <alignment vertical="center"/>
    </xf>
    <xf numFmtId="0" fontId="0" fillId="0" borderId="23" xfId="0" applyFont="1" applyFill="1" applyBorder="1">
      <alignment vertical="center"/>
    </xf>
    <xf numFmtId="0" fontId="16" fillId="0" borderId="12" xfId="0" applyFont="1" applyFill="1" applyBorder="1" applyAlignment="1">
      <alignment horizontal="left" vertical="center" justifyLastLine="1"/>
    </xf>
    <xf numFmtId="0" fontId="7" fillId="0" borderId="50" xfId="0" applyFont="1" applyFill="1" applyBorder="1" applyAlignment="1">
      <alignment horizontal="justify" vertical="center" wrapText="1"/>
    </xf>
    <xf numFmtId="0" fontId="7" fillId="0" borderId="44" xfId="0" applyFont="1" applyFill="1" applyBorder="1" applyAlignment="1">
      <alignment horizontal="justify" vertical="center" wrapText="1"/>
    </xf>
    <xf numFmtId="176" fontId="7" fillId="0" borderId="26" xfId="0" applyNumberFormat="1" applyFont="1" applyFill="1" applyBorder="1" applyAlignment="1">
      <alignment horizontal="distributed" vertical="center" justifyLastLine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66675</xdr:colOff>
      <xdr:row>7</xdr:row>
      <xdr:rowOff>28575</xdr:rowOff>
    </xdr:from>
    <xdr:to>
      <xdr:col>69</xdr:col>
      <xdr:colOff>9525</xdr:colOff>
      <xdr:row>8</xdr:row>
      <xdr:rowOff>238125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GrpSpPr/>
      </xdr:nvGrpSpPr>
      <xdr:grpSpPr>
        <a:xfrm>
          <a:off x="6343650" y="1781175"/>
          <a:ext cx="704850" cy="476250"/>
          <a:chOff x="5876925" y="1781175"/>
          <a:chExt cx="704850" cy="476250"/>
        </a:xfrm>
      </xdr:grpSpPr>
      <xdr:sp macro="" textlink="">
        <xdr:nvSpPr>
          <xdr:cNvPr id="28" name="左大かっこ 27">
            <a:extLst>
              <a:ext uri="{FF2B5EF4-FFF2-40B4-BE49-F238E27FC236}">
                <a16:creationId xmlns:a16="http://schemas.microsoft.com/office/drawing/2014/main" id="{00000000-0008-0000-0700-00001C000000}"/>
              </a:ext>
            </a:extLst>
          </xdr:cNvPr>
          <xdr:cNvSpPr/>
        </xdr:nvSpPr>
        <xdr:spPr>
          <a:xfrm>
            <a:off x="587692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左大かっこ 28">
            <a:extLst>
              <a:ext uri="{FF2B5EF4-FFF2-40B4-BE49-F238E27FC236}">
                <a16:creationId xmlns:a16="http://schemas.microsoft.com/office/drawing/2014/main" id="{00000000-0008-0000-0700-00001D000000}"/>
              </a:ext>
            </a:extLst>
          </xdr:cNvPr>
          <xdr:cNvSpPr/>
        </xdr:nvSpPr>
        <xdr:spPr>
          <a:xfrm flipH="1">
            <a:off x="646747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45</xdr:col>
      <xdr:colOff>66675</xdr:colOff>
      <xdr:row>7</xdr:row>
      <xdr:rowOff>28575</xdr:rowOff>
    </xdr:from>
    <xdr:to>
      <xdr:col>53</xdr:col>
      <xdr:colOff>9525</xdr:colOff>
      <xdr:row>8</xdr:row>
      <xdr:rowOff>238125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GrpSpPr/>
      </xdr:nvGrpSpPr>
      <xdr:grpSpPr>
        <a:xfrm>
          <a:off x="4819650" y="1781175"/>
          <a:ext cx="704850" cy="476250"/>
          <a:chOff x="5876925" y="1781175"/>
          <a:chExt cx="704850" cy="476250"/>
        </a:xfrm>
      </xdr:grpSpPr>
      <xdr:sp macro="" textlink="">
        <xdr:nvSpPr>
          <xdr:cNvPr id="32" name="左大かっこ 31">
            <a:extLst>
              <a:ext uri="{FF2B5EF4-FFF2-40B4-BE49-F238E27FC236}">
                <a16:creationId xmlns:a16="http://schemas.microsoft.com/office/drawing/2014/main" id="{00000000-0008-0000-0700-000020000000}"/>
              </a:ext>
            </a:extLst>
          </xdr:cNvPr>
          <xdr:cNvSpPr/>
        </xdr:nvSpPr>
        <xdr:spPr>
          <a:xfrm>
            <a:off x="587692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" name="左大かっこ 32">
            <a:extLst>
              <a:ext uri="{FF2B5EF4-FFF2-40B4-BE49-F238E27FC236}">
                <a16:creationId xmlns:a16="http://schemas.microsoft.com/office/drawing/2014/main" id="{00000000-0008-0000-0700-000021000000}"/>
              </a:ext>
            </a:extLst>
          </xdr:cNvPr>
          <xdr:cNvSpPr/>
        </xdr:nvSpPr>
        <xdr:spPr>
          <a:xfrm flipH="1">
            <a:off x="646747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29</xdr:col>
      <xdr:colOff>66675</xdr:colOff>
      <xdr:row>7</xdr:row>
      <xdr:rowOff>28575</xdr:rowOff>
    </xdr:from>
    <xdr:to>
      <xdr:col>37</xdr:col>
      <xdr:colOff>9525</xdr:colOff>
      <xdr:row>8</xdr:row>
      <xdr:rowOff>238125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GrpSpPr/>
      </xdr:nvGrpSpPr>
      <xdr:grpSpPr>
        <a:xfrm>
          <a:off x="3162300" y="1781175"/>
          <a:ext cx="704850" cy="476250"/>
          <a:chOff x="5876925" y="1781175"/>
          <a:chExt cx="704850" cy="476250"/>
        </a:xfrm>
      </xdr:grpSpPr>
      <xdr:sp macro="" textlink="">
        <xdr:nvSpPr>
          <xdr:cNvPr id="35" name="左大かっこ 34">
            <a:extLst>
              <a:ext uri="{FF2B5EF4-FFF2-40B4-BE49-F238E27FC236}">
                <a16:creationId xmlns:a16="http://schemas.microsoft.com/office/drawing/2014/main" id="{00000000-0008-0000-0700-000023000000}"/>
              </a:ext>
            </a:extLst>
          </xdr:cNvPr>
          <xdr:cNvSpPr/>
        </xdr:nvSpPr>
        <xdr:spPr>
          <a:xfrm>
            <a:off x="587692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6" name="左大かっこ 35">
            <a:extLst>
              <a:ext uri="{FF2B5EF4-FFF2-40B4-BE49-F238E27FC236}">
                <a16:creationId xmlns:a16="http://schemas.microsoft.com/office/drawing/2014/main" id="{00000000-0008-0000-0700-000024000000}"/>
              </a:ext>
            </a:extLst>
          </xdr:cNvPr>
          <xdr:cNvSpPr/>
        </xdr:nvSpPr>
        <xdr:spPr>
          <a:xfrm flipH="1">
            <a:off x="646747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13</xdr:col>
      <xdr:colOff>76200</xdr:colOff>
      <xdr:row>7</xdr:row>
      <xdr:rowOff>28575</xdr:rowOff>
    </xdr:from>
    <xdr:to>
      <xdr:col>21</xdr:col>
      <xdr:colOff>19050</xdr:colOff>
      <xdr:row>8</xdr:row>
      <xdr:rowOff>238125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GrpSpPr/>
      </xdr:nvGrpSpPr>
      <xdr:grpSpPr>
        <a:xfrm>
          <a:off x="1514475" y="1781175"/>
          <a:ext cx="704850" cy="476250"/>
          <a:chOff x="5876925" y="1781175"/>
          <a:chExt cx="704850" cy="476250"/>
        </a:xfrm>
      </xdr:grpSpPr>
      <xdr:sp macro="" textlink="">
        <xdr:nvSpPr>
          <xdr:cNvPr id="38" name="左大かっこ 37">
            <a:extLst>
              <a:ext uri="{FF2B5EF4-FFF2-40B4-BE49-F238E27FC236}">
                <a16:creationId xmlns:a16="http://schemas.microsoft.com/office/drawing/2014/main" id="{00000000-0008-0000-0700-000026000000}"/>
              </a:ext>
            </a:extLst>
          </xdr:cNvPr>
          <xdr:cNvSpPr/>
        </xdr:nvSpPr>
        <xdr:spPr>
          <a:xfrm>
            <a:off x="587692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9" name="左大かっこ 38">
            <a:extLst>
              <a:ext uri="{FF2B5EF4-FFF2-40B4-BE49-F238E27FC236}">
                <a16:creationId xmlns:a16="http://schemas.microsoft.com/office/drawing/2014/main" id="{00000000-0008-0000-0700-000027000000}"/>
              </a:ext>
            </a:extLst>
          </xdr:cNvPr>
          <xdr:cNvSpPr/>
        </xdr:nvSpPr>
        <xdr:spPr>
          <a:xfrm flipH="1">
            <a:off x="646747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showGridLines="0" tabSelected="1" view="pageBreakPreview" zoomScaleNormal="100" zoomScaleSheetLayoutView="100" workbookViewId="0">
      <selection activeCell="L3" sqref="L3"/>
    </sheetView>
  </sheetViews>
  <sheetFormatPr defaultRowHeight="42" x14ac:dyDescent="0.15"/>
  <cols>
    <col min="1" max="1" width="7.625" style="3" customWidth="1"/>
    <col min="2" max="2" width="8.625" style="3" customWidth="1"/>
    <col min="3" max="3" width="7.625" style="3" customWidth="1"/>
    <col min="4" max="4" width="6.625" style="3" customWidth="1"/>
    <col min="5" max="8" width="9" style="3"/>
    <col min="9" max="9" width="15.25" style="3" customWidth="1"/>
    <col min="10" max="256" width="9" style="3"/>
    <col min="257" max="257" width="7.625" style="3" customWidth="1"/>
    <col min="258" max="258" width="8.625" style="3" customWidth="1"/>
    <col min="259" max="259" width="7.625" style="3" customWidth="1"/>
    <col min="260" max="260" width="6.625" style="3" customWidth="1"/>
    <col min="261" max="264" width="9" style="3"/>
    <col min="265" max="265" width="15.25" style="3" customWidth="1"/>
    <col min="266" max="512" width="9" style="3"/>
    <col min="513" max="513" width="7.625" style="3" customWidth="1"/>
    <col min="514" max="514" width="8.625" style="3" customWidth="1"/>
    <col min="515" max="515" width="7.625" style="3" customWidth="1"/>
    <col min="516" max="516" width="6.625" style="3" customWidth="1"/>
    <col min="517" max="520" width="9" style="3"/>
    <col min="521" max="521" width="15.25" style="3" customWidth="1"/>
    <col min="522" max="768" width="9" style="3"/>
    <col min="769" max="769" width="7.625" style="3" customWidth="1"/>
    <col min="770" max="770" width="8.625" style="3" customWidth="1"/>
    <col min="771" max="771" width="7.625" style="3" customWidth="1"/>
    <col min="772" max="772" width="6.625" style="3" customWidth="1"/>
    <col min="773" max="776" width="9" style="3"/>
    <col min="777" max="777" width="15.25" style="3" customWidth="1"/>
    <col min="778" max="1024" width="9" style="3"/>
    <col min="1025" max="1025" width="7.625" style="3" customWidth="1"/>
    <col min="1026" max="1026" width="8.625" style="3" customWidth="1"/>
    <col min="1027" max="1027" width="7.625" style="3" customWidth="1"/>
    <col min="1028" max="1028" width="6.625" style="3" customWidth="1"/>
    <col min="1029" max="1032" width="9" style="3"/>
    <col min="1033" max="1033" width="15.25" style="3" customWidth="1"/>
    <col min="1034" max="1280" width="9" style="3"/>
    <col min="1281" max="1281" width="7.625" style="3" customWidth="1"/>
    <col min="1282" max="1282" width="8.625" style="3" customWidth="1"/>
    <col min="1283" max="1283" width="7.625" style="3" customWidth="1"/>
    <col min="1284" max="1284" width="6.625" style="3" customWidth="1"/>
    <col min="1285" max="1288" width="9" style="3"/>
    <col min="1289" max="1289" width="15.25" style="3" customWidth="1"/>
    <col min="1290" max="1536" width="9" style="3"/>
    <col min="1537" max="1537" width="7.625" style="3" customWidth="1"/>
    <col min="1538" max="1538" width="8.625" style="3" customWidth="1"/>
    <col min="1539" max="1539" width="7.625" style="3" customWidth="1"/>
    <col min="1540" max="1540" width="6.625" style="3" customWidth="1"/>
    <col min="1541" max="1544" width="9" style="3"/>
    <col min="1545" max="1545" width="15.25" style="3" customWidth="1"/>
    <col min="1546" max="1792" width="9" style="3"/>
    <col min="1793" max="1793" width="7.625" style="3" customWidth="1"/>
    <col min="1794" max="1794" width="8.625" style="3" customWidth="1"/>
    <col min="1795" max="1795" width="7.625" style="3" customWidth="1"/>
    <col min="1796" max="1796" width="6.625" style="3" customWidth="1"/>
    <col min="1797" max="1800" width="9" style="3"/>
    <col min="1801" max="1801" width="15.25" style="3" customWidth="1"/>
    <col min="1802" max="2048" width="9" style="3"/>
    <col min="2049" max="2049" width="7.625" style="3" customWidth="1"/>
    <col min="2050" max="2050" width="8.625" style="3" customWidth="1"/>
    <col min="2051" max="2051" width="7.625" style="3" customWidth="1"/>
    <col min="2052" max="2052" width="6.625" style="3" customWidth="1"/>
    <col min="2053" max="2056" width="9" style="3"/>
    <col min="2057" max="2057" width="15.25" style="3" customWidth="1"/>
    <col min="2058" max="2304" width="9" style="3"/>
    <col min="2305" max="2305" width="7.625" style="3" customWidth="1"/>
    <col min="2306" max="2306" width="8.625" style="3" customWidth="1"/>
    <col min="2307" max="2307" width="7.625" style="3" customWidth="1"/>
    <col min="2308" max="2308" width="6.625" style="3" customWidth="1"/>
    <col min="2309" max="2312" width="9" style="3"/>
    <col min="2313" max="2313" width="15.25" style="3" customWidth="1"/>
    <col min="2314" max="2560" width="9" style="3"/>
    <col min="2561" max="2561" width="7.625" style="3" customWidth="1"/>
    <col min="2562" max="2562" width="8.625" style="3" customWidth="1"/>
    <col min="2563" max="2563" width="7.625" style="3" customWidth="1"/>
    <col min="2564" max="2564" width="6.625" style="3" customWidth="1"/>
    <col min="2565" max="2568" width="9" style="3"/>
    <col min="2569" max="2569" width="15.25" style="3" customWidth="1"/>
    <col min="2570" max="2816" width="9" style="3"/>
    <col min="2817" max="2817" width="7.625" style="3" customWidth="1"/>
    <col min="2818" max="2818" width="8.625" style="3" customWidth="1"/>
    <col min="2819" max="2819" width="7.625" style="3" customWidth="1"/>
    <col min="2820" max="2820" width="6.625" style="3" customWidth="1"/>
    <col min="2821" max="2824" width="9" style="3"/>
    <col min="2825" max="2825" width="15.25" style="3" customWidth="1"/>
    <col min="2826" max="3072" width="9" style="3"/>
    <col min="3073" max="3073" width="7.625" style="3" customWidth="1"/>
    <col min="3074" max="3074" width="8.625" style="3" customWidth="1"/>
    <col min="3075" max="3075" width="7.625" style="3" customWidth="1"/>
    <col min="3076" max="3076" width="6.625" style="3" customWidth="1"/>
    <col min="3077" max="3080" width="9" style="3"/>
    <col min="3081" max="3081" width="15.25" style="3" customWidth="1"/>
    <col min="3082" max="3328" width="9" style="3"/>
    <col min="3329" max="3329" width="7.625" style="3" customWidth="1"/>
    <col min="3330" max="3330" width="8.625" style="3" customWidth="1"/>
    <col min="3331" max="3331" width="7.625" style="3" customWidth="1"/>
    <col min="3332" max="3332" width="6.625" style="3" customWidth="1"/>
    <col min="3333" max="3336" width="9" style="3"/>
    <col min="3337" max="3337" width="15.25" style="3" customWidth="1"/>
    <col min="3338" max="3584" width="9" style="3"/>
    <col min="3585" max="3585" width="7.625" style="3" customWidth="1"/>
    <col min="3586" max="3586" width="8.625" style="3" customWidth="1"/>
    <col min="3587" max="3587" width="7.625" style="3" customWidth="1"/>
    <col min="3588" max="3588" width="6.625" style="3" customWidth="1"/>
    <col min="3589" max="3592" width="9" style="3"/>
    <col min="3593" max="3593" width="15.25" style="3" customWidth="1"/>
    <col min="3594" max="3840" width="9" style="3"/>
    <col min="3841" max="3841" width="7.625" style="3" customWidth="1"/>
    <col min="3842" max="3842" width="8.625" style="3" customWidth="1"/>
    <col min="3843" max="3843" width="7.625" style="3" customWidth="1"/>
    <col min="3844" max="3844" width="6.625" style="3" customWidth="1"/>
    <col min="3845" max="3848" width="9" style="3"/>
    <col min="3849" max="3849" width="15.25" style="3" customWidth="1"/>
    <col min="3850" max="4096" width="9" style="3"/>
    <col min="4097" max="4097" width="7.625" style="3" customWidth="1"/>
    <col min="4098" max="4098" width="8.625" style="3" customWidth="1"/>
    <col min="4099" max="4099" width="7.625" style="3" customWidth="1"/>
    <col min="4100" max="4100" width="6.625" style="3" customWidth="1"/>
    <col min="4101" max="4104" width="9" style="3"/>
    <col min="4105" max="4105" width="15.25" style="3" customWidth="1"/>
    <col min="4106" max="4352" width="9" style="3"/>
    <col min="4353" max="4353" width="7.625" style="3" customWidth="1"/>
    <col min="4354" max="4354" width="8.625" style="3" customWidth="1"/>
    <col min="4355" max="4355" width="7.625" style="3" customWidth="1"/>
    <col min="4356" max="4356" width="6.625" style="3" customWidth="1"/>
    <col min="4357" max="4360" width="9" style="3"/>
    <col min="4361" max="4361" width="15.25" style="3" customWidth="1"/>
    <col min="4362" max="4608" width="9" style="3"/>
    <col min="4609" max="4609" width="7.625" style="3" customWidth="1"/>
    <col min="4610" max="4610" width="8.625" style="3" customWidth="1"/>
    <col min="4611" max="4611" width="7.625" style="3" customWidth="1"/>
    <col min="4612" max="4612" width="6.625" style="3" customWidth="1"/>
    <col min="4613" max="4616" width="9" style="3"/>
    <col min="4617" max="4617" width="15.25" style="3" customWidth="1"/>
    <col min="4618" max="4864" width="9" style="3"/>
    <col min="4865" max="4865" width="7.625" style="3" customWidth="1"/>
    <col min="4866" max="4866" width="8.625" style="3" customWidth="1"/>
    <col min="4867" max="4867" width="7.625" style="3" customWidth="1"/>
    <col min="4868" max="4868" width="6.625" style="3" customWidth="1"/>
    <col min="4869" max="4872" width="9" style="3"/>
    <col min="4873" max="4873" width="15.25" style="3" customWidth="1"/>
    <col min="4874" max="5120" width="9" style="3"/>
    <col min="5121" max="5121" width="7.625" style="3" customWidth="1"/>
    <col min="5122" max="5122" width="8.625" style="3" customWidth="1"/>
    <col min="5123" max="5123" width="7.625" style="3" customWidth="1"/>
    <col min="5124" max="5124" width="6.625" style="3" customWidth="1"/>
    <col min="5125" max="5128" width="9" style="3"/>
    <col min="5129" max="5129" width="15.25" style="3" customWidth="1"/>
    <col min="5130" max="5376" width="9" style="3"/>
    <col min="5377" max="5377" width="7.625" style="3" customWidth="1"/>
    <col min="5378" max="5378" width="8.625" style="3" customWidth="1"/>
    <col min="5379" max="5379" width="7.625" style="3" customWidth="1"/>
    <col min="5380" max="5380" width="6.625" style="3" customWidth="1"/>
    <col min="5381" max="5384" width="9" style="3"/>
    <col min="5385" max="5385" width="15.25" style="3" customWidth="1"/>
    <col min="5386" max="5632" width="9" style="3"/>
    <col min="5633" max="5633" width="7.625" style="3" customWidth="1"/>
    <col min="5634" max="5634" width="8.625" style="3" customWidth="1"/>
    <col min="5635" max="5635" width="7.625" style="3" customWidth="1"/>
    <col min="5636" max="5636" width="6.625" style="3" customWidth="1"/>
    <col min="5637" max="5640" width="9" style="3"/>
    <col min="5641" max="5641" width="15.25" style="3" customWidth="1"/>
    <col min="5642" max="5888" width="9" style="3"/>
    <col min="5889" max="5889" width="7.625" style="3" customWidth="1"/>
    <col min="5890" max="5890" width="8.625" style="3" customWidth="1"/>
    <col min="5891" max="5891" width="7.625" style="3" customWidth="1"/>
    <col min="5892" max="5892" width="6.625" style="3" customWidth="1"/>
    <col min="5893" max="5896" width="9" style="3"/>
    <col min="5897" max="5897" width="15.25" style="3" customWidth="1"/>
    <col min="5898" max="6144" width="9" style="3"/>
    <col min="6145" max="6145" width="7.625" style="3" customWidth="1"/>
    <col min="6146" max="6146" width="8.625" style="3" customWidth="1"/>
    <col min="6147" max="6147" width="7.625" style="3" customWidth="1"/>
    <col min="6148" max="6148" width="6.625" style="3" customWidth="1"/>
    <col min="6149" max="6152" width="9" style="3"/>
    <col min="6153" max="6153" width="15.25" style="3" customWidth="1"/>
    <col min="6154" max="6400" width="9" style="3"/>
    <col min="6401" max="6401" width="7.625" style="3" customWidth="1"/>
    <col min="6402" max="6402" width="8.625" style="3" customWidth="1"/>
    <col min="6403" max="6403" width="7.625" style="3" customWidth="1"/>
    <col min="6404" max="6404" width="6.625" style="3" customWidth="1"/>
    <col min="6405" max="6408" width="9" style="3"/>
    <col min="6409" max="6409" width="15.25" style="3" customWidth="1"/>
    <col min="6410" max="6656" width="9" style="3"/>
    <col min="6657" max="6657" width="7.625" style="3" customWidth="1"/>
    <col min="6658" max="6658" width="8.625" style="3" customWidth="1"/>
    <col min="6659" max="6659" width="7.625" style="3" customWidth="1"/>
    <col min="6660" max="6660" width="6.625" style="3" customWidth="1"/>
    <col min="6661" max="6664" width="9" style="3"/>
    <col min="6665" max="6665" width="15.25" style="3" customWidth="1"/>
    <col min="6666" max="6912" width="9" style="3"/>
    <col min="6913" max="6913" width="7.625" style="3" customWidth="1"/>
    <col min="6914" max="6914" width="8.625" style="3" customWidth="1"/>
    <col min="6915" max="6915" width="7.625" style="3" customWidth="1"/>
    <col min="6916" max="6916" width="6.625" style="3" customWidth="1"/>
    <col min="6917" max="6920" width="9" style="3"/>
    <col min="6921" max="6921" width="15.25" style="3" customWidth="1"/>
    <col min="6922" max="7168" width="9" style="3"/>
    <col min="7169" max="7169" width="7.625" style="3" customWidth="1"/>
    <col min="7170" max="7170" width="8.625" style="3" customWidth="1"/>
    <col min="7171" max="7171" width="7.625" style="3" customWidth="1"/>
    <col min="7172" max="7172" width="6.625" style="3" customWidth="1"/>
    <col min="7173" max="7176" width="9" style="3"/>
    <col min="7177" max="7177" width="15.25" style="3" customWidth="1"/>
    <col min="7178" max="7424" width="9" style="3"/>
    <col min="7425" max="7425" width="7.625" style="3" customWidth="1"/>
    <col min="7426" max="7426" width="8.625" style="3" customWidth="1"/>
    <col min="7427" max="7427" width="7.625" style="3" customWidth="1"/>
    <col min="7428" max="7428" width="6.625" style="3" customWidth="1"/>
    <col min="7429" max="7432" width="9" style="3"/>
    <col min="7433" max="7433" width="15.25" style="3" customWidth="1"/>
    <col min="7434" max="7680" width="9" style="3"/>
    <col min="7681" max="7681" width="7.625" style="3" customWidth="1"/>
    <col min="7682" max="7682" width="8.625" style="3" customWidth="1"/>
    <col min="7683" max="7683" width="7.625" style="3" customWidth="1"/>
    <col min="7684" max="7684" width="6.625" style="3" customWidth="1"/>
    <col min="7685" max="7688" width="9" style="3"/>
    <col min="7689" max="7689" width="15.25" style="3" customWidth="1"/>
    <col min="7690" max="7936" width="9" style="3"/>
    <col min="7937" max="7937" width="7.625" style="3" customWidth="1"/>
    <col min="7938" max="7938" width="8.625" style="3" customWidth="1"/>
    <col min="7939" max="7939" width="7.625" style="3" customWidth="1"/>
    <col min="7940" max="7940" width="6.625" style="3" customWidth="1"/>
    <col min="7941" max="7944" width="9" style="3"/>
    <col min="7945" max="7945" width="15.25" style="3" customWidth="1"/>
    <col min="7946" max="8192" width="9" style="3"/>
    <col min="8193" max="8193" width="7.625" style="3" customWidth="1"/>
    <col min="8194" max="8194" width="8.625" style="3" customWidth="1"/>
    <col min="8195" max="8195" width="7.625" style="3" customWidth="1"/>
    <col min="8196" max="8196" width="6.625" style="3" customWidth="1"/>
    <col min="8197" max="8200" width="9" style="3"/>
    <col min="8201" max="8201" width="15.25" style="3" customWidth="1"/>
    <col min="8202" max="8448" width="9" style="3"/>
    <col min="8449" max="8449" width="7.625" style="3" customWidth="1"/>
    <col min="8450" max="8450" width="8.625" style="3" customWidth="1"/>
    <col min="8451" max="8451" width="7.625" style="3" customWidth="1"/>
    <col min="8452" max="8452" width="6.625" style="3" customWidth="1"/>
    <col min="8453" max="8456" width="9" style="3"/>
    <col min="8457" max="8457" width="15.25" style="3" customWidth="1"/>
    <col min="8458" max="8704" width="9" style="3"/>
    <col min="8705" max="8705" width="7.625" style="3" customWidth="1"/>
    <col min="8706" max="8706" width="8.625" style="3" customWidth="1"/>
    <col min="8707" max="8707" width="7.625" style="3" customWidth="1"/>
    <col min="8708" max="8708" width="6.625" style="3" customWidth="1"/>
    <col min="8709" max="8712" width="9" style="3"/>
    <col min="8713" max="8713" width="15.25" style="3" customWidth="1"/>
    <col min="8714" max="8960" width="9" style="3"/>
    <col min="8961" max="8961" width="7.625" style="3" customWidth="1"/>
    <col min="8962" max="8962" width="8.625" style="3" customWidth="1"/>
    <col min="8963" max="8963" width="7.625" style="3" customWidth="1"/>
    <col min="8964" max="8964" width="6.625" style="3" customWidth="1"/>
    <col min="8965" max="8968" width="9" style="3"/>
    <col min="8969" max="8969" width="15.25" style="3" customWidth="1"/>
    <col min="8970" max="9216" width="9" style="3"/>
    <col min="9217" max="9217" width="7.625" style="3" customWidth="1"/>
    <col min="9218" max="9218" width="8.625" style="3" customWidth="1"/>
    <col min="9219" max="9219" width="7.625" style="3" customWidth="1"/>
    <col min="9220" max="9220" width="6.625" style="3" customWidth="1"/>
    <col min="9221" max="9224" width="9" style="3"/>
    <col min="9225" max="9225" width="15.25" style="3" customWidth="1"/>
    <col min="9226" max="9472" width="9" style="3"/>
    <col min="9473" max="9473" width="7.625" style="3" customWidth="1"/>
    <col min="9474" max="9474" width="8.625" style="3" customWidth="1"/>
    <col min="9475" max="9475" width="7.625" style="3" customWidth="1"/>
    <col min="9476" max="9476" width="6.625" style="3" customWidth="1"/>
    <col min="9477" max="9480" width="9" style="3"/>
    <col min="9481" max="9481" width="15.25" style="3" customWidth="1"/>
    <col min="9482" max="9728" width="9" style="3"/>
    <col min="9729" max="9729" width="7.625" style="3" customWidth="1"/>
    <col min="9730" max="9730" width="8.625" style="3" customWidth="1"/>
    <col min="9731" max="9731" width="7.625" style="3" customWidth="1"/>
    <col min="9732" max="9732" width="6.625" style="3" customWidth="1"/>
    <col min="9733" max="9736" width="9" style="3"/>
    <col min="9737" max="9737" width="15.25" style="3" customWidth="1"/>
    <col min="9738" max="9984" width="9" style="3"/>
    <col min="9985" max="9985" width="7.625" style="3" customWidth="1"/>
    <col min="9986" max="9986" width="8.625" style="3" customWidth="1"/>
    <col min="9987" max="9987" width="7.625" style="3" customWidth="1"/>
    <col min="9988" max="9988" width="6.625" style="3" customWidth="1"/>
    <col min="9989" max="9992" width="9" style="3"/>
    <col min="9993" max="9993" width="15.25" style="3" customWidth="1"/>
    <col min="9994" max="10240" width="9" style="3"/>
    <col min="10241" max="10241" width="7.625" style="3" customWidth="1"/>
    <col min="10242" max="10242" width="8.625" style="3" customWidth="1"/>
    <col min="10243" max="10243" width="7.625" style="3" customWidth="1"/>
    <col min="10244" max="10244" width="6.625" style="3" customWidth="1"/>
    <col min="10245" max="10248" width="9" style="3"/>
    <col min="10249" max="10249" width="15.25" style="3" customWidth="1"/>
    <col min="10250" max="10496" width="9" style="3"/>
    <col min="10497" max="10497" width="7.625" style="3" customWidth="1"/>
    <col min="10498" max="10498" width="8.625" style="3" customWidth="1"/>
    <col min="10499" max="10499" width="7.625" style="3" customWidth="1"/>
    <col min="10500" max="10500" width="6.625" style="3" customWidth="1"/>
    <col min="10501" max="10504" width="9" style="3"/>
    <col min="10505" max="10505" width="15.25" style="3" customWidth="1"/>
    <col min="10506" max="10752" width="9" style="3"/>
    <col min="10753" max="10753" width="7.625" style="3" customWidth="1"/>
    <col min="10754" max="10754" width="8.625" style="3" customWidth="1"/>
    <col min="10755" max="10755" width="7.625" style="3" customWidth="1"/>
    <col min="10756" max="10756" width="6.625" style="3" customWidth="1"/>
    <col min="10757" max="10760" width="9" style="3"/>
    <col min="10761" max="10761" width="15.25" style="3" customWidth="1"/>
    <col min="10762" max="11008" width="9" style="3"/>
    <col min="11009" max="11009" width="7.625" style="3" customWidth="1"/>
    <col min="11010" max="11010" width="8.625" style="3" customWidth="1"/>
    <col min="11011" max="11011" width="7.625" style="3" customWidth="1"/>
    <col min="11012" max="11012" width="6.625" style="3" customWidth="1"/>
    <col min="11013" max="11016" width="9" style="3"/>
    <col min="11017" max="11017" width="15.25" style="3" customWidth="1"/>
    <col min="11018" max="11264" width="9" style="3"/>
    <col min="11265" max="11265" width="7.625" style="3" customWidth="1"/>
    <col min="11266" max="11266" width="8.625" style="3" customWidth="1"/>
    <col min="11267" max="11267" width="7.625" style="3" customWidth="1"/>
    <col min="11268" max="11268" width="6.625" style="3" customWidth="1"/>
    <col min="11269" max="11272" width="9" style="3"/>
    <col min="11273" max="11273" width="15.25" style="3" customWidth="1"/>
    <col min="11274" max="11520" width="9" style="3"/>
    <col min="11521" max="11521" width="7.625" style="3" customWidth="1"/>
    <col min="11522" max="11522" width="8.625" style="3" customWidth="1"/>
    <col min="11523" max="11523" width="7.625" style="3" customWidth="1"/>
    <col min="11524" max="11524" width="6.625" style="3" customWidth="1"/>
    <col min="11525" max="11528" width="9" style="3"/>
    <col min="11529" max="11529" width="15.25" style="3" customWidth="1"/>
    <col min="11530" max="11776" width="9" style="3"/>
    <col min="11777" max="11777" width="7.625" style="3" customWidth="1"/>
    <col min="11778" max="11778" width="8.625" style="3" customWidth="1"/>
    <col min="11779" max="11779" width="7.625" style="3" customWidth="1"/>
    <col min="11780" max="11780" width="6.625" style="3" customWidth="1"/>
    <col min="11781" max="11784" width="9" style="3"/>
    <col min="11785" max="11785" width="15.25" style="3" customWidth="1"/>
    <col min="11786" max="12032" width="9" style="3"/>
    <col min="12033" max="12033" width="7.625" style="3" customWidth="1"/>
    <col min="12034" max="12034" width="8.625" style="3" customWidth="1"/>
    <col min="12035" max="12035" width="7.625" style="3" customWidth="1"/>
    <col min="12036" max="12036" width="6.625" style="3" customWidth="1"/>
    <col min="12037" max="12040" width="9" style="3"/>
    <col min="12041" max="12041" width="15.25" style="3" customWidth="1"/>
    <col min="12042" max="12288" width="9" style="3"/>
    <col min="12289" max="12289" width="7.625" style="3" customWidth="1"/>
    <col min="12290" max="12290" width="8.625" style="3" customWidth="1"/>
    <col min="12291" max="12291" width="7.625" style="3" customWidth="1"/>
    <col min="12292" max="12292" width="6.625" style="3" customWidth="1"/>
    <col min="12293" max="12296" width="9" style="3"/>
    <col min="12297" max="12297" width="15.25" style="3" customWidth="1"/>
    <col min="12298" max="12544" width="9" style="3"/>
    <col min="12545" max="12545" width="7.625" style="3" customWidth="1"/>
    <col min="12546" max="12546" width="8.625" style="3" customWidth="1"/>
    <col min="12547" max="12547" width="7.625" style="3" customWidth="1"/>
    <col min="12548" max="12548" width="6.625" style="3" customWidth="1"/>
    <col min="12549" max="12552" width="9" style="3"/>
    <col min="12553" max="12553" width="15.25" style="3" customWidth="1"/>
    <col min="12554" max="12800" width="9" style="3"/>
    <col min="12801" max="12801" width="7.625" style="3" customWidth="1"/>
    <col min="12802" max="12802" width="8.625" style="3" customWidth="1"/>
    <col min="12803" max="12803" width="7.625" style="3" customWidth="1"/>
    <col min="12804" max="12804" width="6.625" style="3" customWidth="1"/>
    <col min="12805" max="12808" width="9" style="3"/>
    <col min="12809" max="12809" width="15.25" style="3" customWidth="1"/>
    <col min="12810" max="13056" width="9" style="3"/>
    <col min="13057" max="13057" width="7.625" style="3" customWidth="1"/>
    <col min="13058" max="13058" width="8.625" style="3" customWidth="1"/>
    <col min="13059" max="13059" width="7.625" style="3" customWidth="1"/>
    <col min="13060" max="13060" width="6.625" style="3" customWidth="1"/>
    <col min="13061" max="13064" width="9" style="3"/>
    <col min="13065" max="13065" width="15.25" style="3" customWidth="1"/>
    <col min="13066" max="13312" width="9" style="3"/>
    <col min="13313" max="13313" width="7.625" style="3" customWidth="1"/>
    <col min="13314" max="13314" width="8.625" style="3" customWidth="1"/>
    <col min="13315" max="13315" width="7.625" style="3" customWidth="1"/>
    <col min="13316" max="13316" width="6.625" style="3" customWidth="1"/>
    <col min="13317" max="13320" width="9" style="3"/>
    <col min="13321" max="13321" width="15.25" style="3" customWidth="1"/>
    <col min="13322" max="13568" width="9" style="3"/>
    <col min="13569" max="13569" width="7.625" style="3" customWidth="1"/>
    <col min="13570" max="13570" width="8.625" style="3" customWidth="1"/>
    <col min="13571" max="13571" width="7.625" style="3" customWidth="1"/>
    <col min="13572" max="13572" width="6.625" style="3" customWidth="1"/>
    <col min="13573" max="13576" width="9" style="3"/>
    <col min="13577" max="13577" width="15.25" style="3" customWidth="1"/>
    <col min="13578" max="13824" width="9" style="3"/>
    <col min="13825" max="13825" width="7.625" style="3" customWidth="1"/>
    <col min="13826" max="13826" width="8.625" style="3" customWidth="1"/>
    <col min="13827" max="13827" width="7.625" style="3" customWidth="1"/>
    <col min="13828" max="13828" width="6.625" style="3" customWidth="1"/>
    <col min="13829" max="13832" width="9" style="3"/>
    <col min="13833" max="13833" width="15.25" style="3" customWidth="1"/>
    <col min="13834" max="14080" width="9" style="3"/>
    <col min="14081" max="14081" width="7.625" style="3" customWidth="1"/>
    <col min="14082" max="14082" width="8.625" style="3" customWidth="1"/>
    <col min="14083" max="14083" width="7.625" style="3" customWidth="1"/>
    <col min="14084" max="14084" width="6.625" style="3" customWidth="1"/>
    <col min="14085" max="14088" width="9" style="3"/>
    <col min="14089" max="14089" width="15.25" style="3" customWidth="1"/>
    <col min="14090" max="14336" width="9" style="3"/>
    <col min="14337" max="14337" width="7.625" style="3" customWidth="1"/>
    <col min="14338" max="14338" width="8.625" style="3" customWidth="1"/>
    <col min="14339" max="14339" width="7.625" style="3" customWidth="1"/>
    <col min="14340" max="14340" width="6.625" style="3" customWidth="1"/>
    <col min="14341" max="14344" width="9" style="3"/>
    <col min="14345" max="14345" width="15.25" style="3" customWidth="1"/>
    <col min="14346" max="14592" width="9" style="3"/>
    <col min="14593" max="14593" width="7.625" style="3" customWidth="1"/>
    <col min="14594" max="14594" width="8.625" style="3" customWidth="1"/>
    <col min="14595" max="14595" width="7.625" style="3" customWidth="1"/>
    <col min="14596" max="14596" width="6.625" style="3" customWidth="1"/>
    <col min="14597" max="14600" width="9" style="3"/>
    <col min="14601" max="14601" width="15.25" style="3" customWidth="1"/>
    <col min="14602" max="14848" width="9" style="3"/>
    <col min="14849" max="14849" width="7.625" style="3" customWidth="1"/>
    <col min="14850" max="14850" width="8.625" style="3" customWidth="1"/>
    <col min="14851" max="14851" width="7.625" style="3" customWidth="1"/>
    <col min="14852" max="14852" width="6.625" style="3" customWidth="1"/>
    <col min="14853" max="14856" width="9" style="3"/>
    <col min="14857" max="14857" width="15.25" style="3" customWidth="1"/>
    <col min="14858" max="15104" width="9" style="3"/>
    <col min="15105" max="15105" width="7.625" style="3" customWidth="1"/>
    <col min="15106" max="15106" width="8.625" style="3" customWidth="1"/>
    <col min="15107" max="15107" width="7.625" style="3" customWidth="1"/>
    <col min="15108" max="15108" width="6.625" style="3" customWidth="1"/>
    <col min="15109" max="15112" width="9" style="3"/>
    <col min="15113" max="15113" width="15.25" style="3" customWidth="1"/>
    <col min="15114" max="15360" width="9" style="3"/>
    <col min="15361" max="15361" width="7.625" style="3" customWidth="1"/>
    <col min="15362" max="15362" width="8.625" style="3" customWidth="1"/>
    <col min="15363" max="15363" width="7.625" style="3" customWidth="1"/>
    <col min="15364" max="15364" width="6.625" style="3" customWidth="1"/>
    <col min="15365" max="15368" width="9" style="3"/>
    <col min="15369" max="15369" width="15.25" style="3" customWidth="1"/>
    <col min="15370" max="15616" width="9" style="3"/>
    <col min="15617" max="15617" width="7.625" style="3" customWidth="1"/>
    <col min="15618" max="15618" width="8.625" style="3" customWidth="1"/>
    <col min="15619" max="15619" width="7.625" style="3" customWidth="1"/>
    <col min="15620" max="15620" width="6.625" style="3" customWidth="1"/>
    <col min="15621" max="15624" width="9" style="3"/>
    <col min="15625" max="15625" width="15.25" style="3" customWidth="1"/>
    <col min="15626" max="15872" width="9" style="3"/>
    <col min="15873" max="15873" width="7.625" style="3" customWidth="1"/>
    <col min="15874" max="15874" width="8.625" style="3" customWidth="1"/>
    <col min="15875" max="15875" width="7.625" style="3" customWidth="1"/>
    <col min="15876" max="15876" width="6.625" style="3" customWidth="1"/>
    <col min="15877" max="15880" width="9" style="3"/>
    <col min="15881" max="15881" width="15.25" style="3" customWidth="1"/>
    <col min="15882" max="16128" width="9" style="3"/>
    <col min="16129" max="16129" width="7.625" style="3" customWidth="1"/>
    <col min="16130" max="16130" width="8.625" style="3" customWidth="1"/>
    <col min="16131" max="16131" width="7.625" style="3" customWidth="1"/>
    <col min="16132" max="16132" width="6.625" style="3" customWidth="1"/>
    <col min="16133" max="16136" width="9" style="3"/>
    <col min="16137" max="16137" width="15.25" style="3" customWidth="1"/>
    <col min="16138" max="16384" width="9" style="3"/>
  </cols>
  <sheetData>
    <row r="1" spans="1:9" x14ac:dyDescent="0.15">
      <c r="A1" s="1" t="s">
        <v>203</v>
      </c>
      <c r="B1" s="2">
        <v>4</v>
      </c>
      <c r="C1" s="1" t="s">
        <v>204</v>
      </c>
      <c r="D1" s="1"/>
      <c r="E1" s="108" t="s">
        <v>205</v>
      </c>
      <c r="F1" s="108"/>
      <c r="G1" s="108"/>
      <c r="H1" s="108"/>
      <c r="I1" s="108"/>
    </row>
  </sheetData>
  <mergeCells count="1">
    <mergeCell ref="E1:I1"/>
  </mergeCells>
  <phoneticPr fontId="6"/>
  <pageMargins left="0.98425196850393704" right="0.98425196850393704" top="2.3622047244094491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36"/>
  <sheetViews>
    <sheetView showGridLines="0" view="pageBreakPreview" topLeftCell="A25" zoomScaleNormal="100" zoomScaleSheetLayoutView="100" workbookViewId="0">
      <selection activeCell="AX13" sqref="AX13:BG13"/>
    </sheetView>
  </sheetViews>
  <sheetFormatPr defaultRowHeight="13.5" x14ac:dyDescent="0.15"/>
  <cols>
    <col min="1" max="8" width="1.625" style="4" customWidth="1"/>
    <col min="9" max="89" width="1" style="4" customWidth="1"/>
    <col min="90" max="16384" width="9" style="4"/>
  </cols>
  <sheetData>
    <row r="1" spans="1:89" ht="21.75" customHeight="1" x14ac:dyDescent="0.15">
      <c r="A1" s="113" t="s">
        <v>137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</row>
    <row r="2" spans="1:89" ht="21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</row>
    <row r="3" spans="1:89" ht="17.25" customHeight="1" x14ac:dyDescent="0.15">
      <c r="A3" s="114" t="s">
        <v>138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</row>
    <row r="4" spans="1:89" ht="15" customHeight="1" x14ac:dyDescent="0.15">
      <c r="A4" s="135" t="s">
        <v>48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</row>
    <row r="5" spans="1:89" ht="24" customHeight="1" x14ac:dyDescent="0.15">
      <c r="A5" s="171"/>
      <c r="B5" s="171"/>
      <c r="C5" s="171"/>
      <c r="D5" s="171"/>
      <c r="E5" s="171"/>
      <c r="F5" s="171"/>
      <c r="G5" s="171"/>
      <c r="H5" s="171"/>
      <c r="I5" s="146"/>
      <c r="J5" s="263" t="s">
        <v>139</v>
      </c>
      <c r="K5" s="264"/>
      <c r="L5" s="264"/>
      <c r="M5" s="264"/>
      <c r="N5" s="264"/>
      <c r="O5" s="264"/>
      <c r="P5" s="264"/>
      <c r="Q5" s="264"/>
      <c r="R5" s="264"/>
      <c r="S5" s="265"/>
      <c r="T5" s="198" t="s">
        <v>140</v>
      </c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199"/>
      <c r="BC5" s="199"/>
      <c r="BD5" s="199"/>
      <c r="BE5" s="199"/>
      <c r="BF5" s="199"/>
      <c r="BG5" s="199"/>
      <c r="BH5" s="199"/>
      <c r="BI5" s="199"/>
      <c r="BJ5" s="199"/>
      <c r="BK5" s="199"/>
      <c r="BL5" s="199"/>
      <c r="BM5" s="199"/>
      <c r="BN5" s="199"/>
      <c r="BO5" s="199"/>
      <c r="BP5" s="199"/>
      <c r="BQ5" s="199"/>
      <c r="BR5" s="199"/>
      <c r="BS5" s="199"/>
      <c r="BT5" s="199"/>
      <c r="BU5" s="199"/>
      <c r="BV5" s="199"/>
      <c r="BW5" s="199"/>
      <c r="BX5" s="199"/>
      <c r="BY5" s="199"/>
      <c r="BZ5" s="199"/>
      <c r="CA5" s="199"/>
      <c r="CB5" s="199"/>
      <c r="CC5" s="199"/>
      <c r="CD5" s="199"/>
      <c r="CE5" s="199"/>
      <c r="CF5" s="199"/>
      <c r="CG5" s="199"/>
      <c r="CH5" s="199"/>
      <c r="CI5" s="199"/>
      <c r="CJ5" s="199"/>
      <c r="CK5" s="201"/>
    </row>
    <row r="6" spans="1:89" ht="24" customHeight="1" x14ac:dyDescent="0.15">
      <c r="A6" s="269"/>
      <c r="B6" s="269"/>
      <c r="C6" s="269"/>
      <c r="D6" s="269"/>
      <c r="E6" s="269"/>
      <c r="F6" s="269"/>
      <c r="G6" s="269"/>
      <c r="H6" s="269"/>
      <c r="I6" s="270"/>
      <c r="J6" s="266"/>
      <c r="K6" s="267"/>
      <c r="L6" s="267"/>
      <c r="M6" s="267"/>
      <c r="N6" s="267"/>
      <c r="O6" s="267"/>
      <c r="P6" s="267"/>
      <c r="Q6" s="267"/>
      <c r="R6" s="267"/>
      <c r="S6" s="268"/>
      <c r="T6" s="271" t="s">
        <v>179</v>
      </c>
      <c r="U6" s="267"/>
      <c r="V6" s="267"/>
      <c r="W6" s="267"/>
      <c r="X6" s="267"/>
      <c r="Y6" s="267"/>
      <c r="Z6" s="267"/>
      <c r="AA6" s="267"/>
      <c r="AB6" s="267"/>
      <c r="AC6" s="268"/>
      <c r="AD6" s="271" t="s">
        <v>180</v>
      </c>
      <c r="AE6" s="267"/>
      <c r="AF6" s="267"/>
      <c r="AG6" s="267"/>
      <c r="AH6" s="267"/>
      <c r="AI6" s="267"/>
      <c r="AJ6" s="267"/>
      <c r="AK6" s="267"/>
      <c r="AL6" s="267"/>
      <c r="AM6" s="268"/>
      <c r="AN6" s="266" t="s">
        <v>141</v>
      </c>
      <c r="AO6" s="267"/>
      <c r="AP6" s="267"/>
      <c r="AQ6" s="267"/>
      <c r="AR6" s="267"/>
      <c r="AS6" s="267"/>
      <c r="AT6" s="267"/>
      <c r="AU6" s="267"/>
      <c r="AV6" s="267"/>
      <c r="AW6" s="268"/>
      <c r="AX6" s="266" t="s">
        <v>144</v>
      </c>
      <c r="AY6" s="267"/>
      <c r="AZ6" s="267"/>
      <c r="BA6" s="267"/>
      <c r="BB6" s="267"/>
      <c r="BC6" s="267"/>
      <c r="BD6" s="267"/>
      <c r="BE6" s="267"/>
      <c r="BF6" s="267"/>
      <c r="BG6" s="268"/>
      <c r="BH6" s="271" t="s">
        <v>155</v>
      </c>
      <c r="BI6" s="267"/>
      <c r="BJ6" s="267"/>
      <c r="BK6" s="267"/>
      <c r="BL6" s="267"/>
      <c r="BM6" s="267"/>
      <c r="BN6" s="267"/>
      <c r="BO6" s="267"/>
      <c r="BP6" s="267"/>
      <c r="BQ6" s="268"/>
      <c r="BR6" s="266" t="s">
        <v>178</v>
      </c>
      <c r="BS6" s="267"/>
      <c r="BT6" s="267"/>
      <c r="BU6" s="267"/>
      <c r="BV6" s="267"/>
      <c r="BW6" s="267"/>
      <c r="BX6" s="267"/>
      <c r="BY6" s="267"/>
      <c r="BZ6" s="267"/>
      <c r="CA6" s="268"/>
      <c r="CB6" s="266" t="s">
        <v>55</v>
      </c>
      <c r="CC6" s="267"/>
      <c r="CD6" s="267"/>
      <c r="CE6" s="267"/>
      <c r="CF6" s="267"/>
      <c r="CG6" s="267"/>
      <c r="CH6" s="267"/>
      <c r="CI6" s="267"/>
      <c r="CJ6" s="267"/>
      <c r="CK6" s="272"/>
    </row>
    <row r="7" spans="1:89" ht="24" customHeight="1" x14ac:dyDescent="0.15">
      <c r="A7" s="269"/>
      <c r="B7" s="269"/>
      <c r="C7" s="269"/>
      <c r="D7" s="269"/>
      <c r="E7" s="269"/>
      <c r="F7" s="269"/>
      <c r="G7" s="269"/>
      <c r="H7" s="269"/>
      <c r="I7" s="270"/>
      <c r="J7" s="266"/>
      <c r="K7" s="267"/>
      <c r="L7" s="267"/>
      <c r="M7" s="267"/>
      <c r="N7" s="267"/>
      <c r="O7" s="267"/>
      <c r="P7" s="267"/>
      <c r="Q7" s="267"/>
      <c r="R7" s="267"/>
      <c r="S7" s="268"/>
      <c r="T7" s="266"/>
      <c r="U7" s="267"/>
      <c r="V7" s="267"/>
      <c r="W7" s="267"/>
      <c r="X7" s="267"/>
      <c r="Y7" s="267"/>
      <c r="Z7" s="267"/>
      <c r="AA7" s="267"/>
      <c r="AB7" s="267"/>
      <c r="AC7" s="268"/>
      <c r="AD7" s="266"/>
      <c r="AE7" s="267"/>
      <c r="AF7" s="267"/>
      <c r="AG7" s="267"/>
      <c r="AH7" s="267"/>
      <c r="AI7" s="267"/>
      <c r="AJ7" s="267"/>
      <c r="AK7" s="267"/>
      <c r="AL7" s="267"/>
      <c r="AM7" s="268"/>
      <c r="AN7" s="266" t="s">
        <v>142</v>
      </c>
      <c r="AO7" s="267"/>
      <c r="AP7" s="267"/>
      <c r="AQ7" s="267"/>
      <c r="AR7" s="267"/>
      <c r="AS7" s="267"/>
      <c r="AT7" s="267"/>
      <c r="AU7" s="267"/>
      <c r="AV7" s="267"/>
      <c r="AW7" s="268"/>
      <c r="AX7" s="266" t="s">
        <v>145</v>
      </c>
      <c r="AY7" s="267"/>
      <c r="AZ7" s="267"/>
      <c r="BA7" s="267"/>
      <c r="BB7" s="267"/>
      <c r="BC7" s="267"/>
      <c r="BD7" s="267"/>
      <c r="BE7" s="267"/>
      <c r="BF7" s="267"/>
      <c r="BG7" s="268"/>
      <c r="BH7" s="266"/>
      <c r="BI7" s="267"/>
      <c r="BJ7" s="267"/>
      <c r="BK7" s="267"/>
      <c r="BL7" s="267"/>
      <c r="BM7" s="267"/>
      <c r="BN7" s="267"/>
      <c r="BO7" s="267"/>
      <c r="BP7" s="267"/>
      <c r="BQ7" s="268"/>
      <c r="BR7" s="266" t="s">
        <v>181</v>
      </c>
      <c r="BS7" s="267"/>
      <c r="BT7" s="267"/>
      <c r="BU7" s="267"/>
      <c r="BV7" s="267"/>
      <c r="BW7" s="267"/>
      <c r="BX7" s="267"/>
      <c r="BY7" s="267"/>
      <c r="BZ7" s="267"/>
      <c r="CA7" s="268"/>
      <c r="CB7" s="266"/>
      <c r="CC7" s="267"/>
      <c r="CD7" s="267"/>
      <c r="CE7" s="267"/>
      <c r="CF7" s="267"/>
      <c r="CG7" s="267"/>
      <c r="CH7" s="267"/>
      <c r="CI7" s="267"/>
      <c r="CJ7" s="267"/>
      <c r="CK7" s="272"/>
    </row>
    <row r="8" spans="1:89" ht="24" customHeight="1" x14ac:dyDescent="0.15">
      <c r="A8" s="172"/>
      <c r="B8" s="172"/>
      <c r="C8" s="172"/>
      <c r="D8" s="172"/>
      <c r="E8" s="172"/>
      <c r="F8" s="172"/>
      <c r="G8" s="172"/>
      <c r="H8" s="172"/>
      <c r="I8" s="148"/>
      <c r="J8" s="220"/>
      <c r="K8" s="221"/>
      <c r="L8" s="221"/>
      <c r="M8" s="221"/>
      <c r="N8" s="221"/>
      <c r="O8" s="221"/>
      <c r="P8" s="221"/>
      <c r="Q8" s="221"/>
      <c r="R8" s="221"/>
      <c r="S8" s="222"/>
      <c r="T8" s="220"/>
      <c r="U8" s="221"/>
      <c r="V8" s="221"/>
      <c r="W8" s="221"/>
      <c r="X8" s="221"/>
      <c r="Y8" s="221"/>
      <c r="Z8" s="221"/>
      <c r="AA8" s="221"/>
      <c r="AB8" s="221"/>
      <c r="AC8" s="222"/>
      <c r="AD8" s="220"/>
      <c r="AE8" s="221"/>
      <c r="AF8" s="221"/>
      <c r="AG8" s="221"/>
      <c r="AH8" s="221"/>
      <c r="AI8" s="221"/>
      <c r="AJ8" s="221"/>
      <c r="AK8" s="221"/>
      <c r="AL8" s="221"/>
      <c r="AM8" s="222"/>
      <c r="AN8" s="220" t="s">
        <v>143</v>
      </c>
      <c r="AO8" s="221"/>
      <c r="AP8" s="221"/>
      <c r="AQ8" s="221"/>
      <c r="AR8" s="221"/>
      <c r="AS8" s="221"/>
      <c r="AT8" s="221"/>
      <c r="AU8" s="221"/>
      <c r="AV8" s="221"/>
      <c r="AW8" s="222"/>
      <c r="AX8" s="220" t="s">
        <v>146</v>
      </c>
      <c r="AY8" s="221"/>
      <c r="AZ8" s="221"/>
      <c r="BA8" s="221"/>
      <c r="BB8" s="221"/>
      <c r="BC8" s="221"/>
      <c r="BD8" s="221"/>
      <c r="BE8" s="221"/>
      <c r="BF8" s="221"/>
      <c r="BG8" s="222"/>
      <c r="BH8" s="220"/>
      <c r="BI8" s="221"/>
      <c r="BJ8" s="221"/>
      <c r="BK8" s="221"/>
      <c r="BL8" s="221"/>
      <c r="BM8" s="221"/>
      <c r="BN8" s="221"/>
      <c r="BO8" s="221"/>
      <c r="BP8" s="221"/>
      <c r="BQ8" s="222"/>
      <c r="BR8" s="220" t="s">
        <v>182</v>
      </c>
      <c r="BS8" s="221"/>
      <c r="BT8" s="221"/>
      <c r="BU8" s="221"/>
      <c r="BV8" s="221"/>
      <c r="BW8" s="221"/>
      <c r="BX8" s="221"/>
      <c r="BY8" s="221"/>
      <c r="BZ8" s="221"/>
      <c r="CA8" s="222"/>
      <c r="CB8" s="220"/>
      <c r="CC8" s="221"/>
      <c r="CD8" s="221"/>
      <c r="CE8" s="221"/>
      <c r="CF8" s="221"/>
      <c r="CG8" s="221"/>
      <c r="CH8" s="221"/>
      <c r="CI8" s="221"/>
      <c r="CJ8" s="221"/>
      <c r="CK8" s="223"/>
    </row>
    <row r="9" spans="1:89" ht="24" customHeight="1" x14ac:dyDescent="0.15">
      <c r="A9" s="290" t="s">
        <v>261</v>
      </c>
      <c r="B9" s="290" t="s">
        <v>136</v>
      </c>
      <c r="C9" s="290" t="s">
        <v>136</v>
      </c>
      <c r="D9" s="290" t="s">
        <v>136</v>
      </c>
      <c r="E9" s="290" t="s">
        <v>136</v>
      </c>
      <c r="F9" s="290" t="s">
        <v>136</v>
      </c>
      <c r="G9" s="290" t="s">
        <v>136</v>
      </c>
      <c r="H9" s="290" t="s">
        <v>136</v>
      </c>
      <c r="I9" s="291" t="s">
        <v>136</v>
      </c>
      <c r="J9" s="281">
        <f t="shared" ref="J9:J11" si="0">SUM(T9:CK9)</f>
        <v>890</v>
      </c>
      <c r="K9" s="282">
        <v>1774</v>
      </c>
      <c r="L9" s="282">
        <v>1774</v>
      </c>
      <c r="M9" s="282">
        <v>1774</v>
      </c>
      <c r="N9" s="282">
        <v>1774</v>
      </c>
      <c r="O9" s="282">
        <v>1774</v>
      </c>
      <c r="P9" s="282">
        <v>1774</v>
      </c>
      <c r="Q9" s="282">
        <v>1774</v>
      </c>
      <c r="R9" s="282">
        <v>1774</v>
      </c>
      <c r="S9" s="283">
        <v>1774</v>
      </c>
      <c r="T9" s="119">
        <v>379</v>
      </c>
      <c r="U9" s="123"/>
      <c r="V9" s="123"/>
      <c r="W9" s="123"/>
      <c r="X9" s="123"/>
      <c r="Y9" s="123"/>
      <c r="Z9" s="123"/>
      <c r="AA9" s="123"/>
      <c r="AB9" s="123"/>
      <c r="AC9" s="121"/>
      <c r="AD9" s="119">
        <v>15</v>
      </c>
      <c r="AE9" s="123"/>
      <c r="AF9" s="123"/>
      <c r="AG9" s="123"/>
      <c r="AH9" s="123"/>
      <c r="AI9" s="123"/>
      <c r="AJ9" s="123"/>
      <c r="AK9" s="123"/>
      <c r="AL9" s="123"/>
      <c r="AM9" s="121"/>
      <c r="AN9" s="119">
        <v>23</v>
      </c>
      <c r="AO9" s="123"/>
      <c r="AP9" s="123"/>
      <c r="AQ9" s="123"/>
      <c r="AR9" s="123"/>
      <c r="AS9" s="123"/>
      <c r="AT9" s="123"/>
      <c r="AU9" s="123"/>
      <c r="AV9" s="123"/>
      <c r="AW9" s="121"/>
      <c r="AX9" s="119">
        <v>193</v>
      </c>
      <c r="AY9" s="123"/>
      <c r="AZ9" s="123"/>
      <c r="BA9" s="123"/>
      <c r="BB9" s="123"/>
      <c r="BC9" s="123"/>
      <c r="BD9" s="123"/>
      <c r="BE9" s="123"/>
      <c r="BF9" s="123"/>
      <c r="BG9" s="121"/>
      <c r="BH9" s="119">
        <v>11</v>
      </c>
      <c r="BI9" s="123"/>
      <c r="BJ9" s="123"/>
      <c r="BK9" s="123"/>
      <c r="BL9" s="123"/>
      <c r="BM9" s="123"/>
      <c r="BN9" s="123"/>
      <c r="BO9" s="123"/>
      <c r="BP9" s="123"/>
      <c r="BQ9" s="121"/>
      <c r="BR9" s="119">
        <v>156</v>
      </c>
      <c r="BS9" s="123"/>
      <c r="BT9" s="123"/>
      <c r="BU9" s="123"/>
      <c r="BV9" s="123"/>
      <c r="BW9" s="123"/>
      <c r="BX9" s="123"/>
      <c r="BY9" s="123"/>
      <c r="BZ9" s="123"/>
      <c r="CA9" s="121"/>
      <c r="CB9" s="119">
        <v>113</v>
      </c>
      <c r="CC9" s="123"/>
      <c r="CD9" s="123"/>
      <c r="CE9" s="123"/>
      <c r="CF9" s="123"/>
      <c r="CG9" s="123"/>
      <c r="CH9" s="123"/>
      <c r="CI9" s="123"/>
      <c r="CJ9" s="123"/>
      <c r="CK9" s="123"/>
    </row>
    <row r="10" spans="1:89" ht="24" customHeight="1" x14ac:dyDescent="0.15">
      <c r="A10" s="238" t="s">
        <v>244</v>
      </c>
      <c r="B10" s="238" t="s">
        <v>136</v>
      </c>
      <c r="C10" s="238" t="s">
        <v>136</v>
      </c>
      <c r="D10" s="238" t="s">
        <v>136</v>
      </c>
      <c r="E10" s="238" t="s">
        <v>136</v>
      </c>
      <c r="F10" s="238" t="s">
        <v>136</v>
      </c>
      <c r="G10" s="238" t="s">
        <v>136</v>
      </c>
      <c r="H10" s="238" t="s">
        <v>136</v>
      </c>
      <c r="I10" s="239" t="s">
        <v>136</v>
      </c>
      <c r="J10" s="281">
        <f t="shared" si="0"/>
        <v>819</v>
      </c>
      <c r="K10" s="282">
        <v>1774</v>
      </c>
      <c r="L10" s="282">
        <v>1774</v>
      </c>
      <c r="M10" s="282">
        <v>1774</v>
      </c>
      <c r="N10" s="282">
        <v>1774</v>
      </c>
      <c r="O10" s="282">
        <v>1774</v>
      </c>
      <c r="P10" s="282">
        <v>1774</v>
      </c>
      <c r="Q10" s="282">
        <v>1774</v>
      </c>
      <c r="R10" s="282">
        <v>1774</v>
      </c>
      <c r="S10" s="283">
        <v>1774</v>
      </c>
      <c r="T10" s="119">
        <v>286</v>
      </c>
      <c r="U10" s="123"/>
      <c r="V10" s="123"/>
      <c r="W10" s="123"/>
      <c r="X10" s="123"/>
      <c r="Y10" s="123"/>
      <c r="Z10" s="123"/>
      <c r="AA10" s="123"/>
      <c r="AB10" s="123"/>
      <c r="AC10" s="121"/>
      <c r="AD10" s="119">
        <v>22</v>
      </c>
      <c r="AE10" s="123"/>
      <c r="AF10" s="123"/>
      <c r="AG10" s="123"/>
      <c r="AH10" s="123"/>
      <c r="AI10" s="123"/>
      <c r="AJ10" s="123"/>
      <c r="AK10" s="123"/>
      <c r="AL10" s="123"/>
      <c r="AM10" s="121"/>
      <c r="AN10" s="119">
        <v>28</v>
      </c>
      <c r="AO10" s="123"/>
      <c r="AP10" s="123"/>
      <c r="AQ10" s="123"/>
      <c r="AR10" s="123"/>
      <c r="AS10" s="123"/>
      <c r="AT10" s="123"/>
      <c r="AU10" s="123"/>
      <c r="AV10" s="123"/>
      <c r="AW10" s="121"/>
      <c r="AX10" s="119">
        <v>151</v>
      </c>
      <c r="AY10" s="123"/>
      <c r="AZ10" s="123"/>
      <c r="BA10" s="123"/>
      <c r="BB10" s="123"/>
      <c r="BC10" s="123"/>
      <c r="BD10" s="123"/>
      <c r="BE10" s="123"/>
      <c r="BF10" s="123"/>
      <c r="BG10" s="121"/>
      <c r="BH10" s="119">
        <v>16</v>
      </c>
      <c r="BI10" s="123"/>
      <c r="BJ10" s="123"/>
      <c r="BK10" s="123"/>
      <c r="BL10" s="123"/>
      <c r="BM10" s="123"/>
      <c r="BN10" s="123"/>
      <c r="BO10" s="123"/>
      <c r="BP10" s="123"/>
      <c r="BQ10" s="121"/>
      <c r="BR10" s="119">
        <v>151</v>
      </c>
      <c r="BS10" s="123"/>
      <c r="BT10" s="123"/>
      <c r="BU10" s="123"/>
      <c r="BV10" s="123"/>
      <c r="BW10" s="123"/>
      <c r="BX10" s="123"/>
      <c r="BY10" s="123"/>
      <c r="BZ10" s="123"/>
      <c r="CA10" s="121"/>
      <c r="CB10" s="119">
        <v>165</v>
      </c>
      <c r="CC10" s="123"/>
      <c r="CD10" s="123"/>
      <c r="CE10" s="123"/>
      <c r="CF10" s="123"/>
      <c r="CG10" s="123"/>
      <c r="CH10" s="123"/>
      <c r="CI10" s="123"/>
      <c r="CJ10" s="123"/>
      <c r="CK10" s="123"/>
    </row>
    <row r="11" spans="1:89" ht="24" customHeight="1" x14ac:dyDescent="0.15">
      <c r="A11" s="238" t="s">
        <v>235</v>
      </c>
      <c r="B11" s="238" t="s">
        <v>136</v>
      </c>
      <c r="C11" s="238" t="s">
        <v>136</v>
      </c>
      <c r="D11" s="238" t="s">
        <v>136</v>
      </c>
      <c r="E11" s="238" t="s">
        <v>136</v>
      </c>
      <c r="F11" s="238" t="s">
        <v>136</v>
      </c>
      <c r="G11" s="238" t="s">
        <v>136</v>
      </c>
      <c r="H11" s="238" t="s">
        <v>136</v>
      </c>
      <c r="I11" s="239" t="s">
        <v>136</v>
      </c>
      <c r="J11" s="281">
        <f t="shared" si="0"/>
        <v>871</v>
      </c>
      <c r="K11" s="282">
        <v>1774</v>
      </c>
      <c r="L11" s="282">
        <v>1774</v>
      </c>
      <c r="M11" s="282">
        <v>1774</v>
      </c>
      <c r="N11" s="282">
        <v>1774</v>
      </c>
      <c r="O11" s="282">
        <v>1774</v>
      </c>
      <c r="P11" s="282">
        <v>1774</v>
      </c>
      <c r="Q11" s="282">
        <v>1774</v>
      </c>
      <c r="R11" s="282">
        <v>1774</v>
      </c>
      <c r="S11" s="283">
        <v>1774</v>
      </c>
      <c r="T11" s="119">
        <v>325</v>
      </c>
      <c r="U11" s="115"/>
      <c r="V11" s="115"/>
      <c r="W11" s="115"/>
      <c r="X11" s="115"/>
      <c r="Y11" s="115"/>
      <c r="Z11" s="115"/>
      <c r="AA11" s="115"/>
      <c r="AB11" s="115"/>
      <c r="AC11" s="286"/>
      <c r="AD11" s="119">
        <v>18</v>
      </c>
      <c r="AE11" s="115"/>
      <c r="AF11" s="115"/>
      <c r="AG11" s="115"/>
      <c r="AH11" s="115"/>
      <c r="AI11" s="115"/>
      <c r="AJ11" s="115"/>
      <c r="AK11" s="115"/>
      <c r="AL11" s="115"/>
      <c r="AM11" s="286"/>
      <c r="AN11" s="119">
        <v>34</v>
      </c>
      <c r="AO11" s="115"/>
      <c r="AP11" s="115"/>
      <c r="AQ11" s="115"/>
      <c r="AR11" s="115"/>
      <c r="AS11" s="115"/>
      <c r="AT11" s="115"/>
      <c r="AU11" s="115"/>
      <c r="AV11" s="115"/>
      <c r="AW11" s="286"/>
      <c r="AX11" s="119">
        <v>148</v>
      </c>
      <c r="AY11" s="115"/>
      <c r="AZ11" s="115"/>
      <c r="BA11" s="115"/>
      <c r="BB11" s="115"/>
      <c r="BC11" s="115"/>
      <c r="BD11" s="115"/>
      <c r="BE11" s="115"/>
      <c r="BF11" s="115"/>
      <c r="BG11" s="286"/>
      <c r="BH11" s="119">
        <v>14</v>
      </c>
      <c r="BI11" s="115"/>
      <c r="BJ11" s="115"/>
      <c r="BK11" s="115"/>
      <c r="BL11" s="115"/>
      <c r="BM11" s="115"/>
      <c r="BN11" s="115"/>
      <c r="BO11" s="115"/>
      <c r="BP11" s="115"/>
      <c r="BQ11" s="286"/>
      <c r="BR11" s="119">
        <v>168</v>
      </c>
      <c r="BS11" s="115"/>
      <c r="BT11" s="115"/>
      <c r="BU11" s="115"/>
      <c r="BV11" s="115"/>
      <c r="BW11" s="115"/>
      <c r="BX11" s="115"/>
      <c r="BY11" s="115"/>
      <c r="BZ11" s="115"/>
      <c r="CA11" s="286"/>
      <c r="CB11" s="119">
        <v>164</v>
      </c>
      <c r="CC11" s="115"/>
      <c r="CD11" s="115"/>
      <c r="CE11" s="115"/>
      <c r="CF11" s="115"/>
      <c r="CG11" s="115"/>
      <c r="CH11" s="115"/>
      <c r="CI11" s="115"/>
      <c r="CJ11" s="115"/>
      <c r="CK11" s="115"/>
    </row>
    <row r="12" spans="1:89" ht="24" customHeight="1" x14ac:dyDescent="0.15">
      <c r="A12" s="238" t="s">
        <v>243</v>
      </c>
      <c r="B12" s="238" t="s">
        <v>136</v>
      </c>
      <c r="C12" s="238" t="s">
        <v>136</v>
      </c>
      <c r="D12" s="238" t="s">
        <v>136</v>
      </c>
      <c r="E12" s="238" t="s">
        <v>136</v>
      </c>
      <c r="F12" s="238" t="s">
        <v>136</v>
      </c>
      <c r="G12" s="238" t="s">
        <v>136</v>
      </c>
      <c r="H12" s="238" t="s">
        <v>136</v>
      </c>
      <c r="I12" s="239" t="s">
        <v>136</v>
      </c>
      <c r="J12" s="281">
        <f t="shared" ref="J12" si="1">SUM(T12:CK12)</f>
        <v>855</v>
      </c>
      <c r="K12" s="282">
        <v>1774</v>
      </c>
      <c r="L12" s="282">
        <v>1774</v>
      </c>
      <c r="M12" s="282">
        <v>1774</v>
      </c>
      <c r="N12" s="282">
        <v>1774</v>
      </c>
      <c r="O12" s="282">
        <v>1774</v>
      </c>
      <c r="P12" s="282">
        <v>1774</v>
      </c>
      <c r="Q12" s="282">
        <v>1774</v>
      </c>
      <c r="R12" s="282">
        <v>1774</v>
      </c>
      <c r="S12" s="283">
        <v>1774</v>
      </c>
      <c r="T12" s="119">
        <v>262</v>
      </c>
      <c r="U12" s="115"/>
      <c r="V12" s="115"/>
      <c r="W12" s="115"/>
      <c r="X12" s="115"/>
      <c r="Y12" s="115"/>
      <c r="Z12" s="115"/>
      <c r="AA12" s="115"/>
      <c r="AB12" s="115"/>
      <c r="AC12" s="286"/>
      <c r="AD12" s="119">
        <v>11</v>
      </c>
      <c r="AE12" s="115"/>
      <c r="AF12" s="115"/>
      <c r="AG12" s="115"/>
      <c r="AH12" s="115"/>
      <c r="AI12" s="115"/>
      <c r="AJ12" s="115"/>
      <c r="AK12" s="115"/>
      <c r="AL12" s="115"/>
      <c r="AM12" s="286"/>
      <c r="AN12" s="119">
        <v>21</v>
      </c>
      <c r="AO12" s="115"/>
      <c r="AP12" s="115"/>
      <c r="AQ12" s="115"/>
      <c r="AR12" s="115"/>
      <c r="AS12" s="115"/>
      <c r="AT12" s="115"/>
      <c r="AU12" s="115"/>
      <c r="AV12" s="115"/>
      <c r="AW12" s="286"/>
      <c r="AX12" s="119">
        <v>207</v>
      </c>
      <c r="AY12" s="115"/>
      <c r="AZ12" s="115"/>
      <c r="BA12" s="115"/>
      <c r="BB12" s="115"/>
      <c r="BC12" s="115"/>
      <c r="BD12" s="115"/>
      <c r="BE12" s="115"/>
      <c r="BF12" s="115"/>
      <c r="BG12" s="286"/>
      <c r="BH12" s="119">
        <v>14</v>
      </c>
      <c r="BI12" s="115"/>
      <c r="BJ12" s="115"/>
      <c r="BK12" s="115"/>
      <c r="BL12" s="115"/>
      <c r="BM12" s="115"/>
      <c r="BN12" s="115"/>
      <c r="BO12" s="115"/>
      <c r="BP12" s="115"/>
      <c r="BQ12" s="286"/>
      <c r="BR12" s="119">
        <v>176</v>
      </c>
      <c r="BS12" s="115"/>
      <c r="BT12" s="115"/>
      <c r="BU12" s="115"/>
      <c r="BV12" s="115"/>
      <c r="BW12" s="115"/>
      <c r="BX12" s="115"/>
      <c r="BY12" s="115"/>
      <c r="BZ12" s="115"/>
      <c r="CA12" s="286"/>
      <c r="CB12" s="119">
        <v>164</v>
      </c>
      <c r="CC12" s="115"/>
      <c r="CD12" s="115"/>
      <c r="CE12" s="115"/>
      <c r="CF12" s="115"/>
      <c r="CG12" s="115"/>
      <c r="CH12" s="115"/>
      <c r="CI12" s="115"/>
      <c r="CJ12" s="115"/>
      <c r="CK12" s="115"/>
    </row>
    <row r="13" spans="1:89" ht="24" customHeight="1" x14ac:dyDescent="0.15">
      <c r="A13" s="294" t="s">
        <v>260</v>
      </c>
      <c r="B13" s="295" t="s">
        <v>136</v>
      </c>
      <c r="C13" s="295" t="s">
        <v>136</v>
      </c>
      <c r="D13" s="295" t="s">
        <v>136</v>
      </c>
      <c r="E13" s="295" t="s">
        <v>136</v>
      </c>
      <c r="F13" s="295" t="s">
        <v>136</v>
      </c>
      <c r="G13" s="295" t="s">
        <v>136</v>
      </c>
      <c r="H13" s="295" t="s">
        <v>136</v>
      </c>
      <c r="I13" s="296" t="s">
        <v>136</v>
      </c>
      <c r="J13" s="297">
        <f t="shared" ref="J13" si="2">SUM(T13:CK13)</f>
        <v>889</v>
      </c>
      <c r="K13" s="298">
        <v>1774</v>
      </c>
      <c r="L13" s="298">
        <v>1774</v>
      </c>
      <c r="M13" s="298">
        <v>1774</v>
      </c>
      <c r="N13" s="298">
        <v>1774</v>
      </c>
      <c r="O13" s="298">
        <v>1774</v>
      </c>
      <c r="P13" s="298">
        <v>1774</v>
      </c>
      <c r="Q13" s="298">
        <v>1774</v>
      </c>
      <c r="R13" s="298">
        <v>1774</v>
      </c>
      <c r="S13" s="299">
        <v>1774</v>
      </c>
      <c r="T13" s="133">
        <v>259</v>
      </c>
      <c r="U13" s="300"/>
      <c r="V13" s="300"/>
      <c r="W13" s="300"/>
      <c r="X13" s="300"/>
      <c r="Y13" s="300"/>
      <c r="Z13" s="300"/>
      <c r="AA13" s="300"/>
      <c r="AB13" s="300"/>
      <c r="AC13" s="301"/>
      <c r="AD13" s="119">
        <v>10</v>
      </c>
      <c r="AE13" s="284"/>
      <c r="AF13" s="284"/>
      <c r="AG13" s="284"/>
      <c r="AH13" s="284"/>
      <c r="AI13" s="284"/>
      <c r="AJ13" s="284"/>
      <c r="AK13" s="284"/>
      <c r="AL13" s="284"/>
      <c r="AM13" s="285"/>
      <c r="AN13" s="119">
        <v>22</v>
      </c>
      <c r="AO13" s="284"/>
      <c r="AP13" s="284"/>
      <c r="AQ13" s="284"/>
      <c r="AR13" s="284"/>
      <c r="AS13" s="284"/>
      <c r="AT13" s="284"/>
      <c r="AU13" s="284"/>
      <c r="AV13" s="284"/>
      <c r="AW13" s="285"/>
      <c r="AX13" s="119">
        <v>207</v>
      </c>
      <c r="AY13" s="284"/>
      <c r="AZ13" s="284"/>
      <c r="BA13" s="284"/>
      <c r="BB13" s="284"/>
      <c r="BC13" s="284"/>
      <c r="BD13" s="284"/>
      <c r="BE13" s="284"/>
      <c r="BF13" s="284"/>
      <c r="BG13" s="285"/>
      <c r="BH13" s="119">
        <v>23</v>
      </c>
      <c r="BI13" s="284"/>
      <c r="BJ13" s="284"/>
      <c r="BK13" s="284"/>
      <c r="BL13" s="284"/>
      <c r="BM13" s="284"/>
      <c r="BN13" s="284"/>
      <c r="BO13" s="284"/>
      <c r="BP13" s="284"/>
      <c r="BQ13" s="285"/>
      <c r="BR13" s="119">
        <v>208</v>
      </c>
      <c r="BS13" s="284"/>
      <c r="BT13" s="284"/>
      <c r="BU13" s="284"/>
      <c r="BV13" s="284"/>
      <c r="BW13" s="284"/>
      <c r="BX13" s="284"/>
      <c r="BY13" s="284"/>
      <c r="BZ13" s="284"/>
      <c r="CA13" s="285"/>
      <c r="CB13" s="119">
        <v>160</v>
      </c>
      <c r="CC13" s="284"/>
      <c r="CD13" s="284"/>
      <c r="CE13" s="284"/>
      <c r="CF13" s="284"/>
      <c r="CG13" s="284"/>
      <c r="CH13" s="284"/>
      <c r="CI13" s="284"/>
      <c r="CJ13" s="284"/>
      <c r="CK13" s="284"/>
    </row>
    <row r="14" spans="1:89" ht="24" customHeight="1" x14ac:dyDescent="0.15">
      <c r="A14" s="278" t="s">
        <v>147</v>
      </c>
      <c r="B14" s="279" t="s">
        <v>147</v>
      </c>
      <c r="C14" s="279" t="s">
        <v>147</v>
      </c>
      <c r="D14" s="279" t="s">
        <v>147</v>
      </c>
      <c r="E14" s="279" t="s">
        <v>147</v>
      </c>
      <c r="F14" s="279" t="s">
        <v>147</v>
      </c>
      <c r="G14" s="279" t="s">
        <v>147</v>
      </c>
      <c r="H14" s="279" t="s">
        <v>147</v>
      </c>
      <c r="I14" s="280" t="s">
        <v>147</v>
      </c>
      <c r="J14" s="258">
        <f>T14+AD14+AN14+AX14+BH14+BR14+CB14</f>
        <v>100</v>
      </c>
      <c r="K14" s="169"/>
      <c r="L14" s="169"/>
      <c r="M14" s="169"/>
      <c r="N14" s="169"/>
      <c r="O14" s="169"/>
      <c r="P14" s="169"/>
      <c r="Q14" s="169"/>
      <c r="R14" s="169"/>
      <c r="S14" s="259"/>
      <c r="T14" s="168">
        <f>T13/J13*100</f>
        <v>29.133858267716533</v>
      </c>
      <c r="U14" s="169">
        <v>25</v>
      </c>
      <c r="V14" s="169">
        <v>25</v>
      </c>
      <c r="W14" s="169">
        <v>25</v>
      </c>
      <c r="X14" s="169">
        <v>25</v>
      </c>
      <c r="Y14" s="169">
        <v>25</v>
      </c>
      <c r="Z14" s="169">
        <v>25</v>
      </c>
      <c r="AA14" s="169">
        <v>25</v>
      </c>
      <c r="AB14" s="169">
        <v>25</v>
      </c>
      <c r="AC14" s="259">
        <v>25</v>
      </c>
      <c r="AD14" s="260">
        <f>AD13/J13*100</f>
        <v>1.124859392575928</v>
      </c>
      <c r="AE14" s="261">
        <v>1.2</v>
      </c>
      <c r="AF14" s="261">
        <v>1.2</v>
      </c>
      <c r="AG14" s="261">
        <v>1.2</v>
      </c>
      <c r="AH14" s="261">
        <v>1.2</v>
      </c>
      <c r="AI14" s="261">
        <v>1.2</v>
      </c>
      <c r="AJ14" s="261">
        <v>1.2</v>
      </c>
      <c r="AK14" s="261">
        <v>1.2</v>
      </c>
      <c r="AL14" s="261">
        <v>1.2</v>
      </c>
      <c r="AM14" s="262">
        <v>1.2</v>
      </c>
      <c r="AN14" s="260">
        <f>AN13/J13*100</f>
        <v>2.4746906636670416</v>
      </c>
      <c r="AO14" s="261">
        <v>2.2000000000000002</v>
      </c>
      <c r="AP14" s="261">
        <v>2.2000000000000002</v>
      </c>
      <c r="AQ14" s="261">
        <v>2.2000000000000002</v>
      </c>
      <c r="AR14" s="261">
        <v>2.2000000000000002</v>
      </c>
      <c r="AS14" s="261">
        <v>2.2000000000000002</v>
      </c>
      <c r="AT14" s="261">
        <v>2.2000000000000002</v>
      </c>
      <c r="AU14" s="261">
        <v>2.2000000000000002</v>
      </c>
      <c r="AV14" s="261">
        <v>2.2000000000000002</v>
      </c>
      <c r="AW14" s="262">
        <v>2.2000000000000002</v>
      </c>
      <c r="AX14" s="260">
        <f>AX13/J13*100</f>
        <v>23.284589426321709</v>
      </c>
      <c r="AY14" s="261">
        <v>17.3</v>
      </c>
      <c r="AZ14" s="261">
        <v>17.3</v>
      </c>
      <c r="BA14" s="261">
        <v>17.3</v>
      </c>
      <c r="BB14" s="261">
        <v>17.3</v>
      </c>
      <c r="BC14" s="261">
        <v>17.3</v>
      </c>
      <c r="BD14" s="261">
        <v>17.3</v>
      </c>
      <c r="BE14" s="261">
        <v>17.3</v>
      </c>
      <c r="BF14" s="261">
        <v>17.3</v>
      </c>
      <c r="BG14" s="262">
        <v>17.3</v>
      </c>
      <c r="BH14" s="260">
        <f>BH13/J13*100</f>
        <v>2.5871766029246346</v>
      </c>
      <c r="BI14" s="261">
        <v>0.6</v>
      </c>
      <c r="BJ14" s="261">
        <v>0.6</v>
      </c>
      <c r="BK14" s="261">
        <v>0.6</v>
      </c>
      <c r="BL14" s="261">
        <v>0.6</v>
      </c>
      <c r="BM14" s="261">
        <v>0.6</v>
      </c>
      <c r="BN14" s="261">
        <v>0.6</v>
      </c>
      <c r="BO14" s="261">
        <v>0.6</v>
      </c>
      <c r="BP14" s="261">
        <v>0.6</v>
      </c>
      <c r="BQ14" s="262">
        <v>0.6</v>
      </c>
      <c r="BR14" s="260">
        <f>BR13/J13*100</f>
        <v>23.397075365579305</v>
      </c>
      <c r="BS14" s="261">
        <v>12.6</v>
      </c>
      <c r="BT14" s="261">
        <v>12.6</v>
      </c>
      <c r="BU14" s="261">
        <v>12.6</v>
      </c>
      <c r="BV14" s="261">
        <v>12.6</v>
      </c>
      <c r="BW14" s="261">
        <v>12.6</v>
      </c>
      <c r="BX14" s="261">
        <v>12.6</v>
      </c>
      <c r="BY14" s="261">
        <v>12.6</v>
      </c>
      <c r="BZ14" s="261">
        <v>12.6</v>
      </c>
      <c r="CA14" s="262">
        <v>12.6</v>
      </c>
      <c r="CB14" s="260">
        <f>CB13/J13*100</f>
        <v>17.997750281214849</v>
      </c>
      <c r="CC14" s="261">
        <v>41.1</v>
      </c>
      <c r="CD14" s="261">
        <v>41.1</v>
      </c>
      <c r="CE14" s="261">
        <v>41.1</v>
      </c>
      <c r="CF14" s="261">
        <v>41.1</v>
      </c>
      <c r="CG14" s="261">
        <v>41.1</v>
      </c>
      <c r="CH14" s="261">
        <v>41.1</v>
      </c>
      <c r="CI14" s="261">
        <v>41.1</v>
      </c>
      <c r="CJ14" s="261">
        <v>41.1</v>
      </c>
      <c r="CK14" s="274">
        <v>41.1</v>
      </c>
    </row>
    <row r="15" spans="1:89" ht="15" customHeight="1" x14ac:dyDescent="0.15">
      <c r="A15" s="126" t="s">
        <v>248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  <c r="CD15" s="126"/>
      <c r="CE15" s="126"/>
      <c r="CF15" s="126"/>
      <c r="CG15" s="126"/>
      <c r="CH15" s="126"/>
      <c r="CI15" s="126"/>
      <c r="CJ15" s="126"/>
      <c r="CK15" s="126"/>
    </row>
    <row r="16" spans="1:89" ht="18" customHeight="1" x14ac:dyDescent="0.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7" spans="1:89" ht="24" customHeight="1" x14ac:dyDescent="0.1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</row>
    <row r="18" spans="1:89" ht="21.75" customHeight="1" x14ac:dyDescent="0.15">
      <c r="A18" s="113" t="s">
        <v>148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</row>
    <row r="19" spans="1:89" ht="21" customHeight="1" x14ac:dyDescent="0.1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</row>
    <row r="20" spans="1:89" ht="17.25" customHeight="1" x14ac:dyDescent="0.15">
      <c r="A20" s="114" t="s">
        <v>149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</row>
    <row r="21" spans="1:89" ht="15" customHeight="1" x14ac:dyDescent="0.15">
      <c r="A21" s="135" t="s">
        <v>48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5"/>
      <c r="BU21" s="135"/>
      <c r="BV21" s="135"/>
      <c r="BW21" s="135"/>
      <c r="BX21" s="135"/>
      <c r="BY21" s="135"/>
      <c r="BZ21" s="135"/>
      <c r="CA21" s="135"/>
      <c r="CB21" s="135"/>
      <c r="CC21" s="135"/>
      <c r="CD21" s="135"/>
      <c r="CE21" s="135"/>
      <c r="CF21" s="135"/>
      <c r="CG21" s="135"/>
      <c r="CH21" s="135"/>
      <c r="CI21" s="135"/>
      <c r="CJ21" s="135"/>
      <c r="CK21" s="135"/>
    </row>
    <row r="22" spans="1:89" ht="24" customHeight="1" x14ac:dyDescent="0.15">
      <c r="A22" s="146"/>
      <c r="B22" s="147"/>
      <c r="C22" s="147"/>
      <c r="D22" s="147"/>
      <c r="E22" s="147"/>
      <c r="F22" s="147"/>
      <c r="G22" s="147"/>
      <c r="H22" s="147"/>
      <c r="I22" s="292" t="s">
        <v>150</v>
      </c>
      <c r="J22" s="292"/>
      <c r="K22" s="292"/>
      <c r="L22" s="292"/>
      <c r="M22" s="292"/>
      <c r="N22" s="292"/>
      <c r="O22" s="292"/>
      <c r="P22" s="292"/>
      <c r="Q22" s="292"/>
      <c r="R22" s="138" t="s">
        <v>151</v>
      </c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38"/>
      <c r="BP22" s="138"/>
      <c r="BQ22" s="138"/>
      <c r="BR22" s="138"/>
      <c r="BS22" s="138"/>
      <c r="BT22" s="138"/>
      <c r="BU22" s="138"/>
      <c r="BV22" s="138"/>
      <c r="BW22" s="138"/>
      <c r="BX22" s="138"/>
      <c r="BY22" s="138"/>
      <c r="BZ22" s="138"/>
      <c r="CA22" s="138"/>
      <c r="CB22" s="138"/>
      <c r="CC22" s="138"/>
      <c r="CD22" s="138"/>
      <c r="CE22" s="138"/>
      <c r="CF22" s="138"/>
      <c r="CG22" s="138"/>
      <c r="CH22" s="138"/>
      <c r="CI22" s="138"/>
      <c r="CJ22" s="138"/>
      <c r="CK22" s="139"/>
    </row>
    <row r="23" spans="1:89" ht="24" customHeight="1" x14ac:dyDescent="0.15">
      <c r="A23" s="270"/>
      <c r="B23" s="293"/>
      <c r="C23" s="293"/>
      <c r="D23" s="293"/>
      <c r="E23" s="293"/>
      <c r="F23" s="293"/>
      <c r="G23" s="293"/>
      <c r="H23" s="293"/>
      <c r="I23" s="117"/>
      <c r="J23" s="117"/>
      <c r="K23" s="117"/>
      <c r="L23" s="117"/>
      <c r="M23" s="117"/>
      <c r="N23" s="117"/>
      <c r="O23" s="117"/>
      <c r="P23" s="117"/>
      <c r="Q23" s="117"/>
      <c r="R23" s="273" t="s">
        <v>183</v>
      </c>
      <c r="S23" s="117"/>
      <c r="T23" s="117"/>
      <c r="U23" s="117"/>
      <c r="V23" s="117"/>
      <c r="W23" s="117"/>
      <c r="X23" s="117"/>
      <c r="Y23" s="117"/>
      <c r="Z23" s="117"/>
      <c r="AA23" s="273" t="s">
        <v>184</v>
      </c>
      <c r="AB23" s="117"/>
      <c r="AC23" s="117"/>
      <c r="AD23" s="117"/>
      <c r="AE23" s="117"/>
      <c r="AF23" s="117"/>
      <c r="AG23" s="117"/>
      <c r="AH23" s="117"/>
      <c r="AI23" s="117"/>
      <c r="AJ23" s="117" t="s">
        <v>156</v>
      </c>
      <c r="AK23" s="117"/>
      <c r="AL23" s="117"/>
      <c r="AM23" s="117"/>
      <c r="AN23" s="117"/>
      <c r="AO23" s="117"/>
      <c r="AP23" s="117"/>
      <c r="AQ23" s="117"/>
      <c r="AR23" s="117"/>
      <c r="AS23" s="277" t="s">
        <v>144</v>
      </c>
      <c r="AT23" s="277"/>
      <c r="AU23" s="277"/>
      <c r="AV23" s="277"/>
      <c r="AW23" s="277"/>
      <c r="AX23" s="277"/>
      <c r="AY23" s="277"/>
      <c r="AZ23" s="277"/>
      <c r="BA23" s="277"/>
      <c r="BB23" s="273" t="s">
        <v>185</v>
      </c>
      <c r="BC23" s="117"/>
      <c r="BD23" s="117"/>
      <c r="BE23" s="117"/>
      <c r="BF23" s="117"/>
      <c r="BG23" s="117"/>
      <c r="BH23" s="117"/>
      <c r="BI23" s="117"/>
      <c r="BJ23" s="117"/>
      <c r="BK23" s="273" t="s">
        <v>186</v>
      </c>
      <c r="BL23" s="273"/>
      <c r="BM23" s="273"/>
      <c r="BN23" s="273"/>
      <c r="BO23" s="273"/>
      <c r="BP23" s="273"/>
      <c r="BQ23" s="273"/>
      <c r="BR23" s="273"/>
      <c r="BS23" s="273"/>
      <c r="BT23" s="117" t="s">
        <v>153</v>
      </c>
      <c r="BU23" s="117"/>
      <c r="BV23" s="117"/>
      <c r="BW23" s="117"/>
      <c r="BX23" s="117"/>
      <c r="BY23" s="117"/>
      <c r="BZ23" s="117"/>
      <c r="CA23" s="117"/>
      <c r="CB23" s="117"/>
      <c r="CC23" s="117" t="s">
        <v>55</v>
      </c>
      <c r="CD23" s="117"/>
      <c r="CE23" s="117"/>
      <c r="CF23" s="117"/>
      <c r="CG23" s="117"/>
      <c r="CH23" s="117"/>
      <c r="CI23" s="117"/>
      <c r="CJ23" s="117"/>
      <c r="CK23" s="275"/>
    </row>
    <row r="24" spans="1:89" ht="24" customHeight="1" x14ac:dyDescent="0.15">
      <c r="A24" s="270"/>
      <c r="B24" s="293"/>
      <c r="C24" s="293"/>
      <c r="D24" s="293"/>
      <c r="E24" s="293"/>
      <c r="F24" s="293"/>
      <c r="G24" s="293"/>
      <c r="H24" s="293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277" t="s">
        <v>187</v>
      </c>
      <c r="AT24" s="277"/>
      <c r="AU24" s="277"/>
      <c r="AV24" s="277"/>
      <c r="AW24" s="277"/>
      <c r="AX24" s="277"/>
      <c r="AY24" s="277"/>
      <c r="AZ24" s="277"/>
      <c r="BA24" s="27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 t="s">
        <v>188</v>
      </c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275"/>
    </row>
    <row r="25" spans="1:89" ht="24" customHeight="1" x14ac:dyDescent="0.15">
      <c r="A25" s="148"/>
      <c r="B25" s="149"/>
      <c r="C25" s="149"/>
      <c r="D25" s="149"/>
      <c r="E25" s="149"/>
      <c r="F25" s="149"/>
      <c r="G25" s="149"/>
      <c r="H25" s="149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56" t="s">
        <v>152</v>
      </c>
      <c r="AT25" s="156"/>
      <c r="AU25" s="156"/>
      <c r="AV25" s="156"/>
      <c r="AW25" s="156"/>
      <c r="AX25" s="156"/>
      <c r="AY25" s="156"/>
      <c r="AZ25" s="156"/>
      <c r="BA25" s="156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 t="s">
        <v>189</v>
      </c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276"/>
    </row>
    <row r="26" spans="1:89" ht="24" customHeight="1" x14ac:dyDescent="0.15">
      <c r="A26" s="290" t="s">
        <v>261</v>
      </c>
      <c r="B26" s="290" t="s">
        <v>136</v>
      </c>
      <c r="C26" s="290" t="s">
        <v>136</v>
      </c>
      <c r="D26" s="290" t="s">
        <v>136</v>
      </c>
      <c r="E26" s="290" t="s">
        <v>136</v>
      </c>
      <c r="F26" s="290" t="s">
        <v>136</v>
      </c>
      <c r="G26" s="290" t="s">
        <v>136</v>
      </c>
      <c r="H26" s="291" t="s">
        <v>136</v>
      </c>
      <c r="I26" s="118">
        <f>SUM(R26:CK26)</f>
        <v>933</v>
      </c>
      <c r="J26" s="118">
        <v>1413</v>
      </c>
      <c r="K26" s="118">
        <v>1413</v>
      </c>
      <c r="L26" s="118">
        <v>1413</v>
      </c>
      <c r="M26" s="118">
        <v>1413</v>
      </c>
      <c r="N26" s="118">
        <v>1413</v>
      </c>
      <c r="O26" s="118">
        <v>1413</v>
      </c>
      <c r="P26" s="118">
        <v>1413</v>
      </c>
      <c r="Q26" s="118">
        <v>1413</v>
      </c>
      <c r="R26" s="119">
        <v>68</v>
      </c>
      <c r="S26" s="123"/>
      <c r="T26" s="123"/>
      <c r="U26" s="123"/>
      <c r="V26" s="123"/>
      <c r="W26" s="123"/>
      <c r="X26" s="123"/>
      <c r="Y26" s="123"/>
      <c r="Z26" s="121"/>
      <c r="AA26" s="119">
        <v>3</v>
      </c>
      <c r="AB26" s="123"/>
      <c r="AC26" s="123"/>
      <c r="AD26" s="123"/>
      <c r="AE26" s="123"/>
      <c r="AF26" s="123"/>
      <c r="AG26" s="123"/>
      <c r="AH26" s="123"/>
      <c r="AI26" s="121"/>
      <c r="AJ26" s="119">
        <v>497</v>
      </c>
      <c r="AK26" s="123"/>
      <c r="AL26" s="123"/>
      <c r="AM26" s="123"/>
      <c r="AN26" s="123"/>
      <c r="AO26" s="123"/>
      <c r="AP26" s="123"/>
      <c r="AQ26" s="123"/>
      <c r="AR26" s="121"/>
      <c r="AS26" s="119">
        <v>119</v>
      </c>
      <c r="AT26" s="123"/>
      <c r="AU26" s="123"/>
      <c r="AV26" s="123"/>
      <c r="AW26" s="123"/>
      <c r="AX26" s="123"/>
      <c r="AY26" s="123"/>
      <c r="AZ26" s="123"/>
      <c r="BA26" s="121"/>
      <c r="BB26" s="119">
        <v>5</v>
      </c>
      <c r="BC26" s="123"/>
      <c r="BD26" s="123"/>
      <c r="BE26" s="123"/>
      <c r="BF26" s="123"/>
      <c r="BG26" s="123"/>
      <c r="BH26" s="123"/>
      <c r="BI26" s="123"/>
      <c r="BJ26" s="121"/>
      <c r="BK26" s="119">
        <v>22</v>
      </c>
      <c r="BL26" s="123"/>
      <c r="BM26" s="123"/>
      <c r="BN26" s="123"/>
      <c r="BO26" s="123"/>
      <c r="BP26" s="123"/>
      <c r="BQ26" s="123"/>
      <c r="BR26" s="123"/>
      <c r="BS26" s="121"/>
      <c r="BT26" s="119">
        <v>9</v>
      </c>
      <c r="BU26" s="123"/>
      <c r="BV26" s="123"/>
      <c r="BW26" s="123"/>
      <c r="BX26" s="123"/>
      <c r="BY26" s="123"/>
      <c r="BZ26" s="123"/>
      <c r="CA26" s="123"/>
      <c r="CB26" s="121"/>
      <c r="CC26" s="119">
        <v>210</v>
      </c>
      <c r="CD26" s="123"/>
      <c r="CE26" s="123"/>
      <c r="CF26" s="123"/>
      <c r="CG26" s="123"/>
      <c r="CH26" s="123"/>
      <c r="CI26" s="123"/>
      <c r="CJ26" s="123"/>
      <c r="CK26" s="123"/>
    </row>
    <row r="27" spans="1:89" ht="24" customHeight="1" x14ac:dyDescent="0.15">
      <c r="A27" s="238" t="s">
        <v>244</v>
      </c>
      <c r="B27" s="238" t="s">
        <v>136</v>
      </c>
      <c r="C27" s="238" t="s">
        <v>136</v>
      </c>
      <c r="D27" s="238" t="s">
        <v>136</v>
      </c>
      <c r="E27" s="238" t="s">
        <v>136</v>
      </c>
      <c r="F27" s="238" t="s">
        <v>136</v>
      </c>
      <c r="G27" s="238" t="s">
        <v>136</v>
      </c>
      <c r="H27" s="239" t="s">
        <v>136</v>
      </c>
      <c r="I27" s="118">
        <f>SUM(R27:CK27)</f>
        <v>805</v>
      </c>
      <c r="J27" s="118">
        <v>1413</v>
      </c>
      <c r="K27" s="118">
        <v>1413</v>
      </c>
      <c r="L27" s="118">
        <v>1413</v>
      </c>
      <c r="M27" s="118">
        <v>1413</v>
      </c>
      <c r="N27" s="118">
        <v>1413</v>
      </c>
      <c r="O27" s="118">
        <v>1413</v>
      </c>
      <c r="P27" s="118">
        <v>1413</v>
      </c>
      <c r="Q27" s="118">
        <v>1413</v>
      </c>
      <c r="R27" s="119">
        <v>3</v>
      </c>
      <c r="S27" s="123"/>
      <c r="T27" s="123"/>
      <c r="U27" s="123"/>
      <c r="V27" s="123"/>
      <c r="W27" s="123"/>
      <c r="X27" s="123"/>
      <c r="Y27" s="123"/>
      <c r="Z27" s="121"/>
      <c r="AA27" s="119" t="s">
        <v>157</v>
      </c>
      <c r="AB27" s="123"/>
      <c r="AC27" s="123"/>
      <c r="AD27" s="123"/>
      <c r="AE27" s="123"/>
      <c r="AF27" s="123"/>
      <c r="AG27" s="123"/>
      <c r="AH27" s="123"/>
      <c r="AI27" s="121"/>
      <c r="AJ27" s="119">
        <v>456</v>
      </c>
      <c r="AK27" s="123"/>
      <c r="AL27" s="123"/>
      <c r="AM27" s="123"/>
      <c r="AN27" s="123"/>
      <c r="AO27" s="123"/>
      <c r="AP27" s="123"/>
      <c r="AQ27" s="123"/>
      <c r="AR27" s="121"/>
      <c r="AS27" s="119">
        <v>110</v>
      </c>
      <c r="AT27" s="123"/>
      <c r="AU27" s="123"/>
      <c r="AV27" s="123"/>
      <c r="AW27" s="123"/>
      <c r="AX27" s="123"/>
      <c r="AY27" s="123"/>
      <c r="AZ27" s="123"/>
      <c r="BA27" s="121"/>
      <c r="BB27" s="119">
        <v>7</v>
      </c>
      <c r="BC27" s="123"/>
      <c r="BD27" s="123"/>
      <c r="BE27" s="123"/>
      <c r="BF27" s="123"/>
      <c r="BG27" s="123"/>
      <c r="BH27" s="123"/>
      <c r="BI27" s="123"/>
      <c r="BJ27" s="121"/>
      <c r="BK27" s="119">
        <v>18</v>
      </c>
      <c r="BL27" s="123"/>
      <c r="BM27" s="123"/>
      <c r="BN27" s="123"/>
      <c r="BO27" s="123"/>
      <c r="BP27" s="123"/>
      <c r="BQ27" s="123"/>
      <c r="BR27" s="123"/>
      <c r="BS27" s="121"/>
      <c r="BT27" s="119">
        <v>2</v>
      </c>
      <c r="BU27" s="123"/>
      <c r="BV27" s="123"/>
      <c r="BW27" s="123"/>
      <c r="BX27" s="123"/>
      <c r="BY27" s="123"/>
      <c r="BZ27" s="123"/>
      <c r="CA27" s="123"/>
      <c r="CB27" s="121"/>
      <c r="CC27" s="119">
        <v>209</v>
      </c>
      <c r="CD27" s="123"/>
      <c r="CE27" s="123"/>
      <c r="CF27" s="123"/>
      <c r="CG27" s="123"/>
      <c r="CH27" s="123"/>
      <c r="CI27" s="123"/>
      <c r="CJ27" s="123"/>
      <c r="CK27" s="123"/>
    </row>
    <row r="28" spans="1:89" ht="24" customHeight="1" x14ac:dyDescent="0.15">
      <c r="A28" s="238" t="s">
        <v>235</v>
      </c>
      <c r="B28" s="238" t="s">
        <v>136</v>
      </c>
      <c r="C28" s="238" t="s">
        <v>136</v>
      </c>
      <c r="D28" s="238" t="s">
        <v>136</v>
      </c>
      <c r="E28" s="238" t="s">
        <v>136</v>
      </c>
      <c r="F28" s="238" t="s">
        <v>136</v>
      </c>
      <c r="G28" s="238" t="s">
        <v>136</v>
      </c>
      <c r="H28" s="239" t="s">
        <v>136</v>
      </c>
      <c r="I28" s="118">
        <f>SUM(R28:CK28)</f>
        <v>889</v>
      </c>
      <c r="J28" s="118">
        <v>1413</v>
      </c>
      <c r="K28" s="118">
        <v>1413</v>
      </c>
      <c r="L28" s="118">
        <v>1413</v>
      </c>
      <c r="M28" s="118">
        <v>1413</v>
      </c>
      <c r="N28" s="118">
        <v>1413</v>
      </c>
      <c r="O28" s="118">
        <v>1413</v>
      </c>
      <c r="P28" s="118">
        <v>1413</v>
      </c>
      <c r="Q28" s="118">
        <v>1413</v>
      </c>
      <c r="R28" s="119">
        <v>4</v>
      </c>
      <c r="S28" s="123"/>
      <c r="T28" s="123"/>
      <c r="U28" s="123"/>
      <c r="V28" s="123"/>
      <c r="W28" s="123"/>
      <c r="X28" s="123"/>
      <c r="Y28" s="123"/>
      <c r="Z28" s="121"/>
      <c r="AA28" s="119" t="s">
        <v>157</v>
      </c>
      <c r="AB28" s="123"/>
      <c r="AC28" s="123"/>
      <c r="AD28" s="123"/>
      <c r="AE28" s="123"/>
      <c r="AF28" s="123"/>
      <c r="AG28" s="123"/>
      <c r="AH28" s="123"/>
      <c r="AI28" s="121"/>
      <c r="AJ28" s="119">
        <v>512</v>
      </c>
      <c r="AK28" s="123"/>
      <c r="AL28" s="123"/>
      <c r="AM28" s="123"/>
      <c r="AN28" s="123"/>
      <c r="AO28" s="123"/>
      <c r="AP28" s="123"/>
      <c r="AQ28" s="123"/>
      <c r="AR28" s="121"/>
      <c r="AS28" s="119">
        <v>114</v>
      </c>
      <c r="AT28" s="123"/>
      <c r="AU28" s="123"/>
      <c r="AV28" s="123"/>
      <c r="AW28" s="123"/>
      <c r="AX28" s="123"/>
      <c r="AY28" s="123"/>
      <c r="AZ28" s="123"/>
      <c r="BA28" s="121"/>
      <c r="BB28" s="119">
        <v>7</v>
      </c>
      <c r="BC28" s="123"/>
      <c r="BD28" s="123"/>
      <c r="BE28" s="123"/>
      <c r="BF28" s="123"/>
      <c r="BG28" s="123"/>
      <c r="BH28" s="123"/>
      <c r="BI28" s="123"/>
      <c r="BJ28" s="121"/>
      <c r="BK28" s="119">
        <v>18</v>
      </c>
      <c r="BL28" s="123"/>
      <c r="BM28" s="123"/>
      <c r="BN28" s="123"/>
      <c r="BO28" s="123"/>
      <c r="BP28" s="123"/>
      <c r="BQ28" s="123"/>
      <c r="BR28" s="123"/>
      <c r="BS28" s="121"/>
      <c r="BT28" s="119">
        <v>7</v>
      </c>
      <c r="BU28" s="123"/>
      <c r="BV28" s="123"/>
      <c r="BW28" s="123"/>
      <c r="BX28" s="123"/>
      <c r="BY28" s="123"/>
      <c r="BZ28" s="123"/>
      <c r="CA28" s="123"/>
      <c r="CB28" s="121"/>
      <c r="CC28" s="119">
        <v>227</v>
      </c>
      <c r="CD28" s="123"/>
      <c r="CE28" s="123"/>
      <c r="CF28" s="123"/>
      <c r="CG28" s="123"/>
      <c r="CH28" s="123"/>
      <c r="CI28" s="123"/>
      <c r="CJ28" s="123"/>
      <c r="CK28" s="123"/>
    </row>
    <row r="29" spans="1:89" ht="24" customHeight="1" x14ac:dyDescent="0.15">
      <c r="A29" s="238" t="s">
        <v>243</v>
      </c>
      <c r="B29" s="238" t="s">
        <v>136</v>
      </c>
      <c r="C29" s="238" t="s">
        <v>136</v>
      </c>
      <c r="D29" s="238" t="s">
        <v>136</v>
      </c>
      <c r="E29" s="238" t="s">
        <v>136</v>
      </c>
      <c r="F29" s="238" t="s">
        <v>136</v>
      </c>
      <c r="G29" s="238" t="s">
        <v>136</v>
      </c>
      <c r="H29" s="239" t="s">
        <v>136</v>
      </c>
      <c r="I29" s="118">
        <f>SUM(R29:CK29)</f>
        <v>895</v>
      </c>
      <c r="J29" s="118">
        <v>1413</v>
      </c>
      <c r="K29" s="118">
        <v>1413</v>
      </c>
      <c r="L29" s="118">
        <v>1413</v>
      </c>
      <c r="M29" s="118">
        <v>1413</v>
      </c>
      <c r="N29" s="118">
        <v>1413</v>
      </c>
      <c r="O29" s="118">
        <v>1413</v>
      </c>
      <c r="P29" s="118">
        <v>1413</v>
      </c>
      <c r="Q29" s="118">
        <v>1413</v>
      </c>
      <c r="R29" s="119">
        <v>8</v>
      </c>
      <c r="S29" s="123"/>
      <c r="T29" s="123"/>
      <c r="U29" s="123"/>
      <c r="V29" s="123"/>
      <c r="W29" s="123"/>
      <c r="X29" s="123"/>
      <c r="Y29" s="123"/>
      <c r="Z29" s="121"/>
      <c r="AA29" s="119" t="s">
        <v>157</v>
      </c>
      <c r="AB29" s="123"/>
      <c r="AC29" s="123"/>
      <c r="AD29" s="123"/>
      <c r="AE29" s="123"/>
      <c r="AF29" s="123"/>
      <c r="AG29" s="123"/>
      <c r="AH29" s="123"/>
      <c r="AI29" s="121"/>
      <c r="AJ29" s="119">
        <v>545</v>
      </c>
      <c r="AK29" s="123"/>
      <c r="AL29" s="123"/>
      <c r="AM29" s="123"/>
      <c r="AN29" s="123"/>
      <c r="AO29" s="123"/>
      <c r="AP29" s="123"/>
      <c r="AQ29" s="123"/>
      <c r="AR29" s="121"/>
      <c r="AS29" s="119">
        <v>94</v>
      </c>
      <c r="AT29" s="123"/>
      <c r="AU29" s="123"/>
      <c r="AV29" s="123"/>
      <c r="AW29" s="123"/>
      <c r="AX29" s="123"/>
      <c r="AY29" s="123"/>
      <c r="AZ29" s="123"/>
      <c r="BA29" s="121"/>
      <c r="BB29" s="119">
        <v>2</v>
      </c>
      <c r="BC29" s="123"/>
      <c r="BD29" s="123"/>
      <c r="BE29" s="123"/>
      <c r="BF29" s="123"/>
      <c r="BG29" s="123"/>
      <c r="BH29" s="123"/>
      <c r="BI29" s="123"/>
      <c r="BJ29" s="121"/>
      <c r="BK29" s="119">
        <v>24</v>
      </c>
      <c r="BL29" s="123"/>
      <c r="BM29" s="123"/>
      <c r="BN29" s="123"/>
      <c r="BO29" s="123"/>
      <c r="BP29" s="123"/>
      <c r="BQ29" s="123"/>
      <c r="BR29" s="123"/>
      <c r="BS29" s="121"/>
      <c r="BT29" s="119">
        <v>9</v>
      </c>
      <c r="BU29" s="123"/>
      <c r="BV29" s="123"/>
      <c r="BW29" s="123"/>
      <c r="BX29" s="123"/>
      <c r="BY29" s="123"/>
      <c r="BZ29" s="123"/>
      <c r="CA29" s="123"/>
      <c r="CB29" s="121"/>
      <c r="CC29" s="119">
        <v>213</v>
      </c>
      <c r="CD29" s="123"/>
      <c r="CE29" s="123"/>
      <c r="CF29" s="123"/>
      <c r="CG29" s="123"/>
      <c r="CH29" s="123"/>
      <c r="CI29" s="123"/>
      <c r="CJ29" s="123"/>
      <c r="CK29" s="123"/>
    </row>
    <row r="30" spans="1:89" ht="24" customHeight="1" x14ac:dyDescent="0.15">
      <c r="A30" s="241" t="s">
        <v>260</v>
      </c>
      <c r="B30" s="156" t="s">
        <v>136</v>
      </c>
      <c r="C30" s="156" t="s">
        <v>136</v>
      </c>
      <c r="D30" s="156" t="s">
        <v>136</v>
      </c>
      <c r="E30" s="156" t="s">
        <v>136</v>
      </c>
      <c r="F30" s="156" t="s">
        <v>136</v>
      </c>
      <c r="G30" s="156" t="s">
        <v>136</v>
      </c>
      <c r="H30" s="156" t="s">
        <v>136</v>
      </c>
      <c r="I30" s="132">
        <f t="shared" ref="I30" si="3">SUM(R30:CK30)</f>
        <v>783</v>
      </c>
      <c r="J30" s="132">
        <v>1413</v>
      </c>
      <c r="K30" s="132">
        <v>1413</v>
      </c>
      <c r="L30" s="132">
        <v>1413</v>
      </c>
      <c r="M30" s="132">
        <v>1413</v>
      </c>
      <c r="N30" s="132">
        <v>1413</v>
      </c>
      <c r="O30" s="132">
        <v>1413</v>
      </c>
      <c r="P30" s="132">
        <v>1413</v>
      </c>
      <c r="Q30" s="132">
        <v>1413</v>
      </c>
      <c r="R30" s="133">
        <v>7</v>
      </c>
      <c r="S30" s="144"/>
      <c r="T30" s="144"/>
      <c r="U30" s="144"/>
      <c r="V30" s="144"/>
      <c r="W30" s="144"/>
      <c r="X30" s="144"/>
      <c r="Y30" s="144"/>
      <c r="Z30" s="145"/>
      <c r="AA30" s="133">
        <v>2</v>
      </c>
      <c r="AB30" s="144"/>
      <c r="AC30" s="144"/>
      <c r="AD30" s="144"/>
      <c r="AE30" s="144"/>
      <c r="AF30" s="144"/>
      <c r="AG30" s="144"/>
      <c r="AH30" s="144"/>
      <c r="AI30" s="145"/>
      <c r="AJ30" s="133">
        <v>498</v>
      </c>
      <c r="AK30" s="144"/>
      <c r="AL30" s="144"/>
      <c r="AM30" s="144"/>
      <c r="AN30" s="144"/>
      <c r="AO30" s="144"/>
      <c r="AP30" s="144"/>
      <c r="AQ30" s="144"/>
      <c r="AR30" s="145"/>
      <c r="AS30" s="133">
        <v>91</v>
      </c>
      <c r="AT30" s="144"/>
      <c r="AU30" s="144"/>
      <c r="AV30" s="144"/>
      <c r="AW30" s="144"/>
      <c r="AX30" s="144"/>
      <c r="AY30" s="144"/>
      <c r="AZ30" s="144"/>
      <c r="BA30" s="145"/>
      <c r="BB30" s="133">
        <v>1</v>
      </c>
      <c r="BC30" s="144"/>
      <c r="BD30" s="144"/>
      <c r="BE30" s="144"/>
      <c r="BF30" s="144"/>
      <c r="BG30" s="144"/>
      <c r="BH30" s="144"/>
      <c r="BI30" s="144"/>
      <c r="BJ30" s="145"/>
      <c r="BK30" s="133">
        <v>33</v>
      </c>
      <c r="BL30" s="144"/>
      <c r="BM30" s="144"/>
      <c r="BN30" s="144"/>
      <c r="BO30" s="144"/>
      <c r="BP30" s="144"/>
      <c r="BQ30" s="144"/>
      <c r="BR30" s="144"/>
      <c r="BS30" s="145"/>
      <c r="BT30" s="133">
        <v>10</v>
      </c>
      <c r="BU30" s="144"/>
      <c r="BV30" s="144"/>
      <c r="BW30" s="144"/>
      <c r="BX30" s="144"/>
      <c r="BY30" s="144"/>
      <c r="BZ30" s="144"/>
      <c r="CA30" s="144"/>
      <c r="CB30" s="145"/>
      <c r="CC30" s="133">
        <v>141</v>
      </c>
      <c r="CD30" s="144"/>
      <c r="CE30" s="144"/>
      <c r="CF30" s="144"/>
      <c r="CG30" s="144"/>
      <c r="CH30" s="144"/>
      <c r="CI30" s="144"/>
      <c r="CJ30" s="144"/>
      <c r="CK30" s="144"/>
    </row>
    <row r="31" spans="1:89" ht="24" customHeight="1" x14ac:dyDescent="0.15">
      <c r="A31" s="287" t="s">
        <v>154</v>
      </c>
      <c r="B31" s="288" t="s">
        <v>154</v>
      </c>
      <c r="C31" s="288" t="s">
        <v>154</v>
      </c>
      <c r="D31" s="288" t="s">
        <v>154</v>
      </c>
      <c r="E31" s="288" t="s">
        <v>154</v>
      </c>
      <c r="F31" s="288" t="s">
        <v>154</v>
      </c>
      <c r="G31" s="288" t="s">
        <v>154</v>
      </c>
      <c r="H31" s="288" t="s">
        <v>154</v>
      </c>
      <c r="I31" s="289">
        <v>100</v>
      </c>
      <c r="J31" s="289"/>
      <c r="K31" s="289"/>
      <c r="L31" s="289"/>
      <c r="M31" s="289"/>
      <c r="N31" s="289"/>
      <c r="O31" s="289"/>
      <c r="P31" s="289"/>
      <c r="Q31" s="289"/>
      <c r="R31" s="289">
        <f>R30/I30*100</f>
        <v>0.89399744572158357</v>
      </c>
      <c r="S31" s="289">
        <v>2</v>
      </c>
      <c r="T31" s="289">
        <v>2</v>
      </c>
      <c r="U31" s="289">
        <v>2</v>
      </c>
      <c r="V31" s="289">
        <v>2</v>
      </c>
      <c r="W31" s="289">
        <v>2</v>
      </c>
      <c r="X31" s="289">
        <v>2</v>
      </c>
      <c r="Y31" s="289">
        <v>2</v>
      </c>
      <c r="Z31" s="289">
        <v>2</v>
      </c>
      <c r="AA31" s="125">
        <f>AA30/I30*100</f>
        <v>0.2554278416347382</v>
      </c>
      <c r="AB31" s="125">
        <v>2</v>
      </c>
      <c r="AC31" s="125">
        <v>2</v>
      </c>
      <c r="AD31" s="125">
        <v>2</v>
      </c>
      <c r="AE31" s="125">
        <v>2</v>
      </c>
      <c r="AF31" s="125">
        <v>2</v>
      </c>
      <c r="AG31" s="125">
        <v>2</v>
      </c>
      <c r="AH31" s="125">
        <v>2</v>
      </c>
      <c r="AI31" s="125">
        <v>2</v>
      </c>
      <c r="AJ31" s="289">
        <f>AJ30/I30*100</f>
        <v>63.601532567049816</v>
      </c>
      <c r="AK31" s="289">
        <v>2</v>
      </c>
      <c r="AL31" s="289">
        <v>2</v>
      </c>
      <c r="AM31" s="289">
        <v>2</v>
      </c>
      <c r="AN31" s="289">
        <v>2</v>
      </c>
      <c r="AO31" s="289">
        <v>2</v>
      </c>
      <c r="AP31" s="289">
        <v>2</v>
      </c>
      <c r="AQ31" s="289">
        <v>2</v>
      </c>
      <c r="AR31" s="289">
        <v>2</v>
      </c>
      <c r="AS31" s="125">
        <f>AS30/I30*100</f>
        <v>11.621966794380588</v>
      </c>
      <c r="AT31" s="125">
        <v>2</v>
      </c>
      <c r="AU31" s="125">
        <v>2</v>
      </c>
      <c r="AV31" s="125">
        <v>2</v>
      </c>
      <c r="AW31" s="125">
        <v>2</v>
      </c>
      <c r="AX31" s="125">
        <v>2</v>
      </c>
      <c r="AY31" s="125">
        <v>2</v>
      </c>
      <c r="AZ31" s="125">
        <v>2</v>
      </c>
      <c r="BA31" s="125">
        <v>2</v>
      </c>
      <c r="BB31" s="289">
        <f>BB30/I30*100</f>
        <v>0.1277139208173691</v>
      </c>
      <c r="BC31" s="289">
        <v>2</v>
      </c>
      <c r="BD31" s="289">
        <v>2</v>
      </c>
      <c r="BE31" s="289">
        <v>2</v>
      </c>
      <c r="BF31" s="289">
        <v>2</v>
      </c>
      <c r="BG31" s="289">
        <v>2</v>
      </c>
      <c r="BH31" s="289">
        <v>2</v>
      </c>
      <c r="BI31" s="289">
        <v>2</v>
      </c>
      <c r="BJ31" s="289">
        <v>2</v>
      </c>
      <c r="BK31" s="125">
        <f>BK30/I30*100</f>
        <v>4.2145593869731801</v>
      </c>
      <c r="BL31" s="125">
        <v>2</v>
      </c>
      <c r="BM31" s="125">
        <v>2</v>
      </c>
      <c r="BN31" s="125">
        <v>2</v>
      </c>
      <c r="BO31" s="125">
        <v>2</v>
      </c>
      <c r="BP31" s="125">
        <v>2</v>
      </c>
      <c r="BQ31" s="125">
        <v>2</v>
      </c>
      <c r="BR31" s="125">
        <v>2</v>
      </c>
      <c r="BS31" s="125">
        <v>2</v>
      </c>
      <c r="BT31" s="289">
        <f>BT30/I30*100</f>
        <v>1.277139208173691</v>
      </c>
      <c r="BU31" s="289">
        <v>2</v>
      </c>
      <c r="BV31" s="289">
        <v>2</v>
      </c>
      <c r="BW31" s="289">
        <v>2</v>
      </c>
      <c r="BX31" s="289">
        <v>2</v>
      </c>
      <c r="BY31" s="289">
        <v>2</v>
      </c>
      <c r="BZ31" s="289">
        <v>2</v>
      </c>
      <c r="CA31" s="289">
        <v>2</v>
      </c>
      <c r="CB31" s="289">
        <v>2</v>
      </c>
      <c r="CC31" s="125">
        <f>CC30/I30*100</f>
        <v>18.007662835249043</v>
      </c>
      <c r="CD31" s="125">
        <v>2</v>
      </c>
      <c r="CE31" s="125">
        <v>2</v>
      </c>
      <c r="CF31" s="125">
        <v>2</v>
      </c>
      <c r="CG31" s="125">
        <v>2</v>
      </c>
      <c r="CH31" s="125">
        <v>2</v>
      </c>
      <c r="CI31" s="125">
        <v>2</v>
      </c>
      <c r="CJ31" s="125">
        <v>2</v>
      </c>
      <c r="CK31" s="134">
        <v>2</v>
      </c>
    </row>
    <row r="32" spans="1:89" ht="24" customHeight="1" x14ac:dyDescent="0.15">
      <c r="A32" s="126" t="s">
        <v>248</v>
      </c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</row>
    <row r="33" ht="24" customHeight="1" x14ac:dyDescent="0.15"/>
    <row r="34" ht="18" customHeight="1" x14ac:dyDescent="0.15"/>
    <row r="35" ht="24" customHeight="1" x14ac:dyDescent="0.15"/>
    <row r="36" ht="24" customHeight="1" x14ac:dyDescent="0.15"/>
  </sheetData>
  <mergeCells count="153">
    <mergeCell ref="CC29:CK29"/>
    <mergeCell ref="A29:H29"/>
    <mergeCell ref="I29:Q29"/>
    <mergeCell ref="R29:Z29"/>
    <mergeCell ref="AA29:AI29"/>
    <mergeCell ref="AJ29:AR29"/>
    <mergeCell ref="AS29:BA29"/>
    <mergeCell ref="BB29:BJ29"/>
    <mergeCell ref="BK29:BS29"/>
    <mergeCell ref="BT29:CB29"/>
    <mergeCell ref="A26:H26"/>
    <mergeCell ref="I26:Q26"/>
    <mergeCell ref="R26:Z26"/>
    <mergeCell ref="AA26:AI26"/>
    <mergeCell ref="CC30:CK30"/>
    <mergeCell ref="AA28:AI28"/>
    <mergeCell ref="AJ28:AR28"/>
    <mergeCell ref="AS28:BA28"/>
    <mergeCell ref="BB28:BJ28"/>
    <mergeCell ref="BK28:BS28"/>
    <mergeCell ref="BT28:CB28"/>
    <mergeCell ref="CC28:CK28"/>
    <mergeCell ref="CC26:CK26"/>
    <mergeCell ref="A30:H30"/>
    <mergeCell ref="I30:Q30"/>
    <mergeCell ref="R30:Z30"/>
    <mergeCell ref="AA30:AI30"/>
    <mergeCell ref="AJ30:AR30"/>
    <mergeCell ref="AS30:BA30"/>
    <mergeCell ref="BB30:BJ30"/>
    <mergeCell ref="BK30:BS30"/>
    <mergeCell ref="BT30:CB30"/>
    <mergeCell ref="AJ26:AR26"/>
    <mergeCell ref="AS26:BA26"/>
    <mergeCell ref="BB26:BJ26"/>
    <mergeCell ref="BK26:BS26"/>
    <mergeCell ref="BT26:CB26"/>
    <mergeCell ref="A9:I9"/>
    <mergeCell ref="J9:S9"/>
    <mergeCell ref="T9:AC9"/>
    <mergeCell ref="AD9:AM9"/>
    <mergeCell ref="AN9:AW9"/>
    <mergeCell ref="AX9:BG9"/>
    <mergeCell ref="BH9:BQ9"/>
    <mergeCell ref="BR9:CA9"/>
    <mergeCell ref="CB9:CK9"/>
    <mergeCell ref="AS25:BA25"/>
    <mergeCell ref="AS23:BA23"/>
    <mergeCell ref="T10:AC10"/>
    <mergeCell ref="I22:Q25"/>
    <mergeCell ref="A10:I10"/>
    <mergeCell ref="BT23:CB25"/>
    <mergeCell ref="BB23:BJ25"/>
    <mergeCell ref="A22:H25"/>
    <mergeCell ref="A13:I13"/>
    <mergeCell ref="J13:S13"/>
    <mergeCell ref="T13:AC13"/>
    <mergeCell ref="AD13:AM13"/>
    <mergeCell ref="A32:CK32"/>
    <mergeCell ref="BT27:CB27"/>
    <mergeCell ref="CC27:CK27"/>
    <mergeCell ref="A31:H31"/>
    <mergeCell ref="I31:Q31"/>
    <mergeCell ref="R31:Z31"/>
    <mergeCell ref="AA31:AI31"/>
    <mergeCell ref="AJ31:AR31"/>
    <mergeCell ref="AS31:BA31"/>
    <mergeCell ref="BB31:BJ31"/>
    <mergeCell ref="BK31:BS31"/>
    <mergeCell ref="A27:H27"/>
    <mergeCell ref="I27:Q27"/>
    <mergeCell ref="R27:Z27"/>
    <mergeCell ref="AA27:AI27"/>
    <mergeCell ref="AJ27:AR27"/>
    <mergeCell ref="BT31:CB31"/>
    <mergeCell ref="CC31:CK31"/>
    <mergeCell ref="AS27:BA27"/>
    <mergeCell ref="BB27:BJ27"/>
    <mergeCell ref="BK27:BS27"/>
    <mergeCell ref="A28:H28"/>
    <mergeCell ref="I28:Q28"/>
    <mergeCell ref="R28:Z28"/>
    <mergeCell ref="AN13:AW13"/>
    <mergeCell ref="AX13:BG13"/>
    <mergeCell ref="BH13:BQ13"/>
    <mergeCell ref="BR13:CA13"/>
    <mergeCell ref="CB13:CK13"/>
    <mergeCell ref="A11:I11"/>
    <mergeCell ref="J11:S11"/>
    <mergeCell ref="T11:AC11"/>
    <mergeCell ref="AD11:AM11"/>
    <mergeCell ref="AN11:AW11"/>
    <mergeCell ref="AX11:BG11"/>
    <mergeCell ref="BH11:BQ11"/>
    <mergeCell ref="BR11:CA11"/>
    <mergeCell ref="CB11:CK11"/>
    <mergeCell ref="A12:I12"/>
    <mergeCell ref="J12:S12"/>
    <mergeCell ref="T12:AC12"/>
    <mergeCell ref="AD12:AM12"/>
    <mergeCell ref="AN12:AW12"/>
    <mergeCell ref="AX12:BG12"/>
    <mergeCell ref="BH12:BQ12"/>
    <mergeCell ref="BR12:CA12"/>
    <mergeCell ref="CB12:CK12"/>
    <mergeCell ref="BK23:BS23"/>
    <mergeCell ref="BH10:BQ10"/>
    <mergeCell ref="R23:Z25"/>
    <mergeCell ref="AA23:AI25"/>
    <mergeCell ref="CB14:CK14"/>
    <mergeCell ref="AN14:AW14"/>
    <mergeCell ref="AX14:BG14"/>
    <mergeCell ref="BH14:BQ14"/>
    <mergeCell ref="BR14:CA14"/>
    <mergeCell ref="CB10:CK10"/>
    <mergeCell ref="AJ23:AR25"/>
    <mergeCell ref="A15:CK15"/>
    <mergeCell ref="A18:CK18"/>
    <mergeCell ref="A21:CK21"/>
    <mergeCell ref="A20:CK20"/>
    <mergeCell ref="CC23:CK25"/>
    <mergeCell ref="AS24:BA24"/>
    <mergeCell ref="A14:I14"/>
    <mergeCell ref="AD10:AM10"/>
    <mergeCell ref="AN10:AW10"/>
    <mergeCell ref="BK24:BS24"/>
    <mergeCell ref="BK25:BS25"/>
    <mergeCell ref="R22:CK22"/>
    <mergeCell ref="J10:S10"/>
    <mergeCell ref="AX10:BG10"/>
    <mergeCell ref="J14:S14"/>
    <mergeCell ref="T14:AC14"/>
    <mergeCell ref="AD14:AM14"/>
    <mergeCell ref="BR10:CA10"/>
    <mergeCell ref="A1:CK1"/>
    <mergeCell ref="A3:CK3"/>
    <mergeCell ref="A4:CK4"/>
    <mergeCell ref="J5:S8"/>
    <mergeCell ref="A5:I8"/>
    <mergeCell ref="T6:AC8"/>
    <mergeCell ref="AD6:AM8"/>
    <mergeCell ref="BH6:BQ8"/>
    <mergeCell ref="T5:CK5"/>
    <mergeCell ref="CB6:CK8"/>
    <mergeCell ref="BR7:CA7"/>
    <mergeCell ref="AN8:AW8"/>
    <mergeCell ref="AX8:BG8"/>
    <mergeCell ref="AX6:BG6"/>
    <mergeCell ref="BR6:CA6"/>
    <mergeCell ref="AN7:AW7"/>
    <mergeCell ref="AX7:BG7"/>
    <mergeCell ref="AN6:AW6"/>
    <mergeCell ref="BR8:CA8"/>
  </mergeCells>
  <phoneticPr fontId="1"/>
  <pageMargins left="0.70866141732283472" right="0.70866141732283472" top="0.74803149606299213" bottom="0.74803149606299213" header="0.31496062992125984" footer="0.31496062992125984"/>
  <pageSetup paperSize="9" scale="83" firstPageNumber="41" orientation="portrait" useFirstPageNumber="1" r:id="rId1"/>
  <headerFooter scaleWithDoc="0" alignWithMargins="0">
    <oddFooter>&amp;C&amp;P</oddFooter>
  </headerFooter>
  <ignoredErrors>
    <ignoredError sqref="I26:Q28 I3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view="pageBreakPreview" topLeftCell="A25" zoomScaleNormal="100" zoomScaleSheetLayoutView="100" workbookViewId="0">
      <selection activeCell="F15" sqref="F15"/>
    </sheetView>
  </sheetViews>
  <sheetFormatPr defaultRowHeight="13.5" x14ac:dyDescent="0.15"/>
  <cols>
    <col min="1" max="8" width="11.125" style="4" customWidth="1"/>
    <col min="9" max="16384" width="9" style="4"/>
  </cols>
  <sheetData>
    <row r="1" spans="1:9" ht="21" customHeight="1" x14ac:dyDescent="0.15">
      <c r="A1" s="112" t="s">
        <v>158</v>
      </c>
      <c r="B1" s="112"/>
      <c r="C1" s="112"/>
      <c r="D1" s="112"/>
      <c r="E1" s="112"/>
      <c r="F1" s="112"/>
      <c r="G1" s="112"/>
      <c r="H1" s="112"/>
    </row>
    <row r="2" spans="1:9" ht="21" customHeight="1" x14ac:dyDescent="0.15">
      <c r="A2" s="84"/>
      <c r="B2" s="14"/>
      <c r="C2" s="14"/>
      <c r="D2" s="14"/>
      <c r="E2" s="14"/>
      <c r="F2" s="14"/>
      <c r="G2" s="14"/>
      <c r="H2" s="14"/>
    </row>
    <row r="3" spans="1:9" ht="21.75" customHeight="1" x14ac:dyDescent="0.15">
      <c r="A3" s="113" t="s">
        <v>159</v>
      </c>
      <c r="B3" s="113"/>
      <c r="C3" s="113"/>
      <c r="D3" s="113"/>
      <c r="E3" s="113"/>
      <c r="F3" s="113"/>
      <c r="G3" s="113"/>
      <c r="H3" s="113"/>
    </row>
    <row r="4" spans="1:9" ht="21" customHeight="1" x14ac:dyDescent="0.15">
      <c r="A4" s="13"/>
      <c r="B4" s="14"/>
      <c r="C4" s="14"/>
      <c r="D4" s="14"/>
      <c r="E4" s="14"/>
      <c r="F4" s="14"/>
      <c r="G4" s="14"/>
      <c r="H4" s="14"/>
    </row>
    <row r="5" spans="1:9" ht="17.25" customHeight="1" x14ac:dyDescent="0.15">
      <c r="A5" s="114" t="s">
        <v>160</v>
      </c>
      <c r="B5" s="114"/>
      <c r="C5" s="114"/>
      <c r="D5" s="114"/>
      <c r="E5" s="114"/>
      <c r="F5" s="114"/>
      <c r="G5" s="114"/>
      <c r="H5" s="114"/>
    </row>
    <row r="6" spans="1:9" ht="15" customHeight="1" x14ac:dyDescent="0.15">
      <c r="A6" s="115" t="s">
        <v>223</v>
      </c>
      <c r="B6" s="115"/>
      <c r="C6" s="115"/>
      <c r="D6" s="115"/>
      <c r="E6" s="115"/>
      <c r="F6" s="115"/>
      <c r="G6" s="115"/>
      <c r="H6" s="115"/>
    </row>
    <row r="7" spans="1:9" ht="21" customHeight="1" x14ac:dyDescent="0.15">
      <c r="A7" s="303"/>
      <c r="B7" s="138" t="s">
        <v>161</v>
      </c>
      <c r="C7" s="138"/>
      <c r="D7" s="138" t="s">
        <v>162</v>
      </c>
      <c r="E7" s="138"/>
      <c r="F7" s="85" t="s">
        <v>163</v>
      </c>
      <c r="G7" s="85" t="s">
        <v>165</v>
      </c>
      <c r="H7" s="86" t="s">
        <v>167</v>
      </c>
    </row>
    <row r="8" spans="1:9" ht="21" customHeight="1" x14ac:dyDescent="0.15">
      <c r="A8" s="304"/>
      <c r="B8" s="87" t="s">
        <v>168</v>
      </c>
      <c r="C8" s="87" t="s">
        <v>169</v>
      </c>
      <c r="D8" s="87" t="s">
        <v>168</v>
      </c>
      <c r="E8" s="87" t="s">
        <v>169</v>
      </c>
      <c r="F8" s="88" t="s">
        <v>164</v>
      </c>
      <c r="G8" s="88" t="s">
        <v>166</v>
      </c>
      <c r="H8" s="89" t="s">
        <v>166</v>
      </c>
    </row>
    <row r="9" spans="1:9" ht="21" customHeight="1" x14ac:dyDescent="0.15">
      <c r="A9" s="29" t="s">
        <v>262</v>
      </c>
      <c r="B9" s="5">
        <v>4</v>
      </c>
      <c r="C9" s="5">
        <v>10</v>
      </c>
      <c r="D9" s="5">
        <v>208</v>
      </c>
      <c r="E9" s="5">
        <v>1300</v>
      </c>
      <c r="F9" s="5">
        <v>1490</v>
      </c>
      <c r="G9" s="5">
        <v>719</v>
      </c>
      <c r="H9" s="7">
        <v>766</v>
      </c>
    </row>
    <row r="10" spans="1:9" ht="21" customHeight="1" x14ac:dyDescent="0.15">
      <c r="A10" s="29" t="s">
        <v>242</v>
      </c>
      <c r="B10" s="5" t="s">
        <v>157</v>
      </c>
      <c r="C10" s="5">
        <v>12</v>
      </c>
      <c r="D10" s="5" t="s">
        <v>157</v>
      </c>
      <c r="E10" s="5">
        <v>1448</v>
      </c>
      <c r="F10" s="5">
        <v>1467</v>
      </c>
      <c r="G10" s="5">
        <v>629</v>
      </c>
      <c r="H10" s="7">
        <v>652</v>
      </c>
    </row>
    <row r="11" spans="1:9" ht="21" customHeight="1" x14ac:dyDescent="0.15">
      <c r="A11" s="29" t="s">
        <v>236</v>
      </c>
      <c r="B11" s="5" t="s">
        <v>157</v>
      </c>
      <c r="C11" s="5">
        <v>12</v>
      </c>
      <c r="D11" s="5" t="s">
        <v>157</v>
      </c>
      <c r="E11" s="5">
        <v>1448</v>
      </c>
      <c r="F11" s="5">
        <v>1484</v>
      </c>
      <c r="G11" s="5">
        <v>633</v>
      </c>
      <c r="H11" s="7">
        <v>616</v>
      </c>
    </row>
    <row r="12" spans="1:9" ht="21" customHeight="1" x14ac:dyDescent="0.15">
      <c r="A12" s="29" t="s">
        <v>245</v>
      </c>
      <c r="B12" s="5" t="s">
        <v>157</v>
      </c>
      <c r="C12" s="5">
        <v>12</v>
      </c>
      <c r="D12" s="5" t="s">
        <v>157</v>
      </c>
      <c r="E12" s="5">
        <v>1448</v>
      </c>
      <c r="F12" s="5">
        <v>1463</v>
      </c>
      <c r="G12" s="5">
        <v>536</v>
      </c>
      <c r="H12" s="7">
        <v>557</v>
      </c>
    </row>
    <row r="13" spans="1:9" ht="21" customHeight="1" x14ac:dyDescent="0.15">
      <c r="A13" s="90" t="s">
        <v>263</v>
      </c>
      <c r="B13" s="5" t="s">
        <v>157</v>
      </c>
      <c r="C13" s="45">
        <v>12</v>
      </c>
      <c r="D13" s="5" t="s">
        <v>157</v>
      </c>
      <c r="E13" s="45">
        <v>1448</v>
      </c>
      <c r="F13" s="45">
        <v>1423</v>
      </c>
      <c r="G13" s="45">
        <v>491</v>
      </c>
      <c r="H13" s="47">
        <v>531</v>
      </c>
      <c r="I13" s="35"/>
    </row>
    <row r="14" spans="1:9" ht="15" customHeight="1" x14ac:dyDescent="0.15">
      <c r="A14" s="302" t="s">
        <v>231</v>
      </c>
      <c r="B14" s="302"/>
      <c r="C14" s="302"/>
      <c r="D14" s="302"/>
      <c r="E14" s="302"/>
      <c r="F14" s="302"/>
      <c r="G14" s="302"/>
      <c r="H14" s="302"/>
    </row>
    <row r="15" spans="1:9" ht="15" customHeight="1" x14ac:dyDescent="0.15">
      <c r="A15" s="54"/>
      <c r="B15" s="14"/>
      <c r="C15" s="14"/>
      <c r="D15" s="14"/>
      <c r="E15" s="14"/>
      <c r="F15" s="14"/>
      <c r="G15" s="14"/>
      <c r="H15" s="14"/>
    </row>
    <row r="16" spans="1:9" ht="21" customHeight="1" x14ac:dyDescent="0.15">
      <c r="A16" s="78"/>
      <c r="B16" s="14"/>
      <c r="C16" s="14"/>
      <c r="D16" s="14"/>
      <c r="E16" s="14"/>
      <c r="F16" s="14"/>
      <c r="G16" s="14"/>
      <c r="H16" s="14"/>
    </row>
    <row r="17" spans="1:8" ht="21.75" customHeight="1" x14ac:dyDescent="0.15">
      <c r="A17" s="113" t="s">
        <v>170</v>
      </c>
      <c r="B17" s="113"/>
      <c r="C17" s="113"/>
      <c r="D17" s="113"/>
      <c r="E17" s="113"/>
      <c r="F17" s="113"/>
      <c r="G17" s="113"/>
      <c r="H17" s="113"/>
    </row>
    <row r="18" spans="1:8" ht="21" customHeight="1" x14ac:dyDescent="0.15">
      <c r="A18" s="13"/>
      <c r="B18" s="14"/>
      <c r="C18" s="14"/>
      <c r="D18" s="14"/>
      <c r="E18" s="14"/>
      <c r="F18" s="14"/>
      <c r="G18" s="14"/>
      <c r="H18" s="14"/>
    </row>
    <row r="19" spans="1:8" ht="17.25" customHeight="1" x14ac:dyDescent="0.15">
      <c r="A19" s="114" t="s">
        <v>171</v>
      </c>
      <c r="B19" s="114"/>
      <c r="C19" s="114"/>
      <c r="D19" s="114"/>
      <c r="E19" s="114"/>
      <c r="F19" s="114"/>
      <c r="G19" s="114"/>
      <c r="H19" s="114"/>
    </row>
    <row r="20" spans="1:8" ht="15" customHeight="1" x14ac:dyDescent="0.15">
      <c r="A20" s="115" t="s">
        <v>224</v>
      </c>
      <c r="B20" s="115"/>
      <c r="C20" s="115"/>
      <c r="D20" s="115"/>
      <c r="E20" s="115"/>
      <c r="F20" s="115"/>
      <c r="G20" s="115"/>
      <c r="H20" s="115"/>
    </row>
    <row r="21" spans="1:8" ht="21" customHeight="1" x14ac:dyDescent="0.15">
      <c r="A21" s="303"/>
      <c r="B21" s="305" t="s">
        <v>161</v>
      </c>
      <c r="C21" s="305"/>
      <c r="D21" s="305" t="s">
        <v>162</v>
      </c>
      <c r="E21" s="305"/>
      <c r="F21" s="91" t="s">
        <v>163</v>
      </c>
      <c r="G21" s="91" t="s">
        <v>165</v>
      </c>
      <c r="H21" s="92" t="s">
        <v>167</v>
      </c>
    </row>
    <row r="22" spans="1:8" ht="21" customHeight="1" x14ac:dyDescent="0.15">
      <c r="A22" s="304"/>
      <c r="B22" s="93" t="s">
        <v>168</v>
      </c>
      <c r="C22" s="93" t="s">
        <v>169</v>
      </c>
      <c r="D22" s="93" t="s">
        <v>168</v>
      </c>
      <c r="E22" s="93" t="s">
        <v>169</v>
      </c>
      <c r="F22" s="94" t="s">
        <v>164</v>
      </c>
      <c r="G22" s="94" t="s">
        <v>166</v>
      </c>
      <c r="H22" s="95" t="s">
        <v>166</v>
      </c>
    </row>
    <row r="23" spans="1:8" s="35" customFormat="1" ht="21" customHeight="1" x14ac:dyDescent="0.15">
      <c r="A23" s="29" t="s">
        <v>262</v>
      </c>
      <c r="B23" s="96">
        <v>2</v>
      </c>
      <c r="C23" s="5" t="s">
        <v>157</v>
      </c>
      <c r="D23" s="96">
        <v>110</v>
      </c>
      <c r="E23" s="5" t="s">
        <v>157</v>
      </c>
      <c r="F23" s="96">
        <v>52</v>
      </c>
      <c r="G23" s="96">
        <v>63</v>
      </c>
      <c r="H23" s="97">
        <v>102</v>
      </c>
    </row>
    <row r="24" spans="1:8" s="35" customFormat="1" ht="21" customHeight="1" x14ac:dyDescent="0.15">
      <c r="A24" s="29" t="s">
        <v>242</v>
      </c>
      <c r="B24" s="5" t="s">
        <v>157</v>
      </c>
      <c r="C24" s="5">
        <v>1</v>
      </c>
      <c r="D24" s="5" t="s">
        <v>157</v>
      </c>
      <c r="E24" s="5">
        <v>80</v>
      </c>
      <c r="F24" s="96">
        <v>58</v>
      </c>
      <c r="G24" s="96">
        <v>65</v>
      </c>
      <c r="H24" s="97">
        <v>59</v>
      </c>
    </row>
    <row r="25" spans="1:8" s="35" customFormat="1" ht="21" customHeight="1" x14ac:dyDescent="0.15">
      <c r="A25" s="29" t="s">
        <v>236</v>
      </c>
      <c r="B25" s="5" t="s">
        <v>157</v>
      </c>
      <c r="C25" s="5">
        <v>1</v>
      </c>
      <c r="D25" s="5" t="s">
        <v>157</v>
      </c>
      <c r="E25" s="5">
        <v>80</v>
      </c>
      <c r="F25" s="96">
        <v>57</v>
      </c>
      <c r="G25" s="96">
        <v>50</v>
      </c>
      <c r="H25" s="97">
        <v>51</v>
      </c>
    </row>
    <row r="26" spans="1:8" s="35" customFormat="1" ht="21" customHeight="1" x14ac:dyDescent="0.15">
      <c r="A26" s="29" t="s">
        <v>245</v>
      </c>
      <c r="B26" s="5" t="s">
        <v>157</v>
      </c>
      <c r="C26" s="5">
        <v>1</v>
      </c>
      <c r="D26" s="5" t="s">
        <v>157</v>
      </c>
      <c r="E26" s="5">
        <v>50</v>
      </c>
      <c r="F26" s="96">
        <v>45</v>
      </c>
      <c r="G26" s="96">
        <v>26</v>
      </c>
      <c r="H26" s="97">
        <v>38</v>
      </c>
    </row>
    <row r="27" spans="1:8" s="35" customFormat="1" ht="21" customHeight="1" x14ac:dyDescent="0.15">
      <c r="A27" s="90" t="s">
        <v>263</v>
      </c>
      <c r="B27" s="5" t="s">
        <v>157</v>
      </c>
      <c r="C27" s="45">
        <v>1</v>
      </c>
      <c r="D27" s="5" t="s">
        <v>157</v>
      </c>
      <c r="E27" s="45">
        <v>50</v>
      </c>
      <c r="F27" s="98">
        <v>45</v>
      </c>
      <c r="G27" s="98">
        <v>28</v>
      </c>
      <c r="H27" s="99">
        <v>28</v>
      </c>
    </row>
    <row r="28" spans="1:8" s="35" customFormat="1" ht="15" customHeight="1" x14ac:dyDescent="0.15">
      <c r="A28" s="302" t="s">
        <v>231</v>
      </c>
      <c r="B28" s="302"/>
      <c r="C28" s="302"/>
      <c r="D28" s="302"/>
      <c r="E28" s="302"/>
      <c r="F28" s="302"/>
      <c r="G28" s="302"/>
      <c r="H28" s="302"/>
    </row>
    <row r="29" spans="1:8" ht="15" customHeight="1" x14ac:dyDescent="0.15">
      <c r="A29" s="83"/>
    </row>
    <row r="30" spans="1:8" ht="21" customHeight="1" x14ac:dyDescent="0.15">
      <c r="A30" s="100"/>
    </row>
    <row r="31" spans="1:8" ht="21" customHeight="1" x14ac:dyDescent="0.15">
      <c r="A31" s="100"/>
    </row>
    <row r="32" spans="1:8" ht="21" customHeight="1" x14ac:dyDescent="0.15"/>
    <row r="33" ht="21" customHeight="1" x14ac:dyDescent="0.15"/>
    <row r="34" ht="15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</sheetData>
  <mergeCells count="15">
    <mergeCell ref="A1:H1"/>
    <mergeCell ref="A3:H3"/>
    <mergeCell ref="A5:H5"/>
    <mergeCell ref="A6:H6"/>
    <mergeCell ref="A7:A8"/>
    <mergeCell ref="B7:C7"/>
    <mergeCell ref="D7:E7"/>
    <mergeCell ref="A28:H28"/>
    <mergeCell ref="A14:H14"/>
    <mergeCell ref="A17:H17"/>
    <mergeCell ref="A19:H19"/>
    <mergeCell ref="A20:H20"/>
    <mergeCell ref="A21:A22"/>
    <mergeCell ref="B21:C21"/>
    <mergeCell ref="D21:E21"/>
  </mergeCells>
  <phoneticPr fontId="6"/>
  <pageMargins left="0.70866141732283472" right="0.70866141732283472" top="0.74803149606299213" bottom="0.74803149606299213" header="0.31496062992125984" footer="0.31496062992125984"/>
  <pageSetup paperSize="9" firstPageNumber="42" orientation="portrait" useFirstPageNumber="1" r:id="rId1"/>
  <headerFooter scaleWithDoc="0"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view="pageBreakPreview" zoomScaleNormal="100" zoomScaleSheetLayoutView="100" workbookViewId="0">
      <selection activeCell="G3" sqref="G3"/>
    </sheetView>
  </sheetViews>
  <sheetFormatPr defaultRowHeight="13.5" x14ac:dyDescent="0.15"/>
  <cols>
    <col min="1" max="5" width="17.75" style="4" customWidth="1"/>
    <col min="6" max="16384" width="9" style="4"/>
  </cols>
  <sheetData>
    <row r="1" spans="1:5" ht="24" customHeight="1" x14ac:dyDescent="0.15">
      <c r="A1" s="112" t="s">
        <v>172</v>
      </c>
      <c r="B1" s="112"/>
      <c r="C1" s="112"/>
      <c r="D1" s="112"/>
      <c r="E1" s="112"/>
    </row>
    <row r="2" spans="1:5" ht="21" customHeight="1" x14ac:dyDescent="0.15">
      <c r="A2" s="15"/>
      <c r="B2" s="14"/>
      <c r="C2" s="14"/>
      <c r="D2" s="14"/>
      <c r="E2" s="14"/>
    </row>
    <row r="3" spans="1:5" ht="21.75" customHeight="1" x14ac:dyDescent="0.15">
      <c r="A3" s="113" t="s">
        <v>218</v>
      </c>
      <c r="B3" s="113"/>
      <c r="C3" s="113"/>
      <c r="D3" s="113"/>
      <c r="E3" s="113"/>
    </row>
    <row r="4" spans="1:5" ht="21" customHeight="1" x14ac:dyDescent="0.15">
      <c r="A4" s="13"/>
      <c r="B4" s="14"/>
      <c r="C4" s="14"/>
      <c r="D4" s="14"/>
      <c r="E4" s="14"/>
    </row>
    <row r="5" spans="1:5" ht="17.25" customHeight="1" x14ac:dyDescent="0.15">
      <c r="A5" s="114" t="s">
        <v>219</v>
      </c>
      <c r="B5" s="114"/>
      <c r="C5" s="114"/>
      <c r="D5" s="114"/>
      <c r="E5" s="114"/>
    </row>
    <row r="6" spans="1:5" ht="15" customHeight="1" x14ac:dyDescent="0.15">
      <c r="A6" s="115" t="s">
        <v>173</v>
      </c>
      <c r="B6" s="115"/>
      <c r="C6" s="115"/>
      <c r="D6" s="115"/>
      <c r="E6" s="115"/>
    </row>
    <row r="7" spans="1:5" ht="24" customHeight="1" x14ac:dyDescent="0.15">
      <c r="A7" s="303"/>
      <c r="B7" s="193" t="s">
        <v>174</v>
      </c>
      <c r="C7" s="193"/>
      <c r="D7" s="193" t="s">
        <v>175</v>
      </c>
      <c r="E7" s="194"/>
    </row>
    <row r="8" spans="1:5" ht="24" customHeight="1" x14ac:dyDescent="0.15">
      <c r="A8" s="304"/>
      <c r="B8" s="80" t="s">
        <v>176</v>
      </c>
      <c r="C8" s="80" t="s">
        <v>177</v>
      </c>
      <c r="D8" s="80" t="s">
        <v>176</v>
      </c>
      <c r="E8" s="81" t="s">
        <v>177</v>
      </c>
    </row>
    <row r="9" spans="1:5" ht="24" customHeight="1" x14ac:dyDescent="0.15">
      <c r="A9" s="74" t="s">
        <v>265</v>
      </c>
      <c r="B9" s="101">
        <v>43</v>
      </c>
      <c r="C9" s="102">
        <v>7461939</v>
      </c>
      <c r="D9" s="101">
        <v>36</v>
      </c>
      <c r="E9" s="103">
        <v>1122041</v>
      </c>
    </row>
    <row r="10" spans="1:5" ht="24" customHeight="1" x14ac:dyDescent="0.15">
      <c r="A10" s="74" t="s">
        <v>246</v>
      </c>
      <c r="B10" s="101">
        <v>43</v>
      </c>
      <c r="C10" s="102">
        <v>7559947</v>
      </c>
      <c r="D10" s="101">
        <v>37</v>
      </c>
      <c r="E10" s="103">
        <v>2118475</v>
      </c>
    </row>
    <row r="11" spans="1:5" ht="24" customHeight="1" x14ac:dyDescent="0.15">
      <c r="A11" s="74" t="s">
        <v>237</v>
      </c>
      <c r="B11" s="101">
        <v>33</v>
      </c>
      <c r="C11" s="102">
        <v>5659980</v>
      </c>
      <c r="D11" s="101">
        <v>35</v>
      </c>
      <c r="E11" s="103">
        <v>2120563</v>
      </c>
    </row>
    <row r="12" spans="1:5" ht="24" customHeight="1" x14ac:dyDescent="0.15">
      <c r="A12" s="74" t="s">
        <v>247</v>
      </c>
      <c r="B12" s="101">
        <v>34</v>
      </c>
      <c r="C12" s="102">
        <v>5773532</v>
      </c>
      <c r="D12" s="101">
        <v>26</v>
      </c>
      <c r="E12" s="103">
        <v>1139378</v>
      </c>
    </row>
    <row r="13" spans="1:5" ht="24" customHeight="1" x14ac:dyDescent="0.15">
      <c r="A13" s="104" t="s">
        <v>264</v>
      </c>
      <c r="B13" s="105">
        <v>30</v>
      </c>
      <c r="C13" s="106">
        <v>5633720</v>
      </c>
      <c r="D13" s="105">
        <v>22</v>
      </c>
      <c r="E13" s="107">
        <v>761460</v>
      </c>
    </row>
    <row r="14" spans="1:5" x14ac:dyDescent="0.15">
      <c r="A14" s="21"/>
      <c r="B14" s="14"/>
      <c r="C14" s="14"/>
      <c r="D14" s="14"/>
      <c r="E14" s="14"/>
    </row>
  </sheetData>
  <mergeCells count="7">
    <mergeCell ref="A6:E6"/>
    <mergeCell ref="A7:A8"/>
    <mergeCell ref="B7:C7"/>
    <mergeCell ref="D7:E7"/>
    <mergeCell ref="A1:E1"/>
    <mergeCell ref="A3:E3"/>
    <mergeCell ref="A5:E5"/>
  </mergeCells>
  <phoneticPr fontId="6"/>
  <pageMargins left="0.70866141732283472" right="0.70866141732283472" top="0.74803149606299213" bottom="0.74803149606299213" header="0.31496062992125984" footer="0.31496062992125984"/>
  <pageSetup paperSize="9" firstPageNumber="43" orientation="portrait" useFirstPageNumber="1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topLeftCell="D1" zoomScale="130" zoomScaleNormal="100" zoomScaleSheetLayoutView="130" workbookViewId="0">
      <selection activeCell="O1" sqref="O1"/>
    </sheetView>
  </sheetViews>
  <sheetFormatPr defaultRowHeight="42" x14ac:dyDescent="0.15"/>
  <cols>
    <col min="1" max="1" width="7.625" style="3" customWidth="1"/>
    <col min="2" max="2" width="8.625" style="3" customWidth="1"/>
    <col min="3" max="3" width="7.625" style="3" customWidth="1"/>
    <col min="4" max="4" width="6.625" style="3" customWidth="1"/>
    <col min="5" max="8" width="9" style="3"/>
    <col min="9" max="9" width="15.25" style="3" customWidth="1"/>
    <col min="10" max="16384" width="9" style="3"/>
  </cols>
  <sheetData>
    <row r="1" spans="1:55" ht="42" customHeight="1" x14ac:dyDescent="0.15">
      <c r="A1" s="30"/>
      <c r="B1" s="31"/>
      <c r="C1" s="30"/>
      <c r="D1" s="30"/>
      <c r="E1" s="109"/>
      <c r="F1" s="109"/>
      <c r="G1" s="109"/>
      <c r="H1" s="109"/>
      <c r="I1" s="109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</row>
    <row r="5" spans="1:55" x14ac:dyDescent="0.1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</row>
    <row r="6" spans="1:55" x14ac:dyDescent="0.1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</row>
    <row r="7" spans="1:55" x14ac:dyDescent="0.1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</row>
    <row r="8" spans="1:55" x14ac:dyDescent="0.15"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</row>
    <row r="9" spans="1:55" x14ac:dyDescent="0.15"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</row>
    <row r="23" spans="1:62" x14ac:dyDescent="0.1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62" x14ac:dyDescent="0.1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3"/>
    </row>
    <row r="33" spans="8:55" x14ac:dyDescent="0.15"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</row>
  </sheetData>
  <mergeCells count="1">
    <mergeCell ref="E1:I1"/>
  </mergeCells>
  <phoneticPr fontId="6"/>
  <pageMargins left="0.98425196850393704" right="0.98425196850393704" top="2.3622047244094491" bottom="0.98425196850393704" header="0.51181102362204722" footer="0.51181102362204722"/>
  <pageSetup paperSize="9" orientation="portrait" horizontalDpi="3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view="pageBreakPreview" topLeftCell="A31" zoomScaleNormal="100" zoomScaleSheetLayoutView="100" workbookViewId="0">
      <selection activeCell="H7" sqref="H7"/>
    </sheetView>
  </sheetViews>
  <sheetFormatPr defaultRowHeight="13.5" x14ac:dyDescent="0.15"/>
  <cols>
    <col min="1" max="1" width="20.5" style="4" bestFit="1" customWidth="1"/>
    <col min="2" max="5" width="17.75" style="4" customWidth="1"/>
    <col min="6" max="7" width="9" style="4"/>
    <col min="8" max="8" width="21" style="4" customWidth="1"/>
    <col min="9" max="16384" width="9" style="4"/>
  </cols>
  <sheetData>
    <row r="1" spans="1:7" ht="19.5" customHeight="1" x14ac:dyDescent="0.15">
      <c r="A1" s="111" t="s">
        <v>0</v>
      </c>
      <c r="B1" s="111"/>
      <c r="C1" s="111"/>
      <c r="D1" s="111"/>
      <c r="E1" s="111"/>
    </row>
    <row r="2" spans="1:7" ht="21" customHeight="1" x14ac:dyDescent="0.15">
      <c r="A2" s="13"/>
      <c r="B2" s="14"/>
      <c r="C2" s="14"/>
      <c r="D2" s="14"/>
      <c r="E2" s="14"/>
    </row>
    <row r="3" spans="1:7" ht="19.5" customHeight="1" x14ac:dyDescent="0.15">
      <c r="A3" s="112" t="s">
        <v>1</v>
      </c>
      <c r="B3" s="112"/>
      <c r="C3" s="112"/>
      <c r="D3" s="112"/>
      <c r="E3" s="112"/>
    </row>
    <row r="4" spans="1:7" ht="21" customHeight="1" x14ac:dyDescent="0.15">
      <c r="A4" s="15"/>
      <c r="B4" s="14"/>
      <c r="C4" s="14"/>
      <c r="D4" s="14"/>
      <c r="E4" s="14"/>
    </row>
    <row r="5" spans="1:7" ht="21.75" customHeight="1" x14ac:dyDescent="0.15">
      <c r="A5" s="113" t="s">
        <v>2</v>
      </c>
      <c r="B5" s="113"/>
      <c r="C5" s="113"/>
      <c r="D5" s="113"/>
      <c r="E5" s="113"/>
    </row>
    <row r="6" spans="1:7" ht="21" customHeight="1" x14ac:dyDescent="0.15">
      <c r="A6" s="13"/>
      <c r="B6" s="14"/>
      <c r="C6" s="14"/>
      <c r="D6" s="14"/>
      <c r="E6" s="14"/>
    </row>
    <row r="7" spans="1:7" ht="17.25" customHeight="1" x14ac:dyDescent="0.15">
      <c r="A7" s="114" t="s">
        <v>3</v>
      </c>
      <c r="B7" s="114"/>
      <c r="C7" s="114"/>
      <c r="D7" s="114"/>
      <c r="E7" s="114"/>
    </row>
    <row r="8" spans="1:7" ht="15" customHeight="1" x14ac:dyDescent="0.15">
      <c r="A8" s="115" t="s">
        <v>217</v>
      </c>
      <c r="B8" s="115"/>
      <c r="C8" s="115"/>
      <c r="D8" s="115"/>
      <c r="E8" s="115"/>
    </row>
    <row r="9" spans="1:7" ht="19.5" customHeight="1" x14ac:dyDescent="0.15">
      <c r="A9" s="16"/>
      <c r="B9" s="17" t="s">
        <v>4</v>
      </c>
      <c r="C9" s="17" t="s">
        <v>5</v>
      </c>
      <c r="D9" s="17" t="s">
        <v>6</v>
      </c>
      <c r="E9" s="18" t="s">
        <v>7</v>
      </c>
      <c r="F9" s="35"/>
    </row>
    <row r="10" spans="1:7" ht="19.5" customHeight="1" x14ac:dyDescent="0.15">
      <c r="A10" s="11" t="s">
        <v>249</v>
      </c>
      <c r="B10" s="19">
        <v>115406</v>
      </c>
      <c r="C10" s="19">
        <v>142153</v>
      </c>
      <c r="D10" s="6">
        <v>5.24</v>
      </c>
      <c r="E10" s="20">
        <v>283198463</v>
      </c>
      <c r="F10" s="35"/>
    </row>
    <row r="11" spans="1:7" ht="19.5" customHeight="1" x14ac:dyDescent="0.15">
      <c r="A11" s="11" t="s">
        <v>215</v>
      </c>
      <c r="B11" s="5">
        <v>114217</v>
      </c>
      <c r="C11" s="5">
        <v>139304</v>
      </c>
      <c r="D11" s="6">
        <v>5.1100000000000003</v>
      </c>
      <c r="E11" s="7">
        <v>276133462</v>
      </c>
      <c r="F11" s="36"/>
      <c r="G11" s="36"/>
    </row>
    <row r="12" spans="1:7" ht="19.5" customHeight="1" x14ac:dyDescent="0.15">
      <c r="A12" s="11" t="s">
        <v>232</v>
      </c>
      <c r="B12" s="5">
        <v>113009</v>
      </c>
      <c r="C12" s="5">
        <v>136545</v>
      </c>
      <c r="D12" s="6">
        <v>4.9800000000000004</v>
      </c>
      <c r="E12" s="7">
        <v>272276478</v>
      </c>
      <c r="F12" s="36"/>
      <c r="G12" s="36"/>
    </row>
    <row r="13" spans="1:7" ht="19.5" customHeight="1" x14ac:dyDescent="0.15">
      <c r="A13" s="11" t="s">
        <v>238</v>
      </c>
      <c r="B13" s="5">
        <v>112622</v>
      </c>
      <c r="C13" s="5">
        <v>134819</v>
      </c>
      <c r="D13" s="6">
        <v>4.9000000000000004</v>
      </c>
      <c r="E13" s="7">
        <v>265405356</v>
      </c>
      <c r="F13" s="36"/>
      <c r="G13" s="36"/>
    </row>
    <row r="14" spans="1:7" ht="19.5" customHeight="1" x14ac:dyDescent="0.15">
      <c r="A14" s="8" t="s">
        <v>250</v>
      </c>
      <c r="B14" s="9">
        <f>SUM(B15:B39)</f>
        <v>111921.24999999999</v>
      </c>
      <c r="C14" s="9">
        <f>SUM(C15:C39)</f>
        <v>132989.16666666669</v>
      </c>
      <c r="D14" s="37">
        <v>4.83</v>
      </c>
      <c r="E14" s="10">
        <f>SUM(E15:E39)</f>
        <v>260402239</v>
      </c>
      <c r="F14" s="36"/>
      <c r="G14" s="36"/>
    </row>
    <row r="15" spans="1:7" ht="19.5" customHeight="1" x14ac:dyDescent="0.15">
      <c r="A15" s="11" t="s">
        <v>9</v>
      </c>
      <c r="B15" s="19">
        <v>1937.5</v>
      </c>
      <c r="C15" s="19">
        <v>2187.1666666666665</v>
      </c>
      <c r="D15" s="6">
        <v>1.56</v>
      </c>
      <c r="E15" s="38">
        <v>4302003</v>
      </c>
      <c r="F15" s="36"/>
      <c r="G15" s="36"/>
    </row>
    <row r="16" spans="1:7" ht="19.5" customHeight="1" x14ac:dyDescent="0.15">
      <c r="A16" s="11" t="s">
        <v>10</v>
      </c>
      <c r="B16" s="19">
        <v>2703</v>
      </c>
      <c r="C16" s="19">
        <v>3182.5</v>
      </c>
      <c r="D16" s="6">
        <v>2.96</v>
      </c>
      <c r="E16" s="38">
        <v>6186479</v>
      </c>
      <c r="F16" s="36"/>
      <c r="G16" s="36"/>
    </row>
    <row r="17" spans="1:7" ht="19.5" customHeight="1" x14ac:dyDescent="0.15">
      <c r="A17" s="11" t="s">
        <v>11</v>
      </c>
      <c r="B17" s="19">
        <v>645.66666666666663</v>
      </c>
      <c r="C17" s="19">
        <v>734.58333333333337</v>
      </c>
      <c r="D17" s="6">
        <v>0.92</v>
      </c>
      <c r="E17" s="38">
        <v>1387731</v>
      </c>
      <c r="F17" s="36"/>
      <c r="G17" s="36"/>
    </row>
    <row r="18" spans="1:7" ht="19.5" customHeight="1" x14ac:dyDescent="0.15">
      <c r="A18" s="11" t="s">
        <v>12</v>
      </c>
      <c r="B18" s="19">
        <v>2011.25</v>
      </c>
      <c r="C18" s="19">
        <v>2595.1666666666665</v>
      </c>
      <c r="D18" s="6">
        <v>4.01</v>
      </c>
      <c r="E18" s="38">
        <v>4954484</v>
      </c>
      <c r="F18" s="36"/>
      <c r="G18" s="36"/>
    </row>
    <row r="19" spans="1:7" ht="19.5" customHeight="1" x14ac:dyDescent="0.15">
      <c r="A19" s="11" t="s">
        <v>13</v>
      </c>
      <c r="B19" s="19">
        <v>1479.75</v>
      </c>
      <c r="C19" s="19">
        <v>1652.25</v>
      </c>
      <c r="D19" s="6">
        <v>1.54</v>
      </c>
      <c r="E19" s="38">
        <v>3219201</v>
      </c>
      <c r="F19" s="36"/>
      <c r="G19" s="36"/>
    </row>
    <row r="20" spans="1:7" ht="19.5" customHeight="1" x14ac:dyDescent="0.15">
      <c r="A20" s="11" t="s">
        <v>14</v>
      </c>
      <c r="B20" s="19">
        <v>1197.25</v>
      </c>
      <c r="C20" s="19">
        <v>1365.3333333333333</v>
      </c>
      <c r="D20" s="6">
        <v>1.28</v>
      </c>
      <c r="E20" s="38">
        <v>2502137</v>
      </c>
      <c r="F20" s="36"/>
      <c r="G20" s="36"/>
    </row>
    <row r="21" spans="1:7" ht="19.5" customHeight="1" x14ac:dyDescent="0.15">
      <c r="A21" s="11" t="s">
        <v>15</v>
      </c>
      <c r="B21" s="19">
        <v>2932.3333333333335</v>
      </c>
      <c r="C21" s="19">
        <v>3565</v>
      </c>
      <c r="D21" s="6">
        <v>4.47</v>
      </c>
      <c r="E21" s="38">
        <v>6662242</v>
      </c>
      <c r="F21" s="36"/>
      <c r="G21" s="36"/>
    </row>
    <row r="22" spans="1:7" ht="19.5" customHeight="1" x14ac:dyDescent="0.15">
      <c r="A22" s="11" t="s">
        <v>16</v>
      </c>
      <c r="B22" s="19">
        <v>2675.3333333333335</v>
      </c>
      <c r="C22" s="19">
        <v>3293.0833333333335</v>
      </c>
      <c r="D22" s="6">
        <v>5.37</v>
      </c>
      <c r="E22" s="38">
        <v>6328797</v>
      </c>
      <c r="F22" s="36"/>
      <c r="G22" s="36"/>
    </row>
    <row r="23" spans="1:7" ht="19.5" customHeight="1" x14ac:dyDescent="0.15">
      <c r="A23" s="11" t="s">
        <v>17</v>
      </c>
      <c r="B23" s="19">
        <v>1159.0833333333333</v>
      </c>
      <c r="C23" s="19">
        <v>1352.25</v>
      </c>
      <c r="D23" s="6">
        <v>1.64</v>
      </c>
      <c r="E23" s="38">
        <v>2663883</v>
      </c>
      <c r="F23" s="36"/>
      <c r="G23" s="36"/>
    </row>
    <row r="24" spans="1:7" ht="19.5" customHeight="1" x14ac:dyDescent="0.15">
      <c r="A24" s="11" t="s">
        <v>18</v>
      </c>
      <c r="B24" s="19">
        <v>4389.75</v>
      </c>
      <c r="C24" s="19">
        <v>5042.75</v>
      </c>
      <c r="D24" s="6">
        <v>6.56</v>
      </c>
      <c r="E24" s="38">
        <v>10428616</v>
      </c>
      <c r="F24" s="36"/>
      <c r="G24" s="36"/>
    </row>
    <row r="25" spans="1:7" ht="19.5" customHeight="1" x14ac:dyDescent="0.15">
      <c r="A25" s="11" t="s">
        <v>19</v>
      </c>
      <c r="B25" s="19">
        <v>2617.6666666666665</v>
      </c>
      <c r="C25" s="19">
        <v>3132.6666666666665</v>
      </c>
      <c r="D25" s="6">
        <v>3.27</v>
      </c>
      <c r="E25" s="38">
        <v>5952999</v>
      </c>
      <c r="F25" s="36"/>
      <c r="G25" s="36"/>
    </row>
    <row r="26" spans="1:7" ht="19.5" customHeight="1" x14ac:dyDescent="0.15">
      <c r="A26" s="11" t="s">
        <v>20</v>
      </c>
      <c r="B26" s="19">
        <v>5068.416666666667</v>
      </c>
      <c r="C26" s="19">
        <v>6131.083333333333</v>
      </c>
      <c r="D26" s="6">
        <v>3.34</v>
      </c>
      <c r="E26" s="38">
        <v>11290204</v>
      </c>
      <c r="F26" s="36"/>
      <c r="G26" s="36"/>
    </row>
    <row r="27" spans="1:7" ht="19.5" customHeight="1" x14ac:dyDescent="0.15">
      <c r="A27" s="11" t="s">
        <v>21</v>
      </c>
      <c r="B27" s="19">
        <v>8417.3333333333339</v>
      </c>
      <c r="C27" s="19">
        <v>10571.166666666666</v>
      </c>
      <c r="D27" s="6">
        <v>5.99</v>
      </c>
      <c r="E27" s="38">
        <v>18751773</v>
      </c>
      <c r="F27" s="36"/>
      <c r="G27" s="36"/>
    </row>
    <row r="28" spans="1:7" ht="19.5" customHeight="1" x14ac:dyDescent="0.15">
      <c r="A28" s="11" t="s">
        <v>22</v>
      </c>
      <c r="B28" s="19">
        <v>2907.1666666666665</v>
      </c>
      <c r="C28" s="19">
        <v>3469.0833333333335</v>
      </c>
      <c r="D28" s="6">
        <v>4.07</v>
      </c>
      <c r="E28" s="38">
        <v>6642045</v>
      </c>
      <c r="F28" s="36"/>
      <c r="G28" s="36"/>
    </row>
    <row r="29" spans="1:7" ht="19.5" customHeight="1" x14ac:dyDescent="0.15">
      <c r="A29" s="11" t="s">
        <v>23</v>
      </c>
      <c r="B29" s="19">
        <v>7641.25</v>
      </c>
      <c r="C29" s="19">
        <v>8903.9166666666661</v>
      </c>
      <c r="D29" s="6">
        <v>7.03</v>
      </c>
      <c r="E29" s="38">
        <v>18849871</v>
      </c>
      <c r="F29" s="36"/>
      <c r="G29" s="36"/>
    </row>
    <row r="30" spans="1:7" ht="19.5" customHeight="1" x14ac:dyDescent="0.15">
      <c r="A30" s="11" t="s">
        <v>24</v>
      </c>
      <c r="B30" s="19">
        <v>3639.6666666666665</v>
      </c>
      <c r="C30" s="19">
        <v>4402.916666666667</v>
      </c>
      <c r="D30" s="6">
        <v>4.93</v>
      </c>
      <c r="E30" s="38">
        <v>8083902</v>
      </c>
      <c r="F30" s="36"/>
      <c r="G30" s="36"/>
    </row>
    <row r="31" spans="1:7" ht="19.5" customHeight="1" x14ac:dyDescent="0.15">
      <c r="A31" s="11" t="s">
        <v>25</v>
      </c>
      <c r="B31" s="19">
        <v>4147</v>
      </c>
      <c r="C31" s="19">
        <v>4961.916666666667</v>
      </c>
      <c r="D31" s="6">
        <v>2.95</v>
      </c>
      <c r="E31" s="38">
        <v>8874385</v>
      </c>
      <c r="F31" s="36"/>
      <c r="G31" s="36"/>
    </row>
    <row r="32" spans="1:7" ht="19.5" customHeight="1" x14ac:dyDescent="0.15">
      <c r="A32" s="11" t="s">
        <v>26</v>
      </c>
      <c r="B32" s="19">
        <v>2087.1666666666665</v>
      </c>
      <c r="C32" s="19">
        <v>2751.5</v>
      </c>
      <c r="D32" s="6">
        <v>2.46</v>
      </c>
      <c r="E32" s="38">
        <v>4867296</v>
      </c>
      <c r="F32" s="36"/>
      <c r="G32" s="36"/>
    </row>
    <row r="33" spans="1:7" ht="19.5" customHeight="1" x14ac:dyDescent="0.15">
      <c r="A33" s="11" t="s">
        <v>27</v>
      </c>
      <c r="B33" s="19">
        <v>2227.6666666666665</v>
      </c>
      <c r="C33" s="19">
        <v>2620.9166666666665</v>
      </c>
      <c r="D33" s="6">
        <v>2.36</v>
      </c>
      <c r="E33" s="38">
        <v>4912524</v>
      </c>
      <c r="F33" s="36"/>
      <c r="G33" s="36"/>
    </row>
    <row r="34" spans="1:7" ht="19.5" customHeight="1" x14ac:dyDescent="0.15">
      <c r="A34" s="11" t="s">
        <v>28</v>
      </c>
      <c r="B34" s="19">
        <v>4999</v>
      </c>
      <c r="C34" s="19">
        <v>6379.166666666667</v>
      </c>
      <c r="D34" s="6">
        <v>5.37</v>
      </c>
      <c r="E34" s="38">
        <v>11498269</v>
      </c>
      <c r="F34" s="36"/>
      <c r="G34" s="36"/>
    </row>
    <row r="35" spans="1:7" ht="19.5" customHeight="1" x14ac:dyDescent="0.15">
      <c r="A35" s="11" t="s">
        <v>29</v>
      </c>
      <c r="B35" s="19">
        <v>7452.916666666667</v>
      </c>
      <c r="C35" s="19">
        <v>9301.6666666666661</v>
      </c>
      <c r="D35" s="6">
        <v>6.09</v>
      </c>
      <c r="E35" s="38">
        <v>17681484</v>
      </c>
      <c r="F35" s="36"/>
      <c r="G35" s="36"/>
    </row>
    <row r="36" spans="1:7" ht="19.5" customHeight="1" x14ac:dyDescent="0.15">
      <c r="A36" s="11" t="s">
        <v>30</v>
      </c>
      <c r="B36" s="19">
        <v>6738.5</v>
      </c>
      <c r="C36" s="19">
        <v>8045.333333333333</v>
      </c>
      <c r="D36" s="6">
        <v>6.31</v>
      </c>
      <c r="E36" s="38">
        <v>16246618</v>
      </c>
      <c r="F36" s="36"/>
      <c r="G36" s="36"/>
    </row>
    <row r="37" spans="1:7" ht="19.5" customHeight="1" x14ac:dyDescent="0.15">
      <c r="A37" s="11" t="s">
        <v>31</v>
      </c>
      <c r="B37" s="19">
        <v>10116.083333333334</v>
      </c>
      <c r="C37" s="19">
        <v>12979.333333333334</v>
      </c>
      <c r="D37" s="6">
        <v>6.82</v>
      </c>
      <c r="E37" s="38">
        <v>23709045</v>
      </c>
      <c r="F37" s="36"/>
      <c r="G37" s="36"/>
    </row>
    <row r="38" spans="1:7" ht="19.5" customHeight="1" x14ac:dyDescent="0.15">
      <c r="A38" s="11" t="s">
        <v>32</v>
      </c>
      <c r="B38" s="19">
        <v>22281.083333333332</v>
      </c>
      <c r="C38" s="19">
        <v>23917.833333333332</v>
      </c>
      <c r="D38" s="6">
        <v>22.71</v>
      </c>
      <c r="E38" s="38">
        <v>52309359</v>
      </c>
      <c r="F38" s="36"/>
      <c r="G38" s="36"/>
    </row>
    <row r="39" spans="1:7" ht="19.5" customHeight="1" x14ac:dyDescent="0.15">
      <c r="A39" s="12" t="s">
        <v>33</v>
      </c>
      <c r="B39" s="39">
        <v>449.41666666666669</v>
      </c>
      <c r="C39" s="39">
        <v>450.58333333333331</v>
      </c>
      <c r="D39" s="40">
        <v>0</v>
      </c>
      <c r="E39" s="41">
        <v>2096892</v>
      </c>
      <c r="F39" s="36"/>
      <c r="G39" s="42"/>
    </row>
    <row r="40" spans="1:7" ht="14.25" customHeight="1" x14ac:dyDescent="0.15">
      <c r="A40" s="110" t="s">
        <v>225</v>
      </c>
      <c r="B40" s="110"/>
      <c r="C40" s="110"/>
      <c r="D40" s="110"/>
      <c r="E40" s="110"/>
    </row>
    <row r="41" spans="1:7" ht="15" customHeight="1" x14ac:dyDescent="0.15">
      <c r="A41" s="21"/>
      <c r="B41" s="14"/>
      <c r="C41" s="14"/>
      <c r="D41" s="14"/>
      <c r="E41" s="14"/>
    </row>
  </sheetData>
  <mergeCells count="6">
    <mergeCell ref="A40:E40"/>
    <mergeCell ref="A1:E1"/>
    <mergeCell ref="A3:E3"/>
    <mergeCell ref="A5:E5"/>
    <mergeCell ref="A7:E7"/>
    <mergeCell ref="A8:E8"/>
  </mergeCells>
  <phoneticPr fontId="1"/>
  <pageMargins left="0.70866141732283472" right="0.70866141732283472" top="0.74803149606299213" bottom="0.74803149606299213" header="0.31496062992125984" footer="0.31496062992125984"/>
  <pageSetup paperSize="9" scale="96" firstPageNumber="34" orientation="portrait" useFirstPageNumber="1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showGridLines="0" view="pageBreakPreview" zoomScaleNormal="100" zoomScaleSheetLayoutView="100" workbookViewId="0">
      <selection activeCell="O4" sqref="O4"/>
    </sheetView>
  </sheetViews>
  <sheetFormatPr defaultRowHeight="13.5" x14ac:dyDescent="0.15"/>
  <cols>
    <col min="1" max="1" width="12.25" style="4" bestFit="1" customWidth="1"/>
    <col min="2" max="10" width="8.875" style="4" customWidth="1"/>
    <col min="11" max="16384" width="9" style="4"/>
  </cols>
  <sheetData>
    <row r="1" spans="1:19" ht="21.75" customHeight="1" x14ac:dyDescent="0.15">
      <c r="A1" s="113" t="s">
        <v>34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9" ht="21" customHeight="1" x14ac:dyDescent="0.15">
      <c r="A2" s="13"/>
      <c r="B2" s="14"/>
      <c r="C2" s="14"/>
      <c r="D2" s="14"/>
      <c r="E2" s="14"/>
      <c r="F2" s="14"/>
      <c r="G2" s="14"/>
      <c r="H2" s="14"/>
      <c r="I2" s="14"/>
      <c r="J2" s="14"/>
    </row>
    <row r="3" spans="1:19" ht="17.25" customHeight="1" x14ac:dyDescent="0.15">
      <c r="A3" s="114" t="s">
        <v>35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9" ht="15" customHeight="1" x14ac:dyDescent="0.15">
      <c r="A4" s="115" t="s">
        <v>36</v>
      </c>
      <c r="B4" s="115"/>
      <c r="C4" s="115"/>
      <c r="D4" s="115"/>
      <c r="E4" s="115"/>
      <c r="F4" s="115"/>
      <c r="G4" s="115"/>
      <c r="H4" s="115"/>
      <c r="I4" s="115"/>
      <c r="J4" s="115"/>
    </row>
    <row r="5" spans="1:19" ht="21" customHeight="1" x14ac:dyDescent="0.15">
      <c r="A5" s="16"/>
      <c r="B5" s="27" t="s">
        <v>37</v>
      </c>
      <c r="C5" s="27" t="s">
        <v>38</v>
      </c>
      <c r="D5" s="27" t="s">
        <v>39</v>
      </c>
      <c r="E5" s="27" t="s">
        <v>40</v>
      </c>
      <c r="F5" s="27" t="s">
        <v>41</v>
      </c>
      <c r="G5" s="27" t="s">
        <v>42</v>
      </c>
      <c r="H5" s="27" t="s">
        <v>43</v>
      </c>
      <c r="I5" s="27" t="s">
        <v>44</v>
      </c>
      <c r="J5" s="28" t="s">
        <v>45</v>
      </c>
    </row>
    <row r="6" spans="1:19" ht="21" customHeight="1" x14ac:dyDescent="0.15">
      <c r="A6" s="29" t="s">
        <v>249</v>
      </c>
      <c r="B6" s="5">
        <v>115406</v>
      </c>
      <c r="C6" s="5">
        <v>108708</v>
      </c>
      <c r="D6" s="5">
        <v>106426</v>
      </c>
      <c r="E6" s="5">
        <v>4859</v>
      </c>
      <c r="F6" s="5">
        <v>99213</v>
      </c>
      <c r="G6" s="5">
        <v>17</v>
      </c>
      <c r="H6" s="5">
        <v>2230</v>
      </c>
      <c r="I6" s="5">
        <v>360</v>
      </c>
      <c r="J6" s="7">
        <v>27410</v>
      </c>
    </row>
    <row r="7" spans="1:19" ht="21" customHeight="1" x14ac:dyDescent="0.15">
      <c r="A7" s="29" t="s">
        <v>215</v>
      </c>
      <c r="B7" s="5">
        <v>114217</v>
      </c>
      <c r="C7" s="5">
        <v>107782</v>
      </c>
      <c r="D7" s="5">
        <v>105595</v>
      </c>
      <c r="E7" s="5">
        <v>4626</v>
      </c>
      <c r="F7" s="5">
        <v>98711</v>
      </c>
      <c r="G7" s="5">
        <v>17</v>
      </c>
      <c r="H7" s="5">
        <v>2011</v>
      </c>
      <c r="I7" s="5">
        <v>373</v>
      </c>
      <c r="J7" s="7">
        <v>28724</v>
      </c>
    </row>
    <row r="8" spans="1:19" ht="21" customHeight="1" x14ac:dyDescent="0.15">
      <c r="A8" s="29" t="s">
        <v>232</v>
      </c>
      <c r="B8" s="5">
        <v>113009</v>
      </c>
      <c r="C8" s="5">
        <v>106766</v>
      </c>
      <c r="D8" s="5">
        <v>104580</v>
      </c>
      <c r="E8" s="5">
        <v>4309</v>
      </c>
      <c r="F8" s="5">
        <v>98181</v>
      </c>
      <c r="G8" s="5">
        <v>17</v>
      </c>
      <c r="H8" s="5">
        <v>1733</v>
      </c>
      <c r="I8" s="5">
        <v>371</v>
      </c>
      <c r="J8" s="7">
        <v>29229</v>
      </c>
    </row>
    <row r="9" spans="1:19" ht="21" customHeight="1" x14ac:dyDescent="0.15">
      <c r="A9" s="29" t="s">
        <v>238</v>
      </c>
      <c r="B9" s="5">
        <v>112622</v>
      </c>
      <c r="C9" s="5">
        <v>106591</v>
      </c>
      <c r="D9" s="5">
        <v>104435</v>
      </c>
      <c r="E9" s="5">
        <v>4034</v>
      </c>
      <c r="F9" s="5">
        <v>97084</v>
      </c>
      <c r="G9" s="5">
        <v>14</v>
      </c>
      <c r="H9" s="5">
        <v>1579</v>
      </c>
      <c r="I9" s="5">
        <v>383</v>
      </c>
      <c r="J9" s="7">
        <v>30613</v>
      </c>
    </row>
    <row r="10" spans="1:19" ht="21" customHeight="1" x14ac:dyDescent="0.15">
      <c r="A10" s="22" t="s">
        <v>250</v>
      </c>
      <c r="B10" s="23">
        <f t="shared" ref="B10:G10" si="0">SUM(B11:B35)</f>
        <v>111921.24999999999</v>
      </c>
      <c r="C10" s="23">
        <f t="shared" si="0"/>
        <v>106075.75</v>
      </c>
      <c r="D10" s="23">
        <f t="shared" si="0"/>
        <v>103863.50000000001</v>
      </c>
      <c r="E10" s="23">
        <f t="shared" si="0"/>
        <v>3729.0000000000005</v>
      </c>
      <c r="F10" s="23">
        <f t="shared" si="0"/>
        <v>96849.333333333343</v>
      </c>
      <c r="G10" s="23">
        <f t="shared" si="0"/>
        <v>12.833333333333332</v>
      </c>
      <c r="H10" s="23">
        <f t="shared" ref="H10:J10" si="1">SUM(H11:H35)</f>
        <v>1576.0000000000002</v>
      </c>
      <c r="I10" s="23">
        <f t="shared" si="1"/>
        <v>411.58333333333337</v>
      </c>
      <c r="J10" s="24">
        <f t="shared" si="1"/>
        <v>31508.833333333328</v>
      </c>
    </row>
    <row r="11" spans="1:19" ht="21" customHeight="1" x14ac:dyDescent="0.15">
      <c r="A11" s="25" t="s">
        <v>9</v>
      </c>
      <c r="B11" s="19">
        <v>1937.5</v>
      </c>
      <c r="C11" s="5">
        <v>1825.5833333333333</v>
      </c>
      <c r="D11" s="5">
        <v>1721.6666666666667</v>
      </c>
      <c r="E11" s="5">
        <v>43.916666666666664</v>
      </c>
      <c r="F11" s="5">
        <v>1662.25</v>
      </c>
      <c r="G11" s="43">
        <v>0.25</v>
      </c>
      <c r="H11" s="5">
        <v>28.083333333333332</v>
      </c>
      <c r="I11" s="5">
        <v>6.833333333333333</v>
      </c>
      <c r="J11" s="7">
        <v>419.83333333333331</v>
      </c>
      <c r="K11" s="44"/>
      <c r="L11" s="42"/>
      <c r="M11" s="42"/>
      <c r="N11" s="42"/>
      <c r="O11" s="42"/>
      <c r="P11" s="42"/>
      <c r="Q11" s="42"/>
      <c r="R11" s="42"/>
      <c r="S11" s="42"/>
    </row>
    <row r="12" spans="1:19" ht="21" customHeight="1" x14ac:dyDescent="0.15">
      <c r="A12" s="25" t="s">
        <v>10</v>
      </c>
      <c r="B12" s="19">
        <v>2703</v>
      </c>
      <c r="C12" s="5">
        <v>2546.9166666666665</v>
      </c>
      <c r="D12" s="5">
        <v>2492.8333333333335</v>
      </c>
      <c r="E12" s="5">
        <v>73.75</v>
      </c>
      <c r="F12" s="5">
        <v>2273.1666666666665</v>
      </c>
      <c r="G12" s="43">
        <v>0</v>
      </c>
      <c r="H12" s="5">
        <v>22.666666666666668</v>
      </c>
      <c r="I12" s="5">
        <v>11.333333333333334</v>
      </c>
      <c r="J12" s="7">
        <v>582.75</v>
      </c>
      <c r="K12" s="42"/>
      <c r="L12" s="42"/>
      <c r="M12" s="42"/>
      <c r="N12" s="42"/>
      <c r="O12" s="42"/>
      <c r="P12" s="42"/>
      <c r="Q12" s="42"/>
      <c r="R12" s="42"/>
      <c r="S12" s="42"/>
    </row>
    <row r="13" spans="1:19" ht="21" customHeight="1" x14ac:dyDescent="0.15">
      <c r="A13" s="25" t="s">
        <v>11</v>
      </c>
      <c r="B13" s="19">
        <v>645.66666666666663</v>
      </c>
      <c r="C13" s="5">
        <v>593.58333333333337</v>
      </c>
      <c r="D13" s="5">
        <v>564.5</v>
      </c>
      <c r="E13" s="5">
        <v>16.166666666666668</v>
      </c>
      <c r="F13" s="5">
        <v>546.58333333333337</v>
      </c>
      <c r="G13" s="43">
        <v>0</v>
      </c>
      <c r="H13" s="5">
        <v>2.4166666666666665</v>
      </c>
      <c r="I13" s="5">
        <v>1.9166666666666667</v>
      </c>
      <c r="J13" s="7">
        <v>160.91666666666666</v>
      </c>
      <c r="K13" s="42"/>
      <c r="L13" s="42"/>
      <c r="M13" s="42"/>
      <c r="N13" s="42"/>
      <c r="O13" s="42"/>
      <c r="P13" s="42"/>
      <c r="Q13" s="42"/>
      <c r="R13" s="42"/>
      <c r="S13" s="42"/>
    </row>
    <row r="14" spans="1:19" ht="21" customHeight="1" x14ac:dyDescent="0.15">
      <c r="A14" s="25" t="s">
        <v>12</v>
      </c>
      <c r="B14" s="19">
        <v>2011.25</v>
      </c>
      <c r="C14" s="5">
        <v>1887.6666666666667</v>
      </c>
      <c r="D14" s="5">
        <v>1836.3333333333333</v>
      </c>
      <c r="E14" s="5">
        <v>105.08333333333333</v>
      </c>
      <c r="F14" s="5">
        <v>1778.1666666666667</v>
      </c>
      <c r="G14" s="43">
        <v>0</v>
      </c>
      <c r="H14" s="5">
        <v>54.666666666666664</v>
      </c>
      <c r="I14" s="5">
        <v>6.166666666666667</v>
      </c>
      <c r="J14" s="7">
        <v>504.66666666666669</v>
      </c>
      <c r="K14" s="42"/>
      <c r="L14" s="42"/>
      <c r="M14" s="42"/>
      <c r="N14" s="42"/>
      <c r="O14" s="42"/>
      <c r="P14" s="42"/>
      <c r="Q14" s="42"/>
      <c r="R14" s="42"/>
      <c r="S14" s="42"/>
    </row>
    <row r="15" spans="1:19" ht="21" customHeight="1" x14ac:dyDescent="0.15">
      <c r="A15" s="25" t="s">
        <v>13</v>
      </c>
      <c r="B15" s="19">
        <v>1479.75</v>
      </c>
      <c r="C15" s="5">
        <v>1400.75</v>
      </c>
      <c r="D15" s="5">
        <v>1334.9166666666667</v>
      </c>
      <c r="E15" s="5">
        <v>33.166666666666664</v>
      </c>
      <c r="F15" s="5">
        <v>1264.4166666666667</v>
      </c>
      <c r="G15" s="43">
        <v>8.3333333333333329E-2</v>
      </c>
      <c r="H15" s="5">
        <v>4.5</v>
      </c>
      <c r="I15" s="5">
        <v>3.1666666666666665</v>
      </c>
      <c r="J15" s="7">
        <v>249.5</v>
      </c>
      <c r="K15" s="42"/>
      <c r="L15" s="42"/>
      <c r="M15" s="42"/>
      <c r="N15" s="42"/>
      <c r="O15" s="42"/>
      <c r="P15" s="42"/>
      <c r="Q15" s="42"/>
      <c r="R15" s="42"/>
      <c r="S15" s="42"/>
    </row>
    <row r="16" spans="1:19" ht="21" customHeight="1" x14ac:dyDescent="0.15">
      <c r="A16" s="25" t="s">
        <v>14</v>
      </c>
      <c r="B16" s="19">
        <v>1197.25</v>
      </c>
      <c r="C16" s="5">
        <v>1134.1666666666667</v>
      </c>
      <c r="D16" s="5">
        <v>1091.75</v>
      </c>
      <c r="E16" s="5">
        <v>33.916666666666664</v>
      </c>
      <c r="F16" s="5">
        <v>976.91666666666663</v>
      </c>
      <c r="G16" s="43">
        <v>0.16666666666666666</v>
      </c>
      <c r="H16" s="5">
        <v>13.583333333333334</v>
      </c>
      <c r="I16" s="5">
        <v>2.9166666666666665</v>
      </c>
      <c r="J16" s="7">
        <v>206.08333333333334</v>
      </c>
      <c r="K16" s="42"/>
      <c r="L16" s="42"/>
      <c r="M16" s="42"/>
      <c r="N16" s="42"/>
      <c r="O16" s="42"/>
      <c r="P16" s="42"/>
      <c r="Q16" s="42"/>
      <c r="R16" s="42"/>
      <c r="S16" s="42"/>
    </row>
    <row r="17" spans="1:19" ht="21" customHeight="1" x14ac:dyDescent="0.15">
      <c r="A17" s="25" t="s">
        <v>15</v>
      </c>
      <c r="B17" s="19">
        <v>2932.3333333333335</v>
      </c>
      <c r="C17" s="5">
        <v>2761.5833333333335</v>
      </c>
      <c r="D17" s="5">
        <v>2690</v>
      </c>
      <c r="E17" s="5">
        <v>101.66666666666667</v>
      </c>
      <c r="F17" s="5">
        <v>2562.8333333333335</v>
      </c>
      <c r="G17" s="43">
        <v>0.41666666666666669</v>
      </c>
      <c r="H17" s="5">
        <v>56.916666666666664</v>
      </c>
      <c r="I17" s="5">
        <v>10</v>
      </c>
      <c r="J17" s="7">
        <v>698.08333333333337</v>
      </c>
      <c r="K17" s="42"/>
      <c r="L17" s="42"/>
      <c r="M17" s="42"/>
      <c r="N17" s="42"/>
      <c r="O17" s="42"/>
      <c r="P17" s="42"/>
      <c r="Q17" s="42"/>
      <c r="R17" s="42"/>
      <c r="S17" s="42"/>
    </row>
    <row r="18" spans="1:19" ht="21" customHeight="1" x14ac:dyDescent="0.15">
      <c r="A18" s="25" t="s">
        <v>16</v>
      </c>
      <c r="B18" s="19">
        <v>2675.3333333333335</v>
      </c>
      <c r="C18" s="5">
        <v>2512.9166666666665</v>
      </c>
      <c r="D18" s="5">
        <v>2454.9166666666665</v>
      </c>
      <c r="E18" s="5">
        <v>105.75</v>
      </c>
      <c r="F18" s="5">
        <v>2389.25</v>
      </c>
      <c r="G18" s="43">
        <v>0.33333333333333331</v>
      </c>
      <c r="H18" s="5">
        <v>55.083333333333336</v>
      </c>
      <c r="I18" s="5">
        <v>8.5833333333333339</v>
      </c>
      <c r="J18" s="7">
        <v>763.58333333333337</v>
      </c>
      <c r="K18" s="42"/>
      <c r="L18" s="42"/>
      <c r="M18" s="42"/>
      <c r="N18" s="42"/>
      <c r="O18" s="42"/>
      <c r="P18" s="42"/>
      <c r="Q18" s="42"/>
      <c r="R18" s="42"/>
      <c r="S18" s="42"/>
    </row>
    <row r="19" spans="1:19" ht="21" customHeight="1" x14ac:dyDescent="0.15">
      <c r="A19" s="25" t="s">
        <v>17</v>
      </c>
      <c r="B19" s="19">
        <v>1159.0833333333333</v>
      </c>
      <c r="C19" s="5">
        <v>1091.5833333333333</v>
      </c>
      <c r="D19" s="5">
        <v>1068.3333333333333</v>
      </c>
      <c r="E19" s="5">
        <v>40.75</v>
      </c>
      <c r="F19" s="5">
        <v>994.58333333333337</v>
      </c>
      <c r="G19" s="43">
        <v>0</v>
      </c>
      <c r="H19" s="5">
        <v>15.75</v>
      </c>
      <c r="I19" s="5">
        <v>4.5</v>
      </c>
      <c r="J19" s="7">
        <v>244.41666666666666</v>
      </c>
      <c r="K19" s="42"/>
      <c r="L19" s="42"/>
      <c r="M19" s="42"/>
      <c r="N19" s="42"/>
      <c r="O19" s="42"/>
      <c r="P19" s="42"/>
      <c r="Q19" s="42"/>
      <c r="R19" s="42"/>
      <c r="S19" s="42"/>
    </row>
    <row r="20" spans="1:19" ht="21" customHeight="1" x14ac:dyDescent="0.15">
      <c r="A20" s="25" t="s">
        <v>18</v>
      </c>
      <c r="B20" s="19">
        <v>4389.75</v>
      </c>
      <c r="C20" s="5">
        <v>4156.666666666667</v>
      </c>
      <c r="D20" s="5">
        <v>4142</v>
      </c>
      <c r="E20" s="5">
        <v>112.58333333333333</v>
      </c>
      <c r="F20" s="5">
        <v>3794</v>
      </c>
      <c r="G20" s="5">
        <v>0.58333333333333337</v>
      </c>
      <c r="H20" s="5">
        <v>54.666666666666664</v>
      </c>
      <c r="I20" s="5">
        <v>18.75</v>
      </c>
      <c r="J20" s="7">
        <v>1369.9166666666667</v>
      </c>
      <c r="K20" s="42"/>
      <c r="L20" s="42"/>
      <c r="M20" s="42"/>
      <c r="N20" s="42"/>
      <c r="O20" s="42"/>
      <c r="P20" s="42"/>
      <c r="Q20" s="42"/>
      <c r="R20" s="42"/>
      <c r="S20" s="42"/>
    </row>
    <row r="21" spans="1:19" ht="21" customHeight="1" x14ac:dyDescent="0.15">
      <c r="A21" s="25" t="s">
        <v>19</v>
      </c>
      <c r="B21" s="19">
        <v>2617.6666666666665</v>
      </c>
      <c r="C21" s="5">
        <v>2491.5</v>
      </c>
      <c r="D21" s="5">
        <v>2417.6666666666665</v>
      </c>
      <c r="E21" s="5">
        <v>107.75</v>
      </c>
      <c r="F21" s="5">
        <v>2317.9166666666665</v>
      </c>
      <c r="G21" s="43">
        <v>0.16666666666666666</v>
      </c>
      <c r="H21" s="5">
        <v>38.583333333333336</v>
      </c>
      <c r="I21" s="5">
        <v>6.833333333333333</v>
      </c>
      <c r="J21" s="7">
        <v>771.83333333333337</v>
      </c>
      <c r="K21" s="42"/>
      <c r="L21" s="42"/>
      <c r="M21" s="42"/>
      <c r="N21" s="42"/>
      <c r="O21" s="42"/>
      <c r="P21" s="42"/>
      <c r="Q21" s="42"/>
      <c r="R21" s="42"/>
      <c r="S21" s="42"/>
    </row>
    <row r="22" spans="1:19" ht="21" customHeight="1" x14ac:dyDescent="0.15">
      <c r="A22" s="25" t="s">
        <v>20</v>
      </c>
      <c r="B22" s="19">
        <v>5068.416666666667</v>
      </c>
      <c r="C22" s="5">
        <v>4806.416666666667</v>
      </c>
      <c r="D22" s="5">
        <v>4662.25</v>
      </c>
      <c r="E22" s="5">
        <v>191.33333333333334</v>
      </c>
      <c r="F22" s="5">
        <v>4363.583333333333</v>
      </c>
      <c r="G22" s="5">
        <v>0.91666666666666663</v>
      </c>
      <c r="H22" s="5">
        <v>83.583333333333329</v>
      </c>
      <c r="I22" s="5">
        <v>16.666666666666668</v>
      </c>
      <c r="J22" s="7">
        <v>1053.8333333333333</v>
      </c>
      <c r="K22" s="42"/>
      <c r="L22" s="42"/>
      <c r="M22" s="42"/>
      <c r="N22" s="42"/>
      <c r="O22" s="42"/>
      <c r="P22" s="42"/>
      <c r="Q22" s="42"/>
      <c r="R22" s="42"/>
      <c r="S22" s="42"/>
    </row>
    <row r="23" spans="1:19" ht="21" customHeight="1" x14ac:dyDescent="0.15">
      <c r="A23" s="25" t="s">
        <v>21</v>
      </c>
      <c r="B23" s="19">
        <v>8417.3333333333339</v>
      </c>
      <c r="C23" s="5">
        <v>8064.833333333333</v>
      </c>
      <c r="D23" s="5">
        <v>7943</v>
      </c>
      <c r="E23" s="5">
        <v>451.08333333333331</v>
      </c>
      <c r="F23" s="5">
        <v>7245.5</v>
      </c>
      <c r="G23" s="5">
        <v>0.25</v>
      </c>
      <c r="H23" s="5">
        <v>181.75</v>
      </c>
      <c r="I23" s="5">
        <v>23.75</v>
      </c>
      <c r="J23" s="7">
        <v>2008.5833333333333</v>
      </c>
      <c r="K23" s="42"/>
      <c r="L23" s="42"/>
      <c r="M23" s="42"/>
      <c r="N23" s="42"/>
      <c r="O23" s="42"/>
      <c r="P23" s="42"/>
      <c r="Q23" s="42"/>
      <c r="R23" s="42"/>
      <c r="S23" s="42"/>
    </row>
    <row r="24" spans="1:19" ht="21" customHeight="1" x14ac:dyDescent="0.15">
      <c r="A24" s="25" t="s">
        <v>22</v>
      </c>
      <c r="B24" s="19">
        <v>2907.1666666666665</v>
      </c>
      <c r="C24" s="5">
        <v>2748.0833333333335</v>
      </c>
      <c r="D24" s="5">
        <v>2638.4166666666665</v>
      </c>
      <c r="E24" s="5">
        <v>101</v>
      </c>
      <c r="F24" s="5">
        <v>2500</v>
      </c>
      <c r="G24" s="43">
        <v>0.25</v>
      </c>
      <c r="H24" s="5">
        <v>51.083333333333336</v>
      </c>
      <c r="I24" s="5">
        <v>7</v>
      </c>
      <c r="J24" s="7">
        <v>750.41666666666663</v>
      </c>
      <c r="K24" s="42"/>
      <c r="L24" s="42"/>
      <c r="M24" s="42"/>
      <c r="N24" s="42"/>
      <c r="O24" s="42"/>
      <c r="P24" s="42"/>
      <c r="Q24" s="42"/>
      <c r="R24" s="42"/>
      <c r="S24" s="42"/>
    </row>
    <row r="25" spans="1:19" ht="21" customHeight="1" x14ac:dyDescent="0.15">
      <c r="A25" s="25" t="s">
        <v>23</v>
      </c>
      <c r="B25" s="19">
        <v>7641.25</v>
      </c>
      <c r="C25" s="5">
        <v>7282.5</v>
      </c>
      <c r="D25" s="5">
        <v>7003.083333333333</v>
      </c>
      <c r="E25" s="5">
        <v>207.5</v>
      </c>
      <c r="F25" s="5">
        <v>6864.666666666667</v>
      </c>
      <c r="G25" s="5">
        <v>0.5</v>
      </c>
      <c r="H25" s="5">
        <v>95.166666666666671</v>
      </c>
      <c r="I25" s="5">
        <v>27.333333333333332</v>
      </c>
      <c r="J25" s="7">
        <v>2832.8333333333335</v>
      </c>
      <c r="K25" s="42"/>
      <c r="L25" s="42"/>
      <c r="M25" s="42"/>
      <c r="N25" s="42"/>
      <c r="O25" s="42"/>
      <c r="P25" s="42"/>
      <c r="Q25" s="42"/>
      <c r="R25" s="42"/>
      <c r="S25" s="42"/>
    </row>
    <row r="26" spans="1:19" ht="21" customHeight="1" x14ac:dyDescent="0.15">
      <c r="A26" s="25" t="s">
        <v>24</v>
      </c>
      <c r="B26" s="19">
        <v>3639.6666666666665</v>
      </c>
      <c r="C26" s="5">
        <v>3471.0833333333335</v>
      </c>
      <c r="D26" s="5">
        <v>3432.1666666666665</v>
      </c>
      <c r="E26" s="5">
        <v>122.16666666666667</v>
      </c>
      <c r="F26" s="5">
        <v>3129.6666666666665</v>
      </c>
      <c r="G26" s="43">
        <v>0.83333333333333337</v>
      </c>
      <c r="H26" s="5">
        <v>75.75</v>
      </c>
      <c r="I26" s="5">
        <v>11.583333333333334</v>
      </c>
      <c r="J26" s="7">
        <v>944.58333333333337</v>
      </c>
      <c r="K26" s="42"/>
      <c r="L26" s="42"/>
      <c r="M26" s="42"/>
      <c r="N26" s="42"/>
      <c r="O26" s="42"/>
      <c r="P26" s="42"/>
      <c r="Q26" s="42"/>
      <c r="R26" s="42"/>
      <c r="S26" s="42"/>
    </row>
    <row r="27" spans="1:19" ht="21" customHeight="1" x14ac:dyDescent="0.15">
      <c r="A27" s="25" t="s">
        <v>25</v>
      </c>
      <c r="B27" s="19">
        <v>4147</v>
      </c>
      <c r="C27" s="5">
        <v>3954.4166666666665</v>
      </c>
      <c r="D27" s="5">
        <v>3882</v>
      </c>
      <c r="E27" s="5">
        <v>151.75</v>
      </c>
      <c r="F27" s="5">
        <v>3549.75</v>
      </c>
      <c r="G27" s="43">
        <v>0.5</v>
      </c>
      <c r="H27" s="5">
        <v>35</v>
      </c>
      <c r="I27" s="5">
        <v>12.166666666666666</v>
      </c>
      <c r="J27" s="7">
        <v>995.75</v>
      </c>
      <c r="K27" s="42"/>
      <c r="L27" s="42"/>
      <c r="M27" s="42"/>
      <c r="N27" s="42"/>
      <c r="O27" s="42"/>
      <c r="P27" s="42"/>
      <c r="Q27" s="42"/>
      <c r="R27" s="42"/>
      <c r="S27" s="42"/>
    </row>
    <row r="28" spans="1:19" ht="21" customHeight="1" x14ac:dyDescent="0.15">
      <c r="A28" s="25" t="s">
        <v>26</v>
      </c>
      <c r="B28" s="19">
        <v>2087.1666666666665</v>
      </c>
      <c r="C28" s="5">
        <v>1990.6666666666667</v>
      </c>
      <c r="D28" s="5">
        <v>1958</v>
      </c>
      <c r="E28" s="5">
        <v>117.75</v>
      </c>
      <c r="F28" s="5">
        <v>1842</v>
      </c>
      <c r="G28" s="43">
        <v>0.16666666666666666</v>
      </c>
      <c r="H28" s="5">
        <v>17.25</v>
      </c>
      <c r="I28" s="5">
        <v>6.666666666666667</v>
      </c>
      <c r="J28" s="7">
        <v>580.25</v>
      </c>
      <c r="K28" s="42"/>
      <c r="L28" s="42"/>
      <c r="M28" s="42"/>
      <c r="N28" s="42"/>
      <c r="O28" s="42"/>
      <c r="P28" s="42"/>
      <c r="Q28" s="42"/>
      <c r="R28" s="42"/>
      <c r="S28" s="42"/>
    </row>
    <row r="29" spans="1:19" ht="21" customHeight="1" x14ac:dyDescent="0.15">
      <c r="A29" s="25" t="s">
        <v>27</v>
      </c>
      <c r="B29" s="19">
        <v>2227.6666666666665</v>
      </c>
      <c r="C29" s="5">
        <v>2120.25</v>
      </c>
      <c r="D29" s="5">
        <v>2020.6666666666667</v>
      </c>
      <c r="E29" s="5">
        <v>79.5</v>
      </c>
      <c r="F29" s="5">
        <v>1914.75</v>
      </c>
      <c r="G29" s="43">
        <v>0.25</v>
      </c>
      <c r="H29" s="5">
        <v>35.25</v>
      </c>
      <c r="I29" s="5">
        <v>5.583333333333333</v>
      </c>
      <c r="J29" s="7">
        <v>502.16666666666669</v>
      </c>
      <c r="K29" s="42"/>
      <c r="L29" s="42"/>
      <c r="M29" s="42"/>
      <c r="N29" s="42"/>
      <c r="O29" s="42"/>
      <c r="P29" s="42"/>
      <c r="Q29" s="42"/>
      <c r="R29" s="42"/>
      <c r="S29" s="42"/>
    </row>
    <row r="30" spans="1:19" ht="21" customHeight="1" x14ac:dyDescent="0.15">
      <c r="A30" s="25" t="s">
        <v>28</v>
      </c>
      <c r="B30" s="19">
        <v>4999</v>
      </c>
      <c r="C30" s="5">
        <v>4759.166666666667</v>
      </c>
      <c r="D30" s="5">
        <v>4688.583333333333</v>
      </c>
      <c r="E30" s="5">
        <v>241</v>
      </c>
      <c r="F30" s="5">
        <v>4377.083333333333</v>
      </c>
      <c r="G30" s="5">
        <v>1.0833333333333333</v>
      </c>
      <c r="H30" s="5">
        <v>46.833333333333336</v>
      </c>
      <c r="I30" s="5">
        <v>16.5</v>
      </c>
      <c r="J30" s="7">
        <v>1467.9166666666667</v>
      </c>
      <c r="K30" s="42"/>
      <c r="L30" s="42"/>
      <c r="M30" s="42"/>
      <c r="N30" s="42"/>
      <c r="O30" s="42"/>
      <c r="P30" s="42"/>
      <c r="Q30" s="42"/>
      <c r="R30" s="42"/>
      <c r="S30" s="42"/>
    </row>
    <row r="31" spans="1:19" ht="21" customHeight="1" x14ac:dyDescent="0.15">
      <c r="A31" s="25" t="s">
        <v>29</v>
      </c>
      <c r="B31" s="19">
        <v>7452.916666666667</v>
      </c>
      <c r="C31" s="5">
        <v>7100.333333333333</v>
      </c>
      <c r="D31" s="5">
        <v>7031.666666666667</v>
      </c>
      <c r="E31" s="5">
        <v>333.33333333333331</v>
      </c>
      <c r="F31" s="5">
        <v>6525.166666666667</v>
      </c>
      <c r="G31" s="5">
        <v>1.6666666666666667</v>
      </c>
      <c r="H31" s="5">
        <v>158.75</v>
      </c>
      <c r="I31" s="5">
        <v>19.25</v>
      </c>
      <c r="J31" s="7">
        <v>2083.0833333333335</v>
      </c>
      <c r="K31" s="42"/>
      <c r="L31" s="42"/>
      <c r="M31" s="42"/>
      <c r="N31" s="42"/>
      <c r="O31" s="42"/>
      <c r="P31" s="42"/>
      <c r="Q31" s="42"/>
      <c r="R31" s="42"/>
      <c r="S31" s="42"/>
    </row>
    <row r="32" spans="1:19" ht="21" customHeight="1" x14ac:dyDescent="0.15">
      <c r="A32" s="25" t="s">
        <v>30</v>
      </c>
      <c r="B32" s="19">
        <v>6738.5</v>
      </c>
      <c r="C32" s="5">
        <v>6391.25</v>
      </c>
      <c r="D32" s="5">
        <v>6298.666666666667</v>
      </c>
      <c r="E32" s="5">
        <v>227.66666666666666</v>
      </c>
      <c r="F32" s="5">
        <v>5878.75</v>
      </c>
      <c r="G32" s="5">
        <v>0.75</v>
      </c>
      <c r="H32" s="5">
        <v>105</v>
      </c>
      <c r="I32" s="5">
        <v>23.916666666666668</v>
      </c>
      <c r="J32" s="7">
        <v>2054.0833333333335</v>
      </c>
      <c r="K32" s="42"/>
      <c r="L32" s="42"/>
      <c r="M32" s="42"/>
      <c r="N32" s="42"/>
      <c r="O32" s="42"/>
      <c r="P32" s="42"/>
      <c r="Q32" s="42"/>
      <c r="R32" s="42"/>
      <c r="S32" s="42"/>
    </row>
    <row r="33" spans="1:19" ht="21" customHeight="1" x14ac:dyDescent="0.15">
      <c r="A33" s="25" t="s">
        <v>31</v>
      </c>
      <c r="B33" s="19">
        <v>10116.083333333334</v>
      </c>
      <c r="C33" s="5">
        <v>9703.3333333333339</v>
      </c>
      <c r="D33" s="5">
        <v>9600.75</v>
      </c>
      <c r="E33" s="5">
        <v>513.83333333333337</v>
      </c>
      <c r="F33" s="5">
        <v>8998.1666666666661</v>
      </c>
      <c r="G33" s="5">
        <v>2.5</v>
      </c>
      <c r="H33" s="5">
        <v>247.16666666666666</v>
      </c>
      <c r="I33" s="5">
        <v>30.416666666666668</v>
      </c>
      <c r="J33" s="7">
        <v>3160.3333333333335</v>
      </c>
      <c r="K33" s="42"/>
      <c r="L33" s="42"/>
      <c r="M33" s="42"/>
      <c r="N33" s="42"/>
      <c r="O33" s="42"/>
      <c r="P33" s="42"/>
      <c r="Q33" s="42"/>
      <c r="R33" s="42"/>
      <c r="S33" s="42"/>
    </row>
    <row r="34" spans="1:19" ht="21" customHeight="1" x14ac:dyDescent="0.15">
      <c r="A34" s="25" t="s">
        <v>32</v>
      </c>
      <c r="B34" s="19">
        <v>22281.083333333332</v>
      </c>
      <c r="C34" s="5">
        <v>21069.416666666668</v>
      </c>
      <c r="D34" s="5">
        <v>20873.416666666668</v>
      </c>
      <c r="E34" s="5">
        <v>216.58333333333334</v>
      </c>
      <c r="F34" s="5">
        <v>18720.75</v>
      </c>
      <c r="G34" s="5">
        <v>1</v>
      </c>
      <c r="H34" s="5">
        <v>96.5</v>
      </c>
      <c r="I34" s="5">
        <v>124.58333333333333</v>
      </c>
      <c r="J34" s="7">
        <v>7091.583333333333</v>
      </c>
      <c r="K34" s="42"/>
      <c r="L34" s="42"/>
      <c r="M34" s="42"/>
      <c r="N34" s="42"/>
      <c r="O34" s="42"/>
      <c r="P34" s="42"/>
      <c r="Q34" s="42"/>
      <c r="R34" s="42"/>
      <c r="S34" s="42"/>
    </row>
    <row r="35" spans="1:19" ht="21" customHeight="1" x14ac:dyDescent="0.15">
      <c r="A35" s="26" t="s">
        <v>220</v>
      </c>
      <c r="B35" s="39">
        <v>449.41666666666669</v>
      </c>
      <c r="C35" s="45">
        <v>211.08333333333334</v>
      </c>
      <c r="D35" s="45">
        <v>15.916666666666666</v>
      </c>
      <c r="E35" s="46">
        <v>0</v>
      </c>
      <c r="F35" s="45">
        <v>379.41666666666669</v>
      </c>
      <c r="G35" s="46">
        <v>0.16666666666666666</v>
      </c>
      <c r="H35" s="46">
        <v>0</v>
      </c>
      <c r="I35" s="45">
        <v>5.166666666666667</v>
      </c>
      <c r="J35" s="47">
        <v>11.833333333333334</v>
      </c>
      <c r="K35" s="42"/>
      <c r="L35" s="42"/>
      <c r="M35" s="42"/>
      <c r="N35" s="42"/>
      <c r="O35" s="42"/>
      <c r="P35" s="42"/>
      <c r="Q35" s="42"/>
      <c r="R35" s="42"/>
      <c r="S35" s="42"/>
    </row>
    <row r="36" spans="1:19" ht="15" customHeight="1" x14ac:dyDescent="0.15">
      <c r="A36" s="48"/>
    </row>
    <row r="37" spans="1:19" ht="21" customHeight="1" x14ac:dyDescent="0.15"/>
  </sheetData>
  <mergeCells count="3">
    <mergeCell ref="A1:J1"/>
    <mergeCell ref="A3:J3"/>
    <mergeCell ref="A4:J4"/>
  </mergeCells>
  <phoneticPr fontId="1"/>
  <pageMargins left="0.70866141732283472" right="0.70866141732283472" top="0.74803149606299213" bottom="0.74803149606299213" header="0.31496062992125984" footer="0.31496062992125984"/>
  <pageSetup paperSize="9" scale="95" firstPageNumber="35" orientation="portrait" useFirstPageNumber="1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5"/>
  <sheetViews>
    <sheetView showGridLines="0" view="pageBreakPreview" topLeftCell="A28" zoomScaleNormal="100" zoomScaleSheetLayoutView="100" workbookViewId="0">
      <selection activeCell="AK11" sqref="AK11:AQ11"/>
    </sheetView>
  </sheetViews>
  <sheetFormatPr defaultColWidth="1.375" defaultRowHeight="13.5" x14ac:dyDescent="0.15"/>
  <cols>
    <col min="1" max="8" width="1.625" style="4" customWidth="1"/>
    <col min="9" max="53" width="1.375" style="4"/>
    <col min="54" max="54" width="1.375" style="4" customWidth="1"/>
    <col min="55" max="16384" width="1.375" style="4"/>
  </cols>
  <sheetData>
    <row r="1" spans="1:65" ht="21.75" customHeight="1" x14ac:dyDescent="0.15">
      <c r="A1" s="113" t="s">
        <v>46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65" ht="21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</row>
    <row r="3" spans="1:65" ht="17.25" customHeight="1" x14ac:dyDescent="0.15">
      <c r="A3" s="114" t="s">
        <v>47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</row>
    <row r="4" spans="1:65" ht="15" customHeight="1" x14ac:dyDescent="0.15">
      <c r="A4" s="135" t="s">
        <v>48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</row>
    <row r="5" spans="1:65" ht="33" customHeight="1" x14ac:dyDescent="0.15">
      <c r="A5" s="146"/>
      <c r="B5" s="147"/>
      <c r="C5" s="147"/>
      <c r="D5" s="147"/>
      <c r="E5" s="147"/>
      <c r="F5" s="147"/>
      <c r="G5" s="147"/>
      <c r="H5" s="147"/>
      <c r="I5" s="150" t="s">
        <v>49</v>
      </c>
      <c r="J5" s="150"/>
      <c r="K5" s="150"/>
      <c r="L5" s="150"/>
      <c r="M5" s="150"/>
      <c r="N5" s="150"/>
      <c r="O5" s="150"/>
      <c r="P5" s="138" t="s">
        <v>50</v>
      </c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52" t="s">
        <v>65</v>
      </c>
      <c r="AZ5" s="150"/>
      <c r="BA5" s="150"/>
      <c r="BB5" s="150"/>
      <c r="BC5" s="150"/>
      <c r="BD5" s="150"/>
      <c r="BE5" s="150"/>
      <c r="BF5" s="152" t="s">
        <v>191</v>
      </c>
      <c r="BG5" s="150"/>
      <c r="BH5" s="150"/>
      <c r="BI5" s="150"/>
      <c r="BJ5" s="150"/>
      <c r="BK5" s="150"/>
      <c r="BL5" s="153"/>
    </row>
    <row r="6" spans="1:65" ht="33" customHeight="1" x14ac:dyDescent="0.15">
      <c r="A6" s="148"/>
      <c r="B6" s="149"/>
      <c r="C6" s="149"/>
      <c r="D6" s="149"/>
      <c r="E6" s="149"/>
      <c r="F6" s="149"/>
      <c r="G6" s="149"/>
      <c r="H6" s="149"/>
      <c r="I6" s="151"/>
      <c r="J6" s="151"/>
      <c r="K6" s="151"/>
      <c r="L6" s="151"/>
      <c r="M6" s="151"/>
      <c r="N6" s="151"/>
      <c r="O6" s="151"/>
      <c r="P6" s="155" t="s">
        <v>52</v>
      </c>
      <c r="Q6" s="155"/>
      <c r="R6" s="155"/>
      <c r="S6" s="155"/>
      <c r="T6" s="155"/>
      <c r="U6" s="155"/>
      <c r="V6" s="155"/>
      <c r="W6" s="143" t="s">
        <v>53</v>
      </c>
      <c r="X6" s="143"/>
      <c r="Y6" s="143"/>
      <c r="Z6" s="143"/>
      <c r="AA6" s="143"/>
      <c r="AB6" s="143"/>
      <c r="AC6" s="143"/>
      <c r="AD6" s="143" t="s">
        <v>54</v>
      </c>
      <c r="AE6" s="143"/>
      <c r="AF6" s="143"/>
      <c r="AG6" s="143"/>
      <c r="AH6" s="143"/>
      <c r="AI6" s="143"/>
      <c r="AJ6" s="143"/>
      <c r="AK6" s="156" t="s">
        <v>192</v>
      </c>
      <c r="AL6" s="156"/>
      <c r="AM6" s="156"/>
      <c r="AN6" s="156"/>
      <c r="AO6" s="156"/>
      <c r="AP6" s="156"/>
      <c r="AQ6" s="156"/>
      <c r="AR6" s="157" t="s">
        <v>193</v>
      </c>
      <c r="AS6" s="156"/>
      <c r="AT6" s="156"/>
      <c r="AU6" s="156"/>
      <c r="AV6" s="156"/>
      <c r="AW6" s="156"/>
      <c r="AX6" s="156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4"/>
    </row>
    <row r="7" spans="1:65" ht="21" customHeight="1" x14ac:dyDescent="0.15">
      <c r="A7" s="158" t="s">
        <v>251</v>
      </c>
      <c r="B7" s="158"/>
      <c r="C7" s="158"/>
      <c r="D7" s="158"/>
      <c r="E7" s="158"/>
      <c r="F7" s="158"/>
      <c r="G7" s="158"/>
      <c r="H7" s="159"/>
      <c r="I7" s="119">
        <v>114653</v>
      </c>
      <c r="J7" s="123"/>
      <c r="K7" s="123"/>
      <c r="L7" s="123"/>
      <c r="M7" s="123"/>
      <c r="N7" s="123"/>
      <c r="O7" s="121"/>
      <c r="P7" s="119">
        <f t="shared" ref="P7:P10" si="0">SUM(W7:AX7)</f>
        <v>14236</v>
      </c>
      <c r="Q7" s="123"/>
      <c r="R7" s="123"/>
      <c r="S7" s="123"/>
      <c r="T7" s="123"/>
      <c r="U7" s="123"/>
      <c r="V7" s="121"/>
      <c r="W7" s="119">
        <v>11596</v>
      </c>
      <c r="X7" s="123"/>
      <c r="Y7" s="123"/>
      <c r="Z7" s="123"/>
      <c r="AA7" s="123"/>
      <c r="AB7" s="123"/>
      <c r="AC7" s="121"/>
      <c r="AD7" s="119">
        <v>833</v>
      </c>
      <c r="AE7" s="123"/>
      <c r="AF7" s="123"/>
      <c r="AG7" s="123"/>
      <c r="AH7" s="123"/>
      <c r="AI7" s="123"/>
      <c r="AJ7" s="121"/>
      <c r="AK7" s="119">
        <v>400</v>
      </c>
      <c r="AL7" s="123"/>
      <c r="AM7" s="123"/>
      <c r="AN7" s="123"/>
      <c r="AO7" s="123"/>
      <c r="AP7" s="123"/>
      <c r="AQ7" s="121"/>
      <c r="AR7" s="119">
        <v>1407</v>
      </c>
      <c r="AS7" s="123"/>
      <c r="AT7" s="123"/>
      <c r="AU7" s="123"/>
      <c r="AV7" s="123"/>
      <c r="AW7" s="123"/>
      <c r="AX7" s="121"/>
      <c r="AY7" s="119">
        <v>1909</v>
      </c>
      <c r="AZ7" s="123"/>
      <c r="BA7" s="123"/>
      <c r="BB7" s="123"/>
      <c r="BC7" s="123"/>
      <c r="BD7" s="123"/>
      <c r="BE7" s="121"/>
      <c r="BF7" s="119">
        <v>98508</v>
      </c>
      <c r="BG7" s="123"/>
      <c r="BH7" s="123"/>
      <c r="BI7" s="123"/>
      <c r="BJ7" s="123"/>
      <c r="BK7" s="123"/>
      <c r="BL7" s="123"/>
    </row>
    <row r="8" spans="1:65" ht="21" customHeight="1" x14ac:dyDescent="0.15">
      <c r="A8" s="122" t="s">
        <v>215</v>
      </c>
      <c r="B8" s="122"/>
      <c r="C8" s="122"/>
      <c r="D8" s="122"/>
      <c r="E8" s="122"/>
      <c r="F8" s="122"/>
      <c r="G8" s="122"/>
      <c r="H8" s="116"/>
      <c r="I8" s="119">
        <v>113539</v>
      </c>
      <c r="J8" s="123"/>
      <c r="K8" s="123"/>
      <c r="L8" s="123"/>
      <c r="M8" s="123"/>
      <c r="N8" s="123"/>
      <c r="O8" s="121"/>
      <c r="P8" s="119">
        <f t="shared" si="0"/>
        <v>13935</v>
      </c>
      <c r="Q8" s="123"/>
      <c r="R8" s="123"/>
      <c r="S8" s="123"/>
      <c r="T8" s="123"/>
      <c r="U8" s="123"/>
      <c r="V8" s="121"/>
      <c r="W8" s="119">
        <v>11307</v>
      </c>
      <c r="X8" s="123"/>
      <c r="Y8" s="123"/>
      <c r="Z8" s="123"/>
      <c r="AA8" s="123"/>
      <c r="AB8" s="123"/>
      <c r="AC8" s="121"/>
      <c r="AD8" s="119">
        <v>758</v>
      </c>
      <c r="AE8" s="123"/>
      <c r="AF8" s="123"/>
      <c r="AG8" s="123"/>
      <c r="AH8" s="123"/>
      <c r="AI8" s="123"/>
      <c r="AJ8" s="121"/>
      <c r="AK8" s="119">
        <v>411</v>
      </c>
      <c r="AL8" s="123"/>
      <c r="AM8" s="123"/>
      <c r="AN8" s="123"/>
      <c r="AO8" s="123"/>
      <c r="AP8" s="123"/>
      <c r="AQ8" s="121"/>
      <c r="AR8" s="119">
        <v>1459</v>
      </c>
      <c r="AS8" s="123"/>
      <c r="AT8" s="123"/>
      <c r="AU8" s="123"/>
      <c r="AV8" s="123"/>
      <c r="AW8" s="123"/>
      <c r="AX8" s="121"/>
      <c r="AY8" s="119">
        <v>1811</v>
      </c>
      <c r="AZ8" s="123"/>
      <c r="BA8" s="123"/>
      <c r="BB8" s="123"/>
      <c r="BC8" s="123"/>
      <c r="BD8" s="123"/>
      <c r="BE8" s="121"/>
      <c r="BF8" s="119">
        <v>97793</v>
      </c>
      <c r="BG8" s="123"/>
      <c r="BH8" s="123"/>
      <c r="BI8" s="123"/>
      <c r="BJ8" s="123"/>
      <c r="BK8" s="123"/>
      <c r="BL8" s="123"/>
    </row>
    <row r="9" spans="1:65" ht="21" customHeight="1" x14ac:dyDescent="0.15">
      <c r="A9" s="122" t="s">
        <v>232</v>
      </c>
      <c r="B9" s="122"/>
      <c r="C9" s="122"/>
      <c r="D9" s="122"/>
      <c r="E9" s="122"/>
      <c r="F9" s="122"/>
      <c r="G9" s="122"/>
      <c r="H9" s="116"/>
      <c r="I9" s="119">
        <v>112388</v>
      </c>
      <c r="J9" s="123"/>
      <c r="K9" s="123"/>
      <c r="L9" s="123"/>
      <c r="M9" s="123"/>
      <c r="N9" s="123"/>
      <c r="O9" s="121"/>
      <c r="P9" s="119">
        <f t="shared" si="0"/>
        <v>13726</v>
      </c>
      <c r="Q9" s="123"/>
      <c r="R9" s="123"/>
      <c r="S9" s="123"/>
      <c r="T9" s="123"/>
      <c r="U9" s="123"/>
      <c r="V9" s="121"/>
      <c r="W9" s="119">
        <v>11049</v>
      </c>
      <c r="X9" s="123"/>
      <c r="Y9" s="123"/>
      <c r="Z9" s="123"/>
      <c r="AA9" s="123"/>
      <c r="AB9" s="123"/>
      <c r="AC9" s="121"/>
      <c r="AD9" s="119">
        <v>735</v>
      </c>
      <c r="AE9" s="123"/>
      <c r="AF9" s="123"/>
      <c r="AG9" s="123"/>
      <c r="AH9" s="123"/>
      <c r="AI9" s="123"/>
      <c r="AJ9" s="121"/>
      <c r="AK9" s="119">
        <v>418</v>
      </c>
      <c r="AL9" s="123"/>
      <c r="AM9" s="123"/>
      <c r="AN9" s="123"/>
      <c r="AO9" s="123"/>
      <c r="AP9" s="123"/>
      <c r="AQ9" s="121"/>
      <c r="AR9" s="119">
        <v>1524</v>
      </c>
      <c r="AS9" s="123"/>
      <c r="AT9" s="123"/>
      <c r="AU9" s="123"/>
      <c r="AV9" s="123"/>
      <c r="AW9" s="123"/>
      <c r="AX9" s="121"/>
      <c r="AY9" s="119">
        <v>1669</v>
      </c>
      <c r="AZ9" s="123"/>
      <c r="BA9" s="123"/>
      <c r="BB9" s="123"/>
      <c r="BC9" s="123"/>
      <c r="BD9" s="123"/>
      <c r="BE9" s="121"/>
      <c r="BF9" s="119">
        <v>96994</v>
      </c>
      <c r="BG9" s="123"/>
      <c r="BH9" s="123"/>
      <c r="BI9" s="123"/>
      <c r="BJ9" s="123"/>
      <c r="BK9" s="123"/>
      <c r="BL9" s="123"/>
    </row>
    <row r="10" spans="1:65" ht="21" customHeight="1" x14ac:dyDescent="0.15">
      <c r="A10" s="116" t="s">
        <v>239</v>
      </c>
      <c r="B10" s="117"/>
      <c r="C10" s="117"/>
      <c r="D10" s="117"/>
      <c r="E10" s="117"/>
      <c r="F10" s="117"/>
      <c r="G10" s="117"/>
      <c r="H10" s="117"/>
      <c r="I10" s="119">
        <v>112101</v>
      </c>
      <c r="J10" s="123"/>
      <c r="K10" s="123"/>
      <c r="L10" s="123"/>
      <c r="M10" s="123"/>
      <c r="N10" s="123"/>
      <c r="O10" s="121"/>
      <c r="P10" s="119">
        <f t="shared" si="0"/>
        <v>12863</v>
      </c>
      <c r="Q10" s="123"/>
      <c r="R10" s="123"/>
      <c r="S10" s="123"/>
      <c r="T10" s="123"/>
      <c r="U10" s="123"/>
      <c r="V10" s="121"/>
      <c r="W10" s="119">
        <v>10222</v>
      </c>
      <c r="X10" s="123"/>
      <c r="Y10" s="123"/>
      <c r="Z10" s="123"/>
      <c r="AA10" s="123"/>
      <c r="AB10" s="123"/>
      <c r="AC10" s="121"/>
      <c r="AD10" s="119">
        <v>605</v>
      </c>
      <c r="AE10" s="123"/>
      <c r="AF10" s="123"/>
      <c r="AG10" s="123"/>
      <c r="AH10" s="123"/>
      <c r="AI10" s="123"/>
      <c r="AJ10" s="121"/>
      <c r="AK10" s="119">
        <v>398</v>
      </c>
      <c r="AL10" s="123"/>
      <c r="AM10" s="123"/>
      <c r="AN10" s="123"/>
      <c r="AO10" s="123"/>
      <c r="AP10" s="123"/>
      <c r="AQ10" s="121"/>
      <c r="AR10" s="119">
        <v>1638</v>
      </c>
      <c r="AS10" s="123"/>
      <c r="AT10" s="123"/>
      <c r="AU10" s="123"/>
      <c r="AV10" s="123"/>
      <c r="AW10" s="123"/>
      <c r="AX10" s="121"/>
      <c r="AY10" s="118">
        <v>1523</v>
      </c>
      <c r="AZ10" s="118"/>
      <c r="BA10" s="118"/>
      <c r="BB10" s="118"/>
      <c r="BC10" s="118"/>
      <c r="BD10" s="118"/>
      <c r="BE10" s="118"/>
      <c r="BF10" s="118">
        <v>97715</v>
      </c>
      <c r="BG10" s="118"/>
      <c r="BH10" s="118"/>
      <c r="BI10" s="118"/>
      <c r="BJ10" s="118"/>
      <c r="BK10" s="118"/>
      <c r="BL10" s="119"/>
    </row>
    <row r="11" spans="1:65" ht="21" customHeight="1" x14ac:dyDescent="0.15">
      <c r="A11" s="142" t="s">
        <v>252</v>
      </c>
      <c r="B11" s="143"/>
      <c r="C11" s="143"/>
      <c r="D11" s="143"/>
      <c r="E11" s="143"/>
      <c r="F11" s="143"/>
      <c r="G11" s="143"/>
      <c r="H11" s="143"/>
      <c r="I11" s="133">
        <v>111376.5</v>
      </c>
      <c r="J11" s="144"/>
      <c r="K11" s="144"/>
      <c r="L11" s="144"/>
      <c r="M11" s="144"/>
      <c r="N11" s="144"/>
      <c r="O11" s="145"/>
      <c r="P11" s="133">
        <f>SUM(W11:AX11)</f>
        <v>12819.416666666666</v>
      </c>
      <c r="Q11" s="144"/>
      <c r="R11" s="144"/>
      <c r="S11" s="144"/>
      <c r="T11" s="144"/>
      <c r="U11" s="144"/>
      <c r="V11" s="145"/>
      <c r="W11" s="133">
        <v>10037.75</v>
      </c>
      <c r="X11" s="144"/>
      <c r="Y11" s="144"/>
      <c r="Z11" s="144"/>
      <c r="AA11" s="144"/>
      <c r="AB11" s="144"/>
      <c r="AC11" s="145"/>
      <c r="AD11" s="133">
        <v>586.66666666666663</v>
      </c>
      <c r="AE11" s="144"/>
      <c r="AF11" s="144"/>
      <c r="AG11" s="144"/>
      <c r="AH11" s="144"/>
      <c r="AI11" s="144"/>
      <c r="AJ11" s="145"/>
      <c r="AK11" s="133">
        <v>404</v>
      </c>
      <c r="AL11" s="144"/>
      <c r="AM11" s="144"/>
      <c r="AN11" s="144"/>
      <c r="AO11" s="144"/>
      <c r="AP11" s="144"/>
      <c r="AQ11" s="145"/>
      <c r="AR11" s="133">
        <v>1791</v>
      </c>
      <c r="AS11" s="144"/>
      <c r="AT11" s="144"/>
      <c r="AU11" s="144"/>
      <c r="AV11" s="144"/>
      <c r="AW11" s="144"/>
      <c r="AX11" s="145"/>
      <c r="AY11" s="132">
        <v>1436</v>
      </c>
      <c r="AZ11" s="132"/>
      <c r="BA11" s="132"/>
      <c r="BB11" s="132"/>
      <c r="BC11" s="132"/>
      <c r="BD11" s="132"/>
      <c r="BE11" s="132"/>
      <c r="BF11" s="132">
        <v>97121</v>
      </c>
      <c r="BG11" s="132"/>
      <c r="BH11" s="132"/>
      <c r="BI11" s="132"/>
      <c r="BJ11" s="132"/>
      <c r="BK11" s="132"/>
      <c r="BL11" s="133"/>
    </row>
    <row r="12" spans="1:65" ht="21" customHeight="1" x14ac:dyDescent="0.15">
      <c r="A12" s="130" t="s">
        <v>209</v>
      </c>
      <c r="B12" s="131"/>
      <c r="C12" s="131"/>
      <c r="D12" s="131"/>
      <c r="E12" s="131"/>
      <c r="F12" s="131"/>
      <c r="G12" s="131"/>
      <c r="H12" s="131"/>
      <c r="I12" s="125">
        <f>P12+AY12+BF12</f>
        <v>99.999925178710654</v>
      </c>
      <c r="J12" s="125"/>
      <c r="K12" s="125"/>
      <c r="L12" s="125"/>
      <c r="M12" s="125"/>
      <c r="N12" s="125"/>
      <c r="O12" s="125"/>
      <c r="P12" s="125">
        <f>P11/I11*100</f>
        <v>11.509983404638021</v>
      </c>
      <c r="Q12" s="125"/>
      <c r="R12" s="125"/>
      <c r="S12" s="125"/>
      <c r="T12" s="125"/>
      <c r="U12" s="125"/>
      <c r="V12" s="125"/>
      <c r="W12" s="125">
        <f>W11/I11*100</f>
        <v>9.0124487661221178</v>
      </c>
      <c r="X12" s="125"/>
      <c r="Y12" s="125"/>
      <c r="Z12" s="125"/>
      <c r="AA12" s="125"/>
      <c r="AB12" s="125"/>
      <c r="AC12" s="125"/>
      <c r="AD12" s="125">
        <f>AD11/I11*100</f>
        <v>0.52674187702672171</v>
      </c>
      <c r="AE12" s="125"/>
      <c r="AF12" s="125"/>
      <c r="AG12" s="125"/>
      <c r="AH12" s="125"/>
      <c r="AI12" s="125"/>
      <c r="AJ12" s="125"/>
      <c r="AK12" s="125">
        <f>AK11/I11*100</f>
        <v>0.36273361077067423</v>
      </c>
      <c r="AL12" s="125"/>
      <c r="AM12" s="125"/>
      <c r="AN12" s="125"/>
      <c r="AO12" s="125"/>
      <c r="AP12" s="125"/>
      <c r="AQ12" s="125"/>
      <c r="AR12" s="125">
        <f>AR11/I11*100</f>
        <v>1.6080591507185087</v>
      </c>
      <c r="AS12" s="125"/>
      <c r="AT12" s="125"/>
      <c r="AU12" s="125"/>
      <c r="AV12" s="125"/>
      <c r="AW12" s="125"/>
      <c r="AX12" s="125"/>
      <c r="AY12" s="125">
        <f>AY11/I11*100</f>
        <v>1.2893204580858619</v>
      </c>
      <c r="AZ12" s="125"/>
      <c r="BA12" s="125"/>
      <c r="BB12" s="125"/>
      <c r="BC12" s="125"/>
      <c r="BD12" s="125"/>
      <c r="BE12" s="125"/>
      <c r="BF12" s="125">
        <f>BF11/I11*100</f>
        <v>87.200621315986766</v>
      </c>
      <c r="BG12" s="125"/>
      <c r="BH12" s="125"/>
      <c r="BI12" s="125"/>
      <c r="BJ12" s="125"/>
      <c r="BK12" s="125"/>
      <c r="BL12" s="134"/>
      <c r="BM12" s="35"/>
    </row>
    <row r="13" spans="1:65" ht="19.5" customHeight="1" x14ac:dyDescent="0.15">
      <c r="A13" s="110" t="s">
        <v>206</v>
      </c>
      <c r="B13" s="110"/>
      <c r="C13" s="110"/>
      <c r="D13" s="110" t="s">
        <v>226</v>
      </c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</row>
    <row r="14" spans="1:65" ht="19.5" customHeight="1" x14ac:dyDescent="0.15">
      <c r="A14" s="140" t="s">
        <v>208</v>
      </c>
      <c r="B14" s="140"/>
      <c r="C14" s="140"/>
      <c r="D14" s="127" t="s">
        <v>199</v>
      </c>
      <c r="E14" s="127"/>
      <c r="F14" s="127"/>
      <c r="G14" s="127"/>
      <c r="H14" s="127"/>
      <c r="I14" s="127"/>
      <c r="J14" s="127"/>
      <c r="K14" s="49"/>
      <c r="L14" s="140" t="s">
        <v>66</v>
      </c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</row>
    <row r="15" spans="1:65" ht="19.5" customHeight="1" x14ac:dyDescent="0.15">
      <c r="A15" s="14"/>
      <c r="B15" s="14"/>
      <c r="C15" s="14"/>
      <c r="D15" s="127" t="s">
        <v>194</v>
      </c>
      <c r="E15" s="127"/>
      <c r="F15" s="127"/>
      <c r="G15" s="127"/>
      <c r="H15" s="127"/>
      <c r="I15" s="127"/>
      <c r="J15" s="127"/>
      <c r="K15" s="49"/>
      <c r="L15" s="49" t="s">
        <v>67</v>
      </c>
      <c r="M15" s="49"/>
      <c r="N15" s="49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</row>
    <row r="16" spans="1:65" ht="19.5" customHeight="1" x14ac:dyDescent="0.15">
      <c r="A16" s="14"/>
      <c r="B16" s="14"/>
      <c r="C16" s="14"/>
      <c r="D16" s="127" t="s">
        <v>200</v>
      </c>
      <c r="E16" s="127"/>
      <c r="F16" s="127"/>
      <c r="G16" s="127"/>
      <c r="H16" s="127"/>
      <c r="I16" s="127"/>
      <c r="J16" s="127"/>
      <c r="K16" s="49"/>
      <c r="L16" s="140" t="s">
        <v>68</v>
      </c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51"/>
    </row>
    <row r="17" spans="1:65" ht="19.5" customHeight="1" x14ac:dyDescent="0.15">
      <c r="A17" s="14"/>
      <c r="B17" s="14"/>
      <c r="C17" s="14"/>
      <c r="D17" s="127" t="s">
        <v>201</v>
      </c>
      <c r="E17" s="127"/>
      <c r="F17" s="127"/>
      <c r="G17" s="127"/>
      <c r="H17" s="127"/>
      <c r="I17" s="127"/>
      <c r="J17" s="127"/>
      <c r="K17" s="49"/>
      <c r="L17" s="140" t="s">
        <v>69</v>
      </c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51"/>
    </row>
    <row r="18" spans="1:65" ht="19.5" customHeight="1" x14ac:dyDescent="0.15">
      <c r="A18" s="141" t="s">
        <v>222</v>
      </c>
      <c r="B18" s="141"/>
      <c r="C18" s="141"/>
      <c r="D18" s="49" t="s">
        <v>227</v>
      </c>
      <c r="E18" s="52"/>
      <c r="F18" s="52"/>
      <c r="G18" s="52"/>
      <c r="H18" s="52"/>
      <c r="I18" s="52"/>
      <c r="J18" s="52"/>
      <c r="K18" s="49"/>
      <c r="L18" s="53"/>
      <c r="M18" s="53"/>
      <c r="N18" s="53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1"/>
    </row>
    <row r="19" spans="1:65" ht="21" customHeight="1" x14ac:dyDescent="0.15">
      <c r="A19" s="14"/>
      <c r="B19" s="14"/>
      <c r="C19" s="14"/>
      <c r="D19" s="55"/>
      <c r="E19" s="55"/>
      <c r="F19" s="55"/>
      <c r="G19" s="55"/>
      <c r="H19" s="55"/>
      <c r="I19" s="55"/>
      <c r="J19" s="55"/>
      <c r="K19" s="50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1"/>
    </row>
    <row r="20" spans="1:65" ht="17.25" customHeight="1" x14ac:dyDescent="0.15">
      <c r="A20" s="114" t="s">
        <v>57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51"/>
    </row>
    <row r="21" spans="1:65" ht="15" customHeight="1" x14ac:dyDescent="0.15">
      <c r="A21" s="135" t="s">
        <v>48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</row>
    <row r="22" spans="1:65" ht="21" customHeight="1" x14ac:dyDescent="0.15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38" t="s">
        <v>58</v>
      </c>
      <c r="L22" s="138"/>
      <c r="M22" s="138"/>
      <c r="N22" s="138"/>
      <c r="O22" s="138"/>
      <c r="P22" s="138"/>
      <c r="Q22" s="138"/>
      <c r="R22" s="138"/>
      <c r="S22" s="138"/>
      <c r="T22" s="138" t="s">
        <v>59</v>
      </c>
      <c r="U22" s="138"/>
      <c r="V22" s="138"/>
      <c r="W22" s="138"/>
      <c r="X22" s="138"/>
      <c r="Y22" s="138"/>
      <c r="Z22" s="138"/>
      <c r="AA22" s="138"/>
      <c r="AB22" s="138"/>
      <c r="AC22" s="138" t="s">
        <v>60</v>
      </c>
      <c r="AD22" s="138"/>
      <c r="AE22" s="138"/>
      <c r="AF22" s="138"/>
      <c r="AG22" s="138"/>
      <c r="AH22" s="138"/>
      <c r="AI22" s="138"/>
      <c r="AJ22" s="138"/>
      <c r="AK22" s="138"/>
      <c r="AL22" s="138" t="s">
        <v>61</v>
      </c>
      <c r="AM22" s="138"/>
      <c r="AN22" s="138"/>
      <c r="AO22" s="138"/>
      <c r="AP22" s="138"/>
      <c r="AQ22" s="138"/>
      <c r="AR22" s="138"/>
      <c r="AS22" s="138"/>
      <c r="AT22" s="138"/>
      <c r="AU22" s="138" t="s">
        <v>62</v>
      </c>
      <c r="AV22" s="138"/>
      <c r="AW22" s="138"/>
      <c r="AX22" s="138"/>
      <c r="AY22" s="138"/>
      <c r="AZ22" s="138"/>
      <c r="BA22" s="138"/>
      <c r="BB22" s="138"/>
      <c r="BC22" s="138"/>
      <c r="BD22" s="138" t="s">
        <v>63</v>
      </c>
      <c r="BE22" s="138"/>
      <c r="BF22" s="138"/>
      <c r="BG22" s="138"/>
      <c r="BH22" s="138"/>
      <c r="BI22" s="138"/>
      <c r="BJ22" s="138"/>
      <c r="BK22" s="138"/>
      <c r="BL22" s="139"/>
    </row>
    <row r="23" spans="1:65" ht="21" customHeight="1" x14ac:dyDescent="0.15">
      <c r="A23" s="158" t="s">
        <v>251</v>
      </c>
      <c r="B23" s="158" t="s">
        <v>8</v>
      </c>
      <c r="C23" s="158" t="s">
        <v>8</v>
      </c>
      <c r="D23" s="158" t="s">
        <v>8</v>
      </c>
      <c r="E23" s="158" t="s">
        <v>8</v>
      </c>
      <c r="F23" s="158" t="s">
        <v>8</v>
      </c>
      <c r="G23" s="158" t="s">
        <v>8</v>
      </c>
      <c r="H23" s="158" t="s">
        <v>8</v>
      </c>
      <c r="I23" s="158" t="s">
        <v>8</v>
      </c>
      <c r="J23" s="159" t="s">
        <v>8</v>
      </c>
      <c r="K23" s="118">
        <f>SUM(T23:BL23)</f>
        <v>114653</v>
      </c>
      <c r="L23" s="118">
        <v>86022</v>
      </c>
      <c r="M23" s="118">
        <v>86022</v>
      </c>
      <c r="N23" s="118">
        <v>86022</v>
      </c>
      <c r="O23" s="118">
        <v>86022</v>
      </c>
      <c r="P23" s="118">
        <v>86022</v>
      </c>
      <c r="Q23" s="118">
        <v>86022</v>
      </c>
      <c r="R23" s="118">
        <v>86022</v>
      </c>
      <c r="S23" s="118">
        <v>86022</v>
      </c>
      <c r="T23" s="119">
        <v>66224</v>
      </c>
      <c r="U23" s="123"/>
      <c r="V23" s="123"/>
      <c r="W23" s="123"/>
      <c r="X23" s="123"/>
      <c r="Y23" s="123"/>
      <c r="Z23" s="123"/>
      <c r="AA23" s="123"/>
      <c r="AB23" s="121"/>
      <c r="AC23" s="119">
        <v>5911</v>
      </c>
      <c r="AD23" s="123"/>
      <c r="AE23" s="123"/>
      <c r="AF23" s="123"/>
      <c r="AG23" s="123"/>
      <c r="AH23" s="123"/>
      <c r="AI23" s="123"/>
      <c r="AJ23" s="123"/>
      <c r="AK23" s="121"/>
      <c r="AL23" s="119">
        <v>10787</v>
      </c>
      <c r="AM23" s="123"/>
      <c r="AN23" s="123"/>
      <c r="AO23" s="123"/>
      <c r="AP23" s="123"/>
      <c r="AQ23" s="123"/>
      <c r="AR23" s="123"/>
      <c r="AS23" s="123"/>
      <c r="AT23" s="121"/>
      <c r="AU23" s="119">
        <v>15999</v>
      </c>
      <c r="AV23" s="123"/>
      <c r="AW23" s="123"/>
      <c r="AX23" s="123"/>
      <c r="AY23" s="123"/>
      <c r="AZ23" s="123"/>
      <c r="BA23" s="123"/>
      <c r="BB23" s="123"/>
      <c r="BC23" s="121"/>
      <c r="BD23" s="119">
        <v>15732</v>
      </c>
      <c r="BE23" s="123"/>
      <c r="BF23" s="123"/>
      <c r="BG23" s="123"/>
      <c r="BH23" s="123"/>
      <c r="BI23" s="123"/>
      <c r="BJ23" s="123"/>
      <c r="BK23" s="123"/>
      <c r="BL23" s="123"/>
    </row>
    <row r="24" spans="1:65" ht="21" customHeight="1" x14ac:dyDescent="0.15">
      <c r="A24" s="122" t="s">
        <v>215</v>
      </c>
      <c r="B24" s="122" t="s">
        <v>8</v>
      </c>
      <c r="C24" s="122" t="s">
        <v>8</v>
      </c>
      <c r="D24" s="122" t="s">
        <v>8</v>
      </c>
      <c r="E24" s="122" t="s">
        <v>8</v>
      </c>
      <c r="F24" s="122" t="s">
        <v>8</v>
      </c>
      <c r="G24" s="122" t="s">
        <v>8</v>
      </c>
      <c r="H24" s="122" t="s">
        <v>8</v>
      </c>
      <c r="I24" s="122" t="s">
        <v>8</v>
      </c>
      <c r="J24" s="116" t="s">
        <v>8</v>
      </c>
      <c r="K24" s="118">
        <f>SUM(T24:BL24)</f>
        <v>113539</v>
      </c>
      <c r="L24" s="118">
        <v>86022</v>
      </c>
      <c r="M24" s="118">
        <v>86022</v>
      </c>
      <c r="N24" s="118">
        <v>86022</v>
      </c>
      <c r="O24" s="118">
        <v>86022</v>
      </c>
      <c r="P24" s="118">
        <v>86022</v>
      </c>
      <c r="Q24" s="118">
        <v>86022</v>
      </c>
      <c r="R24" s="118">
        <v>86022</v>
      </c>
      <c r="S24" s="118">
        <v>86022</v>
      </c>
      <c r="T24" s="119">
        <v>66835</v>
      </c>
      <c r="U24" s="123"/>
      <c r="V24" s="123"/>
      <c r="W24" s="123"/>
      <c r="X24" s="123"/>
      <c r="Y24" s="123"/>
      <c r="Z24" s="123"/>
      <c r="AA24" s="123"/>
      <c r="AB24" s="121"/>
      <c r="AC24" s="119">
        <v>5479</v>
      </c>
      <c r="AD24" s="123"/>
      <c r="AE24" s="123"/>
      <c r="AF24" s="123"/>
      <c r="AG24" s="123"/>
      <c r="AH24" s="123"/>
      <c r="AI24" s="123"/>
      <c r="AJ24" s="123"/>
      <c r="AK24" s="121"/>
      <c r="AL24" s="119">
        <v>9907</v>
      </c>
      <c r="AM24" s="123"/>
      <c r="AN24" s="123"/>
      <c r="AO24" s="123"/>
      <c r="AP24" s="123"/>
      <c r="AQ24" s="123"/>
      <c r="AR24" s="123"/>
      <c r="AS24" s="123"/>
      <c r="AT24" s="121"/>
      <c r="AU24" s="119">
        <v>16303</v>
      </c>
      <c r="AV24" s="123"/>
      <c r="AW24" s="123"/>
      <c r="AX24" s="123"/>
      <c r="AY24" s="123"/>
      <c r="AZ24" s="123"/>
      <c r="BA24" s="123"/>
      <c r="BB24" s="123"/>
      <c r="BC24" s="121"/>
      <c r="BD24" s="119">
        <v>15015</v>
      </c>
      <c r="BE24" s="123"/>
      <c r="BF24" s="123"/>
      <c r="BG24" s="123"/>
      <c r="BH24" s="123"/>
      <c r="BI24" s="123"/>
      <c r="BJ24" s="123"/>
      <c r="BK24" s="123"/>
      <c r="BL24" s="123"/>
    </row>
    <row r="25" spans="1:65" ht="21" customHeight="1" x14ac:dyDescent="0.15">
      <c r="A25" s="122" t="s">
        <v>232</v>
      </c>
      <c r="B25" s="122" t="s">
        <v>8</v>
      </c>
      <c r="C25" s="122" t="s">
        <v>8</v>
      </c>
      <c r="D25" s="122" t="s">
        <v>8</v>
      </c>
      <c r="E25" s="122" t="s">
        <v>8</v>
      </c>
      <c r="F25" s="122" t="s">
        <v>8</v>
      </c>
      <c r="G25" s="122" t="s">
        <v>8</v>
      </c>
      <c r="H25" s="122" t="s">
        <v>8</v>
      </c>
      <c r="I25" s="122" t="s">
        <v>8</v>
      </c>
      <c r="J25" s="116" t="s">
        <v>8</v>
      </c>
      <c r="K25" s="118">
        <f>SUM(T25:BL25)</f>
        <v>112388</v>
      </c>
      <c r="L25" s="118">
        <v>86022</v>
      </c>
      <c r="M25" s="118">
        <v>86022</v>
      </c>
      <c r="N25" s="118">
        <v>86022</v>
      </c>
      <c r="O25" s="118">
        <v>86022</v>
      </c>
      <c r="P25" s="118">
        <v>86022</v>
      </c>
      <c r="Q25" s="118">
        <v>86022</v>
      </c>
      <c r="R25" s="118">
        <v>86022</v>
      </c>
      <c r="S25" s="118">
        <v>86022</v>
      </c>
      <c r="T25" s="119">
        <v>67121</v>
      </c>
      <c r="U25" s="123"/>
      <c r="V25" s="123"/>
      <c r="W25" s="123"/>
      <c r="X25" s="123"/>
      <c r="Y25" s="123"/>
      <c r="Z25" s="123"/>
      <c r="AA25" s="123"/>
      <c r="AB25" s="121"/>
      <c r="AC25" s="119">
        <v>5031</v>
      </c>
      <c r="AD25" s="123"/>
      <c r="AE25" s="123"/>
      <c r="AF25" s="123"/>
      <c r="AG25" s="123"/>
      <c r="AH25" s="123"/>
      <c r="AI25" s="123"/>
      <c r="AJ25" s="123"/>
      <c r="AK25" s="121"/>
      <c r="AL25" s="119">
        <v>9096</v>
      </c>
      <c r="AM25" s="123"/>
      <c r="AN25" s="123"/>
      <c r="AO25" s="123"/>
      <c r="AP25" s="123"/>
      <c r="AQ25" s="123"/>
      <c r="AR25" s="123"/>
      <c r="AS25" s="123"/>
      <c r="AT25" s="121"/>
      <c r="AU25" s="119">
        <v>16665</v>
      </c>
      <c r="AV25" s="123"/>
      <c r="AW25" s="123"/>
      <c r="AX25" s="123"/>
      <c r="AY25" s="123"/>
      <c r="AZ25" s="123"/>
      <c r="BA25" s="123"/>
      <c r="BB25" s="123"/>
      <c r="BC25" s="121"/>
      <c r="BD25" s="119">
        <v>14475</v>
      </c>
      <c r="BE25" s="123"/>
      <c r="BF25" s="123"/>
      <c r="BG25" s="123"/>
      <c r="BH25" s="123"/>
      <c r="BI25" s="123"/>
      <c r="BJ25" s="123"/>
      <c r="BK25" s="123"/>
      <c r="BL25" s="123"/>
    </row>
    <row r="26" spans="1:65" ht="21" customHeight="1" x14ac:dyDescent="0.15">
      <c r="A26" s="116" t="s">
        <v>238</v>
      </c>
      <c r="B26" s="117" t="s">
        <v>8</v>
      </c>
      <c r="C26" s="117" t="s">
        <v>8</v>
      </c>
      <c r="D26" s="117" t="s">
        <v>8</v>
      </c>
      <c r="E26" s="117" t="s">
        <v>8</v>
      </c>
      <c r="F26" s="117" t="s">
        <v>8</v>
      </c>
      <c r="G26" s="117" t="s">
        <v>8</v>
      </c>
      <c r="H26" s="117" t="s">
        <v>8</v>
      </c>
      <c r="I26" s="117" t="s">
        <v>8</v>
      </c>
      <c r="J26" s="117" t="s">
        <v>8</v>
      </c>
      <c r="K26" s="118">
        <f t="shared" ref="K26" si="1">SUM(T26:BL26)</f>
        <v>112101</v>
      </c>
      <c r="L26" s="118">
        <v>86022</v>
      </c>
      <c r="M26" s="118">
        <v>86022</v>
      </c>
      <c r="N26" s="118">
        <v>86022</v>
      </c>
      <c r="O26" s="118">
        <v>86022</v>
      </c>
      <c r="P26" s="118">
        <v>86022</v>
      </c>
      <c r="Q26" s="118">
        <v>86022</v>
      </c>
      <c r="R26" s="118">
        <v>86022</v>
      </c>
      <c r="S26" s="118">
        <v>86022</v>
      </c>
      <c r="T26" s="119">
        <v>67088</v>
      </c>
      <c r="U26" s="120"/>
      <c r="V26" s="120"/>
      <c r="W26" s="120"/>
      <c r="X26" s="120"/>
      <c r="Y26" s="120"/>
      <c r="Z26" s="120"/>
      <c r="AA26" s="120"/>
      <c r="AB26" s="121"/>
      <c r="AC26" s="119">
        <v>4664</v>
      </c>
      <c r="AD26" s="120"/>
      <c r="AE26" s="120"/>
      <c r="AF26" s="120"/>
      <c r="AG26" s="120"/>
      <c r="AH26" s="120"/>
      <c r="AI26" s="120"/>
      <c r="AJ26" s="120"/>
      <c r="AK26" s="121"/>
      <c r="AL26" s="119">
        <v>9830</v>
      </c>
      <c r="AM26" s="120"/>
      <c r="AN26" s="120"/>
      <c r="AO26" s="120"/>
      <c r="AP26" s="120"/>
      <c r="AQ26" s="120"/>
      <c r="AR26" s="120"/>
      <c r="AS26" s="120"/>
      <c r="AT26" s="121"/>
      <c r="AU26" s="119">
        <v>17261</v>
      </c>
      <c r="AV26" s="120"/>
      <c r="AW26" s="120"/>
      <c r="AX26" s="120"/>
      <c r="AY26" s="120"/>
      <c r="AZ26" s="120"/>
      <c r="BA26" s="120"/>
      <c r="BB26" s="120"/>
      <c r="BC26" s="121"/>
      <c r="BD26" s="119">
        <v>13258</v>
      </c>
      <c r="BE26" s="120"/>
      <c r="BF26" s="120"/>
      <c r="BG26" s="120"/>
      <c r="BH26" s="120"/>
      <c r="BI26" s="120"/>
      <c r="BJ26" s="120"/>
      <c r="BK26" s="120"/>
      <c r="BL26" s="120"/>
    </row>
    <row r="27" spans="1:65" ht="21" customHeight="1" x14ac:dyDescent="0.15">
      <c r="A27" s="116" t="s">
        <v>250</v>
      </c>
      <c r="B27" s="117" t="s">
        <v>8</v>
      </c>
      <c r="C27" s="117" t="s">
        <v>8</v>
      </c>
      <c r="D27" s="117" t="s">
        <v>8</v>
      </c>
      <c r="E27" s="117" t="s">
        <v>8</v>
      </c>
      <c r="F27" s="117" t="s">
        <v>8</v>
      </c>
      <c r="G27" s="117" t="s">
        <v>8</v>
      </c>
      <c r="H27" s="117" t="s">
        <v>8</v>
      </c>
      <c r="I27" s="117" t="s">
        <v>8</v>
      </c>
      <c r="J27" s="117" t="s">
        <v>8</v>
      </c>
      <c r="K27" s="118">
        <f t="shared" ref="K27" si="2">SUM(T27:BL27)</f>
        <v>111376.49999999999</v>
      </c>
      <c r="L27" s="118">
        <v>86022</v>
      </c>
      <c r="M27" s="118">
        <v>86022</v>
      </c>
      <c r="N27" s="118">
        <v>86022</v>
      </c>
      <c r="O27" s="118">
        <v>86022</v>
      </c>
      <c r="P27" s="118">
        <v>86022</v>
      </c>
      <c r="Q27" s="118">
        <v>86022</v>
      </c>
      <c r="R27" s="118">
        <v>86022</v>
      </c>
      <c r="S27" s="118">
        <v>86022</v>
      </c>
      <c r="T27" s="119">
        <v>66630.333333333328</v>
      </c>
      <c r="U27" s="120"/>
      <c r="V27" s="120"/>
      <c r="W27" s="120"/>
      <c r="X27" s="120"/>
      <c r="Y27" s="120"/>
      <c r="Z27" s="120"/>
      <c r="AA27" s="120"/>
      <c r="AB27" s="121"/>
      <c r="AC27" s="119">
        <v>4353</v>
      </c>
      <c r="AD27" s="120"/>
      <c r="AE27" s="120"/>
      <c r="AF27" s="120"/>
      <c r="AG27" s="120"/>
      <c r="AH27" s="120"/>
      <c r="AI27" s="120"/>
      <c r="AJ27" s="120"/>
      <c r="AK27" s="121"/>
      <c r="AL27" s="119">
        <v>9115.75</v>
      </c>
      <c r="AM27" s="120"/>
      <c r="AN27" s="120"/>
      <c r="AO27" s="120"/>
      <c r="AP27" s="120"/>
      <c r="AQ27" s="120"/>
      <c r="AR27" s="120"/>
      <c r="AS27" s="120"/>
      <c r="AT27" s="121"/>
      <c r="AU27" s="119">
        <v>17733.083333333332</v>
      </c>
      <c r="AV27" s="120"/>
      <c r="AW27" s="120"/>
      <c r="AX27" s="120"/>
      <c r="AY27" s="120"/>
      <c r="AZ27" s="120"/>
      <c r="BA27" s="120"/>
      <c r="BB27" s="120"/>
      <c r="BC27" s="121"/>
      <c r="BD27" s="119">
        <v>13544.333333333334</v>
      </c>
      <c r="BE27" s="120"/>
      <c r="BF27" s="120"/>
      <c r="BG27" s="120"/>
      <c r="BH27" s="120"/>
      <c r="BI27" s="120"/>
      <c r="BJ27" s="120"/>
      <c r="BK27" s="120"/>
      <c r="BL27" s="120"/>
    </row>
    <row r="28" spans="1:65" ht="21" customHeight="1" x14ac:dyDescent="0.15">
      <c r="A28" s="130" t="s">
        <v>202</v>
      </c>
      <c r="B28" s="131" t="s">
        <v>64</v>
      </c>
      <c r="C28" s="131" t="s">
        <v>64</v>
      </c>
      <c r="D28" s="131" t="s">
        <v>64</v>
      </c>
      <c r="E28" s="131" t="s">
        <v>64</v>
      </c>
      <c r="F28" s="131" t="s">
        <v>64</v>
      </c>
      <c r="G28" s="131" t="s">
        <v>64</v>
      </c>
      <c r="H28" s="131" t="s">
        <v>64</v>
      </c>
      <c r="I28" s="131" t="s">
        <v>64</v>
      </c>
      <c r="J28" s="131" t="s">
        <v>64</v>
      </c>
      <c r="K28" s="125">
        <f>T28+AC28+AL28+AU28+BD28</f>
        <v>100.00000000000001</v>
      </c>
      <c r="L28" s="125"/>
      <c r="M28" s="125"/>
      <c r="N28" s="125"/>
      <c r="O28" s="125"/>
      <c r="P28" s="125"/>
      <c r="Q28" s="125"/>
      <c r="R28" s="125"/>
      <c r="S28" s="125"/>
      <c r="T28" s="125">
        <f>T27/K27*100</f>
        <v>59.824409398152511</v>
      </c>
      <c r="U28" s="125">
        <v>45.6</v>
      </c>
      <c r="V28" s="125">
        <v>45.6</v>
      </c>
      <c r="W28" s="125">
        <v>45.6</v>
      </c>
      <c r="X28" s="125">
        <v>45.6</v>
      </c>
      <c r="Y28" s="125">
        <v>45.6</v>
      </c>
      <c r="Z28" s="125">
        <v>45.6</v>
      </c>
      <c r="AA28" s="125">
        <v>45.6</v>
      </c>
      <c r="AB28" s="125">
        <v>45.6</v>
      </c>
      <c r="AC28" s="125">
        <f>AC27/K27*100</f>
        <v>3.9083648705067948</v>
      </c>
      <c r="AD28" s="125">
        <v>7</v>
      </c>
      <c r="AE28" s="125">
        <v>7</v>
      </c>
      <c r="AF28" s="125">
        <v>7</v>
      </c>
      <c r="AG28" s="125">
        <v>7</v>
      </c>
      <c r="AH28" s="125">
        <v>7</v>
      </c>
      <c r="AI28" s="125">
        <v>7</v>
      </c>
      <c r="AJ28" s="125">
        <v>7</v>
      </c>
      <c r="AK28" s="125">
        <v>7</v>
      </c>
      <c r="AL28" s="125">
        <f>AL27/K27*100</f>
        <v>8.184626020749441</v>
      </c>
      <c r="AM28" s="125">
        <v>15.4</v>
      </c>
      <c r="AN28" s="125">
        <v>15.4</v>
      </c>
      <c r="AO28" s="125">
        <v>15.4</v>
      </c>
      <c r="AP28" s="125">
        <v>15.4</v>
      </c>
      <c r="AQ28" s="125">
        <v>15.4</v>
      </c>
      <c r="AR28" s="125">
        <v>15.4</v>
      </c>
      <c r="AS28" s="125">
        <v>15.4</v>
      </c>
      <c r="AT28" s="125">
        <v>15.4</v>
      </c>
      <c r="AU28" s="125">
        <f>AU27/K27*100</f>
        <v>15.92174590989422</v>
      </c>
      <c r="AV28" s="125">
        <v>12.3</v>
      </c>
      <c r="AW28" s="125">
        <v>12.3</v>
      </c>
      <c r="AX28" s="125">
        <v>12.3</v>
      </c>
      <c r="AY28" s="125">
        <v>12.3</v>
      </c>
      <c r="AZ28" s="125">
        <v>12.3</v>
      </c>
      <c r="BA28" s="125">
        <v>12.3</v>
      </c>
      <c r="BB28" s="125">
        <v>12.3</v>
      </c>
      <c r="BC28" s="125">
        <v>12.3</v>
      </c>
      <c r="BD28" s="125">
        <f>BD27/K27*100</f>
        <v>12.160853800697037</v>
      </c>
      <c r="BE28" s="125">
        <v>19.7</v>
      </c>
      <c r="BF28" s="125">
        <v>19.7</v>
      </c>
      <c r="BG28" s="125">
        <v>19.7</v>
      </c>
      <c r="BH28" s="125">
        <v>19.7</v>
      </c>
      <c r="BI28" s="125">
        <v>19.7</v>
      </c>
      <c r="BJ28" s="125">
        <v>19.7</v>
      </c>
      <c r="BK28" s="125">
        <v>19.7</v>
      </c>
      <c r="BL28" s="134">
        <v>19.7</v>
      </c>
    </row>
    <row r="29" spans="1:65" ht="21" customHeight="1" x14ac:dyDescent="0.15">
      <c r="A29" s="110" t="s">
        <v>206</v>
      </c>
      <c r="B29" s="110"/>
      <c r="C29" s="126"/>
      <c r="D29" s="126" t="s">
        <v>228</v>
      </c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</row>
    <row r="30" spans="1:65" ht="19.5" customHeight="1" x14ac:dyDescent="0.15">
      <c r="A30" s="140" t="s">
        <v>207</v>
      </c>
      <c r="B30" s="140"/>
      <c r="C30" s="140"/>
      <c r="D30" s="127" t="s">
        <v>59</v>
      </c>
      <c r="E30" s="127"/>
      <c r="F30" s="127"/>
      <c r="G30" s="127"/>
      <c r="H30" s="127"/>
      <c r="I30" s="127"/>
      <c r="J30" s="127"/>
      <c r="K30" s="49"/>
      <c r="L30" s="124" t="s">
        <v>70</v>
      </c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</row>
    <row r="31" spans="1:65" ht="22.5" customHeight="1" x14ac:dyDescent="0.15">
      <c r="A31" s="14"/>
      <c r="B31" s="50"/>
      <c r="C31" s="50"/>
      <c r="D31" s="128" t="s">
        <v>195</v>
      </c>
      <c r="E31" s="129"/>
      <c r="F31" s="129"/>
      <c r="G31" s="129"/>
      <c r="H31" s="129"/>
      <c r="I31" s="129"/>
      <c r="J31" s="129"/>
      <c r="K31" s="50"/>
      <c r="L31" s="124" t="s">
        <v>71</v>
      </c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</row>
    <row r="32" spans="1:65" ht="22.5" customHeight="1" x14ac:dyDescent="0.15">
      <c r="A32" s="14"/>
      <c r="B32" s="50"/>
      <c r="C32" s="50"/>
      <c r="D32" s="128" t="s">
        <v>196</v>
      </c>
      <c r="E32" s="129"/>
      <c r="F32" s="129"/>
      <c r="G32" s="129"/>
      <c r="H32" s="129"/>
      <c r="I32" s="129"/>
      <c r="J32" s="129"/>
      <c r="K32" s="50"/>
      <c r="L32" s="124" t="s">
        <v>72</v>
      </c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</row>
    <row r="33" spans="1:64" ht="22.5" customHeight="1" x14ac:dyDescent="0.15">
      <c r="A33" s="50" t="s">
        <v>197</v>
      </c>
      <c r="B33" s="50"/>
      <c r="C33" s="50"/>
      <c r="D33" s="127" t="s">
        <v>62</v>
      </c>
      <c r="E33" s="127"/>
      <c r="F33" s="127"/>
      <c r="G33" s="127"/>
      <c r="H33" s="127"/>
      <c r="I33" s="127"/>
      <c r="J33" s="127"/>
      <c r="K33" s="50"/>
      <c r="L33" s="124" t="s">
        <v>73</v>
      </c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</row>
    <row r="34" spans="1:64" ht="19.5" customHeight="1" x14ac:dyDescent="0.15">
      <c r="A34" s="14"/>
      <c r="B34" s="50"/>
      <c r="C34" s="50"/>
      <c r="D34" s="160" t="s">
        <v>198</v>
      </c>
      <c r="E34" s="127"/>
      <c r="F34" s="127"/>
      <c r="G34" s="127"/>
      <c r="H34" s="127"/>
      <c r="I34" s="127"/>
      <c r="J34" s="127"/>
      <c r="K34" s="50"/>
      <c r="L34" s="124" t="s">
        <v>74</v>
      </c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</row>
    <row r="35" spans="1:64" ht="19.5" customHeight="1" x14ac:dyDescent="0.15">
      <c r="A35" s="141" t="s">
        <v>221</v>
      </c>
      <c r="B35" s="141"/>
      <c r="C35" s="141"/>
      <c r="D35" s="49" t="s">
        <v>227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</row>
    <row r="36" spans="1:64" ht="15" customHeight="1" x14ac:dyDescent="0.1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</row>
    <row r="37" spans="1:64" ht="21" customHeight="1" x14ac:dyDescent="0.15"/>
    <row r="38" spans="1:64" ht="21" customHeight="1" x14ac:dyDescent="0.15"/>
    <row r="39" spans="1:64" ht="21" customHeight="1" x14ac:dyDescent="0.15"/>
    <row r="40" spans="1:64" ht="21" customHeight="1" x14ac:dyDescent="0.15"/>
    <row r="41" spans="1:64" ht="21" customHeight="1" x14ac:dyDescent="0.15"/>
    <row r="42" spans="1:64" ht="21" customHeight="1" x14ac:dyDescent="0.15"/>
    <row r="43" spans="1:64" ht="21" customHeight="1" x14ac:dyDescent="0.15"/>
    <row r="44" spans="1:64" ht="21" customHeight="1" x14ac:dyDescent="0.15"/>
    <row r="45" spans="1:64" ht="21" customHeight="1" x14ac:dyDescent="0.15"/>
  </sheetData>
  <mergeCells count="143">
    <mergeCell ref="AD10:AJ10"/>
    <mergeCell ref="AK10:AQ10"/>
    <mergeCell ref="AR10:AX10"/>
    <mergeCell ref="AY10:BE10"/>
    <mergeCell ref="BF10:BL10"/>
    <mergeCell ref="A26:J26"/>
    <mergeCell ref="K26:S26"/>
    <mergeCell ref="T26:AB26"/>
    <mergeCell ref="AC26:AK26"/>
    <mergeCell ref="AL26:AT26"/>
    <mergeCell ref="AU26:BC26"/>
    <mergeCell ref="BD26:BL26"/>
    <mergeCell ref="BD24:BL24"/>
    <mergeCell ref="T23:AB23"/>
    <mergeCell ref="AC23:AK23"/>
    <mergeCell ref="AL23:AT23"/>
    <mergeCell ref="AU23:BC23"/>
    <mergeCell ref="BD23:BL23"/>
    <mergeCell ref="AU24:BC24"/>
    <mergeCell ref="A35:C35"/>
    <mergeCell ref="D17:J17"/>
    <mergeCell ref="L17:BL17"/>
    <mergeCell ref="A20:BL20"/>
    <mergeCell ref="AL27:AT27"/>
    <mergeCell ref="AU27:BC27"/>
    <mergeCell ref="BD27:BL27"/>
    <mergeCell ref="A23:J23"/>
    <mergeCell ref="A25:J25"/>
    <mergeCell ref="K25:S25"/>
    <mergeCell ref="T25:AB25"/>
    <mergeCell ref="AC25:AK25"/>
    <mergeCell ref="AL25:AT25"/>
    <mergeCell ref="AU25:BC25"/>
    <mergeCell ref="BD25:BL25"/>
    <mergeCell ref="A29:C29"/>
    <mergeCell ref="BD28:BL28"/>
    <mergeCell ref="K23:S23"/>
    <mergeCell ref="D33:J33"/>
    <mergeCell ref="L33:BL33"/>
    <mergeCell ref="A30:C30"/>
    <mergeCell ref="D34:J34"/>
    <mergeCell ref="L34:BL34"/>
    <mergeCell ref="D32:J32"/>
    <mergeCell ref="BF7:BL7"/>
    <mergeCell ref="A7:H7"/>
    <mergeCell ref="I7:O7"/>
    <mergeCell ref="P7:V7"/>
    <mergeCell ref="W7:AC7"/>
    <mergeCell ref="AD7:AJ7"/>
    <mergeCell ref="AK7:AQ7"/>
    <mergeCell ref="AR7:AX7"/>
    <mergeCell ref="AY7:BE7"/>
    <mergeCell ref="A1:BL1"/>
    <mergeCell ref="A3:BL3"/>
    <mergeCell ref="A4:BL4"/>
    <mergeCell ref="A5:H6"/>
    <mergeCell ref="I5:O6"/>
    <mergeCell ref="P5:AX5"/>
    <mergeCell ref="AY5:BE6"/>
    <mergeCell ref="BF5:BL6"/>
    <mergeCell ref="P6:V6"/>
    <mergeCell ref="W6:AC6"/>
    <mergeCell ref="AD6:AJ6"/>
    <mergeCell ref="AK6:AQ6"/>
    <mergeCell ref="AR6:AX6"/>
    <mergeCell ref="BF8:BL8"/>
    <mergeCell ref="A12:H12"/>
    <mergeCell ref="I12:O12"/>
    <mergeCell ref="P12:V12"/>
    <mergeCell ref="W12:AC12"/>
    <mergeCell ref="AD12:AJ12"/>
    <mergeCell ref="AK12:AQ12"/>
    <mergeCell ref="AR12:AX12"/>
    <mergeCell ref="AY12:BE12"/>
    <mergeCell ref="A11:H11"/>
    <mergeCell ref="I11:O11"/>
    <mergeCell ref="P11:V11"/>
    <mergeCell ref="W11:AC11"/>
    <mergeCell ref="AD11:AJ11"/>
    <mergeCell ref="AK11:AQ11"/>
    <mergeCell ref="AR11:AX11"/>
    <mergeCell ref="AY11:BE11"/>
    <mergeCell ref="A8:H8"/>
    <mergeCell ref="I8:O8"/>
    <mergeCell ref="P8:V8"/>
    <mergeCell ref="W8:AC8"/>
    <mergeCell ref="AD8:AJ8"/>
    <mergeCell ref="AK8:AQ8"/>
    <mergeCell ref="AR8:AX8"/>
    <mergeCell ref="AY8:BE8"/>
    <mergeCell ref="A9:H9"/>
    <mergeCell ref="I9:O9"/>
    <mergeCell ref="P9:V9"/>
    <mergeCell ref="W9:AC9"/>
    <mergeCell ref="AD9:AJ9"/>
    <mergeCell ref="AK9:AQ9"/>
    <mergeCell ref="AR9:AX9"/>
    <mergeCell ref="AY9:BE9"/>
    <mergeCell ref="BF9:BL9"/>
    <mergeCell ref="BF11:BL11"/>
    <mergeCell ref="BF12:BL12"/>
    <mergeCell ref="A13:C13"/>
    <mergeCell ref="D13:BL13"/>
    <mergeCell ref="A21:BL21"/>
    <mergeCell ref="A22:J22"/>
    <mergeCell ref="K22:S22"/>
    <mergeCell ref="T22:AB22"/>
    <mergeCell ref="AC22:AK22"/>
    <mergeCell ref="AL22:AT22"/>
    <mergeCell ref="AU22:BC22"/>
    <mergeCell ref="BD22:BL22"/>
    <mergeCell ref="A14:C14"/>
    <mergeCell ref="D14:J14"/>
    <mergeCell ref="L14:BL14"/>
    <mergeCell ref="A18:C18"/>
    <mergeCell ref="D15:J15"/>
    <mergeCell ref="D16:J16"/>
    <mergeCell ref="L16:BL16"/>
    <mergeCell ref="A10:H10"/>
    <mergeCell ref="I10:O10"/>
    <mergeCell ref="P10:V10"/>
    <mergeCell ref="W10:AC10"/>
    <mergeCell ref="L32:BL32"/>
    <mergeCell ref="K28:S28"/>
    <mergeCell ref="T28:AB28"/>
    <mergeCell ref="AC28:AK28"/>
    <mergeCell ref="AL28:AT28"/>
    <mergeCell ref="AU28:BC28"/>
    <mergeCell ref="D29:BL29"/>
    <mergeCell ref="D30:J30"/>
    <mergeCell ref="L30:BL30"/>
    <mergeCell ref="D31:J31"/>
    <mergeCell ref="L31:BL31"/>
    <mergeCell ref="A28:J28"/>
    <mergeCell ref="A27:J27"/>
    <mergeCell ref="K27:S27"/>
    <mergeCell ref="T27:AB27"/>
    <mergeCell ref="AC27:AK27"/>
    <mergeCell ref="A24:J24"/>
    <mergeCell ref="K24:S24"/>
    <mergeCell ref="T24:AB24"/>
    <mergeCell ref="AC24:AK24"/>
    <mergeCell ref="AL24:AT24"/>
  </mergeCells>
  <phoneticPr fontId="6"/>
  <pageMargins left="0.70866141732283472" right="0.70866141732283472" top="0.74803149606299213" bottom="0.74803149606299213" header="0.31496062992125984" footer="0.31496062992125984"/>
  <pageSetup paperSize="9" scale="95" firstPageNumber="36" orientation="portrait" cellComments="asDisplayed" useFirstPageNumber="1" r:id="rId1"/>
  <headerFooter scaleWithDoc="0" alignWithMargins="0">
    <oddFooter>&amp;C&amp;P</oddFooter>
  </headerFooter>
  <ignoredErrors>
    <ignoredError sqref="P7:V9 K23:S2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view="pageBreakPreview" topLeftCell="A10" zoomScaleNormal="100" zoomScaleSheetLayoutView="100" workbookViewId="0">
      <selection activeCell="E8" sqref="E8"/>
    </sheetView>
  </sheetViews>
  <sheetFormatPr defaultRowHeight="13.5" x14ac:dyDescent="0.15"/>
  <cols>
    <col min="1" max="1" width="15.5" style="4" customWidth="1"/>
    <col min="2" max="9" width="9.125" style="4" customWidth="1"/>
    <col min="10" max="16384" width="9" style="4"/>
  </cols>
  <sheetData>
    <row r="1" spans="1:10" ht="17.25" customHeight="1" x14ac:dyDescent="0.15">
      <c r="A1" s="114" t="s">
        <v>75</v>
      </c>
      <c r="B1" s="114"/>
      <c r="C1" s="114"/>
      <c r="D1" s="114"/>
      <c r="E1" s="114"/>
      <c r="F1" s="114"/>
      <c r="G1" s="114"/>
      <c r="H1" s="114"/>
      <c r="I1" s="114"/>
    </row>
    <row r="2" spans="1:10" ht="15" customHeight="1" x14ac:dyDescent="0.15">
      <c r="A2" s="115" t="s">
        <v>48</v>
      </c>
      <c r="B2" s="115"/>
      <c r="C2" s="115"/>
      <c r="D2" s="115"/>
      <c r="E2" s="115"/>
      <c r="F2" s="115"/>
      <c r="G2" s="115"/>
      <c r="H2" s="115"/>
      <c r="I2" s="115"/>
    </row>
    <row r="3" spans="1:10" ht="39" customHeight="1" x14ac:dyDescent="0.15">
      <c r="A3" s="57"/>
      <c r="B3" s="27" t="s">
        <v>76</v>
      </c>
      <c r="C3" s="27" t="s">
        <v>77</v>
      </c>
      <c r="D3" s="27" t="s">
        <v>78</v>
      </c>
      <c r="E3" s="27" t="s">
        <v>79</v>
      </c>
      <c r="F3" s="27" t="s">
        <v>80</v>
      </c>
      <c r="G3" s="27" t="s">
        <v>81</v>
      </c>
      <c r="H3" s="27" t="s">
        <v>82</v>
      </c>
      <c r="I3" s="28" t="s">
        <v>83</v>
      </c>
    </row>
    <row r="4" spans="1:10" ht="39" customHeight="1" x14ac:dyDescent="0.15">
      <c r="A4" s="58" t="s">
        <v>253</v>
      </c>
      <c r="B4" s="59">
        <f t="shared" ref="B4:B6" si="0">SUM(C4:I4)</f>
        <v>113777</v>
      </c>
      <c r="C4" s="59">
        <v>95251</v>
      </c>
      <c r="D4" s="59">
        <v>13409</v>
      </c>
      <c r="E4" s="59">
        <v>3320</v>
      </c>
      <c r="F4" s="59">
        <v>1225</v>
      </c>
      <c r="G4" s="59">
        <v>374</v>
      </c>
      <c r="H4" s="59">
        <v>118</v>
      </c>
      <c r="I4" s="60">
        <v>80</v>
      </c>
    </row>
    <row r="5" spans="1:10" ht="39" customHeight="1" x14ac:dyDescent="0.15">
      <c r="A5" s="58" t="s">
        <v>216</v>
      </c>
      <c r="B5" s="59">
        <f t="shared" si="0"/>
        <v>112659</v>
      </c>
      <c r="C5" s="59">
        <v>95182</v>
      </c>
      <c r="D5" s="59">
        <v>12779</v>
      </c>
      <c r="E5" s="59">
        <v>3028</v>
      </c>
      <c r="F5" s="59">
        <v>1132</v>
      </c>
      <c r="G5" s="59">
        <v>361</v>
      </c>
      <c r="H5" s="59">
        <v>103</v>
      </c>
      <c r="I5" s="60">
        <v>74</v>
      </c>
    </row>
    <row r="6" spans="1:10" ht="39" customHeight="1" x14ac:dyDescent="0.15">
      <c r="A6" s="58" t="s">
        <v>233</v>
      </c>
      <c r="B6" s="59">
        <f t="shared" si="0"/>
        <v>111462</v>
      </c>
      <c r="C6" s="59">
        <v>94969</v>
      </c>
      <c r="D6" s="59">
        <v>12138</v>
      </c>
      <c r="E6" s="59">
        <v>2807</v>
      </c>
      <c r="F6" s="59">
        <v>1044</v>
      </c>
      <c r="G6" s="59">
        <v>348</v>
      </c>
      <c r="H6" s="59">
        <v>93</v>
      </c>
      <c r="I6" s="60">
        <v>63</v>
      </c>
    </row>
    <row r="7" spans="1:10" ht="39" customHeight="1" x14ac:dyDescent="0.15">
      <c r="A7" s="58" t="s">
        <v>240</v>
      </c>
      <c r="B7" s="59">
        <f t="shared" ref="B7" si="1">SUM(C7:I7)</f>
        <v>111384</v>
      </c>
      <c r="C7" s="59">
        <v>95656</v>
      </c>
      <c r="D7" s="59">
        <v>11689</v>
      </c>
      <c r="E7" s="59">
        <v>2581</v>
      </c>
      <c r="F7" s="59">
        <v>983</v>
      </c>
      <c r="G7" s="59">
        <v>316</v>
      </c>
      <c r="H7" s="59">
        <v>100</v>
      </c>
      <c r="I7" s="60">
        <v>59</v>
      </c>
    </row>
    <row r="8" spans="1:10" ht="39" customHeight="1" x14ac:dyDescent="0.15">
      <c r="A8" s="61" t="s">
        <v>254</v>
      </c>
      <c r="B8" s="62">
        <f t="shared" ref="B8" si="2">SUM(C8:I8)</f>
        <v>110306</v>
      </c>
      <c r="C8" s="62">
        <v>95329</v>
      </c>
      <c r="D8" s="62">
        <v>11210</v>
      </c>
      <c r="E8" s="62">
        <v>2436</v>
      </c>
      <c r="F8" s="62">
        <v>885</v>
      </c>
      <c r="G8" s="62">
        <v>290</v>
      </c>
      <c r="H8" s="62">
        <v>100</v>
      </c>
      <c r="I8" s="63">
        <v>56</v>
      </c>
    </row>
    <row r="9" spans="1:10" ht="39" customHeight="1" x14ac:dyDescent="0.15">
      <c r="A9" s="58" t="s">
        <v>84</v>
      </c>
      <c r="B9" s="64">
        <f>SUM(C9:I9)</f>
        <v>100.00000000000001</v>
      </c>
      <c r="C9" s="64">
        <f>C8/$B$8*100</f>
        <v>86.422316102478561</v>
      </c>
      <c r="D9" s="64">
        <f t="shared" ref="D9:I9" si="3">D8/$B$8*100</f>
        <v>10.162638478414591</v>
      </c>
      <c r="E9" s="64">
        <f t="shared" si="3"/>
        <v>2.2084020814824217</v>
      </c>
      <c r="F9" s="64">
        <f t="shared" si="3"/>
        <v>0.80231356408536258</v>
      </c>
      <c r="G9" s="64">
        <f t="shared" si="3"/>
        <v>0.26290500970028829</v>
      </c>
      <c r="H9" s="64">
        <f t="shared" si="3"/>
        <v>9.0656899896651141E-2</v>
      </c>
      <c r="I9" s="65">
        <f t="shared" si="3"/>
        <v>5.0767863942124632E-2</v>
      </c>
      <c r="J9" s="35"/>
    </row>
    <row r="10" spans="1:10" ht="39" customHeight="1" x14ac:dyDescent="0.15">
      <c r="A10" s="58" t="s">
        <v>85</v>
      </c>
      <c r="B10" s="59">
        <f>SUM(C10:I10)</f>
        <v>231</v>
      </c>
      <c r="C10" s="59">
        <v>229</v>
      </c>
      <c r="D10" s="43">
        <v>2</v>
      </c>
      <c r="E10" s="43">
        <v>0</v>
      </c>
      <c r="F10" s="43">
        <v>0</v>
      </c>
      <c r="G10" s="43">
        <v>0</v>
      </c>
      <c r="H10" s="43">
        <v>0</v>
      </c>
      <c r="I10" s="66">
        <v>0</v>
      </c>
    </row>
    <row r="11" spans="1:10" ht="39" customHeight="1" x14ac:dyDescent="0.15">
      <c r="A11" s="58" t="s">
        <v>210</v>
      </c>
      <c r="B11" s="59">
        <f>SUM(C11:I11)</f>
        <v>961</v>
      </c>
      <c r="C11" s="59">
        <v>959</v>
      </c>
      <c r="D11" s="59">
        <v>2</v>
      </c>
      <c r="E11" s="43">
        <v>0</v>
      </c>
      <c r="F11" s="43">
        <v>0</v>
      </c>
      <c r="G11" s="43">
        <v>0</v>
      </c>
      <c r="H11" s="43">
        <v>0</v>
      </c>
      <c r="I11" s="66">
        <v>0</v>
      </c>
    </row>
    <row r="12" spans="1:10" ht="39" customHeight="1" x14ac:dyDescent="0.15">
      <c r="A12" s="67" t="s">
        <v>63</v>
      </c>
      <c r="B12" s="68">
        <f>SUM(C12:I12)</f>
        <v>109114</v>
      </c>
      <c r="C12" s="68">
        <v>94141</v>
      </c>
      <c r="D12" s="68">
        <v>11206</v>
      </c>
      <c r="E12" s="68">
        <v>2436</v>
      </c>
      <c r="F12" s="68">
        <v>885</v>
      </c>
      <c r="G12" s="68">
        <v>290</v>
      </c>
      <c r="H12" s="68">
        <v>100</v>
      </c>
      <c r="I12" s="69">
        <v>56</v>
      </c>
    </row>
    <row r="13" spans="1:10" ht="15" customHeight="1" x14ac:dyDescent="0.15">
      <c r="A13" s="161" t="s">
        <v>213</v>
      </c>
      <c r="B13" s="161"/>
      <c r="C13" s="161"/>
      <c r="D13" s="161"/>
      <c r="E13" s="161"/>
      <c r="F13" s="161"/>
      <c r="G13" s="161"/>
      <c r="H13" s="161"/>
      <c r="I13" s="161"/>
    </row>
  </sheetData>
  <mergeCells count="3">
    <mergeCell ref="A2:I2"/>
    <mergeCell ref="A1:I1"/>
    <mergeCell ref="A13:I13"/>
  </mergeCells>
  <phoneticPr fontId="1"/>
  <pageMargins left="0.70866141732283472" right="0.70866141732283472" top="0.74803149606299213" bottom="0.74803149606299213" header="0.31496062992125984" footer="0.31496062992125984"/>
  <pageSetup paperSize="9" firstPageNumber="37" orientation="portrait" useFirstPageNumber="1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showGridLines="0" view="pageBreakPreview" topLeftCell="A22" zoomScaleNormal="100" zoomScaleSheetLayoutView="100" workbookViewId="0">
      <selection activeCell="E14" sqref="E14"/>
    </sheetView>
  </sheetViews>
  <sheetFormatPr defaultRowHeight="13.5" x14ac:dyDescent="0.15"/>
  <cols>
    <col min="1" max="1" width="12.75" style="4" customWidth="1"/>
    <col min="2" max="10" width="8.625" style="4" customWidth="1"/>
    <col min="11" max="16384" width="9" style="4"/>
  </cols>
  <sheetData>
    <row r="1" spans="1:19" ht="21.75" customHeight="1" x14ac:dyDescent="0.15">
      <c r="A1" s="113" t="s">
        <v>86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9" ht="21" customHeight="1" x14ac:dyDescent="0.15">
      <c r="A2" s="13"/>
      <c r="B2" s="14"/>
      <c r="C2" s="14"/>
      <c r="D2" s="14"/>
      <c r="E2" s="14"/>
      <c r="F2" s="14"/>
      <c r="G2" s="14"/>
      <c r="H2" s="14"/>
      <c r="I2" s="14"/>
      <c r="J2" s="14"/>
    </row>
    <row r="3" spans="1:19" ht="17.25" customHeight="1" x14ac:dyDescent="0.15">
      <c r="A3" s="114" t="s">
        <v>87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9" ht="15" customHeight="1" x14ac:dyDescent="0.15">
      <c r="A4" s="115" t="s">
        <v>88</v>
      </c>
      <c r="B4" s="115"/>
      <c r="C4" s="115"/>
      <c r="D4" s="115"/>
      <c r="E4" s="115"/>
      <c r="F4" s="115"/>
      <c r="G4" s="115"/>
      <c r="H4" s="115"/>
      <c r="I4" s="115"/>
      <c r="J4" s="115"/>
    </row>
    <row r="5" spans="1:19" ht="21" customHeight="1" x14ac:dyDescent="0.15">
      <c r="A5" s="16"/>
      <c r="B5" s="27" t="s">
        <v>89</v>
      </c>
      <c r="C5" s="27" t="s">
        <v>38</v>
      </c>
      <c r="D5" s="27" t="s">
        <v>39</v>
      </c>
      <c r="E5" s="27" t="s">
        <v>40</v>
      </c>
      <c r="F5" s="27" t="s">
        <v>41</v>
      </c>
      <c r="G5" s="27" t="s">
        <v>42</v>
      </c>
      <c r="H5" s="27" t="s">
        <v>43</v>
      </c>
      <c r="I5" s="27" t="s">
        <v>44</v>
      </c>
      <c r="J5" s="28" t="s">
        <v>45</v>
      </c>
    </row>
    <row r="6" spans="1:19" ht="21" customHeight="1" x14ac:dyDescent="0.15">
      <c r="A6" s="29" t="s">
        <v>249</v>
      </c>
      <c r="B6" s="5">
        <v>142153</v>
      </c>
      <c r="C6" s="5">
        <v>133929</v>
      </c>
      <c r="D6" s="5">
        <v>131911</v>
      </c>
      <c r="E6" s="5">
        <v>7017</v>
      </c>
      <c r="F6" s="5">
        <v>115394</v>
      </c>
      <c r="G6" s="5">
        <v>17</v>
      </c>
      <c r="H6" s="5">
        <v>2524</v>
      </c>
      <c r="I6" s="5">
        <v>361</v>
      </c>
      <c r="J6" s="7">
        <v>28309</v>
      </c>
    </row>
    <row r="7" spans="1:19" ht="21" customHeight="1" x14ac:dyDescent="0.15">
      <c r="A7" s="29" t="s">
        <v>215</v>
      </c>
      <c r="B7" s="5">
        <v>139304</v>
      </c>
      <c r="C7" s="5">
        <v>131483</v>
      </c>
      <c r="D7" s="5">
        <v>129541</v>
      </c>
      <c r="E7" s="5">
        <v>6740</v>
      </c>
      <c r="F7" s="5">
        <v>114169</v>
      </c>
      <c r="G7" s="5">
        <v>17</v>
      </c>
      <c r="H7" s="5">
        <v>2240</v>
      </c>
      <c r="I7" s="5">
        <v>374</v>
      </c>
      <c r="J7" s="7">
        <v>29661</v>
      </c>
    </row>
    <row r="8" spans="1:19" ht="21" customHeight="1" x14ac:dyDescent="0.15">
      <c r="A8" s="29" t="s">
        <v>232</v>
      </c>
      <c r="B8" s="5">
        <v>136545</v>
      </c>
      <c r="C8" s="5">
        <v>128989</v>
      </c>
      <c r="D8" s="5">
        <v>127011</v>
      </c>
      <c r="E8" s="5">
        <v>6247</v>
      </c>
      <c r="F8" s="5">
        <v>112800</v>
      </c>
      <c r="G8" s="5">
        <v>17</v>
      </c>
      <c r="H8" s="5">
        <v>1958</v>
      </c>
      <c r="I8" s="5">
        <v>372</v>
      </c>
      <c r="J8" s="7">
        <v>30128</v>
      </c>
    </row>
    <row r="9" spans="1:19" ht="21" customHeight="1" x14ac:dyDescent="0.15">
      <c r="A9" s="29" t="s">
        <v>255</v>
      </c>
      <c r="B9" s="5">
        <v>134819</v>
      </c>
      <c r="C9" s="5">
        <v>127590</v>
      </c>
      <c r="D9" s="5">
        <v>125623</v>
      </c>
      <c r="E9" s="5">
        <v>5760</v>
      </c>
      <c r="F9" s="5">
        <v>110229</v>
      </c>
      <c r="G9" s="5">
        <v>14</v>
      </c>
      <c r="H9" s="5">
        <v>1579</v>
      </c>
      <c r="I9" s="5">
        <v>383</v>
      </c>
      <c r="J9" s="7">
        <v>31572</v>
      </c>
    </row>
    <row r="10" spans="1:19" ht="21" customHeight="1" x14ac:dyDescent="0.15">
      <c r="A10" s="22" t="s">
        <v>256</v>
      </c>
      <c r="B10" s="23">
        <f t="shared" ref="B10:J10" si="0">SUM(B11:B35)</f>
        <v>132989.16666666669</v>
      </c>
      <c r="C10" s="23">
        <f t="shared" si="0"/>
        <v>125994.66666666666</v>
      </c>
      <c r="D10" s="23">
        <f t="shared" si="0"/>
        <v>123956.91666666666</v>
      </c>
      <c r="E10" s="23">
        <f t="shared" si="0"/>
        <v>5344.833333333333</v>
      </c>
      <c r="F10" s="23">
        <f t="shared" si="0"/>
        <v>109687.16666666667</v>
      </c>
      <c r="G10" s="23">
        <f>SUM(G11:G35)</f>
        <v>25.666666666666664</v>
      </c>
      <c r="H10" s="23">
        <f t="shared" si="0"/>
        <v>1576.0000000000002</v>
      </c>
      <c r="I10" s="23">
        <f t="shared" si="0"/>
        <v>411.58333333333337</v>
      </c>
      <c r="J10" s="24">
        <f t="shared" si="0"/>
        <v>32440.999999999996</v>
      </c>
    </row>
    <row r="11" spans="1:19" ht="21" customHeight="1" x14ac:dyDescent="0.15">
      <c r="A11" s="25" t="s">
        <v>9</v>
      </c>
      <c r="B11" s="19">
        <v>2187.1666666666665</v>
      </c>
      <c r="C11" s="5">
        <v>2063.6666666666665</v>
      </c>
      <c r="D11" s="5">
        <v>1961.5833333333333</v>
      </c>
      <c r="E11" s="5">
        <v>61</v>
      </c>
      <c r="F11" s="5">
        <v>1832.25</v>
      </c>
      <c r="G11" s="43">
        <v>0.25</v>
      </c>
      <c r="H11" s="5">
        <v>28.083333333333332</v>
      </c>
      <c r="I11" s="5">
        <v>6.833333333333333</v>
      </c>
      <c r="J11" s="70">
        <v>429.58333333333331</v>
      </c>
      <c r="K11" s="42"/>
      <c r="L11" s="42"/>
      <c r="M11" s="42"/>
      <c r="N11" s="42"/>
      <c r="O11" s="42"/>
      <c r="P11" s="42"/>
      <c r="Q11" s="42"/>
      <c r="R11" s="42"/>
      <c r="S11" s="42"/>
    </row>
    <row r="12" spans="1:19" ht="21" customHeight="1" x14ac:dyDescent="0.15">
      <c r="A12" s="25" t="s">
        <v>10</v>
      </c>
      <c r="B12" s="19">
        <v>3182.5</v>
      </c>
      <c r="C12" s="5">
        <v>2995.1666666666665</v>
      </c>
      <c r="D12" s="5">
        <v>2950.5</v>
      </c>
      <c r="E12" s="5">
        <v>103.5</v>
      </c>
      <c r="F12" s="5">
        <v>2570.5833333333335</v>
      </c>
      <c r="G12" s="43">
        <v>0</v>
      </c>
      <c r="H12" s="5">
        <v>22.666666666666668</v>
      </c>
      <c r="I12" s="5">
        <v>11.333333333333334</v>
      </c>
      <c r="J12" s="7">
        <v>606.16666666666663</v>
      </c>
      <c r="K12" s="42"/>
      <c r="L12" s="42"/>
      <c r="M12" s="42"/>
      <c r="N12" s="42"/>
      <c r="O12" s="42"/>
      <c r="P12" s="42"/>
      <c r="Q12" s="42"/>
      <c r="R12" s="42"/>
      <c r="S12" s="42"/>
    </row>
    <row r="13" spans="1:19" ht="21" customHeight="1" x14ac:dyDescent="0.15">
      <c r="A13" s="25" t="s">
        <v>11</v>
      </c>
      <c r="B13" s="19">
        <v>734.58333333333337</v>
      </c>
      <c r="C13" s="5">
        <v>673.5</v>
      </c>
      <c r="D13" s="5">
        <v>646.75</v>
      </c>
      <c r="E13" s="5">
        <v>21.166666666666668</v>
      </c>
      <c r="F13" s="5">
        <v>601.83333333333337</v>
      </c>
      <c r="G13" s="43">
        <v>0</v>
      </c>
      <c r="H13" s="5">
        <v>2.4166666666666665</v>
      </c>
      <c r="I13" s="5">
        <v>1.9166666666666667</v>
      </c>
      <c r="J13" s="7">
        <v>164.66666666666666</v>
      </c>
      <c r="K13" s="42"/>
      <c r="L13" s="42"/>
      <c r="M13" s="42"/>
      <c r="N13" s="42"/>
      <c r="O13" s="42"/>
      <c r="P13" s="42"/>
      <c r="Q13" s="42"/>
      <c r="R13" s="42"/>
      <c r="S13" s="42"/>
    </row>
    <row r="14" spans="1:19" ht="21" customHeight="1" x14ac:dyDescent="0.15">
      <c r="A14" s="25" t="s">
        <v>12</v>
      </c>
      <c r="B14" s="19">
        <v>2595.1666666666665</v>
      </c>
      <c r="C14" s="5">
        <v>2437.5833333333335</v>
      </c>
      <c r="D14" s="5">
        <v>2407.0833333333335</v>
      </c>
      <c r="E14" s="5">
        <v>148.58333333333334</v>
      </c>
      <c r="F14" s="5">
        <v>2150.8333333333335</v>
      </c>
      <c r="G14" s="43">
        <v>0</v>
      </c>
      <c r="H14" s="5">
        <v>54.666666666666664</v>
      </c>
      <c r="I14" s="5">
        <v>6.166666666666667</v>
      </c>
      <c r="J14" s="7">
        <v>521.75</v>
      </c>
      <c r="K14" s="42"/>
      <c r="L14" s="42"/>
      <c r="M14" s="42"/>
      <c r="N14" s="42"/>
      <c r="O14" s="42"/>
      <c r="P14" s="42"/>
      <c r="Q14" s="42"/>
      <c r="R14" s="42"/>
      <c r="S14" s="42"/>
    </row>
    <row r="15" spans="1:19" ht="21" customHeight="1" x14ac:dyDescent="0.15">
      <c r="A15" s="25" t="s">
        <v>13</v>
      </c>
      <c r="B15" s="19">
        <v>1652.25</v>
      </c>
      <c r="C15" s="5">
        <v>1563.9166666666667</v>
      </c>
      <c r="D15" s="5">
        <v>1498.6666666666667</v>
      </c>
      <c r="E15" s="5">
        <v>40.666666666666664</v>
      </c>
      <c r="F15" s="5">
        <v>1373</v>
      </c>
      <c r="G15" s="43">
        <v>8.3333333333333329E-2</v>
      </c>
      <c r="H15" s="5">
        <v>4.5</v>
      </c>
      <c r="I15" s="5">
        <v>3.1666666666666665</v>
      </c>
      <c r="J15" s="7">
        <v>257.33333333333331</v>
      </c>
      <c r="K15" s="42"/>
      <c r="L15" s="42"/>
      <c r="M15" s="42"/>
      <c r="N15" s="42"/>
      <c r="O15" s="42"/>
      <c r="P15" s="42"/>
      <c r="Q15" s="42"/>
      <c r="R15" s="42"/>
      <c r="S15" s="42"/>
    </row>
    <row r="16" spans="1:19" ht="21" customHeight="1" x14ac:dyDescent="0.15">
      <c r="A16" s="25" t="s">
        <v>14</v>
      </c>
      <c r="B16" s="19">
        <v>1365.3333333333333</v>
      </c>
      <c r="C16" s="5">
        <v>1295.9166666666667</v>
      </c>
      <c r="D16" s="5">
        <v>1247.8333333333333</v>
      </c>
      <c r="E16" s="5">
        <v>46.75</v>
      </c>
      <c r="F16" s="5">
        <v>1088.4166666666667</v>
      </c>
      <c r="G16" s="43">
        <v>0.16666666666666666</v>
      </c>
      <c r="H16" s="5">
        <v>13.583333333333334</v>
      </c>
      <c r="I16" s="5">
        <v>2.9166666666666665</v>
      </c>
      <c r="J16" s="7">
        <v>208.91666666666666</v>
      </c>
      <c r="K16" s="42"/>
      <c r="L16" s="42"/>
      <c r="M16" s="42"/>
      <c r="N16" s="42"/>
      <c r="O16" s="42"/>
      <c r="P16" s="42"/>
      <c r="Q16" s="42"/>
      <c r="R16" s="42"/>
      <c r="S16" s="42"/>
    </row>
    <row r="17" spans="1:19" ht="21" customHeight="1" x14ac:dyDescent="0.15">
      <c r="A17" s="25" t="s">
        <v>15</v>
      </c>
      <c r="B17" s="19">
        <v>3565</v>
      </c>
      <c r="C17" s="5">
        <v>3352.6666666666665</v>
      </c>
      <c r="D17" s="5">
        <v>3297.1666666666665</v>
      </c>
      <c r="E17" s="5">
        <v>146.08333333333334</v>
      </c>
      <c r="F17" s="5">
        <v>2976.0833333333335</v>
      </c>
      <c r="G17" s="43">
        <v>0.41666666666666669</v>
      </c>
      <c r="H17" s="5">
        <v>56.916666666666664</v>
      </c>
      <c r="I17" s="5">
        <v>10</v>
      </c>
      <c r="J17" s="7">
        <v>724.91666666666663</v>
      </c>
      <c r="K17" s="42"/>
      <c r="L17" s="42"/>
      <c r="M17" s="42"/>
      <c r="N17" s="42"/>
      <c r="O17" s="42"/>
      <c r="P17" s="42"/>
      <c r="Q17" s="42"/>
      <c r="R17" s="42"/>
      <c r="S17" s="42"/>
    </row>
    <row r="18" spans="1:19" ht="21" customHeight="1" x14ac:dyDescent="0.15">
      <c r="A18" s="25" t="s">
        <v>16</v>
      </c>
      <c r="B18" s="19">
        <v>3293.0833333333335</v>
      </c>
      <c r="C18" s="5">
        <v>3094.25</v>
      </c>
      <c r="D18" s="5">
        <v>3044.0833333333335</v>
      </c>
      <c r="E18" s="5">
        <v>154.08333333333334</v>
      </c>
      <c r="F18" s="5">
        <v>2743</v>
      </c>
      <c r="G18" s="43">
        <v>0.33333333333333331</v>
      </c>
      <c r="H18" s="5">
        <v>55.083333333333336</v>
      </c>
      <c r="I18" s="5">
        <v>8.5833333333333339</v>
      </c>
      <c r="J18" s="7">
        <v>787.75</v>
      </c>
      <c r="K18" s="42"/>
      <c r="L18" s="42"/>
      <c r="M18" s="42"/>
      <c r="N18" s="42"/>
      <c r="O18" s="42"/>
      <c r="P18" s="42"/>
      <c r="Q18" s="42"/>
      <c r="R18" s="42"/>
      <c r="S18" s="42"/>
    </row>
    <row r="19" spans="1:19" ht="21" customHeight="1" x14ac:dyDescent="0.15">
      <c r="A19" s="25" t="s">
        <v>17</v>
      </c>
      <c r="B19" s="19">
        <v>1352.25</v>
      </c>
      <c r="C19" s="5">
        <v>1271.1666666666667</v>
      </c>
      <c r="D19" s="5">
        <v>1252.5</v>
      </c>
      <c r="E19" s="5">
        <v>52.583333333333336</v>
      </c>
      <c r="F19" s="5">
        <v>1115.0833333333333</v>
      </c>
      <c r="G19" s="43">
        <v>0</v>
      </c>
      <c r="H19" s="5">
        <v>15.75</v>
      </c>
      <c r="I19" s="5">
        <v>4.5</v>
      </c>
      <c r="J19" s="7">
        <v>253.58333333333334</v>
      </c>
      <c r="K19" s="42"/>
      <c r="L19" s="42"/>
      <c r="M19" s="42"/>
      <c r="N19" s="42"/>
      <c r="O19" s="42"/>
      <c r="P19" s="42"/>
      <c r="Q19" s="42"/>
      <c r="R19" s="42"/>
      <c r="S19" s="42"/>
    </row>
    <row r="20" spans="1:19" ht="21" customHeight="1" x14ac:dyDescent="0.15">
      <c r="A20" s="25" t="s">
        <v>18</v>
      </c>
      <c r="B20" s="19">
        <v>5042.75</v>
      </c>
      <c r="C20" s="5">
        <v>4782.75</v>
      </c>
      <c r="D20" s="5">
        <v>4783.583333333333</v>
      </c>
      <c r="E20" s="5">
        <v>151.33333333333334</v>
      </c>
      <c r="F20" s="5">
        <v>4189.75</v>
      </c>
      <c r="G20" s="5">
        <v>0.58333333333333337</v>
      </c>
      <c r="H20" s="5">
        <v>54.666666666666664</v>
      </c>
      <c r="I20" s="5">
        <v>18.75</v>
      </c>
      <c r="J20" s="7">
        <v>1403.8333333333333</v>
      </c>
      <c r="K20" s="42"/>
      <c r="L20" s="42"/>
      <c r="M20" s="42"/>
      <c r="N20" s="42"/>
      <c r="O20" s="42"/>
      <c r="P20" s="42"/>
      <c r="Q20" s="42"/>
      <c r="R20" s="42"/>
      <c r="S20" s="42"/>
    </row>
    <row r="21" spans="1:19" ht="21" customHeight="1" x14ac:dyDescent="0.15">
      <c r="A21" s="25" t="s">
        <v>19</v>
      </c>
      <c r="B21" s="19">
        <v>3132.6666666666665</v>
      </c>
      <c r="C21" s="5">
        <v>2976.9166666666665</v>
      </c>
      <c r="D21" s="5">
        <v>2905.25</v>
      </c>
      <c r="E21" s="5">
        <v>157</v>
      </c>
      <c r="F21" s="5">
        <v>2625</v>
      </c>
      <c r="G21" s="43">
        <v>0.16666666666666666</v>
      </c>
      <c r="H21" s="5">
        <v>38.583333333333336</v>
      </c>
      <c r="I21" s="5">
        <v>6.833333333333333</v>
      </c>
      <c r="J21" s="7">
        <v>788.83333333333337</v>
      </c>
      <c r="K21" s="42"/>
      <c r="L21" s="42"/>
      <c r="M21" s="42"/>
      <c r="N21" s="42"/>
      <c r="O21" s="42"/>
      <c r="P21" s="42"/>
      <c r="Q21" s="42"/>
      <c r="R21" s="42"/>
      <c r="S21" s="42"/>
    </row>
    <row r="22" spans="1:19" ht="21" customHeight="1" x14ac:dyDescent="0.15">
      <c r="A22" s="25" t="s">
        <v>20</v>
      </c>
      <c r="B22" s="19">
        <v>6131.083333333333</v>
      </c>
      <c r="C22" s="5">
        <v>5815.583333333333</v>
      </c>
      <c r="D22" s="5">
        <v>5675.083333333333</v>
      </c>
      <c r="E22" s="5">
        <v>262.91666666666669</v>
      </c>
      <c r="F22" s="5">
        <v>4998.25</v>
      </c>
      <c r="G22" s="5">
        <v>0.91666666666666663</v>
      </c>
      <c r="H22" s="5">
        <v>83.583333333333329</v>
      </c>
      <c r="I22" s="5">
        <v>16.666666666666668</v>
      </c>
      <c r="J22" s="7">
        <v>1093.8333333333333</v>
      </c>
      <c r="K22" s="42"/>
      <c r="L22" s="42"/>
      <c r="M22" s="42"/>
      <c r="N22" s="42"/>
      <c r="O22" s="42"/>
      <c r="P22" s="42"/>
      <c r="Q22" s="42"/>
      <c r="R22" s="42"/>
      <c r="S22" s="42"/>
    </row>
    <row r="23" spans="1:19" ht="21" customHeight="1" x14ac:dyDescent="0.15">
      <c r="A23" s="25" t="s">
        <v>21</v>
      </c>
      <c r="B23" s="19">
        <v>10571.166666666666</v>
      </c>
      <c r="C23" s="5">
        <v>10135.416666666666</v>
      </c>
      <c r="D23" s="5">
        <v>10009</v>
      </c>
      <c r="E23" s="5">
        <v>662.83333333333337</v>
      </c>
      <c r="F23" s="5">
        <v>8479.6666666666661</v>
      </c>
      <c r="G23" s="5">
        <v>0.25</v>
      </c>
      <c r="H23" s="5">
        <v>181.75</v>
      </c>
      <c r="I23" s="5">
        <v>23.75</v>
      </c>
      <c r="J23" s="7">
        <v>2066.5833333333335</v>
      </c>
      <c r="K23" s="42"/>
      <c r="L23" s="42"/>
      <c r="M23" s="42"/>
      <c r="N23" s="42"/>
      <c r="O23" s="42"/>
      <c r="P23" s="42"/>
      <c r="Q23" s="42"/>
      <c r="R23" s="42"/>
      <c r="S23" s="42"/>
    </row>
    <row r="24" spans="1:19" ht="21" customHeight="1" x14ac:dyDescent="0.15">
      <c r="A24" s="25" t="s">
        <v>22</v>
      </c>
      <c r="B24" s="19">
        <v>3469.0833333333335</v>
      </c>
      <c r="C24" s="5">
        <v>3282.5833333333335</v>
      </c>
      <c r="D24" s="5">
        <v>3132.75</v>
      </c>
      <c r="E24" s="5">
        <v>143.83333333333334</v>
      </c>
      <c r="F24" s="5">
        <v>2824.1666666666665</v>
      </c>
      <c r="G24" s="43">
        <v>0.25</v>
      </c>
      <c r="H24" s="5">
        <v>51.083333333333336</v>
      </c>
      <c r="I24" s="5">
        <v>7</v>
      </c>
      <c r="J24" s="7">
        <v>771.08333333333337</v>
      </c>
      <c r="K24" s="42"/>
      <c r="L24" s="42"/>
      <c r="M24" s="42"/>
      <c r="N24" s="42"/>
      <c r="O24" s="42"/>
      <c r="P24" s="42"/>
      <c r="Q24" s="42"/>
      <c r="R24" s="42"/>
      <c r="S24" s="42"/>
    </row>
    <row r="25" spans="1:19" ht="21" customHeight="1" x14ac:dyDescent="0.15">
      <c r="A25" s="25" t="s">
        <v>23</v>
      </c>
      <c r="B25" s="19">
        <v>8903.9166666666661</v>
      </c>
      <c r="C25" s="5">
        <v>8461</v>
      </c>
      <c r="D25" s="5">
        <v>8155.416666666667</v>
      </c>
      <c r="E25" s="5">
        <v>295.58333333333331</v>
      </c>
      <c r="F25" s="5">
        <v>7654.083333333333</v>
      </c>
      <c r="G25" s="5">
        <v>0.5</v>
      </c>
      <c r="H25" s="5">
        <v>95.166666666666671</v>
      </c>
      <c r="I25" s="5">
        <v>27.333333333333332</v>
      </c>
      <c r="J25" s="7">
        <v>2908.0833333333335</v>
      </c>
      <c r="K25" s="42"/>
      <c r="L25" s="42"/>
      <c r="M25" s="42"/>
      <c r="N25" s="42"/>
      <c r="O25" s="42"/>
      <c r="P25" s="42"/>
      <c r="Q25" s="42"/>
      <c r="R25" s="42"/>
      <c r="S25" s="42"/>
    </row>
    <row r="26" spans="1:19" ht="21" customHeight="1" x14ac:dyDescent="0.15">
      <c r="A26" s="25" t="s">
        <v>24</v>
      </c>
      <c r="B26" s="19">
        <v>4402.916666666667</v>
      </c>
      <c r="C26" s="5">
        <v>4203.583333333333</v>
      </c>
      <c r="D26" s="5">
        <v>4174.75</v>
      </c>
      <c r="E26" s="5">
        <v>172.83333333333334</v>
      </c>
      <c r="F26" s="5">
        <v>3589.8333333333335</v>
      </c>
      <c r="G26" s="43">
        <v>0.83333333333333337</v>
      </c>
      <c r="H26" s="5">
        <v>75.75</v>
      </c>
      <c r="I26" s="5">
        <v>11.583333333333334</v>
      </c>
      <c r="J26" s="7">
        <v>973.58333333333337</v>
      </c>
      <c r="K26" s="42"/>
      <c r="L26" s="42"/>
      <c r="M26" s="42"/>
      <c r="N26" s="42"/>
      <c r="O26" s="42"/>
      <c r="P26" s="42"/>
      <c r="Q26" s="42"/>
      <c r="R26" s="42"/>
      <c r="S26" s="42"/>
    </row>
    <row r="27" spans="1:19" ht="21" customHeight="1" x14ac:dyDescent="0.15">
      <c r="A27" s="25" t="s">
        <v>25</v>
      </c>
      <c r="B27" s="19">
        <v>4961.916666666667</v>
      </c>
      <c r="C27" s="5">
        <v>4737.25</v>
      </c>
      <c r="D27" s="5">
        <v>4670.166666666667</v>
      </c>
      <c r="E27" s="5">
        <v>225.08333333333334</v>
      </c>
      <c r="F27" s="5">
        <v>4037.0833333333335</v>
      </c>
      <c r="G27" s="43">
        <v>0.5</v>
      </c>
      <c r="H27" s="5">
        <v>35</v>
      </c>
      <c r="I27" s="5">
        <v>12.166666666666666</v>
      </c>
      <c r="J27" s="7">
        <v>1022.9166666666666</v>
      </c>
      <c r="K27" s="42"/>
      <c r="L27" s="42"/>
      <c r="M27" s="42"/>
      <c r="N27" s="42"/>
      <c r="O27" s="42"/>
      <c r="P27" s="42"/>
      <c r="Q27" s="42"/>
      <c r="R27" s="42"/>
      <c r="S27" s="42"/>
    </row>
    <row r="28" spans="1:19" ht="21" customHeight="1" x14ac:dyDescent="0.15">
      <c r="A28" s="25" t="s">
        <v>26</v>
      </c>
      <c r="B28" s="19">
        <v>2751.5</v>
      </c>
      <c r="C28" s="5">
        <v>2620.9166666666665</v>
      </c>
      <c r="D28" s="5">
        <v>2607.4166666666665</v>
      </c>
      <c r="E28" s="5">
        <v>168.91666666666666</v>
      </c>
      <c r="F28" s="5">
        <v>2237.0833333333335</v>
      </c>
      <c r="G28" s="43">
        <v>0.16666666666666666</v>
      </c>
      <c r="H28" s="5">
        <v>17.25</v>
      </c>
      <c r="I28" s="5">
        <v>6.666666666666667</v>
      </c>
      <c r="J28" s="7">
        <v>604</v>
      </c>
      <c r="K28" s="42"/>
      <c r="L28" s="42"/>
      <c r="M28" s="42"/>
      <c r="N28" s="42"/>
      <c r="O28" s="42"/>
      <c r="P28" s="42"/>
      <c r="Q28" s="42"/>
      <c r="R28" s="42"/>
      <c r="S28" s="42"/>
    </row>
    <row r="29" spans="1:19" ht="21" customHeight="1" x14ac:dyDescent="0.15">
      <c r="A29" s="25" t="s">
        <v>27</v>
      </c>
      <c r="B29" s="19">
        <v>2620.9166666666665</v>
      </c>
      <c r="C29" s="5">
        <v>2487</v>
      </c>
      <c r="D29" s="5">
        <v>2363.3333333333335</v>
      </c>
      <c r="E29" s="5">
        <v>106.16666666666667</v>
      </c>
      <c r="F29" s="5">
        <v>2157.4166666666665</v>
      </c>
      <c r="G29" s="43">
        <v>0.25</v>
      </c>
      <c r="H29" s="5">
        <v>35.25</v>
      </c>
      <c r="I29" s="5">
        <v>5.583333333333333</v>
      </c>
      <c r="J29" s="7">
        <v>521.5</v>
      </c>
      <c r="K29" s="42"/>
      <c r="L29" s="42"/>
      <c r="M29" s="42"/>
      <c r="N29" s="42"/>
      <c r="O29" s="42"/>
      <c r="P29" s="42"/>
      <c r="Q29" s="42"/>
      <c r="R29" s="42"/>
      <c r="S29" s="42"/>
    </row>
    <row r="30" spans="1:19" ht="21" customHeight="1" x14ac:dyDescent="0.15">
      <c r="A30" s="25" t="s">
        <v>28</v>
      </c>
      <c r="B30" s="19">
        <v>6379.166666666667</v>
      </c>
      <c r="C30" s="5">
        <v>6070.083333333333</v>
      </c>
      <c r="D30" s="5">
        <v>6042.416666666667</v>
      </c>
      <c r="E30" s="5">
        <v>357.91666666666669</v>
      </c>
      <c r="F30" s="5">
        <v>5188.083333333333</v>
      </c>
      <c r="G30" s="5">
        <v>1.0833333333333333</v>
      </c>
      <c r="H30" s="5">
        <v>46.833333333333336</v>
      </c>
      <c r="I30" s="5">
        <v>16.5</v>
      </c>
      <c r="J30" s="7">
        <v>1532.6666666666667</v>
      </c>
      <c r="K30" s="42"/>
      <c r="L30" s="42"/>
      <c r="M30" s="42"/>
      <c r="N30" s="42"/>
      <c r="O30" s="42"/>
      <c r="P30" s="42"/>
      <c r="Q30" s="42"/>
      <c r="R30" s="42"/>
      <c r="S30" s="42"/>
    </row>
    <row r="31" spans="1:19" ht="21" customHeight="1" x14ac:dyDescent="0.15">
      <c r="A31" s="25" t="s">
        <v>29</v>
      </c>
      <c r="B31" s="19">
        <v>9301.6666666666661</v>
      </c>
      <c r="C31" s="5">
        <v>8857.25</v>
      </c>
      <c r="D31" s="5">
        <v>8828.5833333333339</v>
      </c>
      <c r="E31" s="5">
        <v>469.91666666666669</v>
      </c>
      <c r="F31" s="5">
        <v>7691</v>
      </c>
      <c r="G31" s="5">
        <v>1.6666666666666667</v>
      </c>
      <c r="H31" s="5">
        <v>158.75</v>
      </c>
      <c r="I31" s="5">
        <v>19.25</v>
      </c>
      <c r="J31" s="7">
        <v>2172.5833333333335</v>
      </c>
      <c r="K31" s="42"/>
      <c r="L31" s="42"/>
      <c r="M31" s="42"/>
      <c r="N31" s="42"/>
      <c r="O31" s="42"/>
      <c r="P31" s="42"/>
      <c r="Q31" s="42"/>
      <c r="R31" s="42"/>
      <c r="S31" s="42"/>
    </row>
    <row r="32" spans="1:19" ht="21" customHeight="1" x14ac:dyDescent="0.15">
      <c r="A32" s="25" t="s">
        <v>30</v>
      </c>
      <c r="B32" s="19">
        <v>8045.333333333333</v>
      </c>
      <c r="C32" s="5">
        <v>7609.333333333333</v>
      </c>
      <c r="D32" s="5">
        <v>7537.333333333333</v>
      </c>
      <c r="E32" s="5">
        <v>342.91666666666669</v>
      </c>
      <c r="F32" s="5">
        <v>6659.25</v>
      </c>
      <c r="G32" s="5">
        <v>0.75</v>
      </c>
      <c r="H32" s="5">
        <v>105</v>
      </c>
      <c r="I32" s="5">
        <v>23.916666666666668</v>
      </c>
      <c r="J32" s="7">
        <v>2107.8333333333335</v>
      </c>
      <c r="K32" s="42"/>
      <c r="L32" s="42"/>
      <c r="M32" s="42"/>
      <c r="N32" s="42"/>
      <c r="O32" s="42"/>
      <c r="P32" s="42"/>
      <c r="Q32" s="42"/>
      <c r="R32" s="42"/>
      <c r="S32" s="42"/>
    </row>
    <row r="33" spans="1:19" ht="21" customHeight="1" x14ac:dyDescent="0.15">
      <c r="A33" s="25" t="s">
        <v>31</v>
      </c>
      <c r="B33" s="19">
        <v>12979.333333333334</v>
      </c>
      <c r="C33" s="5">
        <v>12431.583333333334</v>
      </c>
      <c r="D33" s="5">
        <v>12347</v>
      </c>
      <c r="E33" s="5">
        <v>744.33333333333337</v>
      </c>
      <c r="F33" s="5">
        <v>10726.916666666666</v>
      </c>
      <c r="G33" s="5">
        <v>2.5</v>
      </c>
      <c r="H33" s="5">
        <v>247.16666666666666</v>
      </c>
      <c r="I33" s="5">
        <v>30.416666666666668</v>
      </c>
      <c r="J33" s="7">
        <v>3278.0833333333335</v>
      </c>
      <c r="K33" s="42"/>
      <c r="L33" s="42"/>
      <c r="M33" s="42"/>
      <c r="N33" s="42"/>
      <c r="O33" s="42"/>
      <c r="P33" s="42"/>
      <c r="Q33" s="42"/>
      <c r="R33" s="42"/>
      <c r="S33" s="42"/>
    </row>
    <row r="34" spans="1:19" ht="21" customHeight="1" x14ac:dyDescent="0.15">
      <c r="A34" s="25" t="s">
        <v>32</v>
      </c>
      <c r="B34" s="19">
        <v>23917.833333333332</v>
      </c>
      <c r="C34" s="5">
        <v>22564.5</v>
      </c>
      <c r="D34" s="5">
        <v>22402.75</v>
      </c>
      <c r="E34" s="5">
        <v>308.83333333333331</v>
      </c>
      <c r="F34" s="5">
        <v>19799.25</v>
      </c>
      <c r="G34" s="5">
        <v>1</v>
      </c>
      <c r="H34" s="5">
        <v>96.5</v>
      </c>
      <c r="I34" s="5">
        <v>124.58333333333333</v>
      </c>
      <c r="J34" s="7">
        <v>7229.083333333333</v>
      </c>
      <c r="K34" s="42"/>
      <c r="L34" s="42"/>
      <c r="M34" s="42"/>
      <c r="N34" s="42"/>
      <c r="O34" s="42"/>
      <c r="P34" s="42"/>
      <c r="Q34" s="42"/>
      <c r="R34" s="42"/>
      <c r="S34" s="42"/>
    </row>
    <row r="35" spans="1:19" ht="28.5" customHeight="1" x14ac:dyDescent="0.15">
      <c r="A35" s="71" t="s">
        <v>211</v>
      </c>
      <c r="B35" s="39">
        <v>450.58333333333331</v>
      </c>
      <c r="C35" s="45">
        <v>211.08333333333334</v>
      </c>
      <c r="D35" s="45">
        <v>15.916666666666666</v>
      </c>
      <c r="E35" s="46">
        <v>0</v>
      </c>
      <c r="F35" s="45">
        <v>379.25</v>
      </c>
      <c r="G35" s="46">
        <v>13</v>
      </c>
      <c r="H35" s="46">
        <v>0</v>
      </c>
      <c r="I35" s="45">
        <v>5.166666666666667</v>
      </c>
      <c r="J35" s="47">
        <v>11.833333333333334</v>
      </c>
      <c r="K35" s="42"/>
      <c r="L35" s="42"/>
      <c r="M35" s="42"/>
      <c r="N35" s="42"/>
      <c r="O35" s="42"/>
      <c r="P35" s="42"/>
      <c r="Q35" s="42"/>
      <c r="R35" s="42"/>
      <c r="S35" s="42"/>
    </row>
    <row r="36" spans="1:19" ht="15" customHeight="1" x14ac:dyDescent="0.15">
      <c r="A36" s="54"/>
      <c r="B36" s="14"/>
      <c r="C36" s="14"/>
      <c r="D36" s="14"/>
      <c r="E36" s="14"/>
      <c r="F36" s="14"/>
      <c r="G36" s="14"/>
      <c r="H36" s="14"/>
      <c r="I36" s="14"/>
      <c r="J36" s="14"/>
    </row>
    <row r="37" spans="1:19" ht="22.5" customHeight="1" x14ac:dyDescent="0.15"/>
  </sheetData>
  <mergeCells count="3">
    <mergeCell ref="A1:J1"/>
    <mergeCell ref="A3:J3"/>
    <mergeCell ref="A4:J4"/>
  </mergeCells>
  <phoneticPr fontId="1"/>
  <pageMargins left="0.70866141732283472" right="0.70866141732283472" top="0.74803149606299213" bottom="0.74803149606299213" header="0.31496062992125984" footer="0.31496062992125984"/>
  <pageSetup paperSize="9" scale="92" firstPageNumber="38" orientation="portrait" useFirstPageNumber="1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view="pageBreakPreview" topLeftCell="A28" zoomScaleNormal="100" zoomScaleSheetLayoutView="100" workbookViewId="0">
      <selection activeCell="A25" sqref="A25:K25"/>
    </sheetView>
  </sheetViews>
  <sheetFormatPr defaultRowHeight="13.5" x14ac:dyDescent="0.15"/>
  <cols>
    <col min="1" max="1" width="12.25" style="4" bestFit="1" customWidth="1"/>
    <col min="2" max="11" width="8" style="4" customWidth="1"/>
    <col min="12" max="16384" width="9" style="4"/>
  </cols>
  <sheetData>
    <row r="1" spans="1:11" ht="17.25" customHeight="1" x14ac:dyDescent="0.15">
      <c r="A1" s="114" t="s">
        <v>90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15" customHeight="1" x14ac:dyDescent="0.15">
      <c r="A2" s="115" t="s">
        <v>101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ht="21" customHeight="1" x14ac:dyDescent="0.15">
      <c r="A3" s="187"/>
      <c r="B3" s="152" t="s">
        <v>76</v>
      </c>
      <c r="C3" s="152" t="s">
        <v>91</v>
      </c>
      <c r="D3" s="184" t="s">
        <v>92</v>
      </c>
      <c r="E3" s="184"/>
      <c r="F3" s="184"/>
      <c r="G3" s="184"/>
      <c r="H3" s="152" t="s">
        <v>93</v>
      </c>
      <c r="I3" s="152" t="s">
        <v>94</v>
      </c>
      <c r="J3" s="152" t="s">
        <v>95</v>
      </c>
      <c r="K3" s="185" t="s">
        <v>96</v>
      </c>
    </row>
    <row r="4" spans="1:11" ht="21" customHeight="1" x14ac:dyDescent="0.15">
      <c r="A4" s="188"/>
      <c r="B4" s="184"/>
      <c r="C4" s="184"/>
      <c r="D4" s="72" t="s">
        <v>52</v>
      </c>
      <c r="E4" s="73" t="s">
        <v>97</v>
      </c>
      <c r="F4" s="73" t="s">
        <v>98</v>
      </c>
      <c r="G4" s="73" t="s">
        <v>99</v>
      </c>
      <c r="H4" s="184"/>
      <c r="I4" s="184"/>
      <c r="J4" s="184"/>
      <c r="K4" s="186"/>
    </row>
    <row r="5" spans="1:11" ht="21" customHeight="1" x14ac:dyDescent="0.15">
      <c r="A5" s="74" t="s">
        <v>253</v>
      </c>
      <c r="B5" s="5">
        <f>SUM(C5,D5,H5:K5)</f>
        <v>140108</v>
      </c>
      <c r="C5" s="5">
        <v>10135</v>
      </c>
      <c r="D5" s="5">
        <f>SUM(E5:G5)</f>
        <v>13844</v>
      </c>
      <c r="E5" s="5">
        <v>3884</v>
      </c>
      <c r="F5" s="5">
        <v>3349</v>
      </c>
      <c r="G5" s="5">
        <v>6611</v>
      </c>
      <c r="H5" s="5">
        <v>30252</v>
      </c>
      <c r="I5" s="5">
        <v>11589</v>
      </c>
      <c r="J5" s="5">
        <v>21163</v>
      </c>
      <c r="K5" s="7">
        <v>53125</v>
      </c>
    </row>
    <row r="6" spans="1:11" ht="21" customHeight="1" x14ac:dyDescent="0.15">
      <c r="A6" s="74" t="s">
        <v>216</v>
      </c>
      <c r="B6" s="5">
        <f>SUM(C6,D6,H6:K6)</f>
        <v>137335</v>
      </c>
      <c r="C6" s="5">
        <v>9330</v>
      </c>
      <c r="D6" s="5">
        <f>SUM(E6:G6)</f>
        <v>13097</v>
      </c>
      <c r="E6" s="5">
        <v>3606</v>
      </c>
      <c r="F6" s="5">
        <v>3235</v>
      </c>
      <c r="G6" s="5">
        <v>6256</v>
      </c>
      <c r="H6" s="5">
        <v>29770</v>
      </c>
      <c r="I6" s="5">
        <v>10612</v>
      </c>
      <c r="J6" s="5">
        <v>19052</v>
      </c>
      <c r="K6" s="7">
        <v>55474</v>
      </c>
    </row>
    <row r="7" spans="1:11" ht="21" customHeight="1" x14ac:dyDescent="0.15">
      <c r="A7" s="74" t="s">
        <v>233</v>
      </c>
      <c r="B7" s="5">
        <f>SUM(C7,D7,H7:K7)</f>
        <v>134615</v>
      </c>
      <c r="C7" s="5">
        <v>8586</v>
      </c>
      <c r="D7" s="5">
        <f>SUM(E7:G7)</f>
        <v>12511</v>
      </c>
      <c r="E7" s="5">
        <v>3317</v>
      </c>
      <c r="F7" s="5">
        <v>3232</v>
      </c>
      <c r="G7" s="5">
        <v>5962</v>
      </c>
      <c r="H7" s="5">
        <v>29069</v>
      </c>
      <c r="I7" s="5">
        <v>9798</v>
      </c>
      <c r="J7" s="5">
        <v>17042</v>
      </c>
      <c r="K7" s="7">
        <v>57609</v>
      </c>
    </row>
    <row r="8" spans="1:11" ht="21" customHeight="1" x14ac:dyDescent="0.15">
      <c r="A8" s="74" t="s">
        <v>240</v>
      </c>
      <c r="B8" s="5">
        <f>SUM(C8,D8,H8:K8)</f>
        <v>133337</v>
      </c>
      <c r="C8" s="5">
        <v>7901</v>
      </c>
      <c r="D8" s="5">
        <f>SUM(E8:G8)</f>
        <v>12419</v>
      </c>
      <c r="E8" s="5">
        <v>3248</v>
      </c>
      <c r="F8" s="5">
        <v>3169</v>
      </c>
      <c r="G8" s="5">
        <v>6002</v>
      </c>
      <c r="H8" s="5">
        <v>29023</v>
      </c>
      <c r="I8" s="5">
        <v>9551</v>
      </c>
      <c r="J8" s="5">
        <v>14961</v>
      </c>
      <c r="K8" s="7">
        <v>59482</v>
      </c>
    </row>
    <row r="9" spans="1:11" ht="21" customHeight="1" x14ac:dyDescent="0.15">
      <c r="A9" s="74" t="s">
        <v>254</v>
      </c>
      <c r="B9" s="5">
        <f>SUM(C9,D9,H9:K9)</f>
        <v>131071</v>
      </c>
      <c r="C9" s="5">
        <v>7304</v>
      </c>
      <c r="D9" s="5">
        <f>SUM(E9:G9)</f>
        <v>12202</v>
      </c>
      <c r="E9" s="5">
        <v>3056</v>
      </c>
      <c r="F9" s="5">
        <v>3241</v>
      </c>
      <c r="G9" s="5">
        <v>5905</v>
      </c>
      <c r="H9" s="5">
        <v>28655</v>
      </c>
      <c r="I9" s="5">
        <v>9361</v>
      </c>
      <c r="J9" s="5">
        <v>13181</v>
      </c>
      <c r="K9" s="7">
        <v>60368</v>
      </c>
    </row>
    <row r="10" spans="1:11" ht="21" customHeight="1" x14ac:dyDescent="0.15">
      <c r="A10" s="75" t="s">
        <v>56</v>
      </c>
      <c r="B10" s="76">
        <f>C10+D10+H10+I10+J10+K10</f>
        <v>100</v>
      </c>
      <c r="C10" s="76">
        <f>C9/B9*100</f>
        <v>5.5725522808248966</v>
      </c>
      <c r="D10" s="76">
        <f>D9/B9*100</f>
        <v>9.3094582325609778</v>
      </c>
      <c r="E10" s="76">
        <f>E9/B9*100</f>
        <v>2.3315607571468897</v>
      </c>
      <c r="F10" s="76">
        <f>F9/B9*100</f>
        <v>2.4727056328249573</v>
      </c>
      <c r="G10" s="76">
        <f>G9/B9*100</f>
        <v>4.5051918425891309</v>
      </c>
      <c r="H10" s="76">
        <f>H9/B9*100</f>
        <v>21.862196824621769</v>
      </c>
      <c r="I10" s="76">
        <f>I9/B9*100</f>
        <v>7.1419307093102207</v>
      </c>
      <c r="J10" s="76">
        <f>J9/B9*100</f>
        <v>10.056381655743833</v>
      </c>
      <c r="K10" s="77">
        <f>K9/B9*100</f>
        <v>46.057480296938301</v>
      </c>
    </row>
    <row r="11" spans="1:11" ht="15" customHeight="1" x14ac:dyDescent="0.15">
      <c r="A11" s="161" t="s">
        <v>214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</row>
    <row r="12" spans="1:11" ht="21" customHeight="1" x14ac:dyDescent="0.15">
      <c r="A12" s="78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ht="17.25" customHeight="1" x14ac:dyDescent="0.15">
      <c r="A13" s="114" t="s">
        <v>100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</row>
    <row r="14" spans="1:11" ht="15" customHeight="1" x14ac:dyDescent="0.15">
      <c r="A14" s="135" t="s">
        <v>101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</row>
    <row r="15" spans="1:11" ht="21" customHeight="1" x14ac:dyDescent="0.15">
      <c r="A15" s="171"/>
      <c r="B15" s="146"/>
      <c r="C15" s="189" t="s">
        <v>102</v>
      </c>
      <c r="D15" s="190"/>
      <c r="E15" s="191"/>
      <c r="F15" s="189" t="s">
        <v>104</v>
      </c>
      <c r="G15" s="190"/>
      <c r="H15" s="191"/>
      <c r="I15" s="173" t="s">
        <v>6</v>
      </c>
      <c r="J15" s="174"/>
      <c r="K15" s="175"/>
    </row>
    <row r="16" spans="1:11" ht="21" customHeight="1" x14ac:dyDescent="0.15">
      <c r="A16" s="172"/>
      <c r="B16" s="148"/>
      <c r="C16" s="181" t="s">
        <v>103</v>
      </c>
      <c r="D16" s="182"/>
      <c r="E16" s="183"/>
      <c r="F16" s="181" t="s">
        <v>105</v>
      </c>
      <c r="G16" s="182"/>
      <c r="H16" s="183"/>
      <c r="I16" s="176"/>
      <c r="J16" s="177"/>
      <c r="K16" s="178"/>
    </row>
    <row r="17" spans="1:11" ht="21" customHeight="1" x14ac:dyDescent="0.15">
      <c r="A17" s="158" t="s">
        <v>249</v>
      </c>
      <c r="B17" s="159" t="s">
        <v>8</v>
      </c>
      <c r="C17" s="119">
        <v>131949</v>
      </c>
      <c r="D17" s="123"/>
      <c r="E17" s="121"/>
      <c r="F17" s="119">
        <v>9952</v>
      </c>
      <c r="G17" s="123"/>
      <c r="H17" s="121"/>
      <c r="I17" s="162">
        <f>F17/C17*100</f>
        <v>7.5423080129443942</v>
      </c>
      <c r="J17" s="163">
        <v>78.400000000000006</v>
      </c>
      <c r="K17" s="164">
        <v>78.400000000000006</v>
      </c>
    </row>
    <row r="18" spans="1:11" ht="21" customHeight="1" x14ac:dyDescent="0.15">
      <c r="A18" s="122" t="s">
        <v>215</v>
      </c>
      <c r="B18" s="116" t="s">
        <v>8</v>
      </c>
      <c r="C18" s="119">
        <v>138016</v>
      </c>
      <c r="D18" s="123"/>
      <c r="E18" s="121"/>
      <c r="F18" s="119">
        <v>9656</v>
      </c>
      <c r="G18" s="123"/>
      <c r="H18" s="121"/>
      <c r="I18" s="162">
        <f>F18/C18*100</f>
        <v>6.9962902851843269</v>
      </c>
      <c r="J18" s="163">
        <v>78.400000000000006</v>
      </c>
      <c r="K18" s="164">
        <v>78.400000000000006</v>
      </c>
    </row>
    <row r="19" spans="1:11" ht="21" customHeight="1" x14ac:dyDescent="0.15">
      <c r="A19" s="122" t="s">
        <v>232</v>
      </c>
      <c r="B19" s="116" t="s">
        <v>8</v>
      </c>
      <c r="C19" s="119">
        <v>145720</v>
      </c>
      <c r="D19" s="123"/>
      <c r="E19" s="121"/>
      <c r="F19" s="119">
        <v>9481</v>
      </c>
      <c r="G19" s="123"/>
      <c r="H19" s="121"/>
      <c r="I19" s="162">
        <f>F19/C19*100</f>
        <v>6.5063134779028271</v>
      </c>
      <c r="J19" s="163">
        <v>78.400000000000006</v>
      </c>
      <c r="K19" s="164">
        <v>78.400000000000006</v>
      </c>
    </row>
    <row r="20" spans="1:11" ht="21" customHeight="1" x14ac:dyDescent="0.15">
      <c r="A20" s="122" t="s">
        <v>255</v>
      </c>
      <c r="B20" s="116" t="s">
        <v>8</v>
      </c>
      <c r="C20" s="119">
        <v>142995</v>
      </c>
      <c r="D20" s="123"/>
      <c r="E20" s="121"/>
      <c r="F20" s="119">
        <v>9409</v>
      </c>
      <c r="G20" s="123"/>
      <c r="H20" s="121"/>
      <c r="I20" s="162">
        <f>F20/C20*100</f>
        <v>6.579950347914262</v>
      </c>
      <c r="J20" s="163">
        <v>78.400000000000006</v>
      </c>
      <c r="K20" s="164">
        <v>78.400000000000006</v>
      </c>
    </row>
    <row r="21" spans="1:11" ht="21" customHeight="1" x14ac:dyDescent="0.15">
      <c r="A21" s="179" t="s">
        <v>256</v>
      </c>
      <c r="B21" s="180" t="s">
        <v>8</v>
      </c>
      <c r="C21" s="165">
        <v>137772</v>
      </c>
      <c r="D21" s="166"/>
      <c r="E21" s="167"/>
      <c r="F21" s="165">
        <v>9245</v>
      </c>
      <c r="G21" s="166"/>
      <c r="H21" s="167"/>
      <c r="I21" s="168">
        <f>F21/C21*100</f>
        <v>6.7103620474406984</v>
      </c>
      <c r="J21" s="169"/>
      <c r="K21" s="170"/>
    </row>
    <row r="22" spans="1:11" ht="15" customHeight="1" x14ac:dyDescent="0.15">
      <c r="A22" s="5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ht="21" customHeight="1" x14ac:dyDescent="0.15">
      <c r="A23" s="78"/>
      <c r="B23" s="14"/>
      <c r="C23" s="79"/>
      <c r="D23" s="14"/>
      <c r="E23" s="14"/>
      <c r="F23" s="14"/>
      <c r="G23" s="14"/>
      <c r="H23" s="14"/>
      <c r="I23" s="14"/>
      <c r="J23" s="14"/>
      <c r="K23" s="14"/>
    </row>
    <row r="24" spans="1:11" ht="21" customHeight="1" x14ac:dyDescent="0.15">
      <c r="A24" s="78"/>
      <c r="B24" s="14"/>
      <c r="C24" s="79"/>
      <c r="D24" s="14"/>
      <c r="E24" s="14"/>
      <c r="F24" s="14"/>
      <c r="G24" s="14"/>
      <c r="H24" s="14"/>
      <c r="I24" s="14"/>
      <c r="J24" s="14"/>
      <c r="K24" s="14"/>
    </row>
    <row r="25" spans="1:11" ht="21.75" customHeight="1" x14ac:dyDescent="0.15">
      <c r="A25" s="113" t="s">
        <v>106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</row>
    <row r="26" spans="1:11" ht="21" customHeight="1" x14ac:dyDescent="0.15">
      <c r="A26" s="78"/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1" ht="17.25" customHeight="1" x14ac:dyDescent="0.15">
      <c r="A27" s="114" t="s">
        <v>107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1" ht="15" customHeight="1" x14ac:dyDescent="0.15">
      <c r="A28" s="115" t="s">
        <v>88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</row>
    <row r="29" spans="1:11" ht="21" customHeight="1" x14ac:dyDescent="0.15">
      <c r="A29" s="187"/>
      <c r="B29" s="192" t="s">
        <v>108</v>
      </c>
      <c r="C29" s="193" t="s">
        <v>109</v>
      </c>
      <c r="D29" s="193"/>
      <c r="E29" s="193"/>
      <c r="F29" s="193" t="s">
        <v>110</v>
      </c>
      <c r="G29" s="193"/>
      <c r="H29" s="193"/>
      <c r="I29" s="193" t="s">
        <v>111</v>
      </c>
      <c r="J29" s="193"/>
      <c r="K29" s="194"/>
    </row>
    <row r="30" spans="1:11" ht="15" customHeight="1" x14ac:dyDescent="0.15">
      <c r="A30" s="188"/>
      <c r="B30" s="193"/>
      <c r="C30" s="80" t="s">
        <v>52</v>
      </c>
      <c r="D30" s="80" t="s">
        <v>112</v>
      </c>
      <c r="E30" s="80" t="s">
        <v>113</v>
      </c>
      <c r="F30" s="80" t="s">
        <v>52</v>
      </c>
      <c r="G30" s="80" t="s">
        <v>112</v>
      </c>
      <c r="H30" s="80" t="s">
        <v>113</v>
      </c>
      <c r="I30" s="80" t="s">
        <v>114</v>
      </c>
      <c r="J30" s="80" t="s">
        <v>115</v>
      </c>
      <c r="K30" s="81" t="s">
        <v>55</v>
      </c>
    </row>
    <row r="31" spans="1:11" ht="21" customHeight="1" x14ac:dyDescent="0.15">
      <c r="A31" s="82" t="s">
        <v>249</v>
      </c>
      <c r="B31" s="5">
        <v>115394</v>
      </c>
      <c r="C31" s="5">
        <v>5271</v>
      </c>
      <c r="D31" s="5">
        <v>2222</v>
      </c>
      <c r="E31" s="5">
        <v>3049</v>
      </c>
      <c r="F31" s="5">
        <v>110123</v>
      </c>
      <c r="G31" s="5">
        <v>501</v>
      </c>
      <c r="H31" s="5">
        <v>109622</v>
      </c>
      <c r="I31" s="5">
        <v>3</v>
      </c>
      <c r="J31" s="5">
        <v>1609</v>
      </c>
      <c r="K31" s="7">
        <v>113782</v>
      </c>
    </row>
    <row r="32" spans="1:11" ht="21" customHeight="1" x14ac:dyDescent="0.15">
      <c r="A32" s="82" t="s">
        <v>215</v>
      </c>
      <c r="B32" s="5">
        <v>114169</v>
      </c>
      <c r="C32" s="5">
        <v>4978</v>
      </c>
      <c r="D32" s="5">
        <v>2067</v>
      </c>
      <c r="E32" s="5">
        <v>2911</v>
      </c>
      <c r="F32" s="5">
        <v>109191</v>
      </c>
      <c r="G32" s="5">
        <v>465</v>
      </c>
      <c r="H32" s="5">
        <v>108726</v>
      </c>
      <c r="I32" s="5">
        <v>3</v>
      </c>
      <c r="J32" s="5">
        <v>1427</v>
      </c>
      <c r="K32" s="7">
        <v>112739</v>
      </c>
    </row>
    <row r="33" spans="1:11" ht="21" customHeight="1" x14ac:dyDescent="0.15">
      <c r="A33" s="82" t="s">
        <v>232</v>
      </c>
      <c r="B33" s="5">
        <v>112800</v>
      </c>
      <c r="C33" s="5">
        <v>4743</v>
      </c>
      <c r="D33" s="5">
        <v>1953</v>
      </c>
      <c r="E33" s="5">
        <v>2789</v>
      </c>
      <c r="F33" s="5">
        <v>108057</v>
      </c>
      <c r="G33" s="5">
        <v>456</v>
      </c>
      <c r="H33" s="5">
        <v>107602</v>
      </c>
      <c r="I33" s="5">
        <v>1</v>
      </c>
      <c r="J33" s="5">
        <v>1304</v>
      </c>
      <c r="K33" s="7">
        <v>111496</v>
      </c>
    </row>
    <row r="34" spans="1:11" ht="21" customHeight="1" x14ac:dyDescent="0.15">
      <c r="A34" s="82" t="s">
        <v>255</v>
      </c>
      <c r="B34" s="5">
        <v>110229</v>
      </c>
      <c r="C34" s="5">
        <v>4593</v>
      </c>
      <c r="D34" s="5">
        <v>1912</v>
      </c>
      <c r="E34" s="5">
        <v>2682</v>
      </c>
      <c r="F34" s="5">
        <v>105636</v>
      </c>
      <c r="G34" s="5">
        <v>391</v>
      </c>
      <c r="H34" s="5">
        <v>105244</v>
      </c>
      <c r="I34" s="5">
        <v>0</v>
      </c>
      <c r="J34" s="5">
        <v>1330</v>
      </c>
      <c r="K34" s="7">
        <v>108899</v>
      </c>
    </row>
    <row r="35" spans="1:11" ht="21" customHeight="1" x14ac:dyDescent="0.15">
      <c r="A35" s="12" t="s">
        <v>256</v>
      </c>
      <c r="B35" s="45">
        <v>109687</v>
      </c>
      <c r="C35" s="45">
        <v>4170</v>
      </c>
      <c r="D35" s="45">
        <v>1761.8333333333333</v>
      </c>
      <c r="E35" s="45">
        <v>2408.1666666666665</v>
      </c>
      <c r="F35" s="45">
        <v>105517.16666666667</v>
      </c>
      <c r="G35" s="45">
        <v>247.91666666666666</v>
      </c>
      <c r="H35" s="45">
        <v>105140.91666666667</v>
      </c>
      <c r="I35" s="45">
        <v>0</v>
      </c>
      <c r="J35" s="45">
        <v>1251.5</v>
      </c>
      <c r="K35" s="47">
        <v>108435.66666666667</v>
      </c>
    </row>
    <row r="36" spans="1:11" ht="15" customHeight="1" x14ac:dyDescent="0.15">
      <c r="A36" s="161" t="s">
        <v>229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</row>
    <row r="37" spans="1:11" ht="15" customHeight="1" x14ac:dyDescent="0.15">
      <c r="A37" s="83"/>
    </row>
    <row r="38" spans="1:11" ht="21" customHeight="1" x14ac:dyDescent="0.15"/>
    <row r="39" spans="1:11" ht="15" customHeight="1" x14ac:dyDescent="0.15"/>
  </sheetData>
  <mergeCells count="48">
    <mergeCell ref="A36:K36"/>
    <mergeCell ref="A28:K28"/>
    <mergeCell ref="A29:A30"/>
    <mergeCell ref="B29:B30"/>
    <mergeCell ref="C29:E29"/>
    <mergeCell ref="F29:H29"/>
    <mergeCell ref="I29:K29"/>
    <mergeCell ref="A1:K1"/>
    <mergeCell ref="A2:K2"/>
    <mergeCell ref="C16:E16"/>
    <mergeCell ref="F16:H16"/>
    <mergeCell ref="A13:K13"/>
    <mergeCell ref="J3:J4"/>
    <mergeCell ref="K3:K4"/>
    <mergeCell ref="I3:I4"/>
    <mergeCell ref="C3:C4"/>
    <mergeCell ref="D3:G3"/>
    <mergeCell ref="H3:H4"/>
    <mergeCell ref="A3:A4"/>
    <mergeCell ref="A14:K14"/>
    <mergeCell ref="C15:E15"/>
    <mergeCell ref="F15:H15"/>
    <mergeCell ref="B3:B4"/>
    <mergeCell ref="A15:B16"/>
    <mergeCell ref="A11:K11"/>
    <mergeCell ref="A25:K25"/>
    <mergeCell ref="I15:K16"/>
    <mergeCell ref="C18:E18"/>
    <mergeCell ref="I18:K18"/>
    <mergeCell ref="A18:B18"/>
    <mergeCell ref="A21:B21"/>
    <mergeCell ref="C21:E21"/>
    <mergeCell ref="A19:B19"/>
    <mergeCell ref="A20:B20"/>
    <mergeCell ref="C20:E20"/>
    <mergeCell ref="F20:H20"/>
    <mergeCell ref="I20:K20"/>
    <mergeCell ref="A27:K27"/>
    <mergeCell ref="F18:H18"/>
    <mergeCell ref="A17:B17"/>
    <mergeCell ref="C17:E17"/>
    <mergeCell ref="F17:H17"/>
    <mergeCell ref="I17:K17"/>
    <mergeCell ref="F21:H21"/>
    <mergeCell ref="I21:K21"/>
    <mergeCell ref="C19:E19"/>
    <mergeCell ref="F19:H19"/>
    <mergeCell ref="I19:K19"/>
  </mergeCells>
  <phoneticPr fontId="1"/>
  <pageMargins left="0.70866141732283472" right="0.70866141732283472" top="0.74803149606299213" bottom="0.74803149606299213" header="0.31496062992125984" footer="0.31496062992125984"/>
  <pageSetup paperSize="9" scale="96" firstPageNumber="39" orientation="portrait" useFirstPageNumber="1" r:id="rId1"/>
  <headerFooter scaleWithDoc="0"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9"/>
  <sheetViews>
    <sheetView showGridLines="0" view="pageBreakPreview" topLeftCell="A25" zoomScaleNormal="100" zoomScaleSheetLayoutView="100" workbookViewId="0">
      <selection activeCell="AM13" sqref="AM13:AS15"/>
    </sheetView>
  </sheetViews>
  <sheetFormatPr defaultRowHeight="13.5" x14ac:dyDescent="0.15"/>
  <cols>
    <col min="1" max="7" width="1.625" style="4" customWidth="1"/>
    <col min="8" max="22" width="1.25" style="4" customWidth="1"/>
    <col min="23" max="29" width="1.5" style="4" customWidth="1"/>
    <col min="30" max="38" width="1.25" style="4" customWidth="1"/>
    <col min="39" max="45" width="1.5" style="4" customWidth="1"/>
    <col min="46" max="70" width="1.25" style="4" customWidth="1"/>
    <col min="71" max="16384" width="9" style="4"/>
  </cols>
  <sheetData>
    <row r="1" spans="1:70" ht="21.75" customHeight="1" x14ac:dyDescent="0.15">
      <c r="A1" s="113" t="s">
        <v>116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</row>
    <row r="2" spans="1:70" ht="21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</row>
    <row r="3" spans="1:70" ht="17.25" customHeight="1" x14ac:dyDescent="0.15">
      <c r="A3" s="114" t="s">
        <v>117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</row>
    <row r="4" spans="1:70" ht="15" customHeight="1" x14ac:dyDescent="0.15">
      <c r="A4" s="135" t="s">
        <v>118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</row>
    <row r="5" spans="1:70" ht="21" customHeight="1" x14ac:dyDescent="0.15">
      <c r="A5" s="171"/>
      <c r="B5" s="230"/>
      <c r="C5" s="230"/>
      <c r="D5" s="230"/>
      <c r="E5" s="230"/>
      <c r="F5" s="231"/>
      <c r="G5" s="195" t="s">
        <v>119</v>
      </c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7"/>
      <c r="W5" s="198" t="s">
        <v>120</v>
      </c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200"/>
      <c r="BC5" s="236" t="s">
        <v>121</v>
      </c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36"/>
      <c r="BR5" s="236"/>
    </row>
    <row r="6" spans="1:70" ht="21" customHeight="1" x14ac:dyDescent="0.15">
      <c r="A6" s="232"/>
      <c r="B6" s="232"/>
      <c r="C6" s="232"/>
      <c r="D6" s="232"/>
      <c r="E6" s="232"/>
      <c r="F6" s="233"/>
      <c r="G6" s="198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200"/>
      <c r="W6" s="220" t="s">
        <v>123</v>
      </c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2"/>
      <c r="AM6" s="220" t="s">
        <v>124</v>
      </c>
      <c r="AN6" s="221"/>
      <c r="AO6" s="221"/>
      <c r="AP6" s="221"/>
      <c r="AQ6" s="221"/>
      <c r="AR6" s="221"/>
      <c r="AS6" s="221"/>
      <c r="AT6" s="221"/>
      <c r="AU6" s="221"/>
      <c r="AV6" s="221"/>
      <c r="AW6" s="221"/>
      <c r="AX6" s="221"/>
      <c r="AY6" s="221"/>
      <c r="AZ6" s="221"/>
      <c r="BA6" s="221"/>
      <c r="BB6" s="222"/>
      <c r="BC6" s="237" t="s">
        <v>122</v>
      </c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</row>
    <row r="7" spans="1:70" ht="21" customHeight="1" x14ac:dyDescent="0.15">
      <c r="A7" s="232"/>
      <c r="B7" s="232"/>
      <c r="C7" s="232"/>
      <c r="D7" s="232"/>
      <c r="E7" s="232"/>
      <c r="F7" s="233"/>
      <c r="G7" s="122" t="s">
        <v>125</v>
      </c>
      <c r="H7" s="122"/>
      <c r="I7" s="122"/>
      <c r="J7" s="122"/>
      <c r="K7" s="122"/>
      <c r="L7" s="122"/>
      <c r="M7" s="116"/>
      <c r="N7" s="122" t="s">
        <v>126</v>
      </c>
      <c r="O7" s="122"/>
      <c r="P7" s="122"/>
      <c r="Q7" s="122"/>
      <c r="R7" s="122"/>
      <c r="S7" s="122"/>
      <c r="T7" s="122"/>
      <c r="U7" s="122"/>
      <c r="V7" s="116"/>
      <c r="W7" s="122" t="s">
        <v>125</v>
      </c>
      <c r="X7" s="122"/>
      <c r="Y7" s="122"/>
      <c r="Z7" s="122"/>
      <c r="AA7" s="122"/>
      <c r="AB7" s="122"/>
      <c r="AC7" s="116"/>
      <c r="AD7" s="122" t="s">
        <v>126</v>
      </c>
      <c r="AE7" s="122"/>
      <c r="AF7" s="122"/>
      <c r="AG7" s="122"/>
      <c r="AH7" s="122"/>
      <c r="AI7" s="122"/>
      <c r="AJ7" s="122"/>
      <c r="AK7" s="122"/>
      <c r="AL7" s="116"/>
      <c r="AM7" s="216" t="s">
        <v>125</v>
      </c>
      <c r="AN7" s="216"/>
      <c r="AO7" s="216"/>
      <c r="AP7" s="216"/>
      <c r="AQ7" s="216"/>
      <c r="AR7" s="216"/>
      <c r="AS7" s="217"/>
      <c r="AT7" s="122" t="s">
        <v>126</v>
      </c>
      <c r="AU7" s="122"/>
      <c r="AV7" s="122"/>
      <c r="AW7" s="122"/>
      <c r="AX7" s="122"/>
      <c r="AY7" s="122"/>
      <c r="AZ7" s="122"/>
      <c r="BA7" s="122"/>
      <c r="BB7" s="116"/>
      <c r="BC7" s="216" t="s">
        <v>125</v>
      </c>
      <c r="BD7" s="216"/>
      <c r="BE7" s="216"/>
      <c r="BF7" s="216"/>
      <c r="BG7" s="216"/>
      <c r="BH7" s="216"/>
      <c r="BI7" s="217"/>
      <c r="BJ7" s="122" t="s">
        <v>126</v>
      </c>
      <c r="BK7" s="122"/>
      <c r="BL7" s="122"/>
      <c r="BM7" s="122"/>
      <c r="BN7" s="122"/>
      <c r="BO7" s="122"/>
      <c r="BP7" s="122"/>
      <c r="BQ7" s="122"/>
      <c r="BR7" s="122"/>
    </row>
    <row r="8" spans="1:70" ht="21" customHeight="1" x14ac:dyDescent="0.15">
      <c r="A8" s="232"/>
      <c r="B8" s="232"/>
      <c r="C8" s="232"/>
      <c r="D8" s="232"/>
      <c r="E8" s="232"/>
      <c r="F8" s="233"/>
      <c r="G8" s="122"/>
      <c r="H8" s="122"/>
      <c r="I8" s="122"/>
      <c r="J8" s="122"/>
      <c r="K8" s="122"/>
      <c r="L8" s="122"/>
      <c r="M8" s="116"/>
      <c r="N8" s="238" t="s">
        <v>127</v>
      </c>
      <c r="O8" s="238"/>
      <c r="P8" s="238"/>
      <c r="Q8" s="238"/>
      <c r="R8" s="238"/>
      <c r="S8" s="238"/>
      <c r="T8" s="238"/>
      <c r="U8" s="238"/>
      <c r="V8" s="239"/>
      <c r="W8" s="122"/>
      <c r="X8" s="122"/>
      <c r="Y8" s="122"/>
      <c r="Z8" s="122"/>
      <c r="AA8" s="122"/>
      <c r="AB8" s="122"/>
      <c r="AC8" s="116"/>
      <c r="AD8" s="238" t="s">
        <v>127</v>
      </c>
      <c r="AE8" s="238"/>
      <c r="AF8" s="238"/>
      <c r="AG8" s="238"/>
      <c r="AH8" s="238"/>
      <c r="AI8" s="238"/>
      <c r="AJ8" s="238"/>
      <c r="AK8" s="238"/>
      <c r="AL8" s="239"/>
      <c r="AM8" s="216"/>
      <c r="AN8" s="216"/>
      <c r="AO8" s="216"/>
      <c r="AP8" s="216"/>
      <c r="AQ8" s="216"/>
      <c r="AR8" s="216"/>
      <c r="AS8" s="217"/>
      <c r="AT8" s="238" t="s">
        <v>127</v>
      </c>
      <c r="AU8" s="238"/>
      <c r="AV8" s="238"/>
      <c r="AW8" s="238"/>
      <c r="AX8" s="238"/>
      <c r="AY8" s="238"/>
      <c r="AZ8" s="238"/>
      <c r="BA8" s="238"/>
      <c r="BB8" s="239"/>
      <c r="BC8" s="216"/>
      <c r="BD8" s="216"/>
      <c r="BE8" s="216"/>
      <c r="BF8" s="216"/>
      <c r="BG8" s="216"/>
      <c r="BH8" s="216"/>
      <c r="BI8" s="217"/>
      <c r="BJ8" s="238" t="s">
        <v>127</v>
      </c>
      <c r="BK8" s="238"/>
      <c r="BL8" s="238"/>
      <c r="BM8" s="238"/>
      <c r="BN8" s="238"/>
      <c r="BO8" s="238"/>
      <c r="BP8" s="238"/>
      <c r="BQ8" s="238"/>
      <c r="BR8" s="238"/>
    </row>
    <row r="9" spans="1:70" ht="21" customHeight="1" x14ac:dyDescent="0.15">
      <c r="A9" s="234"/>
      <c r="B9" s="234"/>
      <c r="C9" s="234"/>
      <c r="D9" s="234"/>
      <c r="E9" s="234"/>
      <c r="F9" s="235"/>
      <c r="G9" s="242"/>
      <c r="H9" s="242"/>
      <c r="I9" s="242"/>
      <c r="J9" s="242"/>
      <c r="K9" s="242"/>
      <c r="L9" s="242"/>
      <c r="M9" s="142"/>
      <c r="N9" s="240" t="s">
        <v>190</v>
      </c>
      <c r="O9" s="240"/>
      <c r="P9" s="240"/>
      <c r="Q9" s="240"/>
      <c r="R9" s="240"/>
      <c r="S9" s="240"/>
      <c r="T9" s="240"/>
      <c r="U9" s="240"/>
      <c r="V9" s="241"/>
      <c r="W9" s="242"/>
      <c r="X9" s="242"/>
      <c r="Y9" s="242"/>
      <c r="Z9" s="242"/>
      <c r="AA9" s="242"/>
      <c r="AB9" s="242"/>
      <c r="AC9" s="142"/>
      <c r="AD9" s="240" t="s">
        <v>190</v>
      </c>
      <c r="AE9" s="240"/>
      <c r="AF9" s="240"/>
      <c r="AG9" s="240"/>
      <c r="AH9" s="240"/>
      <c r="AI9" s="240"/>
      <c r="AJ9" s="240"/>
      <c r="AK9" s="240"/>
      <c r="AL9" s="241"/>
      <c r="AM9" s="218"/>
      <c r="AN9" s="218"/>
      <c r="AO9" s="218"/>
      <c r="AP9" s="218"/>
      <c r="AQ9" s="218"/>
      <c r="AR9" s="218"/>
      <c r="AS9" s="219"/>
      <c r="AT9" s="240" t="s">
        <v>190</v>
      </c>
      <c r="AU9" s="240"/>
      <c r="AV9" s="240"/>
      <c r="AW9" s="240"/>
      <c r="AX9" s="240"/>
      <c r="AY9" s="240"/>
      <c r="AZ9" s="240"/>
      <c r="BA9" s="240"/>
      <c r="BB9" s="241"/>
      <c r="BC9" s="218"/>
      <c r="BD9" s="218"/>
      <c r="BE9" s="218"/>
      <c r="BF9" s="218"/>
      <c r="BG9" s="218"/>
      <c r="BH9" s="218"/>
      <c r="BI9" s="219"/>
      <c r="BJ9" s="240" t="s">
        <v>190</v>
      </c>
      <c r="BK9" s="240"/>
      <c r="BL9" s="240"/>
      <c r="BM9" s="240"/>
      <c r="BN9" s="240"/>
      <c r="BO9" s="240"/>
      <c r="BP9" s="240"/>
      <c r="BQ9" s="240"/>
      <c r="BR9" s="240"/>
    </row>
    <row r="10" spans="1:70" ht="21" customHeight="1" x14ac:dyDescent="0.15">
      <c r="A10" s="158" t="s">
        <v>257</v>
      </c>
      <c r="B10" s="158"/>
      <c r="C10" s="158"/>
      <c r="D10" s="158"/>
      <c r="E10" s="158"/>
      <c r="F10" s="159"/>
      <c r="G10" s="211">
        <v>3655519</v>
      </c>
      <c r="H10" s="212"/>
      <c r="I10" s="212"/>
      <c r="J10" s="212"/>
      <c r="K10" s="212"/>
      <c r="L10" s="212"/>
      <c r="M10" s="213"/>
      <c r="N10" s="202"/>
      <c r="O10" s="203"/>
      <c r="P10" s="203"/>
      <c r="Q10" s="203"/>
      <c r="R10" s="203"/>
      <c r="S10" s="203"/>
      <c r="T10" s="203"/>
      <c r="U10" s="203"/>
      <c r="V10" s="204"/>
      <c r="W10" s="202">
        <v>120687</v>
      </c>
      <c r="X10" s="203"/>
      <c r="Y10" s="203"/>
      <c r="Z10" s="203"/>
      <c r="AA10" s="203"/>
      <c r="AB10" s="203"/>
      <c r="AC10" s="204"/>
      <c r="AD10" s="205"/>
      <c r="AE10" s="206"/>
      <c r="AF10" s="206"/>
      <c r="AG10" s="206"/>
      <c r="AH10" s="206"/>
      <c r="AI10" s="206"/>
      <c r="AJ10" s="206"/>
      <c r="AK10" s="206"/>
      <c r="AL10" s="207"/>
      <c r="AM10" s="202">
        <v>3534832</v>
      </c>
      <c r="AN10" s="203"/>
      <c r="AO10" s="203"/>
      <c r="AP10" s="203"/>
      <c r="AQ10" s="203"/>
      <c r="AR10" s="203"/>
      <c r="AS10" s="204"/>
      <c r="AT10" s="205"/>
      <c r="AU10" s="206"/>
      <c r="AV10" s="206"/>
      <c r="AW10" s="206"/>
      <c r="AX10" s="206"/>
      <c r="AY10" s="206"/>
      <c r="AZ10" s="206"/>
      <c r="BA10" s="206"/>
      <c r="BB10" s="207"/>
      <c r="BC10" s="202">
        <v>309565</v>
      </c>
      <c r="BD10" s="203"/>
      <c r="BE10" s="203"/>
      <c r="BF10" s="203"/>
      <c r="BG10" s="203"/>
      <c r="BH10" s="203"/>
      <c r="BI10" s="204"/>
      <c r="BJ10" s="205"/>
      <c r="BK10" s="206"/>
      <c r="BL10" s="206"/>
      <c r="BM10" s="206"/>
      <c r="BN10" s="206"/>
      <c r="BO10" s="206"/>
      <c r="BP10" s="206"/>
      <c r="BQ10" s="206"/>
      <c r="BR10" s="206"/>
    </row>
    <row r="11" spans="1:70" ht="21" customHeight="1" x14ac:dyDescent="0.15">
      <c r="A11" s="122"/>
      <c r="B11" s="122"/>
      <c r="C11" s="122"/>
      <c r="D11" s="122"/>
      <c r="E11" s="122"/>
      <c r="F11" s="116"/>
      <c r="G11" s="211"/>
      <c r="H11" s="212"/>
      <c r="I11" s="212"/>
      <c r="J11" s="212"/>
      <c r="K11" s="212"/>
      <c r="L11" s="212"/>
      <c r="M11" s="213"/>
      <c r="N11" s="224">
        <v>130554214</v>
      </c>
      <c r="O11" s="225"/>
      <c r="P11" s="225"/>
      <c r="Q11" s="225"/>
      <c r="R11" s="225"/>
      <c r="S11" s="225"/>
      <c r="T11" s="225"/>
      <c r="U11" s="225"/>
      <c r="V11" s="226"/>
      <c r="W11" s="202"/>
      <c r="X11" s="203"/>
      <c r="Y11" s="203"/>
      <c r="Z11" s="203"/>
      <c r="AA11" s="203"/>
      <c r="AB11" s="203"/>
      <c r="AC11" s="204"/>
      <c r="AD11" s="224">
        <v>64969232</v>
      </c>
      <c r="AE11" s="225"/>
      <c r="AF11" s="225"/>
      <c r="AG11" s="225"/>
      <c r="AH11" s="225"/>
      <c r="AI11" s="225"/>
      <c r="AJ11" s="225"/>
      <c r="AK11" s="225"/>
      <c r="AL11" s="226"/>
      <c r="AM11" s="202"/>
      <c r="AN11" s="203"/>
      <c r="AO11" s="203"/>
      <c r="AP11" s="203"/>
      <c r="AQ11" s="203"/>
      <c r="AR11" s="203"/>
      <c r="AS11" s="204"/>
      <c r="AT11" s="224">
        <v>65584982</v>
      </c>
      <c r="AU11" s="225"/>
      <c r="AV11" s="225"/>
      <c r="AW11" s="225"/>
      <c r="AX11" s="225"/>
      <c r="AY11" s="225"/>
      <c r="AZ11" s="225"/>
      <c r="BA11" s="225"/>
      <c r="BB11" s="226"/>
      <c r="BC11" s="202"/>
      <c r="BD11" s="203"/>
      <c r="BE11" s="203"/>
      <c r="BF11" s="203"/>
      <c r="BG11" s="203"/>
      <c r="BH11" s="203"/>
      <c r="BI11" s="204"/>
      <c r="BJ11" s="224">
        <v>6425641</v>
      </c>
      <c r="BK11" s="225"/>
      <c r="BL11" s="225"/>
      <c r="BM11" s="225"/>
      <c r="BN11" s="225"/>
      <c r="BO11" s="225"/>
      <c r="BP11" s="225"/>
      <c r="BQ11" s="225"/>
      <c r="BR11" s="225"/>
    </row>
    <row r="12" spans="1:70" ht="21" customHeight="1" x14ac:dyDescent="0.15">
      <c r="A12" s="122"/>
      <c r="B12" s="122"/>
      <c r="C12" s="122"/>
      <c r="D12" s="122"/>
      <c r="E12" s="122"/>
      <c r="F12" s="116"/>
      <c r="G12" s="211"/>
      <c r="H12" s="212"/>
      <c r="I12" s="212"/>
      <c r="J12" s="212"/>
      <c r="K12" s="212"/>
      <c r="L12" s="212"/>
      <c r="M12" s="213"/>
      <c r="N12" s="227">
        <f>ROUND(N11/G10,0)</f>
        <v>36</v>
      </c>
      <c r="O12" s="228"/>
      <c r="P12" s="228"/>
      <c r="Q12" s="228"/>
      <c r="R12" s="228"/>
      <c r="S12" s="228"/>
      <c r="T12" s="228"/>
      <c r="U12" s="228"/>
      <c r="V12" s="229"/>
      <c r="W12" s="202"/>
      <c r="X12" s="203"/>
      <c r="Y12" s="203"/>
      <c r="Z12" s="203"/>
      <c r="AA12" s="203"/>
      <c r="AB12" s="203"/>
      <c r="AC12" s="204"/>
      <c r="AD12" s="227">
        <f>ROUND(AD11/W10,0)</f>
        <v>538</v>
      </c>
      <c r="AE12" s="228"/>
      <c r="AF12" s="228"/>
      <c r="AG12" s="228"/>
      <c r="AH12" s="228"/>
      <c r="AI12" s="228"/>
      <c r="AJ12" s="228"/>
      <c r="AK12" s="228"/>
      <c r="AL12" s="229"/>
      <c r="AM12" s="202"/>
      <c r="AN12" s="203"/>
      <c r="AO12" s="203"/>
      <c r="AP12" s="203"/>
      <c r="AQ12" s="203"/>
      <c r="AR12" s="203"/>
      <c r="AS12" s="204"/>
      <c r="AT12" s="227">
        <f>ROUND(AT11/AM10,0)</f>
        <v>19</v>
      </c>
      <c r="AU12" s="228"/>
      <c r="AV12" s="228"/>
      <c r="AW12" s="228"/>
      <c r="AX12" s="228"/>
      <c r="AY12" s="228"/>
      <c r="AZ12" s="228"/>
      <c r="BA12" s="228"/>
      <c r="BB12" s="229"/>
      <c r="BC12" s="202"/>
      <c r="BD12" s="203"/>
      <c r="BE12" s="203"/>
      <c r="BF12" s="203"/>
      <c r="BG12" s="203"/>
      <c r="BH12" s="203"/>
      <c r="BI12" s="204"/>
      <c r="BJ12" s="227">
        <f>ROUND(BJ11/BC10,0)</f>
        <v>21</v>
      </c>
      <c r="BK12" s="228"/>
      <c r="BL12" s="228"/>
      <c r="BM12" s="228"/>
      <c r="BN12" s="228"/>
      <c r="BO12" s="228"/>
      <c r="BP12" s="228"/>
      <c r="BQ12" s="228"/>
      <c r="BR12" s="228"/>
    </row>
    <row r="13" spans="1:70" ht="21" customHeight="1" x14ac:dyDescent="0.15">
      <c r="A13" s="122" t="s">
        <v>216</v>
      </c>
      <c r="B13" s="122"/>
      <c r="C13" s="122"/>
      <c r="D13" s="122"/>
      <c r="E13" s="122"/>
      <c r="F13" s="116"/>
      <c r="G13" s="211">
        <v>3675221</v>
      </c>
      <c r="H13" s="212"/>
      <c r="I13" s="212"/>
      <c r="J13" s="212"/>
      <c r="K13" s="212"/>
      <c r="L13" s="212"/>
      <c r="M13" s="213"/>
      <c r="N13" s="208"/>
      <c r="O13" s="209"/>
      <c r="P13" s="209"/>
      <c r="Q13" s="209"/>
      <c r="R13" s="209"/>
      <c r="S13" s="209"/>
      <c r="T13" s="209"/>
      <c r="U13" s="209"/>
      <c r="V13" s="210"/>
      <c r="W13" s="243">
        <v>117636</v>
      </c>
      <c r="X13" s="244"/>
      <c r="Y13" s="244"/>
      <c r="Z13" s="244"/>
      <c r="AA13" s="244"/>
      <c r="AB13" s="244"/>
      <c r="AC13" s="245"/>
      <c r="AD13" s="208"/>
      <c r="AE13" s="209"/>
      <c r="AF13" s="209"/>
      <c r="AG13" s="209"/>
      <c r="AH13" s="209"/>
      <c r="AI13" s="209"/>
      <c r="AJ13" s="209"/>
      <c r="AK13" s="209"/>
      <c r="AL13" s="210"/>
      <c r="AM13" s="243">
        <v>3557585</v>
      </c>
      <c r="AN13" s="244"/>
      <c r="AO13" s="244"/>
      <c r="AP13" s="244"/>
      <c r="AQ13" s="244"/>
      <c r="AR13" s="244"/>
      <c r="AS13" s="245"/>
      <c r="AT13" s="208"/>
      <c r="AU13" s="209"/>
      <c r="AV13" s="209"/>
      <c r="AW13" s="209"/>
      <c r="AX13" s="209"/>
      <c r="AY13" s="209"/>
      <c r="AZ13" s="209"/>
      <c r="BA13" s="209"/>
      <c r="BB13" s="210"/>
      <c r="BC13" s="243">
        <v>313679</v>
      </c>
      <c r="BD13" s="244"/>
      <c r="BE13" s="244"/>
      <c r="BF13" s="244"/>
      <c r="BG13" s="244"/>
      <c r="BH13" s="244"/>
      <c r="BI13" s="245"/>
      <c r="BJ13" s="208"/>
      <c r="BK13" s="209"/>
      <c r="BL13" s="209"/>
      <c r="BM13" s="209"/>
      <c r="BN13" s="209"/>
      <c r="BO13" s="209"/>
      <c r="BP13" s="209"/>
      <c r="BQ13" s="209"/>
      <c r="BR13" s="209"/>
    </row>
    <row r="14" spans="1:70" ht="21" customHeight="1" x14ac:dyDescent="0.15">
      <c r="A14" s="122"/>
      <c r="B14" s="122"/>
      <c r="C14" s="122"/>
      <c r="D14" s="122"/>
      <c r="E14" s="122"/>
      <c r="F14" s="116"/>
      <c r="G14" s="211"/>
      <c r="H14" s="212"/>
      <c r="I14" s="212"/>
      <c r="J14" s="212"/>
      <c r="K14" s="212"/>
      <c r="L14" s="212"/>
      <c r="M14" s="213"/>
      <c r="N14" s="224">
        <v>128957963</v>
      </c>
      <c r="O14" s="225"/>
      <c r="P14" s="225"/>
      <c r="Q14" s="225"/>
      <c r="R14" s="225"/>
      <c r="S14" s="225"/>
      <c r="T14" s="225"/>
      <c r="U14" s="225"/>
      <c r="V14" s="226"/>
      <c r="W14" s="243"/>
      <c r="X14" s="244"/>
      <c r="Y14" s="244"/>
      <c r="Z14" s="244"/>
      <c r="AA14" s="244"/>
      <c r="AB14" s="244"/>
      <c r="AC14" s="245"/>
      <c r="AD14" s="224">
        <v>64602654</v>
      </c>
      <c r="AE14" s="225"/>
      <c r="AF14" s="225"/>
      <c r="AG14" s="225"/>
      <c r="AH14" s="225"/>
      <c r="AI14" s="225"/>
      <c r="AJ14" s="225"/>
      <c r="AK14" s="225"/>
      <c r="AL14" s="226"/>
      <c r="AM14" s="243"/>
      <c r="AN14" s="244"/>
      <c r="AO14" s="244"/>
      <c r="AP14" s="244"/>
      <c r="AQ14" s="244"/>
      <c r="AR14" s="244"/>
      <c r="AS14" s="245"/>
      <c r="AT14" s="224">
        <v>64355309</v>
      </c>
      <c r="AU14" s="225"/>
      <c r="AV14" s="225"/>
      <c r="AW14" s="225"/>
      <c r="AX14" s="225"/>
      <c r="AY14" s="225"/>
      <c r="AZ14" s="225"/>
      <c r="BA14" s="225"/>
      <c r="BB14" s="226"/>
      <c r="BC14" s="243"/>
      <c r="BD14" s="244"/>
      <c r="BE14" s="244"/>
      <c r="BF14" s="244"/>
      <c r="BG14" s="244"/>
      <c r="BH14" s="244"/>
      <c r="BI14" s="245"/>
      <c r="BJ14" s="224">
        <v>6410850</v>
      </c>
      <c r="BK14" s="225"/>
      <c r="BL14" s="225"/>
      <c r="BM14" s="225"/>
      <c r="BN14" s="225"/>
      <c r="BO14" s="225"/>
      <c r="BP14" s="225"/>
      <c r="BQ14" s="225"/>
      <c r="BR14" s="225"/>
    </row>
    <row r="15" spans="1:70" ht="21" customHeight="1" x14ac:dyDescent="0.15">
      <c r="A15" s="122"/>
      <c r="B15" s="122"/>
      <c r="C15" s="122"/>
      <c r="D15" s="122"/>
      <c r="E15" s="122"/>
      <c r="F15" s="116"/>
      <c r="G15" s="211"/>
      <c r="H15" s="212"/>
      <c r="I15" s="212"/>
      <c r="J15" s="212"/>
      <c r="K15" s="212"/>
      <c r="L15" s="212"/>
      <c r="M15" s="213"/>
      <c r="N15" s="227">
        <f>ROUND(N14/G13,0)</f>
        <v>35</v>
      </c>
      <c r="O15" s="228"/>
      <c r="P15" s="228"/>
      <c r="Q15" s="228"/>
      <c r="R15" s="228"/>
      <c r="S15" s="228"/>
      <c r="T15" s="228"/>
      <c r="U15" s="228"/>
      <c r="V15" s="229"/>
      <c r="W15" s="243"/>
      <c r="X15" s="244"/>
      <c r="Y15" s="244"/>
      <c r="Z15" s="244"/>
      <c r="AA15" s="244"/>
      <c r="AB15" s="244"/>
      <c r="AC15" s="245"/>
      <c r="AD15" s="227">
        <f>ROUND(AD14/W13,0)</f>
        <v>549</v>
      </c>
      <c r="AE15" s="228"/>
      <c r="AF15" s="228"/>
      <c r="AG15" s="228"/>
      <c r="AH15" s="228"/>
      <c r="AI15" s="228"/>
      <c r="AJ15" s="228"/>
      <c r="AK15" s="228"/>
      <c r="AL15" s="229"/>
      <c r="AM15" s="243"/>
      <c r="AN15" s="244"/>
      <c r="AO15" s="244"/>
      <c r="AP15" s="244"/>
      <c r="AQ15" s="244"/>
      <c r="AR15" s="244"/>
      <c r="AS15" s="245"/>
      <c r="AT15" s="227">
        <f>ROUND(AT14/AM13,0)</f>
        <v>18</v>
      </c>
      <c r="AU15" s="228"/>
      <c r="AV15" s="228"/>
      <c r="AW15" s="228"/>
      <c r="AX15" s="228"/>
      <c r="AY15" s="228"/>
      <c r="AZ15" s="228"/>
      <c r="BA15" s="228"/>
      <c r="BB15" s="229"/>
      <c r="BC15" s="243"/>
      <c r="BD15" s="244"/>
      <c r="BE15" s="244"/>
      <c r="BF15" s="244"/>
      <c r="BG15" s="244"/>
      <c r="BH15" s="244"/>
      <c r="BI15" s="245"/>
      <c r="BJ15" s="227">
        <f>ROUND(BJ14/BC13,0)</f>
        <v>20</v>
      </c>
      <c r="BK15" s="228"/>
      <c r="BL15" s="228"/>
      <c r="BM15" s="228"/>
      <c r="BN15" s="228"/>
      <c r="BO15" s="228"/>
      <c r="BP15" s="228"/>
      <c r="BQ15" s="228"/>
      <c r="BR15" s="228"/>
    </row>
    <row r="16" spans="1:70" ht="21" customHeight="1" x14ac:dyDescent="0.15">
      <c r="A16" s="122" t="s">
        <v>233</v>
      </c>
      <c r="B16" s="122"/>
      <c r="C16" s="122"/>
      <c r="D16" s="122"/>
      <c r="E16" s="122"/>
      <c r="F16" s="116"/>
      <c r="G16" s="211">
        <v>3684481</v>
      </c>
      <c r="H16" s="212"/>
      <c r="I16" s="212"/>
      <c r="J16" s="212"/>
      <c r="K16" s="212"/>
      <c r="L16" s="212"/>
      <c r="M16" s="213"/>
      <c r="N16" s="208"/>
      <c r="O16" s="209"/>
      <c r="P16" s="209"/>
      <c r="Q16" s="209"/>
      <c r="R16" s="209"/>
      <c r="S16" s="209"/>
      <c r="T16" s="209"/>
      <c r="U16" s="209"/>
      <c r="V16" s="210"/>
      <c r="W16" s="243">
        <v>116498</v>
      </c>
      <c r="X16" s="244"/>
      <c r="Y16" s="244"/>
      <c r="Z16" s="244"/>
      <c r="AA16" s="244"/>
      <c r="AB16" s="244"/>
      <c r="AC16" s="245"/>
      <c r="AD16" s="208"/>
      <c r="AE16" s="209"/>
      <c r="AF16" s="209"/>
      <c r="AG16" s="209"/>
      <c r="AH16" s="209"/>
      <c r="AI16" s="209"/>
      <c r="AJ16" s="209"/>
      <c r="AK16" s="209"/>
      <c r="AL16" s="210"/>
      <c r="AM16" s="243">
        <v>3567983</v>
      </c>
      <c r="AN16" s="244"/>
      <c r="AO16" s="244"/>
      <c r="AP16" s="244"/>
      <c r="AQ16" s="244"/>
      <c r="AR16" s="244"/>
      <c r="AS16" s="245"/>
      <c r="AT16" s="208"/>
      <c r="AU16" s="209"/>
      <c r="AV16" s="209"/>
      <c r="AW16" s="209"/>
      <c r="AX16" s="209"/>
      <c r="AY16" s="209"/>
      <c r="AZ16" s="209"/>
      <c r="BA16" s="209"/>
      <c r="BB16" s="210"/>
      <c r="BC16" s="243">
        <v>321856</v>
      </c>
      <c r="BD16" s="244"/>
      <c r="BE16" s="244"/>
      <c r="BF16" s="244"/>
      <c r="BG16" s="244"/>
      <c r="BH16" s="244"/>
      <c r="BI16" s="245"/>
      <c r="BJ16" s="208"/>
      <c r="BK16" s="209"/>
      <c r="BL16" s="209"/>
      <c r="BM16" s="209"/>
      <c r="BN16" s="209"/>
      <c r="BO16" s="209"/>
      <c r="BP16" s="209"/>
      <c r="BQ16" s="209"/>
      <c r="BR16" s="209"/>
    </row>
    <row r="17" spans="1:70" ht="21" customHeight="1" x14ac:dyDescent="0.15">
      <c r="A17" s="122"/>
      <c r="B17" s="122"/>
      <c r="C17" s="122"/>
      <c r="D17" s="122"/>
      <c r="E17" s="122"/>
      <c r="F17" s="116"/>
      <c r="G17" s="211"/>
      <c r="H17" s="212"/>
      <c r="I17" s="212"/>
      <c r="J17" s="212"/>
      <c r="K17" s="212"/>
      <c r="L17" s="212"/>
      <c r="M17" s="213"/>
      <c r="N17" s="224">
        <v>129591281</v>
      </c>
      <c r="O17" s="225"/>
      <c r="P17" s="225"/>
      <c r="Q17" s="225"/>
      <c r="R17" s="225"/>
      <c r="S17" s="225"/>
      <c r="T17" s="225"/>
      <c r="U17" s="225"/>
      <c r="V17" s="226"/>
      <c r="W17" s="243"/>
      <c r="X17" s="244"/>
      <c r="Y17" s="244"/>
      <c r="Z17" s="244"/>
      <c r="AA17" s="244"/>
      <c r="AB17" s="244"/>
      <c r="AC17" s="245"/>
      <c r="AD17" s="224">
        <v>65433814</v>
      </c>
      <c r="AE17" s="225"/>
      <c r="AF17" s="225"/>
      <c r="AG17" s="225"/>
      <c r="AH17" s="225"/>
      <c r="AI17" s="225"/>
      <c r="AJ17" s="225"/>
      <c r="AK17" s="225"/>
      <c r="AL17" s="226"/>
      <c r="AM17" s="243"/>
      <c r="AN17" s="244"/>
      <c r="AO17" s="244"/>
      <c r="AP17" s="244"/>
      <c r="AQ17" s="244"/>
      <c r="AR17" s="244"/>
      <c r="AS17" s="245"/>
      <c r="AT17" s="224">
        <v>64157467</v>
      </c>
      <c r="AU17" s="225"/>
      <c r="AV17" s="225"/>
      <c r="AW17" s="225"/>
      <c r="AX17" s="225"/>
      <c r="AY17" s="225"/>
      <c r="AZ17" s="225"/>
      <c r="BA17" s="225"/>
      <c r="BB17" s="226"/>
      <c r="BC17" s="243"/>
      <c r="BD17" s="244"/>
      <c r="BE17" s="244"/>
      <c r="BF17" s="244"/>
      <c r="BG17" s="244"/>
      <c r="BH17" s="244"/>
      <c r="BI17" s="245"/>
      <c r="BJ17" s="224">
        <v>6434024</v>
      </c>
      <c r="BK17" s="225"/>
      <c r="BL17" s="225"/>
      <c r="BM17" s="225"/>
      <c r="BN17" s="225"/>
      <c r="BO17" s="225"/>
      <c r="BP17" s="225"/>
      <c r="BQ17" s="225"/>
      <c r="BR17" s="225"/>
    </row>
    <row r="18" spans="1:70" ht="21" customHeight="1" x14ac:dyDescent="0.15">
      <c r="A18" s="122"/>
      <c r="B18" s="122"/>
      <c r="C18" s="122"/>
      <c r="D18" s="122"/>
      <c r="E18" s="122"/>
      <c r="F18" s="116"/>
      <c r="G18" s="211"/>
      <c r="H18" s="212"/>
      <c r="I18" s="212"/>
      <c r="J18" s="212"/>
      <c r="K18" s="212"/>
      <c r="L18" s="212"/>
      <c r="M18" s="213"/>
      <c r="N18" s="227">
        <f>ROUND(N17/G16,0)</f>
        <v>35</v>
      </c>
      <c r="O18" s="228"/>
      <c r="P18" s="228"/>
      <c r="Q18" s="228"/>
      <c r="R18" s="228"/>
      <c r="S18" s="228"/>
      <c r="T18" s="228"/>
      <c r="U18" s="228"/>
      <c r="V18" s="229"/>
      <c r="W18" s="243"/>
      <c r="X18" s="244"/>
      <c r="Y18" s="244"/>
      <c r="Z18" s="244"/>
      <c r="AA18" s="244"/>
      <c r="AB18" s="244"/>
      <c r="AC18" s="245"/>
      <c r="AD18" s="227">
        <f>ROUND(AD17/W16,0)</f>
        <v>562</v>
      </c>
      <c r="AE18" s="228"/>
      <c r="AF18" s="228"/>
      <c r="AG18" s="228"/>
      <c r="AH18" s="228"/>
      <c r="AI18" s="228"/>
      <c r="AJ18" s="228"/>
      <c r="AK18" s="228"/>
      <c r="AL18" s="229"/>
      <c r="AM18" s="243"/>
      <c r="AN18" s="244"/>
      <c r="AO18" s="244"/>
      <c r="AP18" s="244"/>
      <c r="AQ18" s="244"/>
      <c r="AR18" s="244"/>
      <c r="AS18" s="245"/>
      <c r="AT18" s="227">
        <f>ROUND(AT17/AM16,0)</f>
        <v>18</v>
      </c>
      <c r="AU18" s="228"/>
      <c r="AV18" s="228"/>
      <c r="AW18" s="228"/>
      <c r="AX18" s="228"/>
      <c r="AY18" s="228"/>
      <c r="AZ18" s="228"/>
      <c r="BA18" s="228"/>
      <c r="BB18" s="229"/>
      <c r="BC18" s="243"/>
      <c r="BD18" s="244"/>
      <c r="BE18" s="244"/>
      <c r="BF18" s="244"/>
      <c r="BG18" s="244"/>
      <c r="BH18" s="244"/>
      <c r="BI18" s="245"/>
      <c r="BJ18" s="227">
        <f>ROUND(BJ17/BC16,0)</f>
        <v>20</v>
      </c>
      <c r="BK18" s="228"/>
      <c r="BL18" s="228"/>
      <c r="BM18" s="228"/>
      <c r="BN18" s="228"/>
      <c r="BO18" s="228"/>
      <c r="BP18" s="228"/>
      <c r="BQ18" s="228"/>
      <c r="BR18" s="228"/>
    </row>
    <row r="19" spans="1:70" ht="21" customHeight="1" x14ac:dyDescent="0.15">
      <c r="A19" s="122" t="s">
        <v>241</v>
      </c>
      <c r="B19" s="246"/>
      <c r="C19" s="246"/>
      <c r="D19" s="246"/>
      <c r="E19" s="246"/>
      <c r="F19" s="247"/>
      <c r="G19" s="248">
        <v>3508711</v>
      </c>
      <c r="H19" s="248"/>
      <c r="I19" s="248"/>
      <c r="J19" s="248"/>
      <c r="K19" s="248"/>
      <c r="L19" s="248"/>
      <c r="M19" s="249"/>
      <c r="N19" s="208"/>
      <c r="O19" s="209"/>
      <c r="P19" s="209"/>
      <c r="Q19" s="209"/>
      <c r="R19" s="209"/>
      <c r="S19" s="209"/>
      <c r="T19" s="209"/>
      <c r="U19" s="209"/>
      <c r="V19" s="210"/>
      <c r="W19" s="250">
        <v>107234</v>
      </c>
      <c r="X19" s="251"/>
      <c r="Y19" s="251"/>
      <c r="Z19" s="251"/>
      <c r="AA19" s="251"/>
      <c r="AB19" s="251"/>
      <c r="AC19" s="252"/>
      <c r="AD19" s="208"/>
      <c r="AE19" s="209"/>
      <c r="AF19" s="209"/>
      <c r="AG19" s="209"/>
      <c r="AH19" s="209"/>
      <c r="AI19" s="209"/>
      <c r="AJ19" s="209"/>
      <c r="AK19" s="209"/>
      <c r="AL19" s="210"/>
      <c r="AM19" s="250">
        <v>3401477</v>
      </c>
      <c r="AN19" s="251"/>
      <c r="AO19" s="251"/>
      <c r="AP19" s="251"/>
      <c r="AQ19" s="251"/>
      <c r="AR19" s="251"/>
      <c r="AS19" s="252"/>
      <c r="AT19" s="208"/>
      <c r="AU19" s="209"/>
      <c r="AV19" s="209"/>
      <c r="AW19" s="209"/>
      <c r="AX19" s="209"/>
      <c r="AY19" s="209"/>
      <c r="AZ19" s="209"/>
      <c r="BA19" s="209"/>
      <c r="BB19" s="210"/>
      <c r="BC19" s="250">
        <v>300230</v>
      </c>
      <c r="BD19" s="251"/>
      <c r="BE19" s="251"/>
      <c r="BF19" s="251"/>
      <c r="BG19" s="251"/>
      <c r="BH19" s="251"/>
      <c r="BI19" s="252"/>
      <c r="BJ19" s="208"/>
      <c r="BK19" s="209"/>
      <c r="BL19" s="209"/>
      <c r="BM19" s="209"/>
      <c r="BN19" s="209"/>
      <c r="BO19" s="209"/>
      <c r="BP19" s="209"/>
      <c r="BQ19" s="209"/>
      <c r="BR19" s="209"/>
    </row>
    <row r="20" spans="1:70" ht="21" customHeight="1" x14ac:dyDescent="0.15">
      <c r="A20" s="246"/>
      <c r="B20" s="246"/>
      <c r="C20" s="246"/>
      <c r="D20" s="246"/>
      <c r="E20" s="246"/>
      <c r="F20" s="247"/>
      <c r="G20" s="248"/>
      <c r="H20" s="248"/>
      <c r="I20" s="248"/>
      <c r="J20" s="248"/>
      <c r="K20" s="248"/>
      <c r="L20" s="248"/>
      <c r="M20" s="249"/>
      <c r="N20" s="253">
        <v>124694984</v>
      </c>
      <c r="O20" s="253"/>
      <c r="P20" s="253"/>
      <c r="Q20" s="253"/>
      <c r="R20" s="253"/>
      <c r="S20" s="253"/>
      <c r="T20" s="253"/>
      <c r="U20" s="253"/>
      <c r="V20" s="254"/>
      <c r="W20" s="250"/>
      <c r="X20" s="251"/>
      <c r="Y20" s="251"/>
      <c r="Z20" s="251"/>
      <c r="AA20" s="251"/>
      <c r="AB20" s="251"/>
      <c r="AC20" s="252"/>
      <c r="AD20" s="253">
        <v>62847922</v>
      </c>
      <c r="AE20" s="253"/>
      <c r="AF20" s="253"/>
      <c r="AG20" s="253"/>
      <c r="AH20" s="253"/>
      <c r="AI20" s="253"/>
      <c r="AJ20" s="253"/>
      <c r="AK20" s="253"/>
      <c r="AL20" s="254"/>
      <c r="AM20" s="250"/>
      <c r="AN20" s="251"/>
      <c r="AO20" s="251"/>
      <c r="AP20" s="251"/>
      <c r="AQ20" s="251"/>
      <c r="AR20" s="251"/>
      <c r="AS20" s="252"/>
      <c r="AT20" s="253">
        <v>61847062</v>
      </c>
      <c r="AU20" s="253"/>
      <c r="AV20" s="253"/>
      <c r="AW20" s="253"/>
      <c r="AX20" s="253"/>
      <c r="AY20" s="253"/>
      <c r="AZ20" s="253"/>
      <c r="BA20" s="253"/>
      <c r="BB20" s="254"/>
      <c r="BC20" s="250"/>
      <c r="BD20" s="251"/>
      <c r="BE20" s="251"/>
      <c r="BF20" s="251"/>
      <c r="BG20" s="251"/>
      <c r="BH20" s="251"/>
      <c r="BI20" s="252"/>
      <c r="BJ20" s="255">
        <v>6217369</v>
      </c>
      <c r="BK20" s="253"/>
      <c r="BL20" s="253"/>
      <c r="BM20" s="253"/>
      <c r="BN20" s="253"/>
      <c r="BO20" s="253"/>
      <c r="BP20" s="253"/>
      <c r="BQ20" s="253"/>
      <c r="BR20" s="253"/>
    </row>
    <row r="21" spans="1:70" ht="21" customHeight="1" x14ac:dyDescent="0.15">
      <c r="A21" s="246"/>
      <c r="B21" s="246"/>
      <c r="C21" s="246"/>
      <c r="D21" s="246"/>
      <c r="E21" s="246"/>
      <c r="F21" s="247"/>
      <c r="G21" s="248"/>
      <c r="H21" s="248"/>
      <c r="I21" s="248"/>
      <c r="J21" s="248"/>
      <c r="K21" s="248"/>
      <c r="L21" s="248"/>
      <c r="M21" s="249"/>
      <c r="N21" s="227">
        <f>ROUND(N20/G19,0)</f>
        <v>36</v>
      </c>
      <c r="O21" s="228"/>
      <c r="P21" s="228"/>
      <c r="Q21" s="228"/>
      <c r="R21" s="228"/>
      <c r="S21" s="228"/>
      <c r="T21" s="228"/>
      <c r="U21" s="228"/>
      <c r="V21" s="229"/>
      <c r="W21" s="250"/>
      <c r="X21" s="251"/>
      <c r="Y21" s="251"/>
      <c r="Z21" s="251"/>
      <c r="AA21" s="251"/>
      <c r="AB21" s="251"/>
      <c r="AC21" s="252"/>
      <c r="AD21" s="227">
        <f>ROUND(AD20/W19,0)</f>
        <v>586</v>
      </c>
      <c r="AE21" s="228"/>
      <c r="AF21" s="228"/>
      <c r="AG21" s="228"/>
      <c r="AH21" s="228"/>
      <c r="AI21" s="228"/>
      <c r="AJ21" s="228"/>
      <c r="AK21" s="228"/>
      <c r="AL21" s="229"/>
      <c r="AM21" s="250"/>
      <c r="AN21" s="251"/>
      <c r="AO21" s="251"/>
      <c r="AP21" s="251"/>
      <c r="AQ21" s="251"/>
      <c r="AR21" s="251"/>
      <c r="AS21" s="252"/>
      <c r="AT21" s="227">
        <f>ROUND(AT20/AM19,0)</f>
        <v>18</v>
      </c>
      <c r="AU21" s="228"/>
      <c r="AV21" s="228"/>
      <c r="AW21" s="228"/>
      <c r="AX21" s="228"/>
      <c r="AY21" s="228"/>
      <c r="AZ21" s="228"/>
      <c r="BA21" s="228"/>
      <c r="BB21" s="229"/>
      <c r="BC21" s="250"/>
      <c r="BD21" s="251"/>
      <c r="BE21" s="251"/>
      <c r="BF21" s="251"/>
      <c r="BG21" s="251"/>
      <c r="BH21" s="251"/>
      <c r="BI21" s="252"/>
      <c r="BJ21" s="227">
        <f>ROUND(BJ20/BC19,0)</f>
        <v>21</v>
      </c>
      <c r="BK21" s="228"/>
      <c r="BL21" s="228"/>
      <c r="BM21" s="228"/>
      <c r="BN21" s="228"/>
      <c r="BO21" s="228"/>
      <c r="BP21" s="228"/>
      <c r="BQ21" s="228"/>
      <c r="BR21" s="228"/>
    </row>
    <row r="22" spans="1:70" ht="21" customHeight="1" x14ac:dyDescent="0.15">
      <c r="A22" s="122" t="s">
        <v>258</v>
      </c>
      <c r="B22" s="246"/>
      <c r="C22" s="246"/>
      <c r="D22" s="246"/>
      <c r="E22" s="246"/>
      <c r="F22" s="247"/>
      <c r="G22" s="248">
        <v>3552421</v>
      </c>
      <c r="H22" s="248"/>
      <c r="I22" s="248"/>
      <c r="J22" s="248"/>
      <c r="K22" s="248"/>
      <c r="L22" s="248"/>
      <c r="M22" s="249"/>
      <c r="N22" s="208"/>
      <c r="O22" s="209"/>
      <c r="P22" s="209"/>
      <c r="Q22" s="209"/>
      <c r="R22" s="209"/>
      <c r="S22" s="209"/>
      <c r="T22" s="209"/>
      <c r="U22" s="209"/>
      <c r="V22" s="210"/>
      <c r="W22" s="250">
        <v>98203</v>
      </c>
      <c r="X22" s="251"/>
      <c r="Y22" s="251"/>
      <c r="Z22" s="251"/>
      <c r="AA22" s="251"/>
      <c r="AB22" s="251"/>
      <c r="AC22" s="252"/>
      <c r="AD22" s="208"/>
      <c r="AE22" s="209"/>
      <c r="AF22" s="209"/>
      <c r="AG22" s="209"/>
      <c r="AH22" s="209"/>
      <c r="AI22" s="209"/>
      <c r="AJ22" s="209"/>
      <c r="AK22" s="209"/>
      <c r="AL22" s="210"/>
      <c r="AM22" s="250">
        <v>3454218</v>
      </c>
      <c r="AN22" s="251"/>
      <c r="AO22" s="251"/>
      <c r="AP22" s="251"/>
      <c r="AQ22" s="251"/>
      <c r="AR22" s="251"/>
      <c r="AS22" s="252"/>
      <c r="AT22" s="208"/>
      <c r="AU22" s="209"/>
      <c r="AV22" s="209"/>
      <c r="AW22" s="209"/>
      <c r="AX22" s="209"/>
      <c r="AY22" s="209"/>
      <c r="AZ22" s="209"/>
      <c r="BA22" s="209"/>
      <c r="BB22" s="210"/>
      <c r="BC22" s="250">
        <v>317335</v>
      </c>
      <c r="BD22" s="251"/>
      <c r="BE22" s="251"/>
      <c r="BF22" s="251"/>
      <c r="BG22" s="251"/>
      <c r="BH22" s="251"/>
      <c r="BI22" s="252"/>
      <c r="BJ22" s="208"/>
      <c r="BK22" s="209"/>
      <c r="BL22" s="209"/>
      <c r="BM22" s="209"/>
      <c r="BN22" s="209"/>
      <c r="BO22" s="209"/>
      <c r="BP22" s="209"/>
      <c r="BQ22" s="209"/>
      <c r="BR22" s="209"/>
    </row>
    <row r="23" spans="1:70" ht="21" customHeight="1" x14ac:dyDescent="0.15">
      <c r="A23" s="246"/>
      <c r="B23" s="246"/>
      <c r="C23" s="246"/>
      <c r="D23" s="246"/>
      <c r="E23" s="246"/>
      <c r="F23" s="247"/>
      <c r="G23" s="248"/>
      <c r="H23" s="248"/>
      <c r="I23" s="248"/>
      <c r="J23" s="248"/>
      <c r="K23" s="248"/>
      <c r="L23" s="248"/>
      <c r="M23" s="249"/>
      <c r="N23" s="253">
        <v>121417086</v>
      </c>
      <c r="O23" s="253"/>
      <c r="P23" s="253"/>
      <c r="Q23" s="253"/>
      <c r="R23" s="253"/>
      <c r="S23" s="253"/>
      <c r="T23" s="253"/>
      <c r="U23" s="253"/>
      <c r="V23" s="254"/>
      <c r="W23" s="250"/>
      <c r="X23" s="251"/>
      <c r="Y23" s="251"/>
      <c r="Z23" s="251"/>
      <c r="AA23" s="251"/>
      <c r="AB23" s="251"/>
      <c r="AC23" s="252"/>
      <c r="AD23" s="253">
        <v>58713393</v>
      </c>
      <c r="AE23" s="253"/>
      <c r="AF23" s="253"/>
      <c r="AG23" s="253"/>
      <c r="AH23" s="253"/>
      <c r="AI23" s="253"/>
      <c r="AJ23" s="253"/>
      <c r="AK23" s="253"/>
      <c r="AL23" s="254"/>
      <c r="AM23" s="250"/>
      <c r="AN23" s="251"/>
      <c r="AO23" s="251"/>
      <c r="AP23" s="251"/>
      <c r="AQ23" s="251"/>
      <c r="AR23" s="251"/>
      <c r="AS23" s="252"/>
      <c r="AT23" s="253">
        <v>62703693</v>
      </c>
      <c r="AU23" s="253"/>
      <c r="AV23" s="253"/>
      <c r="AW23" s="253"/>
      <c r="AX23" s="253"/>
      <c r="AY23" s="253"/>
      <c r="AZ23" s="253"/>
      <c r="BA23" s="253"/>
      <c r="BB23" s="254"/>
      <c r="BC23" s="250"/>
      <c r="BD23" s="251"/>
      <c r="BE23" s="251"/>
      <c r="BF23" s="251"/>
      <c r="BG23" s="251"/>
      <c r="BH23" s="251"/>
      <c r="BI23" s="252"/>
      <c r="BJ23" s="255">
        <v>6503895</v>
      </c>
      <c r="BK23" s="253"/>
      <c r="BL23" s="253"/>
      <c r="BM23" s="253"/>
      <c r="BN23" s="253"/>
      <c r="BO23" s="253"/>
      <c r="BP23" s="253"/>
      <c r="BQ23" s="253"/>
      <c r="BR23" s="253"/>
    </row>
    <row r="24" spans="1:70" ht="21" customHeight="1" x14ac:dyDescent="0.15">
      <c r="A24" s="246"/>
      <c r="B24" s="246"/>
      <c r="C24" s="246"/>
      <c r="D24" s="246"/>
      <c r="E24" s="246"/>
      <c r="F24" s="247"/>
      <c r="G24" s="248"/>
      <c r="H24" s="248"/>
      <c r="I24" s="248"/>
      <c r="J24" s="248"/>
      <c r="K24" s="248"/>
      <c r="L24" s="248"/>
      <c r="M24" s="249"/>
      <c r="N24" s="227">
        <f>ROUND(N23/G22,0)</f>
        <v>34</v>
      </c>
      <c r="O24" s="228"/>
      <c r="P24" s="228"/>
      <c r="Q24" s="228"/>
      <c r="R24" s="228"/>
      <c r="S24" s="228"/>
      <c r="T24" s="228"/>
      <c r="U24" s="228"/>
      <c r="V24" s="229"/>
      <c r="W24" s="250"/>
      <c r="X24" s="251"/>
      <c r="Y24" s="251"/>
      <c r="Z24" s="251"/>
      <c r="AA24" s="251"/>
      <c r="AB24" s="251"/>
      <c r="AC24" s="252"/>
      <c r="AD24" s="227">
        <f>ROUND(AD23/W22,0)</f>
        <v>598</v>
      </c>
      <c r="AE24" s="228"/>
      <c r="AF24" s="228"/>
      <c r="AG24" s="228"/>
      <c r="AH24" s="228"/>
      <c r="AI24" s="228"/>
      <c r="AJ24" s="228"/>
      <c r="AK24" s="228"/>
      <c r="AL24" s="229"/>
      <c r="AM24" s="250"/>
      <c r="AN24" s="251"/>
      <c r="AO24" s="251"/>
      <c r="AP24" s="251"/>
      <c r="AQ24" s="251"/>
      <c r="AR24" s="251"/>
      <c r="AS24" s="252"/>
      <c r="AT24" s="227">
        <f>ROUND(AT23/AM22,0)</f>
        <v>18</v>
      </c>
      <c r="AU24" s="228"/>
      <c r="AV24" s="228"/>
      <c r="AW24" s="228"/>
      <c r="AX24" s="228"/>
      <c r="AY24" s="228"/>
      <c r="AZ24" s="228"/>
      <c r="BA24" s="228"/>
      <c r="BB24" s="229"/>
      <c r="BC24" s="250"/>
      <c r="BD24" s="251"/>
      <c r="BE24" s="251"/>
      <c r="BF24" s="251"/>
      <c r="BG24" s="251"/>
      <c r="BH24" s="251"/>
      <c r="BI24" s="252"/>
      <c r="BJ24" s="256">
        <f>ROUND(BJ23/BC22,0)</f>
        <v>20</v>
      </c>
      <c r="BK24" s="257"/>
      <c r="BL24" s="257"/>
      <c r="BM24" s="257"/>
      <c r="BN24" s="257"/>
      <c r="BO24" s="257"/>
      <c r="BP24" s="257"/>
      <c r="BQ24" s="257"/>
      <c r="BR24" s="257"/>
    </row>
    <row r="25" spans="1:70" ht="15" customHeight="1" x14ac:dyDescent="0.15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</row>
    <row r="26" spans="1:70" ht="21" customHeight="1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</row>
    <row r="27" spans="1:70" ht="21.75" customHeight="1" x14ac:dyDescent="0.15">
      <c r="A27" s="113" t="s">
        <v>128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</row>
    <row r="28" spans="1:70" ht="21" customHeight="1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</row>
    <row r="29" spans="1:70" ht="17.25" customHeight="1" x14ac:dyDescent="0.15">
      <c r="A29" s="114" t="s">
        <v>129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</row>
    <row r="30" spans="1:70" ht="15" customHeight="1" x14ac:dyDescent="0.15">
      <c r="A30" s="135" t="s">
        <v>130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  <c r="BB30" s="135"/>
      <c r="BC30" s="135"/>
      <c r="BD30" s="135"/>
      <c r="BE30" s="135"/>
      <c r="BF30" s="135"/>
      <c r="BG30" s="135"/>
      <c r="BH30" s="135"/>
      <c r="BI30" s="135"/>
      <c r="BJ30" s="135"/>
      <c r="BK30" s="135"/>
      <c r="BL30" s="135"/>
      <c r="BM30" s="135"/>
      <c r="BN30" s="135"/>
      <c r="BO30" s="135"/>
      <c r="BP30" s="135"/>
      <c r="BQ30" s="135"/>
      <c r="BR30" s="135"/>
    </row>
    <row r="31" spans="1:70" ht="21" customHeight="1" x14ac:dyDescent="0.15">
      <c r="A31" s="171"/>
      <c r="B31" s="171"/>
      <c r="C31" s="171"/>
      <c r="D31" s="171"/>
      <c r="E31" s="171"/>
      <c r="F31" s="171"/>
      <c r="G31" s="146"/>
      <c r="H31" s="195" t="s">
        <v>131</v>
      </c>
      <c r="I31" s="196" t="s">
        <v>132</v>
      </c>
      <c r="J31" s="196" t="s">
        <v>133</v>
      </c>
      <c r="K31" s="196" t="s">
        <v>134</v>
      </c>
      <c r="L31" s="196"/>
      <c r="M31" s="196" t="s">
        <v>135</v>
      </c>
      <c r="N31" s="196"/>
      <c r="O31" s="196" t="s">
        <v>131</v>
      </c>
      <c r="P31" s="197" t="s">
        <v>132</v>
      </c>
      <c r="Q31" s="195" t="s">
        <v>132</v>
      </c>
      <c r="R31" s="196" t="s">
        <v>134</v>
      </c>
      <c r="S31" s="196"/>
      <c r="T31" s="196" t="s">
        <v>135</v>
      </c>
      <c r="U31" s="196"/>
      <c r="V31" s="196" t="s">
        <v>131</v>
      </c>
      <c r="W31" s="196" t="s">
        <v>132</v>
      </c>
      <c r="X31" s="196" t="s">
        <v>133</v>
      </c>
      <c r="Y31" s="197" t="s">
        <v>134</v>
      </c>
      <c r="Z31" s="195" t="s">
        <v>133</v>
      </c>
      <c r="AA31" s="196" t="s">
        <v>135</v>
      </c>
      <c r="AB31" s="196"/>
      <c r="AC31" s="196" t="s">
        <v>131</v>
      </c>
      <c r="AD31" s="196" t="s">
        <v>132</v>
      </c>
      <c r="AE31" s="196" t="s">
        <v>133</v>
      </c>
      <c r="AF31" s="196" t="s">
        <v>134</v>
      </c>
      <c r="AG31" s="196"/>
      <c r="AH31" s="197" t="s">
        <v>135</v>
      </c>
      <c r="AI31" s="198" t="s">
        <v>134</v>
      </c>
      <c r="AJ31" s="199" t="s">
        <v>131</v>
      </c>
      <c r="AK31" s="199" t="s">
        <v>132</v>
      </c>
      <c r="AL31" s="199" t="s">
        <v>133</v>
      </c>
      <c r="AM31" s="199" t="s">
        <v>134</v>
      </c>
      <c r="AN31" s="199"/>
      <c r="AO31" s="199" t="s">
        <v>135</v>
      </c>
      <c r="AP31" s="199"/>
      <c r="AQ31" s="199" t="s">
        <v>131</v>
      </c>
      <c r="AR31" s="199" t="s">
        <v>132</v>
      </c>
      <c r="AS31" s="199" t="s">
        <v>133</v>
      </c>
      <c r="AT31" s="199" t="s">
        <v>134</v>
      </c>
      <c r="AU31" s="199"/>
      <c r="AV31" s="199" t="s">
        <v>135</v>
      </c>
      <c r="AW31" s="199"/>
      <c r="AX31" s="199" t="s">
        <v>131</v>
      </c>
      <c r="AY31" s="199" t="s">
        <v>132</v>
      </c>
      <c r="AZ31" s="200" t="s">
        <v>133</v>
      </c>
      <c r="BA31" s="198" t="s">
        <v>212</v>
      </c>
      <c r="BB31" s="199"/>
      <c r="BC31" s="199" t="s">
        <v>135</v>
      </c>
      <c r="BD31" s="199"/>
      <c r="BE31" s="199" t="s">
        <v>131</v>
      </c>
      <c r="BF31" s="199" t="s">
        <v>132</v>
      </c>
      <c r="BG31" s="199" t="s">
        <v>133</v>
      </c>
      <c r="BH31" s="199" t="s">
        <v>134</v>
      </c>
      <c r="BI31" s="199"/>
      <c r="BJ31" s="199" t="s">
        <v>135</v>
      </c>
      <c r="BK31" s="199"/>
      <c r="BL31" s="199" t="s">
        <v>131</v>
      </c>
      <c r="BM31" s="199" t="s">
        <v>132</v>
      </c>
      <c r="BN31" s="199" t="s">
        <v>133</v>
      </c>
      <c r="BO31" s="199" t="s">
        <v>134</v>
      </c>
      <c r="BP31" s="199"/>
      <c r="BQ31" s="199" t="s">
        <v>135</v>
      </c>
      <c r="BR31" s="201"/>
    </row>
    <row r="32" spans="1:70" ht="21" customHeight="1" x14ac:dyDescent="0.15">
      <c r="A32" s="172"/>
      <c r="B32" s="172"/>
      <c r="C32" s="172"/>
      <c r="D32" s="172"/>
      <c r="E32" s="172"/>
      <c r="F32" s="172"/>
      <c r="G32" s="148"/>
      <c r="H32" s="198"/>
      <c r="I32" s="199"/>
      <c r="J32" s="199"/>
      <c r="K32" s="199" t="s">
        <v>51</v>
      </c>
      <c r="L32" s="199" t="s">
        <v>89</v>
      </c>
      <c r="M32" s="199" t="s">
        <v>51</v>
      </c>
      <c r="N32" s="199" t="s">
        <v>89</v>
      </c>
      <c r="O32" s="199"/>
      <c r="P32" s="200"/>
      <c r="Q32" s="198"/>
      <c r="R32" s="199" t="s">
        <v>51</v>
      </c>
      <c r="S32" s="199" t="s">
        <v>89</v>
      </c>
      <c r="T32" s="199" t="s">
        <v>51</v>
      </c>
      <c r="U32" s="199" t="s">
        <v>89</v>
      </c>
      <c r="V32" s="199"/>
      <c r="W32" s="199"/>
      <c r="X32" s="199"/>
      <c r="Y32" s="200" t="s">
        <v>51</v>
      </c>
      <c r="Z32" s="198" t="s">
        <v>89</v>
      </c>
      <c r="AA32" s="199" t="s">
        <v>51</v>
      </c>
      <c r="AB32" s="199" t="s">
        <v>89</v>
      </c>
      <c r="AC32" s="199"/>
      <c r="AD32" s="199"/>
      <c r="AE32" s="199"/>
      <c r="AF32" s="199" t="s">
        <v>51</v>
      </c>
      <c r="AG32" s="199" t="s">
        <v>89</v>
      </c>
      <c r="AH32" s="200" t="s">
        <v>51</v>
      </c>
      <c r="AI32" s="220" t="s">
        <v>51</v>
      </c>
      <c r="AJ32" s="221"/>
      <c r="AK32" s="221"/>
      <c r="AL32" s="221"/>
      <c r="AM32" s="221" t="s">
        <v>51</v>
      </c>
      <c r="AN32" s="221" t="s">
        <v>89</v>
      </c>
      <c r="AO32" s="221" t="s">
        <v>51</v>
      </c>
      <c r="AP32" s="221" t="s">
        <v>89</v>
      </c>
      <c r="AQ32" s="222"/>
      <c r="AR32" s="220" t="s">
        <v>89</v>
      </c>
      <c r="AS32" s="221"/>
      <c r="AT32" s="221" t="s">
        <v>51</v>
      </c>
      <c r="AU32" s="221" t="s">
        <v>89</v>
      </c>
      <c r="AV32" s="221" t="s">
        <v>51</v>
      </c>
      <c r="AW32" s="221" t="s">
        <v>89</v>
      </c>
      <c r="AX32" s="221"/>
      <c r="AY32" s="221"/>
      <c r="AZ32" s="222"/>
      <c r="BA32" s="220" t="s">
        <v>51</v>
      </c>
      <c r="BB32" s="221" t="s">
        <v>89</v>
      </c>
      <c r="BC32" s="221" t="s">
        <v>51</v>
      </c>
      <c r="BD32" s="221" t="s">
        <v>89</v>
      </c>
      <c r="BE32" s="221"/>
      <c r="BF32" s="221"/>
      <c r="BG32" s="221"/>
      <c r="BH32" s="221" t="s">
        <v>51</v>
      </c>
      <c r="BI32" s="222" t="s">
        <v>89</v>
      </c>
      <c r="BJ32" s="220" t="s">
        <v>89</v>
      </c>
      <c r="BK32" s="221" t="s">
        <v>89</v>
      </c>
      <c r="BL32" s="221"/>
      <c r="BM32" s="221"/>
      <c r="BN32" s="221"/>
      <c r="BO32" s="221" t="s">
        <v>51</v>
      </c>
      <c r="BP32" s="221" t="s">
        <v>89</v>
      </c>
      <c r="BQ32" s="221" t="s">
        <v>51</v>
      </c>
      <c r="BR32" s="223" t="s">
        <v>89</v>
      </c>
    </row>
    <row r="33" spans="1:70" ht="21" customHeight="1" x14ac:dyDescent="0.15">
      <c r="A33" s="158" t="s">
        <v>259</v>
      </c>
      <c r="B33" s="158" t="s">
        <v>136</v>
      </c>
      <c r="C33" s="158" t="s">
        <v>136</v>
      </c>
      <c r="D33" s="158" t="s">
        <v>136</v>
      </c>
      <c r="E33" s="158" t="s">
        <v>136</v>
      </c>
      <c r="F33" s="158" t="s">
        <v>136</v>
      </c>
      <c r="G33" s="159" t="s">
        <v>136</v>
      </c>
      <c r="H33" s="119">
        <v>16812</v>
      </c>
      <c r="I33" s="123"/>
      <c r="J33" s="123"/>
      <c r="K33" s="123"/>
      <c r="L33" s="123"/>
      <c r="M33" s="123"/>
      <c r="N33" s="123"/>
      <c r="O33" s="123"/>
      <c r="P33" s="121"/>
      <c r="Q33" s="119">
        <v>816</v>
      </c>
      <c r="R33" s="123"/>
      <c r="S33" s="123"/>
      <c r="T33" s="123"/>
      <c r="U33" s="123"/>
      <c r="V33" s="123"/>
      <c r="W33" s="123"/>
      <c r="X33" s="123"/>
      <c r="Y33" s="121"/>
      <c r="Z33" s="119">
        <v>918</v>
      </c>
      <c r="AA33" s="123"/>
      <c r="AB33" s="123"/>
      <c r="AC33" s="123"/>
      <c r="AD33" s="123"/>
      <c r="AE33" s="123"/>
      <c r="AF33" s="123"/>
      <c r="AG33" s="123"/>
      <c r="AH33" s="121"/>
      <c r="AI33" s="119">
        <v>15375</v>
      </c>
      <c r="AJ33" s="123"/>
      <c r="AK33" s="123"/>
      <c r="AL33" s="123"/>
      <c r="AM33" s="123"/>
      <c r="AN33" s="123"/>
      <c r="AO33" s="123"/>
      <c r="AP33" s="123"/>
      <c r="AQ33" s="121"/>
      <c r="AR33" s="119">
        <v>18229</v>
      </c>
      <c r="AS33" s="123"/>
      <c r="AT33" s="123"/>
      <c r="AU33" s="123"/>
      <c r="AV33" s="123"/>
      <c r="AW33" s="123"/>
      <c r="AX33" s="123"/>
      <c r="AY33" s="123"/>
      <c r="AZ33" s="121"/>
      <c r="BA33" s="119">
        <v>16327</v>
      </c>
      <c r="BB33" s="123"/>
      <c r="BC33" s="123"/>
      <c r="BD33" s="123"/>
      <c r="BE33" s="123"/>
      <c r="BF33" s="123"/>
      <c r="BG33" s="123"/>
      <c r="BH33" s="123"/>
      <c r="BI33" s="121"/>
      <c r="BJ33" s="119">
        <v>19197</v>
      </c>
      <c r="BK33" s="123"/>
      <c r="BL33" s="123"/>
      <c r="BM33" s="123"/>
      <c r="BN33" s="123"/>
      <c r="BO33" s="123"/>
      <c r="BP33" s="123"/>
      <c r="BQ33" s="123"/>
      <c r="BR33" s="123"/>
    </row>
    <row r="34" spans="1:70" ht="21" customHeight="1" x14ac:dyDescent="0.15">
      <c r="A34" s="122" t="s">
        <v>242</v>
      </c>
      <c r="B34" s="122" t="s">
        <v>136</v>
      </c>
      <c r="C34" s="122" t="s">
        <v>136</v>
      </c>
      <c r="D34" s="122" t="s">
        <v>136</v>
      </c>
      <c r="E34" s="122" t="s">
        <v>136</v>
      </c>
      <c r="F34" s="122" t="s">
        <v>136</v>
      </c>
      <c r="G34" s="116" t="s">
        <v>136</v>
      </c>
      <c r="H34" s="119">
        <v>15955</v>
      </c>
      <c r="I34" s="123"/>
      <c r="J34" s="123"/>
      <c r="K34" s="123"/>
      <c r="L34" s="123"/>
      <c r="M34" s="123"/>
      <c r="N34" s="123"/>
      <c r="O34" s="123"/>
      <c r="P34" s="121"/>
      <c r="Q34" s="119">
        <v>744</v>
      </c>
      <c r="R34" s="123"/>
      <c r="S34" s="123"/>
      <c r="T34" s="123"/>
      <c r="U34" s="123"/>
      <c r="V34" s="123"/>
      <c r="W34" s="123"/>
      <c r="X34" s="123"/>
      <c r="Y34" s="121"/>
      <c r="Z34" s="119">
        <v>852</v>
      </c>
      <c r="AA34" s="123"/>
      <c r="AB34" s="123"/>
      <c r="AC34" s="123"/>
      <c r="AD34" s="123"/>
      <c r="AE34" s="123"/>
      <c r="AF34" s="123"/>
      <c r="AG34" s="123"/>
      <c r="AH34" s="121"/>
      <c r="AI34" s="119">
        <v>14793</v>
      </c>
      <c r="AJ34" s="123"/>
      <c r="AK34" s="123"/>
      <c r="AL34" s="123"/>
      <c r="AM34" s="123"/>
      <c r="AN34" s="123"/>
      <c r="AO34" s="123"/>
      <c r="AP34" s="123"/>
      <c r="AQ34" s="121"/>
      <c r="AR34" s="119">
        <v>17450</v>
      </c>
      <c r="AS34" s="123"/>
      <c r="AT34" s="123"/>
      <c r="AU34" s="123"/>
      <c r="AV34" s="123"/>
      <c r="AW34" s="123"/>
      <c r="AX34" s="123"/>
      <c r="AY34" s="123"/>
      <c r="AZ34" s="121"/>
      <c r="BA34" s="119">
        <v>15971</v>
      </c>
      <c r="BB34" s="123"/>
      <c r="BC34" s="123"/>
      <c r="BD34" s="123"/>
      <c r="BE34" s="123"/>
      <c r="BF34" s="123"/>
      <c r="BG34" s="123"/>
      <c r="BH34" s="123"/>
      <c r="BI34" s="121"/>
      <c r="BJ34" s="119">
        <v>18432</v>
      </c>
      <c r="BK34" s="123"/>
      <c r="BL34" s="123"/>
      <c r="BM34" s="123"/>
      <c r="BN34" s="123"/>
      <c r="BO34" s="123"/>
      <c r="BP34" s="123"/>
      <c r="BQ34" s="123"/>
      <c r="BR34" s="123"/>
    </row>
    <row r="35" spans="1:70" ht="21" customHeight="1" x14ac:dyDescent="0.15">
      <c r="A35" s="122" t="s">
        <v>234</v>
      </c>
      <c r="B35" s="122" t="s">
        <v>136</v>
      </c>
      <c r="C35" s="122" t="s">
        <v>136</v>
      </c>
      <c r="D35" s="122" t="s">
        <v>136</v>
      </c>
      <c r="E35" s="122" t="s">
        <v>136</v>
      </c>
      <c r="F35" s="122" t="s">
        <v>136</v>
      </c>
      <c r="G35" s="116" t="s">
        <v>136</v>
      </c>
      <c r="H35" s="119">
        <v>15731</v>
      </c>
      <c r="I35" s="123"/>
      <c r="J35" s="123"/>
      <c r="K35" s="123"/>
      <c r="L35" s="123"/>
      <c r="M35" s="123"/>
      <c r="N35" s="123"/>
      <c r="O35" s="123"/>
      <c r="P35" s="121"/>
      <c r="Q35" s="119">
        <v>707</v>
      </c>
      <c r="R35" s="123"/>
      <c r="S35" s="123"/>
      <c r="T35" s="123"/>
      <c r="U35" s="123"/>
      <c r="V35" s="123"/>
      <c r="W35" s="123"/>
      <c r="X35" s="123"/>
      <c r="Y35" s="121"/>
      <c r="Z35" s="119">
        <v>834</v>
      </c>
      <c r="AA35" s="123"/>
      <c r="AB35" s="123"/>
      <c r="AC35" s="123"/>
      <c r="AD35" s="123"/>
      <c r="AE35" s="123"/>
      <c r="AF35" s="123"/>
      <c r="AG35" s="123"/>
      <c r="AH35" s="121"/>
      <c r="AI35" s="119">
        <v>14536</v>
      </c>
      <c r="AJ35" s="123"/>
      <c r="AK35" s="123"/>
      <c r="AL35" s="123"/>
      <c r="AM35" s="123"/>
      <c r="AN35" s="123"/>
      <c r="AO35" s="123"/>
      <c r="AP35" s="123"/>
      <c r="AQ35" s="121"/>
      <c r="AR35" s="119">
        <v>16940</v>
      </c>
      <c r="AS35" s="123"/>
      <c r="AT35" s="123"/>
      <c r="AU35" s="123"/>
      <c r="AV35" s="123"/>
      <c r="AW35" s="123"/>
      <c r="AX35" s="123"/>
      <c r="AY35" s="123"/>
      <c r="AZ35" s="121"/>
      <c r="BA35" s="119">
        <v>15555</v>
      </c>
      <c r="BB35" s="123"/>
      <c r="BC35" s="123"/>
      <c r="BD35" s="123"/>
      <c r="BE35" s="123"/>
      <c r="BF35" s="123"/>
      <c r="BG35" s="123"/>
      <c r="BH35" s="123"/>
      <c r="BI35" s="121"/>
      <c r="BJ35" s="119">
        <v>17793</v>
      </c>
      <c r="BK35" s="123"/>
      <c r="BL35" s="123"/>
      <c r="BM35" s="123"/>
      <c r="BN35" s="123"/>
      <c r="BO35" s="123"/>
      <c r="BP35" s="123"/>
      <c r="BQ35" s="123"/>
      <c r="BR35" s="123"/>
    </row>
    <row r="36" spans="1:70" ht="21" customHeight="1" x14ac:dyDescent="0.15">
      <c r="A36" s="122" t="s">
        <v>243</v>
      </c>
      <c r="B36" s="122" t="s">
        <v>136</v>
      </c>
      <c r="C36" s="122" t="s">
        <v>136</v>
      </c>
      <c r="D36" s="122" t="s">
        <v>136</v>
      </c>
      <c r="E36" s="122" t="s">
        <v>136</v>
      </c>
      <c r="F36" s="122" t="s">
        <v>136</v>
      </c>
      <c r="G36" s="116" t="s">
        <v>136</v>
      </c>
      <c r="H36" s="119">
        <v>15897</v>
      </c>
      <c r="I36" s="123"/>
      <c r="J36" s="123"/>
      <c r="K36" s="123"/>
      <c r="L36" s="123"/>
      <c r="M36" s="123"/>
      <c r="N36" s="123"/>
      <c r="O36" s="123"/>
      <c r="P36" s="121"/>
      <c r="Q36" s="119">
        <v>727</v>
      </c>
      <c r="R36" s="123"/>
      <c r="S36" s="123"/>
      <c r="T36" s="123"/>
      <c r="U36" s="123"/>
      <c r="V36" s="123"/>
      <c r="W36" s="123"/>
      <c r="X36" s="123"/>
      <c r="Y36" s="121"/>
      <c r="Z36" s="119">
        <v>825</v>
      </c>
      <c r="AA36" s="123"/>
      <c r="AB36" s="123"/>
      <c r="AC36" s="123"/>
      <c r="AD36" s="123"/>
      <c r="AE36" s="123"/>
      <c r="AF36" s="123"/>
      <c r="AG36" s="123"/>
      <c r="AH36" s="121"/>
      <c r="AI36" s="119">
        <v>14701</v>
      </c>
      <c r="AJ36" s="123"/>
      <c r="AK36" s="123"/>
      <c r="AL36" s="123"/>
      <c r="AM36" s="123"/>
      <c r="AN36" s="123"/>
      <c r="AO36" s="123"/>
      <c r="AP36" s="123"/>
      <c r="AQ36" s="121"/>
      <c r="AR36" s="119">
        <v>16909</v>
      </c>
      <c r="AS36" s="123"/>
      <c r="AT36" s="123"/>
      <c r="AU36" s="123"/>
      <c r="AV36" s="123"/>
      <c r="AW36" s="123"/>
      <c r="AX36" s="123"/>
      <c r="AY36" s="123"/>
      <c r="AZ36" s="121"/>
      <c r="BA36" s="119">
        <v>14893</v>
      </c>
      <c r="BB36" s="123"/>
      <c r="BC36" s="123"/>
      <c r="BD36" s="123"/>
      <c r="BE36" s="123"/>
      <c r="BF36" s="123"/>
      <c r="BG36" s="123"/>
      <c r="BH36" s="123"/>
      <c r="BI36" s="121"/>
      <c r="BJ36" s="119">
        <v>16745</v>
      </c>
      <c r="BK36" s="123"/>
      <c r="BL36" s="123"/>
      <c r="BM36" s="123"/>
      <c r="BN36" s="123"/>
      <c r="BO36" s="123"/>
      <c r="BP36" s="123"/>
      <c r="BQ36" s="123"/>
      <c r="BR36" s="123"/>
    </row>
    <row r="37" spans="1:70" ht="21" customHeight="1" x14ac:dyDescent="0.15">
      <c r="A37" s="179" t="s">
        <v>260</v>
      </c>
      <c r="B37" s="214" t="s">
        <v>136</v>
      </c>
      <c r="C37" s="214" t="s">
        <v>136</v>
      </c>
      <c r="D37" s="214" t="s">
        <v>136</v>
      </c>
      <c r="E37" s="214" t="s">
        <v>136</v>
      </c>
      <c r="F37" s="214" t="s">
        <v>136</v>
      </c>
      <c r="G37" s="180" t="s">
        <v>136</v>
      </c>
      <c r="H37" s="165">
        <v>15911</v>
      </c>
      <c r="I37" s="166"/>
      <c r="J37" s="166"/>
      <c r="K37" s="166"/>
      <c r="L37" s="166"/>
      <c r="M37" s="166"/>
      <c r="N37" s="166"/>
      <c r="O37" s="166"/>
      <c r="P37" s="167"/>
      <c r="Q37" s="165">
        <v>754</v>
      </c>
      <c r="R37" s="166"/>
      <c r="S37" s="166"/>
      <c r="T37" s="166"/>
      <c r="U37" s="166"/>
      <c r="V37" s="166"/>
      <c r="W37" s="166"/>
      <c r="X37" s="166"/>
      <c r="Y37" s="167"/>
      <c r="Z37" s="165">
        <v>767</v>
      </c>
      <c r="AA37" s="166"/>
      <c r="AB37" s="166"/>
      <c r="AC37" s="166"/>
      <c r="AD37" s="166"/>
      <c r="AE37" s="166"/>
      <c r="AF37" s="166"/>
      <c r="AG37" s="166"/>
      <c r="AH37" s="167"/>
      <c r="AI37" s="165">
        <v>14609</v>
      </c>
      <c r="AJ37" s="166"/>
      <c r="AK37" s="166"/>
      <c r="AL37" s="166"/>
      <c r="AM37" s="166"/>
      <c r="AN37" s="166"/>
      <c r="AO37" s="166"/>
      <c r="AP37" s="166"/>
      <c r="AQ37" s="167"/>
      <c r="AR37" s="165">
        <v>16697</v>
      </c>
      <c r="AS37" s="166"/>
      <c r="AT37" s="166"/>
      <c r="AU37" s="166"/>
      <c r="AV37" s="166"/>
      <c r="AW37" s="166"/>
      <c r="AX37" s="166"/>
      <c r="AY37" s="166"/>
      <c r="AZ37" s="167"/>
      <c r="BA37" s="165">
        <v>15515</v>
      </c>
      <c r="BB37" s="166"/>
      <c r="BC37" s="166"/>
      <c r="BD37" s="166"/>
      <c r="BE37" s="166"/>
      <c r="BF37" s="166"/>
      <c r="BG37" s="166"/>
      <c r="BH37" s="166"/>
      <c r="BI37" s="167"/>
      <c r="BJ37" s="165">
        <v>17220</v>
      </c>
      <c r="BK37" s="166"/>
      <c r="BL37" s="166"/>
      <c r="BM37" s="166"/>
      <c r="BN37" s="166"/>
      <c r="BO37" s="166"/>
      <c r="BP37" s="166"/>
      <c r="BQ37" s="166"/>
      <c r="BR37" s="215"/>
    </row>
    <row r="38" spans="1:70" ht="15" customHeight="1" x14ac:dyDescent="0.15">
      <c r="A38" s="126" t="s">
        <v>230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</row>
    <row r="39" spans="1:70" x14ac:dyDescent="0.15">
      <c r="A39" s="161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1"/>
      <c r="BQ39" s="161"/>
      <c r="BR39" s="161"/>
    </row>
  </sheetData>
  <mergeCells count="167">
    <mergeCell ref="A36:G36"/>
    <mergeCell ref="H36:P36"/>
    <mergeCell ref="Q36:Y36"/>
    <mergeCell ref="Z36:AH36"/>
    <mergeCell ref="AI36:AQ36"/>
    <mergeCell ref="AR36:AZ36"/>
    <mergeCell ref="BA36:BI36"/>
    <mergeCell ref="BJ36:BR36"/>
    <mergeCell ref="A19:F21"/>
    <mergeCell ref="G19:M21"/>
    <mergeCell ref="N19:V19"/>
    <mergeCell ref="W19:AC21"/>
    <mergeCell ref="AD19:AL19"/>
    <mergeCell ref="AM19:AS21"/>
    <mergeCell ref="AT19:BB19"/>
    <mergeCell ref="BC19:BI21"/>
    <mergeCell ref="BJ19:BR19"/>
    <mergeCell ref="N20:V20"/>
    <mergeCell ref="AD20:AL20"/>
    <mergeCell ref="AT20:BB20"/>
    <mergeCell ref="BJ20:BR20"/>
    <mergeCell ref="N21:V21"/>
    <mergeCell ref="AD21:AL21"/>
    <mergeCell ref="AT21:BB21"/>
    <mergeCell ref="BA35:BI35"/>
    <mergeCell ref="BJ35:BR35"/>
    <mergeCell ref="A22:F24"/>
    <mergeCell ref="G22:M24"/>
    <mergeCell ref="N22:V22"/>
    <mergeCell ref="W22:AC24"/>
    <mergeCell ref="AD22:AL22"/>
    <mergeCell ref="AM22:AS24"/>
    <mergeCell ref="AT22:BB22"/>
    <mergeCell ref="BC22:BI24"/>
    <mergeCell ref="BJ22:BR22"/>
    <mergeCell ref="N23:V23"/>
    <mergeCell ref="AD23:AL23"/>
    <mergeCell ref="AT23:BB23"/>
    <mergeCell ref="BJ23:BR23"/>
    <mergeCell ref="N24:V24"/>
    <mergeCell ref="AD24:AL24"/>
    <mergeCell ref="AT24:BB24"/>
    <mergeCell ref="BJ24:BR24"/>
    <mergeCell ref="A33:G33"/>
    <mergeCell ref="H33:P33"/>
    <mergeCell ref="Q33:Y33"/>
    <mergeCell ref="Z33:AH33"/>
    <mergeCell ref="A31:G32"/>
    <mergeCell ref="N14:V14"/>
    <mergeCell ref="AD14:AL14"/>
    <mergeCell ref="AT14:BB14"/>
    <mergeCell ref="BJ14:BR14"/>
    <mergeCell ref="AD17:AL17"/>
    <mergeCell ref="AT17:BB17"/>
    <mergeCell ref="BJ17:BR17"/>
    <mergeCell ref="N18:V18"/>
    <mergeCell ref="AD18:AL18"/>
    <mergeCell ref="AT18:BB18"/>
    <mergeCell ref="BJ18:BR18"/>
    <mergeCell ref="W13:AC15"/>
    <mergeCell ref="AI33:AQ33"/>
    <mergeCell ref="AR33:AZ33"/>
    <mergeCell ref="BA33:BI33"/>
    <mergeCell ref="BJ33:BR33"/>
    <mergeCell ref="AM13:AS15"/>
    <mergeCell ref="BC13:BI15"/>
    <mergeCell ref="W16:AC18"/>
    <mergeCell ref="AM16:AS18"/>
    <mergeCell ref="BC16:BI18"/>
    <mergeCell ref="BJ21:BR21"/>
    <mergeCell ref="AD13:AL13"/>
    <mergeCell ref="A1:BR1"/>
    <mergeCell ref="A3:BR3"/>
    <mergeCell ref="A4:BR4"/>
    <mergeCell ref="A5:F9"/>
    <mergeCell ref="G5:V6"/>
    <mergeCell ref="W5:BB5"/>
    <mergeCell ref="BC5:BR5"/>
    <mergeCell ref="W6:AL6"/>
    <mergeCell ref="AM6:BB6"/>
    <mergeCell ref="BC6:BR6"/>
    <mergeCell ref="BC7:BI9"/>
    <mergeCell ref="BJ7:BR7"/>
    <mergeCell ref="N8:V8"/>
    <mergeCell ref="AD8:AL8"/>
    <mergeCell ref="AT8:BB8"/>
    <mergeCell ref="BJ8:BR8"/>
    <mergeCell ref="N9:V9"/>
    <mergeCell ref="AD9:AL9"/>
    <mergeCell ref="AT9:BB9"/>
    <mergeCell ref="BJ9:BR9"/>
    <mergeCell ref="G7:M9"/>
    <mergeCell ref="N7:V7"/>
    <mergeCell ref="W7:AC9"/>
    <mergeCell ref="AD7:AL7"/>
    <mergeCell ref="AM7:AS9"/>
    <mergeCell ref="AT7:BB7"/>
    <mergeCell ref="AI32:AQ32"/>
    <mergeCell ref="AR32:AZ32"/>
    <mergeCell ref="BA32:BI32"/>
    <mergeCell ref="BJ32:BR32"/>
    <mergeCell ref="A13:F15"/>
    <mergeCell ref="BC10:BI12"/>
    <mergeCell ref="BJ10:BR10"/>
    <mergeCell ref="N11:V11"/>
    <mergeCell ref="AD11:AL11"/>
    <mergeCell ref="AT11:BB11"/>
    <mergeCell ref="BJ11:BR11"/>
    <mergeCell ref="N12:V12"/>
    <mergeCell ref="AD12:AL12"/>
    <mergeCell ref="AT12:BB12"/>
    <mergeCell ref="BJ12:BR12"/>
    <mergeCell ref="AT16:BB16"/>
    <mergeCell ref="BJ16:BR16"/>
    <mergeCell ref="N17:V17"/>
    <mergeCell ref="N15:V15"/>
    <mergeCell ref="AD15:AL15"/>
    <mergeCell ref="AT15:BB15"/>
    <mergeCell ref="BJ15:BR15"/>
    <mergeCell ref="A39:BR39"/>
    <mergeCell ref="BA34:BI34"/>
    <mergeCell ref="BJ34:BR34"/>
    <mergeCell ref="A38:BR38"/>
    <mergeCell ref="A34:G34"/>
    <mergeCell ref="H34:P34"/>
    <mergeCell ref="Q34:Y34"/>
    <mergeCell ref="Z34:AH34"/>
    <mergeCell ref="AI34:AQ34"/>
    <mergeCell ref="AR34:AZ34"/>
    <mergeCell ref="A37:G37"/>
    <mergeCell ref="H37:P37"/>
    <mergeCell ref="Q37:Y37"/>
    <mergeCell ref="Z37:AH37"/>
    <mergeCell ref="AI37:AQ37"/>
    <mergeCell ref="AR37:AZ37"/>
    <mergeCell ref="BA37:BI37"/>
    <mergeCell ref="BJ37:BR37"/>
    <mergeCell ref="A35:G35"/>
    <mergeCell ref="H35:P35"/>
    <mergeCell ref="Q35:Y35"/>
    <mergeCell ref="Z35:AH35"/>
    <mergeCell ref="AI35:AQ35"/>
    <mergeCell ref="AR35:AZ35"/>
    <mergeCell ref="H31:P32"/>
    <mergeCell ref="Q31:Y32"/>
    <mergeCell ref="Z31:AH32"/>
    <mergeCell ref="AI31:AZ31"/>
    <mergeCell ref="BA31:BR31"/>
    <mergeCell ref="W10:AC12"/>
    <mergeCell ref="AD10:AL10"/>
    <mergeCell ref="AM10:AS12"/>
    <mergeCell ref="AT10:BB10"/>
    <mergeCell ref="AT13:BB13"/>
    <mergeCell ref="A27:BR27"/>
    <mergeCell ref="A29:BR29"/>
    <mergeCell ref="A30:BR30"/>
    <mergeCell ref="A25:BR25"/>
    <mergeCell ref="A16:F18"/>
    <mergeCell ref="N16:V16"/>
    <mergeCell ref="AD16:AL16"/>
    <mergeCell ref="A10:F12"/>
    <mergeCell ref="G10:M12"/>
    <mergeCell ref="N10:V10"/>
    <mergeCell ref="G16:M18"/>
    <mergeCell ref="BJ13:BR13"/>
    <mergeCell ref="N13:V13"/>
    <mergeCell ref="G13:M15"/>
  </mergeCells>
  <phoneticPr fontId="6"/>
  <pageMargins left="0.70866141732283472" right="0.70866141732283472" top="0.74803149606299213" bottom="0.74803149606299213" header="0.31496062992125984" footer="0.31496062992125984"/>
  <pageSetup paperSize="9" scale="83" firstPageNumber="40" orientation="portrait" useFirstPageNumber="1" r:id="rId1"/>
  <headerFooter scaleWithDoc="0"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トビラ</vt:lpstr>
      <vt:lpstr>白紙</vt:lpstr>
      <vt:lpstr>1</vt:lpstr>
      <vt:lpstr>2</vt:lpstr>
      <vt:lpstr>3.4</vt:lpstr>
      <vt:lpstr>5</vt:lpstr>
      <vt:lpstr>6</vt:lpstr>
      <vt:lpstr>7.8.9</vt:lpstr>
      <vt:lpstr>10.11</vt:lpstr>
      <vt:lpstr>12.13</vt:lpstr>
      <vt:lpstr>14.15</vt:lpstr>
      <vt:lpstr>16</vt:lpstr>
      <vt:lpstr>'1'!Print_Area</vt:lpstr>
      <vt:lpstr>'10.11'!Print_Area</vt:lpstr>
      <vt:lpstr>'12.13'!Print_Area</vt:lpstr>
      <vt:lpstr>'14.15'!Print_Area</vt:lpstr>
      <vt:lpstr>'16'!Print_Area</vt:lpstr>
      <vt:lpstr>'2'!Print_Area</vt:lpstr>
      <vt:lpstr>'3.4'!Print_Area</vt:lpstr>
      <vt:lpstr>'5'!Print_Area</vt:lpstr>
      <vt:lpstr>'6'!Print_Area</vt:lpstr>
      <vt:lpstr>'7.8.9'!Print_Area</vt:lpstr>
      <vt:lpstr>トビラ!Print_Area</vt:lpstr>
      <vt:lpstr>白紙!Print_Area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2018-01-30T06:32:21Z</dcterms:created>
  <dcterms:modified xsi:type="dcterms:W3CDTF">2022-12-01T08:12:23Z</dcterms:modified>
</cp:coreProperties>
</file>