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026D128-C87C-4022-8655-95DB247380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6" sheetId="8" r:id="rId1"/>
    <sheet name="白紙" sheetId="13" state="hidden" r:id="rId2"/>
    <sheet name="白紙１" sheetId="17" r:id="rId3"/>
    <sheet name="1" sheetId="9" r:id="rId4"/>
    <sheet name="2.3" sheetId="10" r:id="rId5"/>
    <sheet name="白紙２" sheetId="18" r:id="rId6"/>
    <sheet name="4（１）" sheetId="11" r:id="rId7"/>
    <sheet name="４（２）" sheetId="15" r:id="rId8"/>
    <sheet name="5（１）" sheetId="14" r:id="rId9"/>
    <sheet name="５（２）" sheetId="16" r:id="rId10"/>
    <sheet name="白紙３" sheetId="19" r:id="rId11"/>
    <sheet name="旧５" sheetId="12" state="hidden" r:id="rId12"/>
  </sheets>
  <definedNames>
    <definedName name="_xlnm.Print_Area" localSheetId="3">'1'!$A$1:$H$41</definedName>
    <definedName name="_xlnm.Print_Area" localSheetId="4">'2.3'!$A$1:$BE$51</definedName>
    <definedName name="_xlnm.Print_Area" localSheetId="6">'4（１）'!$A$1:$CX$24</definedName>
    <definedName name="_xlnm.Print_Area" localSheetId="7">'４（２）'!$A$1:$CO$24</definedName>
    <definedName name="_xlnm.Print_Area" localSheetId="8">'5（１）'!$A$1:$CX$24</definedName>
    <definedName name="_xlnm.Print_Area" localSheetId="9">'５（２）'!$A$1:$CX$24</definedName>
    <definedName name="_xlnm.Print_Area" localSheetId="0">トビラ6!$A$1:$I$15</definedName>
    <definedName name="_xlnm.Print_Area" localSheetId="11">旧５!$A$1:$CX$32</definedName>
    <definedName name="_xlnm.Print_Area" localSheetId="1">白紙!$A$1:$I$15</definedName>
    <definedName name="_xlnm.Print_Area" localSheetId="2">白紙１!$A$1:$I$15</definedName>
    <definedName name="_xlnm.Print_Area" localSheetId="5">白紙２!$A$1:$I$15</definedName>
    <definedName name="_xlnm.Print_Area" localSheetId="10">白紙３!$A$1:$I$15</definedName>
    <definedName name="定期" localSheetId="1">#REF!</definedName>
    <definedName name="定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1" l="1"/>
  <c r="AB9" i="16"/>
  <c r="T9" i="16"/>
  <c r="I9" i="16"/>
  <c r="A9" i="16"/>
  <c r="CY9" i="14"/>
  <c r="H16" i="14"/>
  <c r="K7" i="14" s="1"/>
  <c r="AH7" i="14"/>
  <c r="T9" i="12"/>
  <c r="AQ11" i="14"/>
  <c r="AQ8" i="14"/>
  <c r="AQ7" i="14"/>
  <c r="T7" i="14" s="1"/>
  <c r="AQ6" i="12"/>
  <c r="AH11" i="14"/>
  <c r="AH10" i="14"/>
  <c r="AH8" i="14"/>
  <c r="K8" i="14" s="1"/>
  <c r="AH6" i="12"/>
  <c r="K6" i="12" s="1"/>
  <c r="DZ9" i="14"/>
  <c r="DR9" i="14"/>
  <c r="DG9" i="14"/>
  <c r="CK10" i="14"/>
  <c r="CK9" i="14"/>
  <c r="CB9" i="14"/>
  <c r="BN10" i="14"/>
  <c r="AQ10" i="14" s="1"/>
  <c r="T10" i="14" s="1"/>
  <c r="BN9" i="14"/>
  <c r="AQ7" i="12"/>
  <c r="P20" i="14"/>
  <c r="H20" i="14"/>
  <c r="K11" i="14" s="1"/>
  <c r="P19" i="14"/>
  <c r="H19" i="14"/>
  <c r="P18" i="14"/>
  <c r="H18" i="14"/>
  <c r="P17" i="14"/>
  <c r="H17" i="14"/>
  <c r="P16" i="14"/>
  <c r="AD23" i="10"/>
  <c r="CN19" i="12"/>
  <c r="CF19" i="12"/>
  <c r="AQ10" i="12"/>
  <c r="T10" i="12" s="1"/>
  <c r="AH10" i="12"/>
  <c r="K10" i="12" s="1"/>
  <c r="P20" i="11"/>
  <c r="H20" i="11"/>
  <c r="AQ11" i="11"/>
  <c r="AH11" i="11"/>
  <c r="AH9" i="14" l="1"/>
  <c r="K9" i="14" s="1"/>
  <c r="K10" i="14"/>
  <c r="T8" i="14"/>
  <c r="T11" i="14"/>
  <c r="AQ9" i="14"/>
  <c r="T9" i="14" s="1"/>
  <c r="K11" i="11"/>
  <c r="T11" i="11"/>
  <c r="O37" i="10" l="1"/>
  <c r="J37" i="10"/>
  <c r="I22" i="10"/>
  <c r="AY23" i="10" s="1"/>
  <c r="I11" i="10"/>
  <c r="I12" i="10"/>
  <c r="AK13" i="10" s="1"/>
  <c r="AR13" i="10" l="1"/>
  <c r="P13" i="10"/>
  <c r="W13" i="10"/>
  <c r="AY13" i="10"/>
  <c r="AK23" i="10"/>
  <c r="AD13" i="10"/>
  <c r="P23" i="10"/>
  <c r="AR23" i="10"/>
  <c r="W23" i="10"/>
  <c r="P17" i="11"/>
  <c r="H17" i="11"/>
  <c r="P18" i="11"/>
  <c r="H18" i="11"/>
  <c r="CN17" i="12" l="1"/>
  <c r="CF17" i="12"/>
  <c r="AQ9" i="11"/>
  <c r="T9" i="11" s="1"/>
  <c r="AH9" i="11"/>
  <c r="K9" i="11" s="1"/>
  <c r="CK9" i="12" l="1"/>
  <c r="BN9" i="12"/>
  <c r="AI17" i="12" l="1"/>
  <c r="AA17" i="12"/>
  <c r="P17" i="12"/>
  <c r="H17" i="12"/>
  <c r="CK8" i="12"/>
  <c r="CB8" i="12"/>
  <c r="BN8" i="12"/>
  <c r="AQ8" i="12" s="1"/>
  <c r="T8" i="12" s="1"/>
  <c r="P19" i="11"/>
  <c r="H19" i="11"/>
  <c r="O35" i="10"/>
  <c r="J35" i="10"/>
  <c r="I20" i="10"/>
  <c r="I10" i="10"/>
  <c r="AH8" i="12" l="1"/>
  <c r="K8" i="12" s="1"/>
  <c r="O36" i="10"/>
  <c r="J36" i="10"/>
  <c r="O34" i="10"/>
  <c r="J34" i="10"/>
  <c r="O33" i="10"/>
  <c r="J33" i="10"/>
  <c r="AQ9" i="12" l="1"/>
  <c r="CN16" i="12"/>
  <c r="CF16" i="12"/>
  <c r="CN15" i="12"/>
  <c r="CF15" i="12"/>
  <c r="T7" i="12"/>
  <c r="AH7" i="12"/>
  <c r="P16" i="11"/>
  <c r="H16" i="11"/>
  <c r="AQ8" i="11"/>
  <c r="T8" i="11" s="1"/>
  <c r="AH8" i="11"/>
  <c r="AQ7" i="11"/>
  <c r="AH7" i="11"/>
  <c r="I19" i="10"/>
  <c r="I18" i="10"/>
  <c r="I9" i="10"/>
  <c r="I8" i="10"/>
  <c r="T7" i="11" l="1"/>
  <c r="K7" i="12"/>
  <c r="T6" i="12"/>
  <c r="K8" i="11"/>
  <c r="AH9" i="12" l="1"/>
  <c r="CF18" i="12"/>
  <c r="CN18" i="12"/>
  <c r="K9" i="12" l="1"/>
  <c r="I21" i="10"/>
  <c r="AQ10" i="11" l="1"/>
  <c r="T10" i="11" s="1"/>
  <c r="AH10" i="11"/>
  <c r="K10" i="11" l="1"/>
</calcChain>
</file>

<file path=xl/sharedStrings.xml><?xml version="1.0" encoding="utf-8"?>
<sst xmlns="http://schemas.openxmlformats.org/spreadsheetml/2006/main" count="606" uniqueCount="134">
  <si>
    <t>1　国民健康保険の適用状況</t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</si>
  <si>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</si>
  <si>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</si>
  <si>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</si>
  <si>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</si>
  <si>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</si>
  <si>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</si>
  <si>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</si>
  <si>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</si>
  <si>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</si>
  <si>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</si>
  <si>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</si>
  <si>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</si>
  <si>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</si>
  <si>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</si>
  <si>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</si>
  <si>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</si>
  <si>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</si>
  <si>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</si>
  <si>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</si>
  <si>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</si>
  <si>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</si>
  <si>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</si>
  <si>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</si>
  <si>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</si>
  <si>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</si>
  <si>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</si>
  <si>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</si>
  <si>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</si>
  <si>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</si>
  <si>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</si>
  <si>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</si>
  <si>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国民健康保険被保険者異動の状況</t>
  </si>
  <si>
    <t>　　　　　　　　　　　　　（単位：人）</t>
  </si>
  <si>
    <t>資　　　格　　　取　　　得</t>
  </si>
  <si>
    <t>総　数</t>
  </si>
  <si>
    <t>出　生</t>
  </si>
  <si>
    <t>後期高齢者</t>
  </si>
  <si>
    <t>医療離脱</t>
  </si>
  <si>
    <t>その他</t>
  </si>
  <si>
    <t>計</t>
  </si>
  <si>
    <t>23年度</t>
  </si>
  <si>
    <t>割合</t>
  </si>
  <si>
    <t>第3表　国民健康保険給付の状況（その他の保険給付）</t>
  </si>
  <si>
    <t>　　　　　　　　　　　　　（単位：件　千円）</t>
  </si>
  <si>
    <t>葬　祭　給　付</t>
  </si>
  <si>
    <t>金　　額</t>
  </si>
  <si>
    <t>離脱</t>
    <rPh sb="0" eb="1">
      <t>リ</t>
    </rPh>
    <phoneticPr fontId="1"/>
  </si>
  <si>
    <t>加入</t>
    <rPh sb="0" eb="2">
      <t>カニュウ</t>
    </rPh>
    <phoneticPr fontId="1"/>
  </si>
  <si>
    <t>開     始</t>
    <rPh sb="0" eb="1">
      <t>ヒラ</t>
    </rPh>
    <rPh sb="6" eb="7">
      <t>ハジメ</t>
    </rPh>
    <phoneticPr fontId="1"/>
  </si>
  <si>
    <t>死　亡</t>
    <rPh sb="0" eb="1">
      <t>シ</t>
    </rPh>
    <rPh sb="2" eb="3">
      <t>ボウ</t>
    </rPh>
    <phoneticPr fontId="1"/>
  </si>
  <si>
    <t>医療加入</t>
    <rPh sb="2" eb="4">
      <t>カニュウ</t>
    </rPh>
    <phoneticPr fontId="1"/>
  </si>
  <si>
    <t>資　　　格　　　喪　　　失</t>
    <rPh sb="8" eb="9">
      <t>ソウ</t>
    </rPh>
    <rPh sb="12" eb="13">
      <t>シツ</t>
    </rPh>
    <phoneticPr fontId="1"/>
  </si>
  <si>
    <t>第4表　国民健康保険給付の状況（一般医療）</t>
  </si>
  <si>
    <t>　　　　　　　　　　　　　（単位：件　円）</t>
  </si>
  <si>
    <t>総　　　　　数</t>
  </si>
  <si>
    <t>療　　　養　　　の　　　給　　　付　　　等</t>
  </si>
  <si>
    <t>入　　　　　院</t>
  </si>
  <si>
    <t>入　　院　　外</t>
  </si>
  <si>
    <t>件  数</t>
  </si>
  <si>
    <t>金  額</t>
  </si>
  <si>
    <t>療　養　費　等</t>
  </si>
  <si>
    <t>歯　　　　　科</t>
  </si>
  <si>
    <t>調　　　　　剤</t>
  </si>
  <si>
    <t>食　事　療　養</t>
  </si>
  <si>
    <t>訪　問　看　護</t>
  </si>
  <si>
    <t>療　　　　養　　　　費　　　　等</t>
  </si>
  <si>
    <t>高　額　療　養　費</t>
  </si>
  <si>
    <t>診　　療　　費</t>
  </si>
  <si>
    <t>そ　　の　　他</t>
  </si>
  <si>
    <t>移　　送　　費</t>
  </si>
  <si>
    <t>社会保険等</t>
    <phoneticPr fontId="1"/>
  </si>
  <si>
    <t>生活保護</t>
    <phoneticPr fontId="1"/>
  </si>
  <si>
    <t>廃     止</t>
    <phoneticPr fontId="1"/>
  </si>
  <si>
    <t>割   合</t>
    <phoneticPr fontId="1"/>
  </si>
  <si>
    <t>転　　入</t>
    <rPh sb="0" eb="1">
      <t>テン</t>
    </rPh>
    <rPh sb="3" eb="4">
      <t>ニュウ</t>
    </rPh>
    <phoneticPr fontId="1"/>
  </si>
  <si>
    <t>転　　出</t>
    <rPh sb="3" eb="4">
      <t>シュツ</t>
    </rPh>
    <phoneticPr fontId="1"/>
  </si>
  <si>
    <t>第</t>
    <rPh sb="0" eb="1">
      <t>ダイ</t>
    </rPh>
    <phoneticPr fontId="5"/>
  </si>
  <si>
    <t>章</t>
    <rPh sb="0" eb="1">
      <t>ショウ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</si>
  <si>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</si>
  <si>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3　国民健康保険給付の状況</t>
    <phoneticPr fontId="1"/>
  </si>
  <si>
    <t xml:space="preserve">－ </t>
  </si>
  <si>
    <t>注3　支払義務額ベース（支払義務額＝支払済額－保険給付費返還金）</t>
    <phoneticPr fontId="1"/>
  </si>
  <si>
    <t>　　　H22. 4. 1～　出産育児一時金　390,000円</t>
    <phoneticPr fontId="1"/>
  </si>
  <si>
    <t>　　　  　　　　 　(第2子：400,000円、第3子以降：420,000円)　　　　　 葬祭費　50,000円</t>
    <phoneticPr fontId="1"/>
  </si>
  <si>
    <t>　　　H25. 4. 1～　出産育児一時金　390,000円　　　　　　　　 　　　　 葬祭費　50,000円</t>
    <phoneticPr fontId="1"/>
  </si>
  <si>
    <t>　　　　　　　　　 (第2子、第3子以降の増額を廃止)　</t>
    <rPh sb="21" eb="23">
      <t>ゾウガク</t>
    </rPh>
    <rPh sb="24" eb="26">
      <t>ハイシ</t>
    </rPh>
    <phoneticPr fontId="1"/>
  </si>
  <si>
    <t>　　　H27. 1. 1～　出産育児一時金　404,000円　　　　　　　　 　　　　 葬祭費　50,000円</t>
    <phoneticPr fontId="1"/>
  </si>
  <si>
    <t>　　　             出産育児一時金について、産科医療補償制度に加入の医療機関等での妊娠22週以降の出産には、</t>
    <phoneticPr fontId="1"/>
  </si>
  <si>
    <t xml:space="preserve"> 　　　　　　 　   16,000円を加算</t>
    <phoneticPr fontId="1"/>
  </si>
  <si>
    <t>30年度</t>
  </si>
  <si>
    <t>注1　国民健康保険退職者医療事業状況報告書（退職者医療事業年報）Ｆ表より記載</t>
    <phoneticPr fontId="1"/>
  </si>
  <si>
    <t>注2　各年度　3月診療分から翌年2月診療分</t>
    <phoneticPr fontId="1"/>
  </si>
  <si>
    <t>注　国民健康保険統計集より記載</t>
    <rPh sb="8" eb="10">
      <t>トウケイ</t>
    </rPh>
    <rPh sb="10" eb="11">
      <t>シュウ</t>
    </rPh>
    <phoneticPr fontId="1"/>
  </si>
  <si>
    <t>　　平成27年4月以降であっても65歳になるまで、もしくは国民健康保険の資格を喪失するまで、引き続き適用される。</t>
    <phoneticPr fontId="1"/>
  </si>
  <si>
    <t>令和元年度</t>
  </si>
  <si>
    <t>２年度</t>
    <phoneticPr fontId="1"/>
  </si>
  <si>
    <t>２年度</t>
    <rPh sb="1" eb="3">
      <t>ネンド</t>
    </rPh>
    <phoneticPr fontId="1"/>
  </si>
  <si>
    <t>総　　　　数</t>
    <phoneticPr fontId="1"/>
  </si>
  <si>
    <t>出 産 育 児 給 付</t>
    <phoneticPr fontId="1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</si>
  <si>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1"/>
  </si>
  <si>
    <t>件　数</t>
    <phoneticPr fontId="1"/>
  </si>
  <si>
    <t>第2表　国民健康保険被保険者異動の状況</t>
    <phoneticPr fontId="1"/>
  </si>
  <si>
    <t>第1表　国民健康保険の適用状況（区別）</t>
    <phoneticPr fontId="1"/>
  </si>
  <si>
    <t>注　退職者医療制度は、平成26年度末で経過措置が終了しているが、平成27年３月31日までに退職者被保険者に該当する方は、</t>
    <rPh sb="0" eb="1">
      <t>チュウ</t>
    </rPh>
    <rPh sb="2" eb="5">
      <t>タイショクシャ</t>
    </rPh>
    <rPh sb="5" eb="7">
      <t>イリョウ</t>
    </rPh>
    <rPh sb="7" eb="9">
      <t>セイド</t>
    </rPh>
    <rPh sb="11" eb="13">
      <t>ヘイセイ</t>
    </rPh>
    <rPh sb="15" eb="18">
      <t>ネンドマツ</t>
    </rPh>
    <rPh sb="19" eb="21">
      <t>ケイカ</t>
    </rPh>
    <rPh sb="21" eb="23">
      <t>ソチ</t>
    </rPh>
    <rPh sb="24" eb="26">
      <t>シュウリョウ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タイショク</t>
    </rPh>
    <rPh sb="47" eb="48">
      <t>シャ</t>
    </rPh>
    <rPh sb="48" eb="52">
      <t>ヒホケンシャ</t>
    </rPh>
    <rPh sb="53" eb="55">
      <t>ガイトウ</t>
    </rPh>
    <rPh sb="57" eb="58">
      <t>カタ</t>
    </rPh>
    <phoneticPr fontId="1"/>
  </si>
  <si>
    <t>２年度</t>
  </si>
  <si>
    <t>３年度</t>
    <phoneticPr fontId="1"/>
  </si>
  <si>
    <t>３年度</t>
    <rPh sb="1" eb="3">
      <t>ネンド</t>
    </rPh>
    <phoneticPr fontId="1"/>
  </si>
  <si>
    <t>　　　R 4. 1. 1～　出産育児一時金　408,000円　　　　　　　　 　　　　 葬祭費　50,000円</t>
    <phoneticPr fontId="1"/>
  </si>
  <si>
    <t xml:space="preserve"> 　　　　　　 　   12,000円を加算</t>
    <phoneticPr fontId="1"/>
  </si>
  <si>
    <t>注1　国民健康保険事業状況報告書（事業年報）Ｃ表より記載</t>
    <phoneticPr fontId="1"/>
  </si>
  <si>
    <t>注2　各年度3月診療分から翌年2月診療分</t>
    <phoneticPr fontId="1"/>
  </si>
  <si>
    <r>
      <t>注1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国民健康保険事業状況報告書（事業年報）Ｃ表より記載</t>
    </r>
    <phoneticPr fontId="1"/>
  </si>
  <si>
    <r>
      <t>注2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各年度4月支給決定分から翌年3月支給決定分</t>
    </r>
    <phoneticPr fontId="1"/>
  </si>
  <si>
    <r>
      <t>注3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支払義務額ベース（支払義務額＝支払済額－保険給付費返還金）</t>
    </r>
    <phoneticPr fontId="1"/>
  </si>
  <si>
    <r>
      <t>注4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出産育児一時金、葬祭費支給単価の推移</t>
    </r>
    <phoneticPr fontId="1"/>
  </si>
  <si>
    <t>注4　療養の給付等の件数の計には、食事療養の件数は含まれていない（カッコ( )で表記）。</t>
    <rPh sb="40" eb="42">
      <t>ヒョウキ</t>
    </rPh>
    <phoneticPr fontId="1"/>
  </si>
  <si>
    <t>４年度</t>
    <phoneticPr fontId="1"/>
  </si>
  <si>
    <t>４年度</t>
    <rPh sb="1" eb="3">
      <t>ネンド</t>
    </rPh>
    <phoneticPr fontId="1"/>
  </si>
  <si>
    <t xml:space="preserve">－ </t>
    <phoneticPr fontId="1"/>
  </si>
  <si>
    <t>注4　療養の給付等の件数の計には、食事療養の件数は含まれていない（カッコ( )で表記）。</t>
    <phoneticPr fontId="1"/>
  </si>
  <si>
    <t>療　　　　　養　　　　　費　　　　　等</t>
    <phoneticPr fontId="1"/>
  </si>
  <si>
    <t>（単位：件　円）</t>
    <phoneticPr fontId="1"/>
  </si>
  <si>
    <t>第5表　国民健康保険給付の状況（退職者医療）</t>
    <phoneticPr fontId="1"/>
  </si>
  <si>
    <t>第5表　国民健康保険給付の状況（退職者医療）</t>
    <phoneticPr fontId="1"/>
  </si>
  <si>
    <t>平成30年度</t>
    <rPh sb="0" eb="2">
      <t>ヘイセイ</t>
    </rPh>
    <phoneticPr fontId="1"/>
  </si>
  <si>
    <t>療　　　養　　　の　　　</t>
    <phoneticPr fontId="1"/>
  </si>
  <si>
    <t>給　　　付　　　等</t>
    <phoneticPr fontId="1"/>
  </si>
  <si>
    <t>　　　　　　　　　　　　　</t>
    <phoneticPr fontId="1"/>
  </si>
  <si>
    <t>第6章　国民健康保険</t>
    <phoneticPr fontId="1"/>
  </si>
  <si>
    <t>令和元年度</t>
    <phoneticPr fontId="1"/>
  </si>
  <si>
    <t>２年度</t>
    <rPh sb="1" eb="2">
      <t>ネン</t>
    </rPh>
    <rPh sb="2" eb="3">
      <t>ド</t>
    </rPh>
    <phoneticPr fontId="1"/>
  </si>
  <si>
    <t>３年度</t>
    <rPh sb="1" eb="2">
      <t>ネン</t>
    </rPh>
    <rPh sb="2" eb="3">
      <t>ド</t>
    </rPh>
    <phoneticPr fontId="1"/>
  </si>
  <si>
    <t>４年度</t>
    <rPh sb="1" eb="2">
      <t>ネン</t>
    </rPh>
    <rPh sb="2" eb="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</si>
</sst>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_ "/>
    <numFmt numFmtId="178" formatCode="\(#,##0\)\ "/>
    <numFmt numFmtId="179" formatCode="#,##0_);\(#,##0\)"/>
    <numFmt numFmtId="180" formatCode="0.0_ "/>
    <numFmt numFmtId="181" formatCode="#,##0.00_ "/>
    <numFmt numFmtId="182" formatCode="#,##0;&quot;△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Times New Roman"/>
      <family val="1"/>
    </font>
    <font>
      <sz val="8"/>
      <name val="ＭＳ Ｐゴシック"/>
      <family val="2"/>
      <charset val="128"/>
      <scheme val="minor"/>
    </font>
    <font>
      <sz val="7.4"/>
      <name val="ＭＳ 明朝"/>
      <family val="1"/>
      <charset val="128"/>
    </font>
    <font>
      <strike/>
      <sz val="8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rgb="FFFFFFFF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5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24" xfId="1" applyFont="1" applyBorder="1">
      <alignment vertical="center"/>
    </xf>
    <xf numFmtId="0" fontId="6" fillId="0" borderId="10" xfId="1" applyFont="1" applyBorder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47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76" fontId="14" fillId="2" borderId="12" xfId="0" applyNumberFormat="1" applyFont="1" applyFill="1" applyBorder="1" applyAlignment="1">
      <alignment horizontal="right" vertical="center"/>
    </xf>
    <xf numFmtId="180" fontId="14" fillId="2" borderId="12" xfId="0" applyNumberFormat="1" applyFont="1" applyFill="1" applyBorder="1" applyAlignment="1">
      <alignment horizontal="right" vertical="center"/>
    </xf>
    <xf numFmtId="177" fontId="14" fillId="2" borderId="0" xfId="0" applyNumberFormat="1" applyFont="1" applyFill="1" applyBorder="1" applyAlignment="1">
      <alignment horizontal="right" vertical="center"/>
    </xf>
    <xf numFmtId="176" fontId="14" fillId="2" borderId="21" xfId="0" applyNumberFormat="1" applyFont="1" applyFill="1" applyBorder="1" applyAlignment="1">
      <alignment horizontal="right" vertical="center"/>
    </xf>
    <xf numFmtId="176" fontId="14" fillId="2" borderId="13" xfId="0" applyNumberFormat="1" applyFont="1" applyFill="1" applyBorder="1" applyAlignment="1">
      <alignment horizontal="right" vertical="center"/>
    </xf>
    <xf numFmtId="180" fontId="14" fillId="2" borderId="13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distributed" vertical="center" indent="1"/>
    </xf>
    <xf numFmtId="180" fontId="14" fillId="2" borderId="30" xfId="0" applyNumberFormat="1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distributed" vertical="center" indent="1"/>
    </xf>
    <xf numFmtId="176" fontId="14" fillId="2" borderId="8" xfId="0" applyNumberFormat="1" applyFont="1" applyFill="1" applyBorder="1" applyAlignment="1">
      <alignment horizontal="right" vertical="center"/>
    </xf>
    <xf numFmtId="176" fontId="14" fillId="2" borderId="19" xfId="0" applyNumberFormat="1" applyFont="1" applyFill="1" applyBorder="1" applyAlignment="1">
      <alignment horizontal="right" vertical="center"/>
    </xf>
    <xf numFmtId="180" fontId="14" fillId="2" borderId="8" xfId="0" applyNumberFormat="1" applyFont="1" applyFill="1" applyBorder="1" applyAlignment="1">
      <alignment horizontal="right" vertical="center"/>
    </xf>
    <xf numFmtId="180" fontId="14" fillId="2" borderId="34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right" vertical="center"/>
    </xf>
    <xf numFmtId="0" fontId="0" fillId="2" borderId="0" xfId="0" applyFill="1">
      <alignment vertical="center"/>
    </xf>
    <xf numFmtId="0" fontId="4" fillId="2" borderId="0" xfId="1" applyFont="1" applyFill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justify" vertical="top" wrapText="1"/>
    </xf>
    <xf numFmtId="0" fontId="14" fillId="2" borderId="40" xfId="0" applyFont="1" applyFill="1" applyBorder="1" applyAlignment="1">
      <alignment horizontal="justify" vertical="top" wrapText="1"/>
    </xf>
    <xf numFmtId="0" fontId="14" fillId="2" borderId="41" xfId="0" applyFont="1" applyFill="1" applyBorder="1" applyAlignment="1">
      <alignment horizontal="justify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6" fontId="14" fillId="2" borderId="30" xfId="0" applyNumberFormat="1" applyFont="1" applyFill="1" applyBorder="1" applyAlignment="1">
      <alignment horizontal="right" vertical="center"/>
    </xf>
    <xf numFmtId="176" fontId="14" fillId="2" borderId="0" xfId="0" applyNumberFormat="1" applyFont="1" applyFill="1" applyBorder="1" applyAlignment="1">
      <alignment horizontal="right" vertical="center"/>
    </xf>
    <xf numFmtId="176" fontId="14" fillId="2" borderId="12" xfId="0" applyNumberFormat="1" applyFont="1" applyFill="1" applyBorder="1" applyAlignment="1">
      <alignment horizontal="right" vertical="center"/>
    </xf>
    <xf numFmtId="181" fontId="14" fillId="2" borderId="31" xfId="0" applyNumberFormat="1" applyFont="1" applyFill="1" applyBorder="1" applyAlignment="1">
      <alignment horizontal="right" vertical="center"/>
    </xf>
    <xf numFmtId="181" fontId="14" fillId="2" borderId="32" xfId="0" applyNumberFormat="1" applyFont="1" applyFill="1" applyBorder="1" applyAlignment="1">
      <alignment horizontal="right" vertical="center"/>
    </xf>
    <xf numFmtId="181" fontId="14" fillId="2" borderId="33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center" vertical="center" justifyLastLine="1"/>
    </xf>
    <xf numFmtId="0" fontId="14" fillId="2" borderId="20" xfId="0" applyFont="1" applyFill="1" applyBorder="1" applyAlignment="1">
      <alignment horizontal="center" vertical="center" justifyLastLine="1"/>
    </xf>
    <xf numFmtId="0" fontId="14" fillId="2" borderId="21" xfId="0" applyFont="1" applyFill="1" applyBorder="1" applyAlignment="1">
      <alignment horizontal="distributed" vertical="center" justifyLastLine="1"/>
    </xf>
    <xf numFmtId="0" fontId="14" fillId="2" borderId="0" xfId="0" applyFont="1" applyFill="1" applyBorder="1" applyAlignment="1">
      <alignment horizontal="center" vertical="center" justifyLastLine="1"/>
    </xf>
    <xf numFmtId="0" fontId="7" fillId="2" borderId="3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distributed" vertical="center" justifyLastLine="1"/>
    </xf>
    <xf numFmtId="0" fontId="14" fillId="2" borderId="34" xfId="0" applyFont="1" applyFill="1" applyBorder="1" applyAlignment="1">
      <alignment horizontal="distributed" vertical="center" justifyLastLine="1"/>
    </xf>
    <xf numFmtId="0" fontId="14" fillId="2" borderId="17" xfId="0" applyFont="1" applyFill="1" applyBorder="1" applyAlignment="1">
      <alignment horizontal="distributed" vertical="center" justifyLastLine="1"/>
    </xf>
    <xf numFmtId="0" fontId="14" fillId="2" borderId="28" xfId="0" applyFont="1" applyFill="1" applyBorder="1" applyAlignment="1">
      <alignment horizontal="distributed" vertical="center" justifyLastLine="1"/>
    </xf>
    <xf numFmtId="0" fontId="14" fillId="2" borderId="20" xfId="0" applyFont="1" applyFill="1" applyBorder="1" applyAlignment="1">
      <alignment horizontal="distributed" vertical="center" justifyLastLine="1"/>
    </xf>
    <xf numFmtId="0" fontId="14" fillId="2" borderId="20" xfId="0" applyFont="1" applyFill="1" applyBorder="1" applyAlignment="1">
      <alignment horizontal="center" vertical="center"/>
    </xf>
    <xf numFmtId="176" fontId="14" fillId="2" borderId="29" xfId="0" applyNumberFormat="1" applyFont="1" applyFill="1" applyBorder="1" applyAlignment="1">
      <alignment horizontal="right" vertical="center"/>
    </xf>
    <xf numFmtId="176" fontId="14" fillId="2" borderId="11" xfId="0" applyNumberFormat="1" applyFont="1" applyFill="1" applyBorder="1" applyAlignment="1">
      <alignment horizontal="right" vertical="center"/>
    </xf>
    <xf numFmtId="176" fontId="14" fillId="2" borderId="13" xfId="0" applyNumberFormat="1" applyFont="1" applyFill="1" applyBorder="1" applyAlignment="1">
      <alignment horizontal="right" vertical="center"/>
    </xf>
    <xf numFmtId="0" fontId="14" fillId="2" borderId="21" xfId="0" applyFont="1" applyFill="1" applyBorder="1" applyAlignment="1">
      <alignment horizontal="distributed" vertical="center"/>
    </xf>
    <xf numFmtId="0" fontId="14" fillId="2" borderId="13" xfId="0" applyFont="1" applyFill="1" applyBorder="1" applyAlignment="1">
      <alignment horizontal="center" vertical="center" justifyLastLine="1"/>
    </xf>
    <xf numFmtId="0" fontId="14" fillId="2" borderId="21" xfId="0" applyFont="1" applyFill="1" applyBorder="1" applyAlignment="1">
      <alignment horizontal="center" vertical="center" justifyLastLine="1"/>
    </xf>
    <xf numFmtId="0" fontId="14" fillId="2" borderId="23" xfId="0" applyFont="1" applyFill="1" applyBorder="1" applyAlignment="1">
      <alignment horizontal="center" vertical="center" justifyLastLine="1"/>
    </xf>
    <xf numFmtId="0" fontId="14" fillId="2" borderId="24" xfId="0" applyFont="1" applyFill="1" applyBorder="1" applyAlignment="1">
      <alignment horizontal="center" vertical="center" justifyLastLine="1"/>
    </xf>
    <xf numFmtId="0" fontId="14" fillId="2" borderId="29" xfId="0" applyFont="1" applyFill="1" applyBorder="1" applyAlignment="1">
      <alignment horizontal="center" vertical="center" justifyLastLine="1"/>
    </xf>
    <xf numFmtId="0" fontId="14" fillId="2" borderId="11" xfId="0" applyFont="1" applyFill="1" applyBorder="1" applyAlignment="1">
      <alignment horizontal="center" vertical="center" justifyLastLine="1"/>
    </xf>
    <xf numFmtId="0" fontId="14" fillId="2" borderId="33" xfId="0" applyFont="1" applyFill="1" applyBorder="1" applyAlignment="1">
      <alignment horizontal="distributed" vertical="center" justifyLastLine="1"/>
    </xf>
    <xf numFmtId="0" fontId="14" fillId="2" borderId="36" xfId="0" applyFont="1" applyFill="1" applyBorder="1" applyAlignment="1">
      <alignment horizontal="distributed" vertical="center" justifyLastLine="1"/>
    </xf>
    <xf numFmtId="0" fontId="14" fillId="2" borderId="10" xfId="0" applyFont="1" applyFill="1" applyBorder="1" applyAlignment="1">
      <alignment horizontal="right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distributed" vertical="center" justifyLastLine="1"/>
    </xf>
    <xf numFmtId="176" fontId="14" fillId="2" borderId="30" xfId="0" applyNumberFormat="1" applyFont="1" applyFill="1" applyBorder="1">
      <alignment vertical="center"/>
    </xf>
    <xf numFmtId="176" fontId="14" fillId="2" borderId="0" xfId="0" applyNumberFormat="1" applyFont="1" applyFill="1" applyBorder="1">
      <alignment vertical="center"/>
    </xf>
    <xf numFmtId="176" fontId="14" fillId="2" borderId="12" xfId="0" applyNumberFormat="1" applyFont="1" applyFill="1" applyBorder="1">
      <alignment vertical="center"/>
    </xf>
    <xf numFmtId="176" fontId="14" fillId="2" borderId="0" xfId="0" applyNumberFormat="1" applyFont="1" applyFill="1" applyAlignment="1">
      <alignment horizontal="right" vertical="center"/>
    </xf>
    <xf numFmtId="176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center" vertical="center" justifyLastLine="1"/>
    </xf>
    <xf numFmtId="0" fontId="2" fillId="2" borderId="0" xfId="0" applyFont="1" applyFill="1" applyAlignment="1"/>
    <xf numFmtId="0" fontId="18" fillId="2" borderId="0" xfId="0" applyFont="1" applyFill="1" applyAlignment="1"/>
    <xf numFmtId="0" fontId="2" fillId="2" borderId="1" xfId="0" applyFont="1" applyFill="1" applyBorder="1" applyAlignment="1"/>
    <xf numFmtId="176" fontId="14" fillId="2" borderId="34" xfId="0" applyNumberFormat="1" applyFont="1" applyFill="1" applyBorder="1" applyAlignment="1">
      <alignment horizontal="right" vertical="center"/>
    </xf>
    <xf numFmtId="176" fontId="14" fillId="2" borderId="10" xfId="0" applyNumberFormat="1" applyFont="1" applyFill="1" applyBorder="1" applyAlignment="1">
      <alignment horizontal="right" vertical="center"/>
    </xf>
    <xf numFmtId="176" fontId="14" fillId="2" borderId="34" xfId="0" applyNumberFormat="1" applyFont="1" applyFill="1" applyBorder="1">
      <alignment vertical="center"/>
    </xf>
    <xf numFmtId="176" fontId="14" fillId="2" borderId="10" xfId="0" applyNumberFormat="1" applyFont="1" applyFill="1" applyBorder="1">
      <alignment vertical="center"/>
    </xf>
    <xf numFmtId="0" fontId="14" fillId="2" borderId="28" xfId="0" applyFont="1" applyFill="1" applyBorder="1" applyAlignment="1">
      <alignment horizontal="center" vertical="center" justifyLastLine="1"/>
    </xf>
    <xf numFmtId="0" fontId="14" fillId="2" borderId="3" xfId="0" applyFont="1" applyFill="1" applyBorder="1" applyAlignment="1">
      <alignment horizontal="center" vertical="center" justifyLastLine="1"/>
    </xf>
    <xf numFmtId="0" fontId="14" fillId="2" borderId="37" xfId="0" applyFont="1" applyFill="1" applyBorder="1" applyAlignment="1">
      <alignment horizontal="center" vertical="center" justifyLastLine="1"/>
    </xf>
    <xf numFmtId="0" fontId="14" fillId="2" borderId="38" xfId="0" applyFont="1" applyFill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distributed" vertical="center" justifyLastLine="1"/>
    </xf>
    <xf numFmtId="176" fontId="8" fillId="2" borderId="23" xfId="0" applyNumberFormat="1" applyFont="1" applyFill="1" applyBorder="1" applyAlignment="1">
      <alignment horizontal="right" vertical="center" shrinkToFit="1"/>
    </xf>
    <xf numFmtId="176" fontId="8" fillId="2" borderId="24" xfId="0" applyNumberFormat="1" applyFont="1" applyFill="1" applyBorder="1" applyAlignment="1">
      <alignment horizontal="right" vertical="center" shrinkToFit="1"/>
    </xf>
    <xf numFmtId="176" fontId="8" fillId="2" borderId="48" xfId="0" applyNumberFormat="1" applyFont="1" applyFill="1" applyBorder="1" applyAlignment="1">
      <alignment horizontal="right" vertical="center" shrinkToFit="1"/>
    </xf>
    <xf numFmtId="176" fontId="8" fillId="2" borderId="30" xfId="0" applyNumberFormat="1" applyFont="1" applyFill="1" applyBorder="1" applyAlignment="1">
      <alignment horizontal="right" vertical="center" shrinkToFit="1"/>
    </xf>
    <xf numFmtId="176" fontId="8" fillId="2" borderId="0" xfId="0" applyNumberFormat="1" applyFont="1" applyFill="1" applyBorder="1" applyAlignment="1">
      <alignment horizontal="right" vertical="center" shrinkToFit="1"/>
    </xf>
    <xf numFmtId="176" fontId="8" fillId="2" borderId="12" xfId="0" applyNumberFormat="1" applyFont="1" applyFill="1" applyBorder="1" applyAlignment="1">
      <alignment horizontal="right" vertical="center" shrinkToFit="1"/>
    </xf>
    <xf numFmtId="178" fontId="8" fillId="2" borderId="30" xfId="0" applyNumberFormat="1" applyFont="1" applyFill="1" applyBorder="1" applyAlignment="1">
      <alignment horizontal="right" vertical="center" shrinkToFit="1"/>
    </xf>
    <xf numFmtId="178" fontId="8" fillId="2" borderId="0" xfId="0" applyNumberFormat="1" applyFont="1" applyFill="1" applyBorder="1" applyAlignment="1">
      <alignment horizontal="right" vertical="center" shrinkToFit="1"/>
    </xf>
    <xf numFmtId="178" fontId="8" fillId="2" borderId="12" xfId="0" applyNumberFormat="1" applyFont="1" applyFill="1" applyBorder="1" applyAlignment="1">
      <alignment horizontal="right" vertical="center" shrinkToFit="1"/>
    </xf>
    <xf numFmtId="176" fontId="2" fillId="2" borderId="7" xfId="0" applyNumberFormat="1" applyFont="1" applyFill="1" applyBorder="1" applyAlignment="1">
      <alignment horizontal="distributed" vertical="center" justifyLastLine="1"/>
    </xf>
    <xf numFmtId="176" fontId="2" fillId="2" borderId="6" xfId="0" applyNumberFormat="1" applyFont="1" applyFill="1" applyBorder="1" applyAlignment="1">
      <alignment horizontal="distributed" vertical="center" justifyLastLine="1"/>
    </xf>
    <xf numFmtId="176" fontId="2" fillId="2" borderId="16" xfId="0" applyNumberFormat="1" applyFont="1" applyFill="1" applyBorder="1" applyAlignment="1">
      <alignment horizontal="distributed" vertical="center" justifyLastLine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24" xfId="0" applyNumberFormat="1" applyFont="1" applyFill="1" applyBorder="1" applyAlignment="1">
      <alignment horizontal="right" vertical="center" shrinkToFit="1"/>
    </xf>
    <xf numFmtId="176" fontId="2" fillId="2" borderId="48" xfId="0" applyNumberFormat="1" applyFont="1" applyFill="1" applyBorder="1" applyAlignment="1">
      <alignment horizontal="right" vertical="center" shrinkToFit="1"/>
    </xf>
    <xf numFmtId="178" fontId="8" fillId="2" borderId="23" xfId="0" applyNumberFormat="1" applyFont="1" applyFill="1" applyBorder="1" applyAlignment="1">
      <alignment horizontal="right" vertical="center" shrinkToFit="1"/>
    </xf>
    <xf numFmtId="178" fontId="8" fillId="2" borderId="24" xfId="0" applyNumberFormat="1" applyFont="1" applyFill="1" applyBorder="1" applyAlignment="1">
      <alignment horizontal="right" vertical="center" shrinkToFit="1"/>
    </xf>
    <xf numFmtId="178" fontId="8" fillId="2" borderId="48" xfId="0" applyNumberFormat="1" applyFont="1" applyFill="1" applyBorder="1" applyAlignment="1">
      <alignment horizontal="right" vertical="center" shrinkToFit="1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3" fontId="2" fillId="2" borderId="21" xfId="0" applyNumberFormat="1" applyFont="1" applyFill="1" applyBorder="1" applyAlignment="1">
      <alignment horizontal="distributed" vertical="center" justifyLastLine="1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/>
    </xf>
    <xf numFmtId="3" fontId="2" fillId="2" borderId="37" xfId="0" applyNumberFormat="1" applyFont="1" applyFill="1" applyBorder="1" applyAlignment="1">
      <alignment horizontal="distributed" vertical="center" justifyLastLine="1"/>
    </xf>
    <xf numFmtId="3" fontId="2" fillId="2" borderId="38" xfId="0" applyNumberFormat="1" applyFont="1" applyFill="1" applyBorder="1" applyAlignment="1">
      <alignment horizontal="distributed" vertical="center" justifyLastLine="1"/>
    </xf>
    <xf numFmtId="3" fontId="2" fillId="2" borderId="49" xfId="0" applyNumberFormat="1" applyFont="1" applyFill="1" applyBorder="1" applyAlignment="1">
      <alignment horizontal="distributed" vertical="center" justifyLastLine="1"/>
    </xf>
    <xf numFmtId="176" fontId="2" fillId="2" borderId="37" xfId="0" applyNumberFormat="1" applyFont="1" applyFill="1" applyBorder="1" applyAlignment="1">
      <alignment horizontal="distributed" vertical="center" justifyLastLine="1"/>
    </xf>
    <xf numFmtId="176" fontId="2" fillId="2" borderId="38" xfId="0" applyNumberFormat="1" applyFont="1" applyFill="1" applyBorder="1" applyAlignment="1">
      <alignment horizontal="distributed" vertical="center" justifyLastLine="1"/>
    </xf>
    <xf numFmtId="176" fontId="2" fillId="2" borderId="49" xfId="0" applyNumberFormat="1" applyFont="1" applyFill="1" applyBorder="1" applyAlignment="1">
      <alignment horizontal="distributed" vertical="center" justifyLastLine="1"/>
    </xf>
    <xf numFmtId="176" fontId="2" fillId="2" borderId="13" xfId="0" applyNumberFormat="1" applyFont="1" applyFill="1" applyBorder="1" applyAlignment="1">
      <alignment horizontal="distributed" vertical="center" justifyLastLine="1"/>
    </xf>
    <xf numFmtId="176" fontId="2" fillId="2" borderId="21" xfId="0" applyNumberFormat="1" applyFont="1" applyFill="1" applyBorder="1" applyAlignment="1">
      <alignment horizontal="distributed" vertical="center" justifyLastLine="1"/>
    </xf>
    <xf numFmtId="0" fontId="2" fillId="2" borderId="20" xfId="0" applyFont="1" applyFill="1" applyBorder="1" applyAlignment="1">
      <alignment horizontal="center" vertical="center"/>
    </xf>
    <xf numFmtId="179" fontId="8" fillId="2" borderId="30" xfId="0" applyNumberFormat="1" applyFont="1" applyFill="1" applyBorder="1" applyAlignment="1">
      <alignment horizontal="right" vertical="center" shrinkToFit="1"/>
    </xf>
    <xf numFmtId="179" fontId="8" fillId="2" borderId="0" xfId="0" applyNumberFormat="1" applyFont="1" applyFill="1" applyBorder="1" applyAlignment="1">
      <alignment horizontal="right" vertical="center" shrinkToFit="1"/>
    </xf>
    <xf numFmtId="179" fontId="8" fillId="2" borderId="12" xfId="0" applyNumberFormat="1" applyFont="1" applyFill="1" applyBorder="1" applyAlignment="1">
      <alignment horizontal="right" vertical="center" shrinkToFit="1"/>
    </xf>
    <xf numFmtId="176" fontId="2" fillId="2" borderId="30" xfId="0" applyNumberFormat="1" applyFont="1" applyFill="1" applyBorder="1" applyAlignment="1">
      <alignment horizontal="right" vertical="center" shrinkToFit="1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12" xfId="0" applyNumberFormat="1" applyFont="1" applyFill="1" applyBorder="1" applyAlignment="1">
      <alignment horizontal="right" vertical="center" shrinkToFit="1"/>
    </xf>
    <xf numFmtId="3" fontId="2" fillId="2" borderId="13" xfId="0" applyNumberFormat="1" applyFont="1" applyFill="1" applyBorder="1" applyAlignment="1">
      <alignment horizontal="distributed" vertical="center" justifyLastLine="1"/>
    </xf>
    <xf numFmtId="179" fontId="2" fillId="2" borderId="30" xfId="0" applyNumberFormat="1" applyFont="1" applyFill="1" applyBorder="1" applyAlignment="1">
      <alignment horizontal="right" vertical="center" shrinkToFit="1"/>
    </xf>
    <xf numFmtId="179" fontId="2" fillId="2" borderId="0" xfId="0" applyNumberFormat="1" applyFont="1" applyFill="1" applyBorder="1" applyAlignment="1">
      <alignment horizontal="right" vertical="center" shrinkToFit="1"/>
    </xf>
    <xf numFmtId="179" fontId="2" fillId="2" borderId="12" xfId="0" applyNumberFormat="1" applyFont="1" applyFill="1" applyBorder="1" applyAlignment="1">
      <alignment horizontal="right" vertical="center" shrinkToFit="1"/>
    </xf>
    <xf numFmtId="49" fontId="2" fillId="2" borderId="30" xfId="0" applyNumberFormat="1" applyFont="1" applyFill="1" applyBorder="1" applyAlignment="1">
      <alignment horizontal="right" vertical="center" shrinkToFit="1"/>
    </xf>
    <xf numFmtId="49" fontId="2" fillId="2" borderId="0" xfId="0" applyNumberFormat="1" applyFont="1" applyFill="1" applyBorder="1" applyAlignment="1">
      <alignment horizontal="right" vertical="center" shrinkToFit="1"/>
    </xf>
    <xf numFmtId="49" fontId="2" fillId="2" borderId="12" xfId="0" applyNumberFormat="1" applyFont="1" applyFill="1" applyBorder="1" applyAlignment="1">
      <alignment horizontal="right" vertical="center" shrinkToFit="1"/>
    </xf>
    <xf numFmtId="179" fontId="8" fillId="2" borderId="23" xfId="0" applyNumberFormat="1" applyFont="1" applyFill="1" applyBorder="1" applyAlignment="1">
      <alignment horizontal="right" vertical="center" shrinkToFit="1"/>
    </xf>
    <xf numFmtId="179" fontId="8" fillId="2" borderId="24" xfId="0" applyNumberFormat="1" applyFont="1" applyFill="1" applyBorder="1" applyAlignment="1">
      <alignment horizontal="right" vertical="center" shrinkToFit="1"/>
    </xf>
    <xf numFmtId="179" fontId="8" fillId="2" borderId="48" xfId="0" applyNumberFormat="1" applyFont="1" applyFill="1" applyBorder="1" applyAlignment="1">
      <alignment horizontal="right" vertical="center" shrinkToFit="1"/>
    </xf>
    <xf numFmtId="176" fontId="8" fillId="2" borderId="34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8" xfId="0" applyNumberFormat="1" applyFont="1" applyFill="1" applyBorder="1" applyAlignment="1">
      <alignment horizontal="right" vertical="center" shrinkToFit="1"/>
    </xf>
    <xf numFmtId="0" fontId="9" fillId="2" borderId="3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distributed" vertical="center" justifyLastLine="1"/>
    </xf>
    <xf numFmtId="176" fontId="2" fillId="2" borderId="25" xfId="0" applyNumberFormat="1" applyFont="1" applyFill="1" applyBorder="1" applyAlignment="1">
      <alignment horizontal="distributed" vertical="center" justifyLastLine="1"/>
    </xf>
    <xf numFmtId="176" fontId="2" fillId="2" borderId="14" xfId="0" applyNumberFormat="1" applyFont="1" applyFill="1" applyBorder="1" applyAlignment="1">
      <alignment horizontal="distributed" vertical="center" justifyLastLine="1"/>
    </xf>
    <xf numFmtId="176" fontId="2" fillId="2" borderId="17" xfId="0" applyNumberFormat="1" applyFont="1" applyFill="1" applyBorder="1" applyAlignment="1">
      <alignment horizontal="distributed" vertical="center" justifyLastLine="1"/>
    </xf>
    <xf numFmtId="3" fontId="2" fillId="2" borderId="50" xfId="0" applyNumberFormat="1" applyFont="1" applyFill="1" applyBorder="1" applyAlignment="1">
      <alignment horizontal="distributed" vertical="center" justifyLastLine="1"/>
    </xf>
    <xf numFmtId="3" fontId="14" fillId="2" borderId="28" xfId="0" applyNumberFormat="1" applyFont="1" applyFill="1" applyBorder="1" applyAlignment="1">
      <alignment horizontal="center" vertical="center" justifyLastLine="1"/>
    </xf>
    <xf numFmtId="3" fontId="14" fillId="2" borderId="3" xfId="0" applyNumberFormat="1" applyFont="1" applyFill="1" applyBorder="1" applyAlignment="1">
      <alignment horizontal="center" vertical="center" justifyLastLine="1"/>
    </xf>
    <xf numFmtId="3" fontId="14" fillId="2" borderId="14" xfId="0" applyNumberFormat="1" applyFont="1" applyFill="1" applyBorder="1" applyAlignment="1">
      <alignment horizontal="center" vertical="center" justifyLastLine="1"/>
    </xf>
    <xf numFmtId="176" fontId="2" fillId="2" borderId="34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2" borderId="28" xfId="0" applyNumberFormat="1" applyFont="1" applyFill="1" applyBorder="1" applyAlignment="1">
      <alignment horizontal="right" vertical="center" justifyLastLine="1"/>
    </xf>
    <xf numFmtId="176" fontId="2" fillId="2" borderId="3" xfId="0" applyNumberFormat="1" applyFont="1" applyFill="1" applyBorder="1" applyAlignment="1">
      <alignment horizontal="right" vertical="center" justifyLastLine="1"/>
    </xf>
    <xf numFmtId="179" fontId="2" fillId="2" borderId="34" xfId="0" applyNumberFormat="1" applyFont="1" applyFill="1" applyBorder="1" applyAlignment="1">
      <alignment horizontal="right" vertical="center" shrinkToFit="1"/>
    </xf>
    <xf numFmtId="179" fontId="2" fillId="2" borderId="10" xfId="0" applyNumberFormat="1" applyFont="1" applyFill="1" applyBorder="1" applyAlignment="1">
      <alignment horizontal="right" vertical="center" shrinkToFit="1"/>
    </xf>
    <xf numFmtId="179" fontId="2" fillId="2" borderId="8" xfId="0" applyNumberFormat="1" applyFont="1" applyFill="1" applyBorder="1" applyAlignment="1">
      <alignment horizontal="right" vertical="center" shrinkToFit="1"/>
    </xf>
    <xf numFmtId="0" fontId="16" fillId="2" borderId="3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right" vertical="center" shrinkToFit="1"/>
    </xf>
    <xf numFmtId="49" fontId="2" fillId="2" borderId="10" xfId="0" applyNumberFormat="1" applyFont="1" applyFill="1" applyBorder="1" applyAlignment="1">
      <alignment horizontal="right" vertical="center" shrinkToFit="1"/>
    </xf>
    <xf numFmtId="49" fontId="2" fillId="2" borderId="8" xfId="0" applyNumberFormat="1" applyFont="1" applyFill="1" applyBorder="1" applyAlignment="1">
      <alignment horizontal="right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9" fontId="8" fillId="2" borderId="34" xfId="0" applyNumberFormat="1" applyFont="1" applyFill="1" applyBorder="1" applyAlignment="1">
      <alignment horizontal="right" vertical="center" shrinkToFit="1"/>
    </xf>
    <xf numFmtId="179" fontId="8" fillId="2" borderId="10" xfId="0" applyNumberFormat="1" applyFont="1" applyFill="1" applyBorder="1" applyAlignment="1">
      <alignment horizontal="right" vertical="center" shrinkToFit="1"/>
    </xf>
    <xf numFmtId="179" fontId="8" fillId="2" borderId="8" xfId="0" applyNumberFormat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left" vertical="center" justifyLastLine="1"/>
    </xf>
    <xf numFmtId="176" fontId="2" fillId="2" borderId="14" xfId="0" applyNumberFormat="1" applyFont="1" applyFill="1" applyBorder="1" applyAlignment="1">
      <alignment horizontal="left" vertical="center" justifyLastLine="1"/>
    </xf>
    <xf numFmtId="3" fontId="2" fillId="2" borderId="28" xfId="0" applyNumberFormat="1" applyFont="1" applyFill="1" applyBorder="1" applyAlignment="1">
      <alignment horizontal="distributed" vertical="center" justifyLastLine="1"/>
    </xf>
    <xf numFmtId="3" fontId="2" fillId="2" borderId="3" xfId="0" applyNumberFormat="1" applyFont="1" applyFill="1" applyBorder="1" applyAlignment="1">
      <alignment horizontal="distributed" vertical="center" justifyLastLine="1"/>
    </xf>
    <xf numFmtId="3" fontId="2" fillId="2" borderId="14" xfId="0" applyNumberFormat="1" applyFont="1" applyFill="1" applyBorder="1" applyAlignment="1">
      <alignment horizontal="distributed" vertical="center" justifyLastLine="1"/>
    </xf>
    <xf numFmtId="3" fontId="2" fillId="2" borderId="55" xfId="0" applyNumberFormat="1" applyFont="1" applyFill="1" applyBorder="1" applyAlignment="1">
      <alignment horizontal="distributed" vertical="center" justifyLastLine="1"/>
    </xf>
    <xf numFmtId="3" fontId="2" fillId="2" borderId="1" xfId="0" applyNumberFormat="1" applyFont="1" applyFill="1" applyBorder="1" applyAlignment="1">
      <alignment horizontal="distributed" vertical="center" justifyLastLine="1"/>
    </xf>
    <xf numFmtId="3" fontId="2" fillId="2" borderId="56" xfId="0" applyNumberFormat="1" applyFont="1" applyFill="1" applyBorder="1" applyAlignment="1">
      <alignment horizontal="distributed" vertical="center" justifyLastLine="1"/>
    </xf>
    <xf numFmtId="3" fontId="2" fillId="2" borderId="29" xfId="0" applyNumberFormat="1" applyFont="1" applyFill="1" applyBorder="1" applyAlignment="1">
      <alignment horizontal="distributed" vertical="center" justifyLastLine="1"/>
    </xf>
    <xf numFmtId="3" fontId="2" fillId="2" borderId="11" xfId="0" applyNumberFormat="1" applyFont="1" applyFill="1" applyBorder="1" applyAlignment="1">
      <alignment horizontal="distributed" vertical="center" justifyLastLine="1"/>
    </xf>
    <xf numFmtId="178" fontId="8" fillId="2" borderId="34" xfId="0" applyNumberFormat="1" applyFont="1" applyFill="1" applyBorder="1" applyAlignment="1">
      <alignment horizontal="right" vertical="center" shrinkToFit="1"/>
    </xf>
    <xf numFmtId="178" fontId="8" fillId="2" borderId="10" xfId="0" applyNumberFormat="1" applyFont="1" applyFill="1" applyBorder="1" applyAlignment="1">
      <alignment horizontal="right" vertical="center" shrinkToFit="1"/>
    </xf>
    <xf numFmtId="178" fontId="8" fillId="2" borderId="8" xfId="0" applyNumberFormat="1" applyFont="1" applyFill="1" applyBorder="1" applyAlignment="1">
      <alignment horizontal="right" vertical="center" shrinkToFit="1"/>
    </xf>
    <xf numFmtId="178" fontId="2" fillId="2" borderId="30" xfId="0" applyNumberFormat="1" applyFont="1" applyFill="1" applyBorder="1" applyAlignment="1">
      <alignment horizontal="right" vertical="center" shrinkToFit="1"/>
    </xf>
    <xf numFmtId="178" fontId="2" fillId="2" borderId="0" xfId="0" applyNumberFormat="1" applyFont="1" applyFill="1" applyBorder="1" applyAlignment="1">
      <alignment horizontal="right" vertical="center" shrinkToFit="1"/>
    </xf>
    <xf numFmtId="178" fontId="2" fillId="2" borderId="12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right" vertical="center" shrinkToFit="1"/>
    </xf>
    <xf numFmtId="178" fontId="2" fillId="2" borderId="34" xfId="0" applyNumberFormat="1" applyFont="1" applyFill="1" applyBorder="1" applyAlignment="1">
      <alignment horizontal="right" vertical="center" shrinkToFit="1"/>
    </xf>
    <xf numFmtId="178" fontId="2" fillId="2" borderId="10" xfId="0" applyNumberFormat="1" applyFont="1" applyFill="1" applyBorder="1" applyAlignment="1">
      <alignment horizontal="right" vertical="center" shrinkToFit="1"/>
    </xf>
    <xf numFmtId="178" fontId="2" fillId="2" borderId="8" xfId="0" applyNumberFormat="1" applyFont="1" applyFill="1" applyBorder="1" applyAlignment="1">
      <alignment horizontal="right" vertical="center" shrinkToFit="1"/>
    </xf>
    <xf numFmtId="3" fontId="2" fillId="2" borderId="25" xfId="0" applyNumberFormat="1" applyFont="1" applyFill="1" applyBorder="1" applyAlignment="1">
      <alignment horizontal="distributed" vertical="center" justifyLastLine="1"/>
    </xf>
    <xf numFmtId="3" fontId="2" fillId="2" borderId="17" xfId="0" applyNumberFormat="1" applyFont="1" applyFill="1" applyBorder="1" applyAlignment="1">
      <alignment horizontal="distributed" vertical="center" justifyLastLine="1"/>
    </xf>
    <xf numFmtId="0" fontId="16" fillId="2" borderId="0" xfId="0" applyFont="1" applyFill="1" applyBorder="1" applyAlignment="1">
      <alignment vertical="center" shrinkToFit="1"/>
    </xf>
    <xf numFmtId="0" fontId="16" fillId="2" borderId="12" xfId="0" applyFont="1" applyFill="1" applyBorder="1" applyAlignment="1">
      <alignment vertical="center" shrinkToFit="1"/>
    </xf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82" fontId="8" fillId="2" borderId="34" xfId="0" quotePrefix="1" applyNumberFormat="1" applyFont="1" applyFill="1" applyBorder="1" applyAlignment="1">
      <alignment horizontal="right" vertical="center"/>
    </xf>
    <xf numFmtId="182" fontId="8" fillId="2" borderId="10" xfId="0" applyNumberFormat="1" applyFont="1" applyFill="1" applyBorder="1" applyAlignment="1">
      <alignment horizontal="right" vertical="center"/>
    </xf>
    <xf numFmtId="182" fontId="8" fillId="2" borderId="8" xfId="0" applyNumberFormat="1" applyFont="1" applyFill="1" applyBorder="1" applyAlignment="1">
      <alignment horizontal="right" vertical="center"/>
    </xf>
    <xf numFmtId="182" fontId="2" fillId="2" borderId="34" xfId="0" quotePrefix="1" applyNumberFormat="1" applyFont="1" applyFill="1" applyBorder="1" applyAlignment="1">
      <alignment horizontal="right" vertical="center"/>
    </xf>
    <xf numFmtId="182" fontId="2" fillId="2" borderId="10" xfId="0" applyNumberFormat="1" applyFont="1" applyFill="1" applyBorder="1" applyAlignment="1">
      <alignment horizontal="right" vertical="center"/>
    </xf>
    <xf numFmtId="182" fontId="2" fillId="2" borderId="8" xfId="0" applyNumberFormat="1" applyFont="1" applyFill="1" applyBorder="1" applyAlignment="1">
      <alignment horizontal="right" vertical="center"/>
    </xf>
    <xf numFmtId="182" fontId="2" fillId="2" borderId="34" xfId="0" applyNumberFormat="1" applyFont="1" applyFill="1" applyBorder="1" applyAlignment="1">
      <alignment horizontal="right" vertical="center"/>
    </xf>
    <xf numFmtId="182" fontId="8" fillId="2" borderId="34" xfId="0" applyNumberFormat="1" applyFont="1" applyFill="1" applyBorder="1" applyAlignment="1">
      <alignment horizontal="right" vertical="center"/>
    </xf>
    <xf numFmtId="182" fontId="2" fillId="2" borderId="30" xfId="0" applyNumberFormat="1" applyFont="1" applyFill="1" applyBorder="1" applyAlignment="1">
      <alignment horizontal="right" vertical="center" shrinkToFit="1"/>
    </xf>
    <xf numFmtId="182" fontId="2" fillId="2" borderId="0" xfId="0" applyNumberFormat="1" applyFont="1" applyFill="1" applyBorder="1" applyAlignment="1">
      <alignment horizontal="right" vertical="center" shrinkToFit="1"/>
    </xf>
    <xf numFmtId="182" fontId="2" fillId="2" borderId="12" xfId="0" applyNumberFormat="1" applyFont="1" applyFill="1" applyBorder="1" applyAlignment="1">
      <alignment horizontal="right" vertical="center" shrinkToFit="1"/>
    </xf>
    <xf numFmtId="182" fontId="8" fillId="2" borderId="30" xfId="0" applyNumberFormat="1" applyFont="1" applyFill="1" applyBorder="1" applyAlignment="1">
      <alignment horizontal="right" vertical="center" shrinkToFit="1"/>
    </xf>
    <xf numFmtId="182" fontId="8" fillId="2" borderId="0" xfId="0" applyNumberFormat="1" applyFont="1" applyFill="1" applyBorder="1" applyAlignment="1">
      <alignment horizontal="right" vertical="center" shrinkToFit="1"/>
    </xf>
    <xf numFmtId="182" fontId="8" fillId="2" borderId="12" xfId="0" applyNumberFormat="1" applyFont="1" applyFill="1" applyBorder="1" applyAlignment="1">
      <alignment horizontal="right" vertical="center" shrinkToFit="1"/>
    </xf>
    <xf numFmtId="182" fontId="7" fillId="2" borderId="0" xfId="0" applyNumberFormat="1" applyFont="1" applyFill="1" applyBorder="1" applyAlignment="1">
      <alignment vertical="center" shrinkToFit="1"/>
    </xf>
    <xf numFmtId="182" fontId="7" fillId="2" borderId="12" xfId="0" applyNumberFormat="1" applyFont="1" applyFill="1" applyBorder="1" applyAlignment="1">
      <alignment vertical="center" shrinkToFit="1"/>
    </xf>
    <xf numFmtId="182" fontId="2" fillId="2" borderId="34" xfId="0" applyNumberFormat="1" applyFont="1" applyFill="1" applyBorder="1" applyAlignment="1">
      <alignment horizontal="right" vertical="center" shrinkToFit="1"/>
    </xf>
    <xf numFmtId="182" fontId="2" fillId="2" borderId="10" xfId="0" applyNumberFormat="1" applyFont="1" applyFill="1" applyBorder="1" applyAlignment="1">
      <alignment horizontal="right" vertical="center" shrinkToFit="1"/>
    </xf>
    <xf numFmtId="182" fontId="2" fillId="2" borderId="8" xfId="0" applyNumberFormat="1" applyFont="1" applyFill="1" applyBorder="1" applyAlignment="1">
      <alignment horizontal="right" vertical="center" shrinkToFit="1"/>
    </xf>
    <xf numFmtId="182" fontId="8" fillId="2" borderId="30" xfId="0" applyNumberFormat="1" applyFont="1" applyFill="1" applyBorder="1" applyAlignment="1">
      <alignment horizontal="right" vertical="center"/>
    </xf>
    <xf numFmtId="182" fontId="8" fillId="2" borderId="0" xfId="0" applyNumberFormat="1" applyFont="1" applyFill="1" applyBorder="1" applyAlignment="1">
      <alignment horizontal="right" vertical="center"/>
    </xf>
    <xf numFmtId="182" fontId="8" fillId="2" borderId="12" xfId="0" applyNumberFormat="1" applyFont="1" applyFill="1" applyBorder="1" applyAlignment="1">
      <alignment horizontal="right" vertical="center"/>
    </xf>
    <xf numFmtId="182" fontId="2" fillId="2" borderId="0" xfId="0" applyNumberFormat="1" applyFont="1" applyFill="1" applyBorder="1" applyAlignment="1">
      <alignment horizontal="right" vertical="center"/>
    </xf>
    <xf numFmtId="182" fontId="2" fillId="2" borderId="12" xfId="0" applyNumberFormat="1" applyFont="1" applyFill="1" applyBorder="1" applyAlignment="1">
      <alignment horizontal="right" vertical="center"/>
    </xf>
    <xf numFmtId="182" fontId="2" fillId="2" borderId="30" xfId="0" applyNumberFormat="1" applyFont="1" applyFill="1" applyBorder="1" applyAlignment="1">
      <alignment horizontal="right" vertical="center"/>
    </xf>
    <xf numFmtId="182" fontId="7" fillId="2" borderId="0" xfId="0" applyNumberFormat="1" applyFont="1" applyFill="1" applyBorder="1">
      <alignment vertical="center"/>
    </xf>
    <xf numFmtId="182" fontId="7" fillId="2" borderId="12" xfId="0" applyNumberFormat="1" applyFont="1" applyFill="1" applyBorder="1">
      <alignment vertical="center"/>
    </xf>
    <xf numFmtId="182" fontId="2" fillId="2" borderId="23" xfId="0" applyNumberFormat="1" applyFont="1" applyFill="1" applyBorder="1" applyAlignment="1">
      <alignment horizontal="right" vertical="center" shrinkToFit="1"/>
    </xf>
    <xf numFmtId="182" fontId="2" fillId="2" borderId="24" xfId="0" applyNumberFormat="1" applyFont="1" applyFill="1" applyBorder="1" applyAlignment="1">
      <alignment horizontal="right" vertical="center" shrinkToFit="1"/>
    </xf>
    <xf numFmtId="182" fontId="2" fillId="2" borderId="48" xfId="0" applyNumberFormat="1" applyFont="1" applyFill="1" applyBorder="1" applyAlignment="1">
      <alignment horizontal="right" vertical="center" shrinkToFit="1"/>
    </xf>
    <xf numFmtId="176" fontId="2" fillId="2" borderId="51" xfId="0" applyNumberFormat="1" applyFont="1" applyFill="1" applyBorder="1" applyAlignment="1">
      <alignment horizontal="distributed" vertical="center" justifyLastLine="1"/>
    </xf>
    <xf numFmtId="176" fontId="2" fillId="2" borderId="52" xfId="0" applyNumberFormat="1" applyFont="1" applyFill="1" applyBorder="1" applyAlignment="1">
      <alignment horizontal="distributed" vertical="center" justifyLastLine="1"/>
    </xf>
    <xf numFmtId="176" fontId="2" fillId="2" borderId="53" xfId="0" applyNumberFormat="1" applyFont="1" applyFill="1" applyBorder="1" applyAlignment="1">
      <alignment horizontal="distributed" vertical="center" justifyLastLine="1"/>
    </xf>
    <xf numFmtId="178" fontId="2" fillId="2" borderId="30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12" xfId="0" applyNumberFormat="1" applyFont="1" applyFill="1" applyBorder="1" applyAlignment="1">
      <alignment horizontal="right" vertical="center"/>
    </xf>
    <xf numFmtId="179" fontId="2" fillId="2" borderId="30" xfId="0" applyNumberFormat="1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/>
    </xf>
    <xf numFmtId="179" fontId="2" fillId="2" borderId="1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178" fontId="2" fillId="2" borderId="34" xfId="0" applyNumberFormat="1" applyFont="1" applyFill="1" applyBorder="1" applyAlignment="1">
      <alignment horizontal="right" vertical="center"/>
    </xf>
    <xf numFmtId="178" fontId="2" fillId="2" borderId="10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16" fillId="2" borderId="0" xfId="0" applyFont="1" applyFill="1" applyBorder="1">
      <alignment vertical="center"/>
    </xf>
    <xf numFmtId="0" fontId="16" fillId="2" borderId="12" xfId="0" applyFont="1" applyFill="1" applyBorder="1">
      <alignment vertical="center"/>
    </xf>
    <xf numFmtId="179" fontId="2" fillId="2" borderId="34" xfId="0" quotePrefix="1" applyNumberFormat="1" applyFont="1" applyFill="1" applyBorder="1" applyAlignment="1">
      <alignment horizontal="right" vertical="center"/>
    </xf>
    <xf numFmtId="179" fontId="2" fillId="2" borderId="10" xfId="0" applyNumberFormat="1" applyFont="1" applyFill="1" applyBorder="1" applyAlignment="1">
      <alignment horizontal="right" vertical="center"/>
    </xf>
    <xf numFmtId="179" fontId="2" fillId="2" borderId="8" xfId="0" applyNumberFormat="1" applyFont="1" applyFill="1" applyBorder="1" applyAlignment="1">
      <alignment horizontal="right" vertical="center"/>
    </xf>
    <xf numFmtId="182" fontId="8" fillId="0" borderId="3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2" fontId="8" fillId="0" borderId="2" xfId="0" applyNumberFormat="1" applyFont="1" applyFill="1" applyBorder="1" applyAlignment="1">
      <alignment horizontal="right" vertical="center"/>
    </xf>
    <xf numFmtId="179" fontId="8" fillId="0" borderId="30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79" fontId="8" fillId="0" borderId="12" xfId="0" applyNumberFormat="1" applyFont="1" applyFill="1" applyBorder="1" applyAlignment="1">
      <alignment horizontal="right" vertical="center" shrinkToFit="1"/>
    </xf>
    <xf numFmtId="49" fontId="8" fillId="0" borderId="30" xfId="0" applyNumberFormat="1" applyFont="1" applyFill="1" applyBorder="1" applyAlignment="1">
      <alignment horizontal="right" vertical="center" shrinkToFit="1"/>
    </xf>
    <xf numFmtId="49" fontId="8" fillId="0" borderId="0" xfId="0" applyNumberFormat="1" applyFont="1" applyFill="1" applyBorder="1" applyAlignment="1">
      <alignment horizontal="right" vertical="center" shrinkToFit="1"/>
    </xf>
    <xf numFmtId="49" fontId="8" fillId="0" borderId="12" xfId="0" applyNumberFormat="1" applyFont="1" applyFill="1" applyBorder="1" applyAlignment="1">
      <alignment horizontal="right" vertical="center" shrinkToFit="1"/>
    </xf>
    <xf numFmtId="182" fontId="8" fillId="0" borderId="30" xfId="0" applyNumberFormat="1" applyFont="1" applyFill="1" applyBorder="1" applyAlignment="1">
      <alignment horizontal="right" vertical="center" shrinkToFit="1"/>
    </xf>
    <xf numFmtId="182" fontId="8" fillId="0" borderId="0" xfId="0" applyNumberFormat="1" applyFont="1" applyFill="1" applyBorder="1" applyAlignment="1">
      <alignment horizontal="right" vertical="center" shrinkToFit="1"/>
    </xf>
    <xf numFmtId="182" fontId="8" fillId="0" borderId="12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176" fontId="8" fillId="0" borderId="30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8" fillId="0" borderId="12" xfId="0" applyNumberFormat="1" applyFont="1" applyFill="1" applyBorder="1" applyAlignment="1">
      <alignment horizontal="right" vertical="center" shrinkToFit="1"/>
    </xf>
    <xf numFmtId="178" fontId="8" fillId="0" borderId="30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178" fontId="8" fillId="0" borderId="12" xfId="0" applyNumberFormat="1" applyFont="1" applyFill="1" applyBorder="1" applyAlignment="1">
      <alignment horizontal="right" vertical="center" shrinkToFit="1"/>
    </xf>
    <xf numFmtId="179" fontId="8" fillId="0" borderId="3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49" fontId="8" fillId="0" borderId="3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12" xfId="0" applyNumberFormat="1" applyFont="1" applyFill="1" applyBorder="1" applyAlignment="1">
      <alignment horizontal="right" vertical="center"/>
    </xf>
    <xf numFmtId="182" fontId="8" fillId="0" borderId="12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8" fontId="8" fillId="0" borderId="3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9" fontId="8" fillId="3" borderId="34" xfId="0" quotePrefix="1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/>
    </xf>
    <xf numFmtId="179" fontId="8" fillId="3" borderId="35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distributed" vertical="center" justifyLastLine="1"/>
    </xf>
    <xf numFmtId="176" fontId="8" fillId="0" borderId="2" xfId="0" applyNumberFormat="1" applyFont="1" applyFill="1" applyBorder="1" applyAlignment="1">
      <alignment horizontal="right" vertical="center"/>
    </xf>
    <xf numFmtId="176" fontId="8" fillId="3" borderId="34" xfId="0" applyNumberFormat="1" applyFont="1" applyFill="1" applyBorder="1" applyAlignment="1">
      <alignment horizontal="right" vertical="center"/>
    </xf>
    <xf numFmtId="176" fontId="8" fillId="3" borderId="10" xfId="0" applyNumberFormat="1" applyFont="1" applyFill="1" applyBorder="1" applyAlignment="1">
      <alignment horizontal="right" vertical="center"/>
    </xf>
    <xf numFmtId="176" fontId="8" fillId="3" borderId="8" xfId="0" applyNumberFormat="1" applyFont="1" applyFill="1" applyBorder="1" applyAlignment="1">
      <alignment horizontal="right" vertical="center"/>
    </xf>
    <xf numFmtId="182" fontId="8" fillId="3" borderId="34" xfId="0" applyNumberFormat="1" applyFont="1" applyFill="1" applyBorder="1" applyAlignment="1">
      <alignment horizontal="right" vertical="center"/>
    </xf>
    <xf numFmtId="182" fontId="8" fillId="3" borderId="10" xfId="0" applyNumberFormat="1" applyFont="1" applyFill="1" applyBorder="1" applyAlignment="1">
      <alignment horizontal="right" vertical="center"/>
    </xf>
    <xf numFmtId="182" fontId="8" fillId="3" borderId="35" xfId="0" applyNumberFormat="1" applyFont="1" applyFill="1" applyBorder="1" applyAlignment="1">
      <alignment horizontal="right" vertical="center"/>
    </xf>
    <xf numFmtId="176" fontId="8" fillId="3" borderId="3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distributed" vertical="center" justifyLastLine="1"/>
    </xf>
    <xf numFmtId="3" fontId="2" fillId="0" borderId="17" xfId="0" applyNumberFormat="1" applyFont="1" applyFill="1" applyBorder="1" applyAlignment="1">
      <alignment horizontal="distributed" vertical="center" justifyLastLine="1"/>
    </xf>
    <xf numFmtId="182" fontId="8" fillId="3" borderId="8" xfId="0" applyNumberFormat="1" applyFont="1" applyFill="1" applyBorder="1" applyAlignment="1">
      <alignment horizontal="right" vertical="center"/>
    </xf>
    <xf numFmtId="182" fontId="8" fillId="3" borderId="30" xfId="0" applyNumberFormat="1" applyFont="1" applyFill="1" applyBorder="1" applyAlignment="1">
      <alignment horizontal="right" vertical="center"/>
    </xf>
    <xf numFmtId="182" fontId="8" fillId="3" borderId="0" xfId="0" applyNumberFormat="1" applyFont="1" applyFill="1" applyAlignment="1">
      <alignment horizontal="right" vertical="center"/>
    </xf>
    <xf numFmtId="182" fontId="8" fillId="3" borderId="12" xfId="0" applyNumberFormat="1" applyFont="1" applyFill="1" applyBorder="1" applyAlignment="1">
      <alignment horizontal="right" vertical="center"/>
    </xf>
    <xf numFmtId="176" fontId="8" fillId="3" borderId="34" xfId="0" quotePrefix="1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distributed" vertical="center" justifyLastLine="1"/>
    </xf>
    <xf numFmtId="176" fontId="2" fillId="0" borderId="17" xfId="0" applyNumberFormat="1" applyFont="1" applyFill="1" applyBorder="1" applyAlignment="1">
      <alignment horizontal="distributed" vertical="center" justifyLastLine="1"/>
    </xf>
    <xf numFmtId="176" fontId="2" fillId="0" borderId="28" xfId="0" applyNumberFormat="1" applyFont="1" applyFill="1" applyBorder="1" applyAlignment="1">
      <alignment horizontal="distributed" vertical="center" justifyLastLine="1"/>
    </xf>
    <xf numFmtId="176" fontId="2" fillId="0" borderId="29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left" vertical="center"/>
    </xf>
    <xf numFmtId="3" fontId="2" fillId="0" borderId="18" xfId="0" applyNumberFormat="1" applyFont="1" applyFill="1" applyBorder="1" applyAlignment="1">
      <alignment horizontal="distributed" vertical="center" justifyLastLine="1"/>
    </xf>
    <xf numFmtId="3" fontId="2" fillId="0" borderId="22" xfId="0" applyNumberFormat="1" applyFont="1" applyFill="1" applyBorder="1" applyAlignment="1">
      <alignment horizontal="distributed" vertical="center" justifyLastLine="1"/>
    </xf>
    <xf numFmtId="3" fontId="2" fillId="0" borderId="25" xfId="0" applyNumberFormat="1" applyFont="1" applyFill="1" applyBorder="1" applyAlignment="1">
      <alignment horizontal="distributed" vertical="center" justifyLastLine="1"/>
    </xf>
    <xf numFmtId="3" fontId="2" fillId="0" borderId="27" xfId="0" applyNumberFormat="1" applyFont="1" applyFill="1" applyBorder="1" applyAlignment="1">
      <alignment horizontal="distributed" vertical="center" justifyLastLine="1"/>
    </xf>
    <xf numFmtId="178" fontId="8" fillId="3" borderId="34" xfId="0" applyNumberFormat="1" applyFont="1" applyFill="1" applyBorder="1" applyAlignment="1">
      <alignment horizontal="right" vertical="center"/>
    </xf>
    <xf numFmtId="178" fontId="8" fillId="3" borderId="10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F01C0"/>
      <color rgb="FFCB05B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 t="s">
        <v>77</v>
      </c>
      <c r="B1" s="3">
        <v>6</v>
      </c>
      <c r="C1" s="2" t="s">
        <v>78</v>
      </c>
      <c r="D1" s="2"/>
      <c r="E1" s="46" t="s">
        <v>79</v>
      </c>
      <c r="F1" s="46"/>
      <c r="G1" s="46"/>
      <c r="H1" s="46"/>
      <c r="I1" s="46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73F5-DA11-464D-BB80-54E28487E8E4}">
  <dimension ref="A1:CX24"/>
  <sheetViews>
    <sheetView view="pageBreakPreview" zoomScale="115" zoomScaleNormal="85" zoomScaleSheetLayoutView="115" workbookViewId="0">
      <selection activeCell="DU7" sqref="DU7"/>
    </sheetView>
  </sheetViews>
  <sheetFormatPr defaultColWidth="0.875" defaultRowHeight="13.5" x14ac:dyDescent="0.15"/>
  <cols>
    <col min="102" max="102" width="13.25" customWidth="1"/>
  </cols>
  <sheetData>
    <row r="1" spans="1:102" ht="27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</row>
    <row r="2" spans="1:102" ht="27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</row>
    <row r="3" spans="1:102" ht="27" customHeight="1" x14ac:dyDescent="0.15">
      <c r="A3" s="160" t="s">
        <v>122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</row>
    <row r="4" spans="1:102" ht="27" customHeight="1" x14ac:dyDescent="0.15">
      <c r="A4" s="236" t="s">
        <v>127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7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</row>
    <row r="5" spans="1:102" ht="27" customHeight="1" x14ac:dyDescent="0.15">
      <c r="A5" s="152" t="s">
        <v>62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 t="s">
        <v>63</v>
      </c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 t="s">
        <v>64</v>
      </c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 t="s">
        <v>65</v>
      </c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</row>
    <row r="6" spans="1:102" ht="27" customHeight="1" x14ac:dyDescent="0.15">
      <c r="A6" s="152" t="s">
        <v>59</v>
      </c>
      <c r="B6" s="152"/>
      <c r="C6" s="152"/>
      <c r="D6" s="152"/>
      <c r="E6" s="152"/>
      <c r="F6" s="152"/>
      <c r="G6" s="152"/>
      <c r="H6" s="152"/>
      <c r="I6" s="168" t="s">
        <v>60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52" t="s">
        <v>59</v>
      </c>
      <c r="U6" s="152"/>
      <c r="V6" s="152"/>
      <c r="W6" s="152"/>
      <c r="X6" s="152"/>
      <c r="Y6" s="152"/>
      <c r="Z6" s="152"/>
      <c r="AA6" s="152"/>
      <c r="AB6" s="168" t="s">
        <v>60</v>
      </c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52" t="s">
        <v>59</v>
      </c>
      <c r="AN6" s="152"/>
      <c r="AO6" s="152"/>
      <c r="AP6" s="152"/>
      <c r="AQ6" s="152"/>
      <c r="AR6" s="152"/>
      <c r="AS6" s="152"/>
      <c r="AT6" s="152"/>
      <c r="AU6" s="168" t="s">
        <v>60</v>
      </c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52" t="s">
        <v>59</v>
      </c>
      <c r="BG6" s="152"/>
      <c r="BH6" s="152"/>
      <c r="BI6" s="152"/>
      <c r="BJ6" s="152"/>
      <c r="BK6" s="152"/>
      <c r="BL6" s="152"/>
      <c r="BM6" s="152"/>
      <c r="BN6" s="168" t="s">
        <v>60</v>
      </c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1:102" ht="27" customHeight="1" x14ac:dyDescent="0.15">
      <c r="A7" s="149">
        <v>7923</v>
      </c>
      <c r="B7" s="150"/>
      <c r="C7" s="150"/>
      <c r="D7" s="150"/>
      <c r="E7" s="150"/>
      <c r="F7" s="150"/>
      <c r="G7" s="150"/>
      <c r="H7" s="151"/>
      <c r="I7" s="149">
        <v>109320470</v>
      </c>
      <c r="J7" s="150"/>
      <c r="K7" s="150"/>
      <c r="L7" s="150"/>
      <c r="M7" s="150"/>
      <c r="N7" s="150"/>
      <c r="O7" s="150"/>
      <c r="P7" s="150"/>
      <c r="Q7" s="150"/>
      <c r="R7" s="150"/>
      <c r="S7" s="151"/>
      <c r="T7" s="149">
        <v>17334</v>
      </c>
      <c r="U7" s="150"/>
      <c r="V7" s="150"/>
      <c r="W7" s="150"/>
      <c r="X7" s="150"/>
      <c r="Y7" s="150"/>
      <c r="Z7" s="150"/>
      <c r="AA7" s="151"/>
      <c r="AB7" s="149">
        <v>201260001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1"/>
      <c r="AM7" s="299">
        <v>683</v>
      </c>
      <c r="AN7" s="300"/>
      <c r="AO7" s="300"/>
      <c r="AP7" s="300"/>
      <c r="AQ7" s="300"/>
      <c r="AR7" s="300"/>
      <c r="AS7" s="300"/>
      <c r="AT7" s="301"/>
      <c r="AU7" s="149">
        <v>18075096</v>
      </c>
      <c r="AV7" s="150"/>
      <c r="AW7" s="150"/>
      <c r="AX7" s="150"/>
      <c r="AY7" s="150"/>
      <c r="AZ7" s="150"/>
      <c r="BA7" s="150"/>
      <c r="BB7" s="150"/>
      <c r="BC7" s="150"/>
      <c r="BD7" s="150"/>
      <c r="BE7" s="151"/>
      <c r="BF7" s="149">
        <v>154</v>
      </c>
      <c r="BG7" s="150"/>
      <c r="BH7" s="150"/>
      <c r="BI7" s="150"/>
      <c r="BJ7" s="150"/>
      <c r="BK7" s="150"/>
      <c r="BL7" s="150"/>
      <c r="BM7" s="151"/>
      <c r="BN7" s="149">
        <v>14570690</v>
      </c>
      <c r="BO7" s="150"/>
      <c r="BP7" s="150"/>
      <c r="BQ7" s="150"/>
      <c r="BR7" s="150"/>
      <c r="BS7" s="150"/>
      <c r="BT7" s="150"/>
      <c r="BU7" s="150"/>
      <c r="BV7" s="150"/>
      <c r="BW7" s="150"/>
      <c r="BX7" s="151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</row>
    <row r="8" spans="1:102" ht="27" customHeight="1" x14ac:dyDescent="0.15">
      <c r="A8" s="149">
        <v>1726</v>
      </c>
      <c r="B8" s="150"/>
      <c r="C8" s="150"/>
      <c r="D8" s="150"/>
      <c r="E8" s="150"/>
      <c r="F8" s="150"/>
      <c r="G8" s="150"/>
      <c r="H8" s="151"/>
      <c r="I8" s="149">
        <v>22468330</v>
      </c>
      <c r="J8" s="150"/>
      <c r="K8" s="150"/>
      <c r="L8" s="150"/>
      <c r="M8" s="150"/>
      <c r="N8" s="150"/>
      <c r="O8" s="150"/>
      <c r="P8" s="150"/>
      <c r="Q8" s="150"/>
      <c r="R8" s="150"/>
      <c r="S8" s="151"/>
      <c r="T8" s="149">
        <v>3280</v>
      </c>
      <c r="U8" s="150"/>
      <c r="V8" s="150"/>
      <c r="W8" s="150"/>
      <c r="X8" s="150"/>
      <c r="Y8" s="150"/>
      <c r="Z8" s="150"/>
      <c r="AA8" s="151"/>
      <c r="AB8" s="149">
        <v>39278720</v>
      </c>
      <c r="AC8" s="150"/>
      <c r="AD8" s="150"/>
      <c r="AE8" s="150"/>
      <c r="AF8" s="150"/>
      <c r="AG8" s="150"/>
      <c r="AH8" s="150"/>
      <c r="AI8" s="150"/>
      <c r="AJ8" s="150"/>
      <c r="AK8" s="150"/>
      <c r="AL8" s="151"/>
      <c r="AM8" s="299">
        <v>136</v>
      </c>
      <c r="AN8" s="300"/>
      <c r="AO8" s="300"/>
      <c r="AP8" s="300"/>
      <c r="AQ8" s="300"/>
      <c r="AR8" s="300"/>
      <c r="AS8" s="300"/>
      <c r="AT8" s="301"/>
      <c r="AU8" s="149">
        <v>3168838</v>
      </c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9">
        <v>60</v>
      </c>
      <c r="BG8" s="150"/>
      <c r="BH8" s="150"/>
      <c r="BI8" s="150"/>
      <c r="BJ8" s="150"/>
      <c r="BK8" s="150"/>
      <c r="BL8" s="150"/>
      <c r="BM8" s="151"/>
      <c r="BN8" s="149">
        <v>5353170</v>
      </c>
      <c r="BO8" s="150"/>
      <c r="BP8" s="150"/>
      <c r="BQ8" s="150"/>
      <c r="BR8" s="150"/>
      <c r="BS8" s="150"/>
      <c r="BT8" s="150"/>
      <c r="BU8" s="150"/>
      <c r="BV8" s="150"/>
      <c r="BW8" s="150"/>
      <c r="BX8" s="151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1:102" ht="27" customHeight="1" x14ac:dyDescent="0.15">
      <c r="A9" s="149">
        <f>11-1</f>
        <v>10</v>
      </c>
      <c r="B9" s="150"/>
      <c r="C9" s="150"/>
      <c r="D9" s="150"/>
      <c r="E9" s="150"/>
      <c r="F9" s="150"/>
      <c r="G9" s="150"/>
      <c r="H9" s="151"/>
      <c r="I9" s="149">
        <f>121690+6100</f>
        <v>127790</v>
      </c>
      <c r="J9" s="150"/>
      <c r="K9" s="150"/>
      <c r="L9" s="150"/>
      <c r="M9" s="150"/>
      <c r="N9" s="150"/>
      <c r="O9" s="150"/>
      <c r="P9" s="150"/>
      <c r="Q9" s="150"/>
      <c r="R9" s="150"/>
      <c r="S9" s="151"/>
      <c r="T9" s="149">
        <f>27-2</f>
        <v>25</v>
      </c>
      <c r="U9" s="150"/>
      <c r="V9" s="150"/>
      <c r="W9" s="150"/>
      <c r="X9" s="150"/>
      <c r="Y9" s="150"/>
      <c r="Z9" s="150"/>
      <c r="AA9" s="151"/>
      <c r="AB9" s="149">
        <f>604580-14350</f>
        <v>590230</v>
      </c>
      <c r="AC9" s="150"/>
      <c r="AD9" s="150"/>
      <c r="AE9" s="150"/>
      <c r="AF9" s="150"/>
      <c r="AG9" s="150"/>
      <c r="AH9" s="150"/>
      <c r="AI9" s="150"/>
      <c r="AJ9" s="150"/>
      <c r="AK9" s="150"/>
      <c r="AL9" s="151"/>
      <c r="AM9" s="299">
        <v>0</v>
      </c>
      <c r="AN9" s="300"/>
      <c r="AO9" s="300"/>
      <c r="AP9" s="300"/>
      <c r="AQ9" s="300"/>
      <c r="AR9" s="300"/>
      <c r="AS9" s="300"/>
      <c r="AT9" s="301"/>
      <c r="AU9" s="149">
        <v>34406</v>
      </c>
      <c r="AV9" s="150"/>
      <c r="AW9" s="150"/>
      <c r="AX9" s="150"/>
      <c r="AY9" s="150"/>
      <c r="AZ9" s="150"/>
      <c r="BA9" s="150"/>
      <c r="BB9" s="150"/>
      <c r="BC9" s="150"/>
      <c r="BD9" s="150"/>
      <c r="BE9" s="151"/>
      <c r="BF9" s="149">
        <v>1</v>
      </c>
      <c r="BG9" s="150"/>
      <c r="BH9" s="150"/>
      <c r="BI9" s="150"/>
      <c r="BJ9" s="150"/>
      <c r="BK9" s="150"/>
      <c r="BL9" s="150"/>
      <c r="BM9" s="151"/>
      <c r="BN9" s="149">
        <v>71870</v>
      </c>
      <c r="BO9" s="150"/>
      <c r="BP9" s="150"/>
      <c r="BQ9" s="150"/>
      <c r="BR9" s="150"/>
      <c r="BS9" s="150"/>
      <c r="BT9" s="150"/>
      <c r="BU9" s="150"/>
      <c r="BV9" s="150"/>
      <c r="BW9" s="150"/>
      <c r="BX9" s="151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</row>
    <row r="10" spans="1:102" ht="27" customHeight="1" x14ac:dyDescent="0.15">
      <c r="A10" s="173">
        <v>0</v>
      </c>
      <c r="B10" s="174"/>
      <c r="C10" s="174"/>
      <c r="D10" s="174"/>
      <c r="E10" s="174"/>
      <c r="F10" s="174"/>
      <c r="G10" s="174"/>
      <c r="H10" s="175"/>
      <c r="I10" s="274">
        <v>-2700</v>
      </c>
      <c r="J10" s="275"/>
      <c r="K10" s="275"/>
      <c r="L10" s="275"/>
      <c r="M10" s="275"/>
      <c r="N10" s="275"/>
      <c r="O10" s="275"/>
      <c r="P10" s="275"/>
      <c r="Q10" s="275"/>
      <c r="R10" s="275"/>
      <c r="S10" s="276"/>
      <c r="T10" s="173">
        <v>0</v>
      </c>
      <c r="U10" s="174"/>
      <c r="V10" s="174"/>
      <c r="W10" s="174"/>
      <c r="X10" s="174"/>
      <c r="Y10" s="174"/>
      <c r="Z10" s="174"/>
      <c r="AA10" s="175"/>
      <c r="AB10" s="173">
        <v>0</v>
      </c>
      <c r="AC10" s="174"/>
      <c r="AD10" s="174"/>
      <c r="AE10" s="174"/>
      <c r="AF10" s="174"/>
      <c r="AG10" s="174"/>
      <c r="AH10" s="174"/>
      <c r="AI10" s="174"/>
      <c r="AJ10" s="174"/>
      <c r="AK10" s="174"/>
      <c r="AL10" s="175"/>
      <c r="AM10" s="249">
        <v>0</v>
      </c>
      <c r="AN10" s="250"/>
      <c r="AO10" s="250"/>
      <c r="AP10" s="250"/>
      <c r="AQ10" s="250"/>
      <c r="AR10" s="250"/>
      <c r="AS10" s="250"/>
      <c r="AT10" s="251"/>
      <c r="AU10" s="173">
        <v>0</v>
      </c>
      <c r="AV10" s="174"/>
      <c r="AW10" s="174"/>
      <c r="AX10" s="174"/>
      <c r="AY10" s="174"/>
      <c r="AZ10" s="174"/>
      <c r="BA10" s="174"/>
      <c r="BB10" s="174"/>
      <c r="BC10" s="174"/>
      <c r="BD10" s="174"/>
      <c r="BE10" s="175"/>
      <c r="BF10" s="173">
        <v>0</v>
      </c>
      <c r="BG10" s="174"/>
      <c r="BH10" s="174"/>
      <c r="BI10" s="174"/>
      <c r="BJ10" s="174"/>
      <c r="BK10" s="174"/>
      <c r="BL10" s="174"/>
      <c r="BM10" s="175"/>
      <c r="BN10" s="173">
        <v>0</v>
      </c>
      <c r="BO10" s="174"/>
      <c r="BP10" s="174"/>
      <c r="BQ10" s="174"/>
      <c r="BR10" s="174"/>
      <c r="BS10" s="174"/>
      <c r="BT10" s="174"/>
      <c r="BU10" s="174"/>
      <c r="BV10" s="174"/>
      <c r="BW10" s="174"/>
      <c r="BX10" s="175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</row>
    <row r="11" spans="1:102" s="45" customFormat="1" ht="27" customHeight="1" x14ac:dyDescent="0.15">
      <c r="A11" s="153">
        <v>0</v>
      </c>
      <c r="B11" s="154"/>
      <c r="C11" s="154"/>
      <c r="D11" s="154"/>
      <c r="E11" s="154"/>
      <c r="F11" s="154"/>
      <c r="G11" s="154"/>
      <c r="H11" s="155"/>
      <c r="I11" s="272">
        <v>-6600</v>
      </c>
      <c r="J11" s="270"/>
      <c r="K11" s="270"/>
      <c r="L11" s="270"/>
      <c r="M11" s="270"/>
      <c r="N11" s="270"/>
      <c r="O11" s="270"/>
      <c r="P11" s="270"/>
      <c r="Q11" s="270"/>
      <c r="R11" s="270"/>
      <c r="S11" s="271"/>
      <c r="T11" s="153">
        <v>0</v>
      </c>
      <c r="U11" s="154"/>
      <c r="V11" s="154"/>
      <c r="W11" s="154"/>
      <c r="X11" s="154"/>
      <c r="Y11" s="154"/>
      <c r="Z11" s="154"/>
      <c r="AA11" s="155"/>
      <c r="AB11" s="272">
        <v>-12300</v>
      </c>
      <c r="AC11" s="270"/>
      <c r="AD11" s="270"/>
      <c r="AE11" s="270"/>
      <c r="AF11" s="270"/>
      <c r="AG11" s="270"/>
      <c r="AH11" s="270"/>
      <c r="AI11" s="270"/>
      <c r="AJ11" s="270"/>
      <c r="AK11" s="270"/>
      <c r="AL11" s="271"/>
      <c r="AM11" s="307">
        <v>0</v>
      </c>
      <c r="AN11" s="308"/>
      <c r="AO11" s="308"/>
      <c r="AP11" s="308"/>
      <c r="AQ11" s="308"/>
      <c r="AR11" s="308"/>
      <c r="AS11" s="308"/>
      <c r="AT11" s="309"/>
      <c r="AU11" s="153">
        <v>0</v>
      </c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53">
        <v>0</v>
      </c>
      <c r="BG11" s="154"/>
      <c r="BH11" s="154"/>
      <c r="BI11" s="154"/>
      <c r="BJ11" s="154"/>
      <c r="BK11" s="154"/>
      <c r="BL11" s="154"/>
      <c r="BM11" s="155"/>
      <c r="BN11" s="153">
        <v>0</v>
      </c>
      <c r="BO11" s="154"/>
      <c r="BP11" s="154"/>
      <c r="BQ11" s="154"/>
      <c r="BR11" s="154"/>
      <c r="BS11" s="154"/>
      <c r="BT11" s="154"/>
      <c r="BU11" s="154"/>
      <c r="BV11" s="154"/>
      <c r="BW11" s="154"/>
      <c r="BX11" s="155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</row>
    <row r="12" spans="1:102" ht="27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</row>
    <row r="13" spans="1:102" ht="27" customHeight="1" x14ac:dyDescent="0.15">
      <c r="A13" s="257" t="s">
        <v>67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</row>
    <row r="14" spans="1:102" ht="27" customHeight="1" x14ac:dyDescent="0.15">
      <c r="A14" s="258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1:102" ht="27" customHeight="1" x14ac:dyDescent="0.15">
      <c r="A15" s="152" t="s">
        <v>59</v>
      </c>
      <c r="B15" s="152"/>
      <c r="C15" s="152"/>
      <c r="D15" s="152"/>
      <c r="E15" s="152"/>
      <c r="F15" s="152"/>
      <c r="G15" s="152"/>
      <c r="H15" s="152"/>
      <c r="I15" s="168" t="s">
        <v>60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</row>
    <row r="16" spans="1:102" ht="27" customHeight="1" x14ac:dyDescent="0.15">
      <c r="A16" s="302">
        <v>1704</v>
      </c>
      <c r="B16" s="303"/>
      <c r="C16" s="303"/>
      <c r="D16" s="303"/>
      <c r="E16" s="303"/>
      <c r="F16" s="303"/>
      <c r="G16" s="303"/>
      <c r="H16" s="304"/>
      <c r="I16" s="302">
        <v>181353257</v>
      </c>
      <c r="J16" s="303"/>
      <c r="K16" s="303"/>
      <c r="L16" s="303"/>
      <c r="M16" s="303"/>
      <c r="N16" s="303"/>
      <c r="O16" s="303"/>
      <c r="P16" s="303"/>
      <c r="Q16" s="303"/>
      <c r="R16" s="303"/>
      <c r="S16" s="304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</row>
    <row r="17" spans="1:102" ht="27" customHeight="1" x14ac:dyDescent="0.15">
      <c r="A17" s="302">
        <v>439</v>
      </c>
      <c r="B17" s="303"/>
      <c r="C17" s="303"/>
      <c r="D17" s="303"/>
      <c r="E17" s="303"/>
      <c r="F17" s="303"/>
      <c r="G17" s="303"/>
      <c r="H17" s="304"/>
      <c r="I17" s="302">
        <v>45679272</v>
      </c>
      <c r="J17" s="305"/>
      <c r="K17" s="305"/>
      <c r="L17" s="305"/>
      <c r="M17" s="305"/>
      <c r="N17" s="305"/>
      <c r="O17" s="305"/>
      <c r="P17" s="305"/>
      <c r="Q17" s="305"/>
      <c r="R17" s="305"/>
      <c r="S17" s="306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</row>
    <row r="18" spans="1:102" ht="27" customHeight="1" x14ac:dyDescent="0.15">
      <c r="A18" s="302">
        <v>47</v>
      </c>
      <c r="B18" s="303"/>
      <c r="C18" s="303"/>
      <c r="D18" s="303"/>
      <c r="E18" s="303"/>
      <c r="F18" s="303"/>
      <c r="G18" s="303"/>
      <c r="H18" s="304"/>
      <c r="I18" s="302">
        <v>2094245</v>
      </c>
      <c r="J18" s="310"/>
      <c r="K18" s="310"/>
      <c r="L18" s="310"/>
      <c r="M18" s="310"/>
      <c r="N18" s="310"/>
      <c r="O18" s="310"/>
      <c r="P18" s="310"/>
      <c r="Q18" s="310"/>
      <c r="R18" s="310"/>
      <c r="S18" s="311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</row>
    <row r="19" spans="1:102" ht="27" customHeight="1" x14ac:dyDescent="0.15">
      <c r="A19" s="177">
        <v>8</v>
      </c>
      <c r="B19" s="178"/>
      <c r="C19" s="178"/>
      <c r="D19" s="178"/>
      <c r="E19" s="178"/>
      <c r="F19" s="178"/>
      <c r="G19" s="178"/>
      <c r="H19" s="179"/>
      <c r="I19" s="177">
        <v>240849</v>
      </c>
      <c r="J19" s="259"/>
      <c r="K19" s="259"/>
      <c r="L19" s="259"/>
      <c r="M19" s="259"/>
      <c r="N19" s="259"/>
      <c r="O19" s="259"/>
      <c r="P19" s="259"/>
      <c r="Q19" s="259"/>
      <c r="R19" s="259"/>
      <c r="S19" s="260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</row>
    <row r="20" spans="1:102" s="45" customFormat="1" ht="27" customHeight="1" x14ac:dyDescent="0.15">
      <c r="A20" s="153">
        <v>0</v>
      </c>
      <c r="B20" s="154"/>
      <c r="C20" s="154"/>
      <c r="D20" s="154"/>
      <c r="E20" s="154"/>
      <c r="F20" s="154"/>
      <c r="G20" s="154"/>
      <c r="H20" s="155"/>
      <c r="I20" s="312">
        <v>0</v>
      </c>
      <c r="J20" s="313"/>
      <c r="K20" s="313"/>
      <c r="L20" s="313"/>
      <c r="M20" s="313"/>
      <c r="N20" s="313"/>
      <c r="O20" s="313"/>
      <c r="P20" s="313"/>
      <c r="Q20" s="313"/>
      <c r="R20" s="313"/>
      <c r="S20" s="314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</row>
    <row r="21" spans="1:102" ht="27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</row>
    <row r="22" spans="1:102" ht="27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</row>
    <row r="23" spans="1:102" ht="27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</row>
    <row r="24" spans="1:102" ht="27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</row>
  </sheetData>
  <mergeCells count="67">
    <mergeCell ref="A18:H18"/>
    <mergeCell ref="I18:S18"/>
    <mergeCell ref="A19:H19"/>
    <mergeCell ref="I19:S19"/>
    <mergeCell ref="A20:H20"/>
    <mergeCell ref="I20:S20"/>
    <mergeCell ref="A13:S14"/>
    <mergeCell ref="A15:H15"/>
    <mergeCell ref="I15:S15"/>
    <mergeCell ref="A16:H16"/>
    <mergeCell ref="I16:S16"/>
    <mergeCell ref="A17:H17"/>
    <mergeCell ref="I17:S17"/>
    <mergeCell ref="BF10:BM10"/>
    <mergeCell ref="BN10:BX10"/>
    <mergeCell ref="A11:H11"/>
    <mergeCell ref="I11:S11"/>
    <mergeCell ref="T11:AA11"/>
    <mergeCell ref="AB11:AL11"/>
    <mergeCell ref="AM11:AT11"/>
    <mergeCell ref="AU11:BE11"/>
    <mergeCell ref="BF11:BM11"/>
    <mergeCell ref="BN11:BX11"/>
    <mergeCell ref="A10:H10"/>
    <mergeCell ref="I10:S10"/>
    <mergeCell ref="T10:AA10"/>
    <mergeCell ref="AB10:AL10"/>
    <mergeCell ref="AM10:AT10"/>
    <mergeCell ref="AU10:BE10"/>
    <mergeCell ref="BF8:BM8"/>
    <mergeCell ref="BN8:BX8"/>
    <mergeCell ref="A9:H9"/>
    <mergeCell ref="I9:S9"/>
    <mergeCell ref="T9:AA9"/>
    <mergeCell ref="AB9:AL9"/>
    <mergeCell ref="AM9:AT9"/>
    <mergeCell ref="AU9:BE9"/>
    <mergeCell ref="BF9:BM9"/>
    <mergeCell ref="BN9:BX9"/>
    <mergeCell ref="A8:H8"/>
    <mergeCell ref="I8:S8"/>
    <mergeCell ref="T8:AA8"/>
    <mergeCell ref="AB8:AL8"/>
    <mergeCell ref="AM8:AT8"/>
    <mergeCell ref="AU8:BE8"/>
    <mergeCell ref="BF6:BM6"/>
    <mergeCell ref="BN6:BX6"/>
    <mergeCell ref="A7:H7"/>
    <mergeCell ref="I7:S7"/>
    <mergeCell ref="T7:AA7"/>
    <mergeCell ref="AB7:AL7"/>
    <mergeCell ref="AM7:AT7"/>
    <mergeCell ref="AU7:BE7"/>
    <mergeCell ref="BF7:BM7"/>
    <mergeCell ref="BN7:BX7"/>
    <mergeCell ref="A6:H6"/>
    <mergeCell ref="I6:S6"/>
    <mergeCell ref="T6:AA6"/>
    <mergeCell ref="AB6:AL6"/>
    <mergeCell ref="AM6:AT6"/>
    <mergeCell ref="AU6:BE6"/>
    <mergeCell ref="A3:BX3"/>
    <mergeCell ref="A4:BX4"/>
    <mergeCell ref="A5:S5"/>
    <mergeCell ref="T5:AL5"/>
    <mergeCell ref="AM5:BE5"/>
    <mergeCell ref="BF5:BX5"/>
  </mergeCells>
  <phoneticPr fontId="1"/>
  <pageMargins left="0.70866141732283472" right="0.70866141732283472" top="0.74803149606299213" bottom="0.74803149606299213" header="0.31496062992125984" footer="0.31496062992125984"/>
  <pageSetup paperSize="9" scale="87" firstPageNumber="57" orientation="portrait" useFirstPageNumber="1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EFE8-78CE-49B2-AD98-11359D956C90}">
  <dimension ref="A1:I1"/>
  <sheetViews>
    <sheetView showGridLines="0" view="pageBreakPreview" zoomScaleNormal="100" zoomScaleSheetLayoutView="100" workbookViewId="0">
      <selection activeCell="L4" sqref="L4"/>
    </sheetView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6"/>
      <c r="F1" s="46"/>
      <c r="G1" s="46"/>
      <c r="H1" s="46"/>
      <c r="I1" s="46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58" orientation="portrait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X32"/>
  <sheetViews>
    <sheetView showGridLines="0" view="pageBreakPreview" topLeftCell="A4" zoomScale="145" zoomScaleNormal="100" zoomScaleSheetLayoutView="145" workbookViewId="0">
      <selection activeCell="T9" sqref="T9:AG9"/>
    </sheetView>
  </sheetViews>
  <sheetFormatPr defaultRowHeight="13.5" x14ac:dyDescent="0.15"/>
  <cols>
    <col min="1" max="7" width="1.25" style="10" customWidth="1"/>
    <col min="8" max="102" width="0.875" style="10" customWidth="1"/>
    <col min="103" max="16384" width="9" style="10"/>
  </cols>
  <sheetData>
    <row r="1" spans="1:102" ht="17.25" customHeight="1" x14ac:dyDescent="0.15">
      <c r="A1" s="373" t="s">
        <v>123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3"/>
      <c r="BL1" s="373"/>
      <c r="BM1" s="373"/>
      <c r="BN1" s="373"/>
      <c r="BO1" s="373"/>
      <c r="BP1" s="373"/>
      <c r="BQ1" s="373"/>
      <c r="BR1" s="373"/>
      <c r="BS1" s="373"/>
      <c r="BT1" s="373"/>
      <c r="BU1" s="373"/>
      <c r="BV1" s="373"/>
      <c r="BW1" s="373"/>
      <c r="BX1" s="373"/>
      <c r="BY1" s="373"/>
      <c r="BZ1" s="373"/>
      <c r="CA1" s="373"/>
      <c r="CB1" s="373"/>
      <c r="CC1" s="373"/>
      <c r="CD1" s="373"/>
      <c r="CE1" s="373"/>
      <c r="CF1" s="373"/>
      <c r="CG1" s="373"/>
      <c r="CH1" s="373"/>
      <c r="CI1" s="373"/>
      <c r="CJ1" s="373"/>
      <c r="CK1" s="373"/>
      <c r="CL1" s="373"/>
      <c r="CM1" s="373"/>
      <c r="CN1" s="373"/>
      <c r="CO1" s="373"/>
      <c r="CP1" s="373"/>
      <c r="CQ1" s="373"/>
      <c r="CR1" s="373"/>
      <c r="CS1" s="373"/>
      <c r="CT1" s="373"/>
      <c r="CU1" s="373"/>
      <c r="CV1" s="373"/>
      <c r="CW1" s="373"/>
      <c r="CX1" s="373"/>
    </row>
    <row r="2" spans="1:102" ht="15" customHeight="1" x14ac:dyDescent="0.15">
      <c r="A2" s="374" t="s">
        <v>54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4"/>
      <c r="BJ2" s="374"/>
      <c r="BK2" s="374"/>
      <c r="BL2" s="374"/>
      <c r="BM2" s="374"/>
      <c r="BN2" s="374"/>
      <c r="BO2" s="374"/>
      <c r="BP2" s="374"/>
      <c r="BQ2" s="374"/>
      <c r="BR2" s="374"/>
      <c r="BS2" s="374"/>
      <c r="BT2" s="374"/>
      <c r="BU2" s="374"/>
      <c r="BV2" s="374"/>
      <c r="BW2" s="374"/>
      <c r="BX2" s="374"/>
      <c r="BY2" s="374"/>
      <c r="BZ2" s="374"/>
      <c r="CA2" s="374"/>
      <c r="CB2" s="374"/>
      <c r="CC2" s="374"/>
      <c r="CD2" s="374"/>
      <c r="CE2" s="374"/>
      <c r="CF2" s="374"/>
      <c r="CG2" s="374"/>
      <c r="CH2" s="374"/>
      <c r="CI2" s="374"/>
      <c r="CJ2" s="374"/>
      <c r="CK2" s="374"/>
      <c r="CL2" s="374"/>
      <c r="CM2" s="374"/>
      <c r="CN2" s="374"/>
      <c r="CO2" s="374"/>
      <c r="CP2" s="374"/>
      <c r="CQ2" s="374"/>
      <c r="CR2" s="374"/>
      <c r="CS2" s="374"/>
      <c r="CT2" s="374"/>
      <c r="CU2" s="374"/>
      <c r="CV2" s="374"/>
      <c r="CW2" s="374"/>
      <c r="CX2" s="374"/>
    </row>
    <row r="3" spans="1:102" ht="27" customHeight="1" x14ac:dyDescent="0.15">
      <c r="A3" s="375"/>
      <c r="B3" s="376"/>
      <c r="C3" s="376"/>
      <c r="D3" s="376"/>
      <c r="E3" s="376"/>
      <c r="F3" s="376"/>
      <c r="G3" s="376"/>
      <c r="H3" s="376"/>
      <c r="I3" s="376"/>
      <c r="J3" s="376"/>
      <c r="K3" s="381" t="s">
        <v>55</v>
      </c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2" t="s">
        <v>56</v>
      </c>
      <c r="AI3" s="382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  <c r="AU3" s="382"/>
      <c r="AV3" s="382"/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82"/>
      <c r="BL3" s="382"/>
      <c r="BM3" s="382"/>
      <c r="BN3" s="382"/>
      <c r="BO3" s="382"/>
      <c r="BP3" s="382"/>
      <c r="BQ3" s="382"/>
      <c r="BR3" s="382"/>
      <c r="BS3" s="382"/>
      <c r="BT3" s="382"/>
      <c r="BU3" s="382"/>
      <c r="BV3" s="382"/>
      <c r="BW3" s="382"/>
      <c r="BX3" s="382"/>
      <c r="BY3" s="382"/>
      <c r="BZ3" s="382"/>
      <c r="CA3" s="382"/>
      <c r="CB3" s="382"/>
      <c r="CC3" s="382"/>
      <c r="CD3" s="382"/>
      <c r="CE3" s="382"/>
      <c r="CF3" s="382"/>
      <c r="CG3" s="382"/>
      <c r="CH3" s="382"/>
      <c r="CI3" s="382"/>
      <c r="CJ3" s="382"/>
      <c r="CK3" s="382"/>
      <c r="CL3" s="382"/>
      <c r="CM3" s="382"/>
      <c r="CN3" s="382"/>
      <c r="CO3" s="382"/>
      <c r="CP3" s="382"/>
      <c r="CQ3" s="382"/>
      <c r="CR3" s="382"/>
      <c r="CS3" s="382"/>
      <c r="CT3" s="382"/>
      <c r="CU3" s="382"/>
      <c r="CV3" s="382"/>
      <c r="CW3" s="382"/>
      <c r="CX3" s="383"/>
    </row>
    <row r="4" spans="1:102" ht="27" customHeight="1" x14ac:dyDescent="0.15">
      <c r="A4" s="377"/>
      <c r="B4" s="378"/>
      <c r="C4" s="378"/>
      <c r="D4" s="378"/>
      <c r="E4" s="378"/>
      <c r="F4" s="378"/>
      <c r="G4" s="378"/>
      <c r="H4" s="378"/>
      <c r="I4" s="378"/>
      <c r="J4" s="378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65" t="s">
        <v>40</v>
      </c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65"/>
      <c r="AX4" s="365"/>
      <c r="AY4" s="365"/>
      <c r="AZ4" s="365"/>
      <c r="BA4" s="365"/>
      <c r="BB4" s="365"/>
      <c r="BC4" s="365"/>
      <c r="BD4" s="365"/>
      <c r="BE4" s="365" t="s">
        <v>57</v>
      </c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5"/>
      <c r="BU4" s="365"/>
      <c r="BV4" s="365"/>
      <c r="BW4" s="365"/>
      <c r="BX4" s="365"/>
      <c r="BY4" s="365"/>
      <c r="BZ4" s="365"/>
      <c r="CA4" s="365"/>
      <c r="CB4" s="365" t="s">
        <v>58</v>
      </c>
      <c r="CC4" s="365"/>
      <c r="CD4" s="365"/>
      <c r="CE4" s="365"/>
      <c r="CF4" s="365"/>
      <c r="CG4" s="365"/>
      <c r="CH4" s="365"/>
      <c r="CI4" s="365"/>
      <c r="CJ4" s="365"/>
      <c r="CK4" s="365"/>
      <c r="CL4" s="365"/>
      <c r="CM4" s="365"/>
      <c r="CN4" s="365"/>
      <c r="CO4" s="365"/>
      <c r="CP4" s="365"/>
      <c r="CQ4" s="365"/>
      <c r="CR4" s="365"/>
      <c r="CS4" s="365"/>
      <c r="CT4" s="365"/>
      <c r="CU4" s="365"/>
      <c r="CV4" s="365"/>
      <c r="CW4" s="365"/>
      <c r="CX4" s="384"/>
    </row>
    <row r="5" spans="1:102" ht="27" customHeight="1" x14ac:dyDescent="0.15">
      <c r="A5" s="379"/>
      <c r="B5" s="380"/>
      <c r="C5" s="380"/>
      <c r="D5" s="380"/>
      <c r="E5" s="380"/>
      <c r="F5" s="380"/>
      <c r="G5" s="380"/>
      <c r="H5" s="380"/>
      <c r="I5" s="380"/>
      <c r="J5" s="380"/>
      <c r="K5" s="365" t="s">
        <v>59</v>
      </c>
      <c r="L5" s="365"/>
      <c r="M5" s="365"/>
      <c r="N5" s="365"/>
      <c r="O5" s="365"/>
      <c r="P5" s="365"/>
      <c r="Q5" s="365"/>
      <c r="R5" s="365"/>
      <c r="S5" s="365"/>
      <c r="T5" s="365" t="s">
        <v>60</v>
      </c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 t="s">
        <v>59</v>
      </c>
      <c r="AI5" s="365"/>
      <c r="AJ5" s="365"/>
      <c r="AK5" s="365"/>
      <c r="AL5" s="365"/>
      <c r="AM5" s="365"/>
      <c r="AN5" s="365"/>
      <c r="AO5" s="365"/>
      <c r="AP5" s="365"/>
      <c r="AQ5" s="365" t="s">
        <v>60</v>
      </c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5"/>
      <c r="BD5" s="365"/>
      <c r="BE5" s="365" t="s">
        <v>59</v>
      </c>
      <c r="BF5" s="365"/>
      <c r="BG5" s="365"/>
      <c r="BH5" s="365"/>
      <c r="BI5" s="365"/>
      <c r="BJ5" s="365"/>
      <c r="BK5" s="365"/>
      <c r="BL5" s="365"/>
      <c r="BM5" s="365"/>
      <c r="BN5" s="365" t="s">
        <v>60</v>
      </c>
      <c r="BO5" s="365"/>
      <c r="BP5" s="365"/>
      <c r="BQ5" s="365"/>
      <c r="BR5" s="365"/>
      <c r="BS5" s="365"/>
      <c r="BT5" s="365"/>
      <c r="BU5" s="365"/>
      <c r="BV5" s="365"/>
      <c r="BW5" s="365"/>
      <c r="BX5" s="365"/>
      <c r="BY5" s="365"/>
      <c r="BZ5" s="365"/>
      <c r="CA5" s="365"/>
      <c r="CB5" s="365" t="s">
        <v>59</v>
      </c>
      <c r="CC5" s="365"/>
      <c r="CD5" s="365"/>
      <c r="CE5" s="365"/>
      <c r="CF5" s="365"/>
      <c r="CG5" s="365"/>
      <c r="CH5" s="365"/>
      <c r="CI5" s="365"/>
      <c r="CJ5" s="365"/>
      <c r="CK5" s="365" t="s">
        <v>60</v>
      </c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84"/>
    </row>
    <row r="6" spans="1:102" ht="27" customHeight="1" x14ac:dyDescent="0.15">
      <c r="A6" s="223" t="s">
        <v>90</v>
      </c>
      <c r="B6" s="223" t="s">
        <v>41</v>
      </c>
      <c r="C6" s="223" t="s">
        <v>41</v>
      </c>
      <c r="D6" s="223" t="s">
        <v>41</v>
      </c>
      <c r="E6" s="223" t="s">
        <v>41</v>
      </c>
      <c r="F6" s="223" t="s">
        <v>41</v>
      </c>
      <c r="G6" s="223" t="s">
        <v>41</v>
      </c>
      <c r="H6" s="223" t="s">
        <v>41</v>
      </c>
      <c r="I6" s="223" t="s">
        <v>41</v>
      </c>
      <c r="J6" s="224" t="s">
        <v>41</v>
      </c>
      <c r="K6" s="345">
        <f>SUM(AH6,CF15)</f>
        <v>60365</v>
      </c>
      <c r="L6" s="346"/>
      <c r="M6" s="346"/>
      <c r="N6" s="346"/>
      <c r="O6" s="346"/>
      <c r="P6" s="346"/>
      <c r="Q6" s="346"/>
      <c r="R6" s="346"/>
      <c r="S6" s="347"/>
      <c r="T6" s="345">
        <f>SUM(AQ6,CN15)</f>
        <v>1378787765</v>
      </c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7"/>
      <c r="AH6" s="345">
        <f>SUM(BE6,CB6,H15,AA15,BM15)</f>
        <v>56455</v>
      </c>
      <c r="AI6" s="346"/>
      <c r="AJ6" s="346"/>
      <c r="AK6" s="346"/>
      <c r="AL6" s="346"/>
      <c r="AM6" s="346"/>
      <c r="AN6" s="346"/>
      <c r="AO6" s="346"/>
      <c r="AP6" s="347"/>
      <c r="AQ6" s="345">
        <f>SUM(BN6,CK6,P15,AI15,BB15,BU15)</f>
        <v>1336926833</v>
      </c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7"/>
      <c r="BE6" s="345">
        <v>713</v>
      </c>
      <c r="BF6" s="346"/>
      <c r="BG6" s="346"/>
      <c r="BH6" s="346"/>
      <c r="BI6" s="346"/>
      <c r="BJ6" s="346"/>
      <c r="BK6" s="346"/>
      <c r="BL6" s="346"/>
      <c r="BM6" s="347"/>
      <c r="BN6" s="345">
        <v>465427174</v>
      </c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7"/>
      <c r="CB6" s="345">
        <v>30331</v>
      </c>
      <c r="CC6" s="346"/>
      <c r="CD6" s="346"/>
      <c r="CE6" s="346"/>
      <c r="CF6" s="346"/>
      <c r="CG6" s="346"/>
      <c r="CH6" s="346"/>
      <c r="CI6" s="346"/>
      <c r="CJ6" s="347"/>
      <c r="CK6" s="345">
        <v>528273402</v>
      </c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6"/>
      <c r="CX6" s="346"/>
    </row>
    <row r="7" spans="1:102" ht="29.25" customHeight="1" x14ac:dyDescent="0.15">
      <c r="A7" s="223" t="s">
        <v>95</v>
      </c>
      <c r="B7" s="223" t="s">
        <v>41</v>
      </c>
      <c r="C7" s="223" t="s">
        <v>41</v>
      </c>
      <c r="D7" s="223" t="s">
        <v>41</v>
      </c>
      <c r="E7" s="223" t="s">
        <v>41</v>
      </c>
      <c r="F7" s="223" t="s">
        <v>41</v>
      </c>
      <c r="G7" s="223" t="s">
        <v>41</v>
      </c>
      <c r="H7" s="223" t="s">
        <v>41</v>
      </c>
      <c r="I7" s="223" t="s">
        <v>41</v>
      </c>
      <c r="J7" s="224" t="s">
        <v>41</v>
      </c>
      <c r="K7" s="345">
        <f>SUM(AH7,CF16)</f>
        <v>11632</v>
      </c>
      <c r="L7" s="346"/>
      <c r="M7" s="346"/>
      <c r="N7" s="346"/>
      <c r="O7" s="346"/>
      <c r="P7" s="346"/>
      <c r="Q7" s="346"/>
      <c r="R7" s="346"/>
      <c r="S7" s="347"/>
      <c r="T7" s="345">
        <f>SUM(AQ7,CN16)</f>
        <v>297744301</v>
      </c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7"/>
      <c r="AH7" s="345">
        <f>SUM(BE7,CB7,H16,AA16,BM16)</f>
        <v>10896</v>
      </c>
      <c r="AI7" s="346"/>
      <c r="AJ7" s="346"/>
      <c r="AK7" s="346"/>
      <c r="AL7" s="346"/>
      <c r="AM7" s="346"/>
      <c r="AN7" s="346"/>
      <c r="AO7" s="346"/>
      <c r="AP7" s="347"/>
      <c r="AQ7" s="345">
        <f>SUM(BN7,CK7,P16,AI16,BB16,BU16)</f>
        <v>290356168</v>
      </c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7"/>
      <c r="BE7" s="345">
        <v>140</v>
      </c>
      <c r="BF7" s="346"/>
      <c r="BG7" s="346"/>
      <c r="BH7" s="346"/>
      <c r="BI7" s="346"/>
      <c r="BJ7" s="346"/>
      <c r="BK7" s="346"/>
      <c r="BL7" s="346"/>
      <c r="BM7" s="347"/>
      <c r="BN7" s="345">
        <v>110406930</v>
      </c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7"/>
      <c r="CB7" s="345">
        <v>5690</v>
      </c>
      <c r="CC7" s="346"/>
      <c r="CD7" s="346"/>
      <c r="CE7" s="346"/>
      <c r="CF7" s="346"/>
      <c r="CG7" s="346"/>
      <c r="CH7" s="346"/>
      <c r="CI7" s="346"/>
      <c r="CJ7" s="347"/>
      <c r="CK7" s="345">
        <v>109680180</v>
      </c>
      <c r="CL7" s="346"/>
      <c r="CM7" s="346"/>
      <c r="CN7" s="346"/>
      <c r="CO7" s="346"/>
      <c r="CP7" s="346"/>
      <c r="CQ7" s="346"/>
      <c r="CR7" s="346"/>
      <c r="CS7" s="346"/>
      <c r="CT7" s="346"/>
      <c r="CU7" s="346"/>
      <c r="CV7" s="346"/>
      <c r="CW7" s="346"/>
      <c r="CX7" s="355"/>
    </row>
    <row r="8" spans="1:102" ht="27" customHeight="1" x14ac:dyDescent="0.15">
      <c r="A8" s="224" t="s">
        <v>96</v>
      </c>
      <c r="B8" s="264" t="s">
        <v>41</v>
      </c>
      <c r="C8" s="264" t="s">
        <v>41</v>
      </c>
      <c r="D8" s="264" t="s">
        <v>41</v>
      </c>
      <c r="E8" s="264" t="s">
        <v>41</v>
      </c>
      <c r="F8" s="264" t="s">
        <v>41</v>
      </c>
      <c r="G8" s="264" t="s">
        <v>41</v>
      </c>
      <c r="H8" s="264" t="s">
        <v>41</v>
      </c>
      <c r="I8" s="264" t="s">
        <v>41</v>
      </c>
      <c r="J8" s="264" t="s">
        <v>41</v>
      </c>
      <c r="K8" s="345">
        <f>SUM(AH8,CF17)</f>
        <v>84</v>
      </c>
      <c r="L8" s="346"/>
      <c r="M8" s="346"/>
      <c r="N8" s="346"/>
      <c r="O8" s="346"/>
      <c r="P8" s="346"/>
      <c r="Q8" s="346"/>
      <c r="R8" s="346"/>
      <c r="S8" s="347"/>
      <c r="T8" s="345">
        <f>SUM(AQ8,CN17)</f>
        <v>3655696</v>
      </c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7"/>
      <c r="AH8" s="345">
        <f>SUM(BE8,CB8,H17,AA17,BM17)</f>
        <v>66</v>
      </c>
      <c r="AI8" s="346"/>
      <c r="AJ8" s="346"/>
      <c r="AK8" s="346"/>
      <c r="AL8" s="346"/>
      <c r="AM8" s="346"/>
      <c r="AN8" s="346"/>
      <c r="AO8" s="346"/>
      <c r="AP8" s="347"/>
      <c r="AQ8" s="345">
        <f>SUM(BN8,CK8,P17,AI17,BB17,BU17)</f>
        <v>3231648</v>
      </c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7"/>
      <c r="BE8" s="345">
        <v>0</v>
      </c>
      <c r="BF8" s="346"/>
      <c r="BG8" s="346"/>
      <c r="BH8" s="346"/>
      <c r="BI8" s="346"/>
      <c r="BJ8" s="346"/>
      <c r="BK8" s="346"/>
      <c r="BL8" s="346"/>
      <c r="BM8" s="347"/>
      <c r="BN8" s="345">
        <f>1017772-42410</f>
        <v>975362</v>
      </c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7"/>
      <c r="CB8" s="345">
        <f>34-4</f>
        <v>30</v>
      </c>
      <c r="CC8" s="346"/>
      <c r="CD8" s="346"/>
      <c r="CE8" s="346"/>
      <c r="CF8" s="346"/>
      <c r="CG8" s="346"/>
      <c r="CH8" s="346"/>
      <c r="CI8" s="346"/>
      <c r="CJ8" s="347"/>
      <c r="CK8" s="345">
        <f>1516830-84840</f>
        <v>1431990</v>
      </c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55"/>
    </row>
    <row r="9" spans="1:102" ht="27" customHeight="1" x14ac:dyDescent="0.15">
      <c r="A9" s="224" t="s">
        <v>106</v>
      </c>
      <c r="B9" s="264" t="s">
        <v>41</v>
      </c>
      <c r="C9" s="264" t="s">
        <v>41</v>
      </c>
      <c r="D9" s="264" t="s">
        <v>41</v>
      </c>
      <c r="E9" s="264" t="s">
        <v>41</v>
      </c>
      <c r="F9" s="264" t="s">
        <v>41</v>
      </c>
      <c r="G9" s="264" t="s">
        <v>41</v>
      </c>
      <c r="H9" s="264" t="s">
        <v>41</v>
      </c>
      <c r="I9" s="264" t="s">
        <v>41</v>
      </c>
      <c r="J9" s="264" t="s">
        <v>41</v>
      </c>
      <c r="K9" s="315">
        <f>SUM(AH9,CF18)</f>
        <v>-2</v>
      </c>
      <c r="L9" s="316"/>
      <c r="M9" s="316"/>
      <c r="N9" s="316"/>
      <c r="O9" s="316"/>
      <c r="P9" s="316"/>
      <c r="Q9" s="316"/>
      <c r="R9" s="316"/>
      <c r="S9" s="344"/>
      <c r="T9" s="315">
        <f>SUM(AQ9,CN18)</f>
        <v>-37044</v>
      </c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44"/>
      <c r="AH9" s="345">
        <f>SUM(BE9,CB9,H18,AA18,BM18)</f>
        <v>1</v>
      </c>
      <c r="AI9" s="346"/>
      <c r="AJ9" s="346"/>
      <c r="AK9" s="346"/>
      <c r="AL9" s="346"/>
      <c r="AM9" s="346"/>
      <c r="AN9" s="346"/>
      <c r="AO9" s="346"/>
      <c r="AP9" s="347"/>
      <c r="AQ9" s="345">
        <f>SUM(BN9,CK9,P18,AI18,BB18,BU18)</f>
        <v>5090</v>
      </c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7"/>
      <c r="BE9" s="345">
        <v>0</v>
      </c>
      <c r="BF9" s="346"/>
      <c r="BG9" s="346"/>
      <c r="BH9" s="346"/>
      <c r="BI9" s="346"/>
      <c r="BJ9" s="346"/>
      <c r="BK9" s="346"/>
      <c r="BL9" s="346"/>
      <c r="BM9" s="347"/>
      <c r="BN9" s="315">
        <f>-1800-2800</f>
        <v>-4600</v>
      </c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44"/>
      <c r="CB9" s="345">
        <v>1</v>
      </c>
      <c r="CC9" s="346"/>
      <c r="CD9" s="346"/>
      <c r="CE9" s="346"/>
      <c r="CF9" s="346"/>
      <c r="CG9" s="346"/>
      <c r="CH9" s="346"/>
      <c r="CI9" s="346"/>
      <c r="CJ9" s="347"/>
      <c r="CK9" s="345">
        <f>-3870+16260</f>
        <v>12390</v>
      </c>
      <c r="CL9" s="346"/>
      <c r="CM9" s="346"/>
      <c r="CN9" s="346"/>
      <c r="CO9" s="346"/>
      <c r="CP9" s="346"/>
      <c r="CQ9" s="346"/>
      <c r="CR9" s="346"/>
      <c r="CS9" s="346"/>
      <c r="CT9" s="346"/>
      <c r="CU9" s="346"/>
      <c r="CV9" s="346"/>
      <c r="CW9" s="346"/>
      <c r="CX9" s="355"/>
    </row>
    <row r="10" spans="1:102" ht="27" customHeight="1" x14ac:dyDescent="0.15">
      <c r="A10" s="221" t="s">
        <v>117</v>
      </c>
      <c r="B10" s="265" t="s">
        <v>41</v>
      </c>
      <c r="C10" s="265" t="s">
        <v>41</v>
      </c>
      <c r="D10" s="265" t="s">
        <v>41</v>
      </c>
      <c r="E10" s="265" t="s">
        <v>41</v>
      </c>
      <c r="F10" s="265" t="s">
        <v>41</v>
      </c>
      <c r="G10" s="265" t="s">
        <v>41</v>
      </c>
      <c r="H10" s="265" t="s">
        <v>41</v>
      </c>
      <c r="I10" s="265" t="s">
        <v>41</v>
      </c>
      <c r="J10" s="265" t="s">
        <v>41</v>
      </c>
      <c r="K10" s="368">
        <f>SUM(AH10,CF19)</f>
        <v>0</v>
      </c>
      <c r="L10" s="369"/>
      <c r="M10" s="369"/>
      <c r="N10" s="369"/>
      <c r="O10" s="369"/>
      <c r="P10" s="369"/>
      <c r="Q10" s="369"/>
      <c r="R10" s="369"/>
      <c r="S10" s="370"/>
      <c r="T10" s="368">
        <f>SUM(AQ10,CN19)</f>
        <v>-29700</v>
      </c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70"/>
      <c r="AH10" s="362">
        <f>SUM(BE10,CB10,H19,AA19,BM19)</f>
        <v>0</v>
      </c>
      <c r="AI10" s="363"/>
      <c r="AJ10" s="363"/>
      <c r="AK10" s="363"/>
      <c r="AL10" s="363"/>
      <c r="AM10" s="363"/>
      <c r="AN10" s="363"/>
      <c r="AO10" s="363"/>
      <c r="AP10" s="364"/>
      <c r="AQ10" s="362">
        <f>SUM(BN10,CK10,P19,AI19,BB19,BU19)</f>
        <v>-29700</v>
      </c>
      <c r="AR10" s="363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  <c r="BC10" s="363"/>
      <c r="BD10" s="364"/>
      <c r="BE10" s="356">
        <v>0</v>
      </c>
      <c r="BF10" s="357"/>
      <c r="BG10" s="357"/>
      <c r="BH10" s="357"/>
      <c r="BI10" s="357"/>
      <c r="BJ10" s="357"/>
      <c r="BK10" s="357"/>
      <c r="BL10" s="357"/>
      <c r="BM10" s="358"/>
      <c r="BN10" s="359">
        <v>-1800</v>
      </c>
      <c r="BO10" s="360"/>
      <c r="BP10" s="360"/>
      <c r="BQ10" s="360"/>
      <c r="BR10" s="360"/>
      <c r="BS10" s="360"/>
      <c r="BT10" s="360"/>
      <c r="BU10" s="360"/>
      <c r="BV10" s="360"/>
      <c r="BW10" s="360"/>
      <c r="BX10" s="360"/>
      <c r="BY10" s="360"/>
      <c r="BZ10" s="360"/>
      <c r="CA10" s="367"/>
      <c r="CB10" s="356">
        <v>0</v>
      </c>
      <c r="CC10" s="357"/>
      <c r="CD10" s="357"/>
      <c r="CE10" s="357"/>
      <c r="CF10" s="357"/>
      <c r="CG10" s="357"/>
      <c r="CH10" s="357"/>
      <c r="CI10" s="357"/>
      <c r="CJ10" s="358"/>
      <c r="CK10" s="359">
        <v>-9000</v>
      </c>
      <c r="CL10" s="360"/>
      <c r="CM10" s="360"/>
      <c r="CN10" s="360"/>
      <c r="CO10" s="360"/>
      <c r="CP10" s="360"/>
      <c r="CQ10" s="360"/>
      <c r="CR10" s="360"/>
      <c r="CS10" s="360"/>
      <c r="CT10" s="360"/>
      <c r="CU10" s="360"/>
      <c r="CV10" s="360"/>
      <c r="CW10" s="360"/>
      <c r="CX10" s="360"/>
    </row>
    <row r="11" spans="1:102" ht="27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3"/>
    </row>
    <row r="12" spans="1:102" ht="27" customHeight="1" x14ac:dyDescent="0.15">
      <c r="A12" s="231"/>
      <c r="B12" s="261"/>
      <c r="C12" s="261"/>
      <c r="D12" s="261"/>
      <c r="E12" s="261"/>
      <c r="F12" s="261"/>
      <c r="G12" s="261"/>
      <c r="H12" s="366" t="s">
        <v>56</v>
      </c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/>
      <c r="BS12" s="366"/>
      <c r="BT12" s="366"/>
      <c r="BU12" s="366"/>
      <c r="BV12" s="366"/>
      <c r="BW12" s="366"/>
      <c r="BX12" s="366"/>
      <c r="BY12" s="366"/>
      <c r="BZ12" s="366"/>
      <c r="CA12" s="366"/>
      <c r="CB12" s="366"/>
      <c r="CC12" s="366"/>
      <c r="CD12" s="366"/>
      <c r="CE12" s="366"/>
      <c r="CF12" s="366" t="s">
        <v>61</v>
      </c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86"/>
    </row>
    <row r="13" spans="1:102" ht="27" customHeight="1" x14ac:dyDescent="0.15">
      <c r="A13" s="233"/>
      <c r="B13" s="262"/>
      <c r="C13" s="262"/>
      <c r="D13" s="262"/>
      <c r="E13" s="262"/>
      <c r="F13" s="262"/>
      <c r="G13" s="262"/>
      <c r="H13" s="354" t="s">
        <v>62</v>
      </c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 t="s">
        <v>63</v>
      </c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 t="s">
        <v>64</v>
      </c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 t="s">
        <v>65</v>
      </c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4"/>
      <c r="BY13" s="354"/>
      <c r="BZ13" s="354"/>
      <c r="CA13" s="354"/>
      <c r="CB13" s="354"/>
      <c r="CC13" s="354"/>
      <c r="CD13" s="354"/>
      <c r="CE13" s="354"/>
      <c r="CF13" s="354" t="s">
        <v>40</v>
      </c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387"/>
    </row>
    <row r="14" spans="1:102" ht="27" customHeight="1" x14ac:dyDescent="0.15">
      <c r="A14" s="235"/>
      <c r="B14" s="263"/>
      <c r="C14" s="263"/>
      <c r="D14" s="263"/>
      <c r="E14" s="263"/>
      <c r="F14" s="263"/>
      <c r="G14" s="263"/>
      <c r="H14" s="354" t="s">
        <v>59</v>
      </c>
      <c r="I14" s="354"/>
      <c r="J14" s="354"/>
      <c r="K14" s="354"/>
      <c r="L14" s="354"/>
      <c r="M14" s="354"/>
      <c r="N14" s="354"/>
      <c r="O14" s="354"/>
      <c r="P14" s="365" t="s">
        <v>60</v>
      </c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54" t="s">
        <v>59</v>
      </c>
      <c r="AB14" s="354"/>
      <c r="AC14" s="354"/>
      <c r="AD14" s="354"/>
      <c r="AE14" s="354"/>
      <c r="AF14" s="354"/>
      <c r="AG14" s="354"/>
      <c r="AH14" s="354"/>
      <c r="AI14" s="365" t="s">
        <v>60</v>
      </c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54" t="s">
        <v>59</v>
      </c>
      <c r="AU14" s="354"/>
      <c r="AV14" s="354"/>
      <c r="AW14" s="354"/>
      <c r="AX14" s="354"/>
      <c r="AY14" s="354"/>
      <c r="AZ14" s="354"/>
      <c r="BA14" s="354"/>
      <c r="BB14" s="365" t="s">
        <v>60</v>
      </c>
      <c r="BC14" s="365"/>
      <c r="BD14" s="365"/>
      <c r="BE14" s="365"/>
      <c r="BF14" s="365"/>
      <c r="BG14" s="365"/>
      <c r="BH14" s="365"/>
      <c r="BI14" s="365"/>
      <c r="BJ14" s="365"/>
      <c r="BK14" s="365"/>
      <c r="BL14" s="365"/>
      <c r="BM14" s="354" t="s">
        <v>59</v>
      </c>
      <c r="BN14" s="354"/>
      <c r="BO14" s="354"/>
      <c r="BP14" s="354"/>
      <c r="BQ14" s="354"/>
      <c r="BR14" s="354"/>
      <c r="BS14" s="354"/>
      <c r="BT14" s="354"/>
      <c r="BU14" s="365" t="s">
        <v>60</v>
      </c>
      <c r="BV14" s="365"/>
      <c r="BW14" s="365"/>
      <c r="BX14" s="365"/>
      <c r="BY14" s="365"/>
      <c r="BZ14" s="365"/>
      <c r="CA14" s="365"/>
      <c r="CB14" s="365"/>
      <c r="CC14" s="365"/>
      <c r="CD14" s="365"/>
      <c r="CE14" s="365"/>
      <c r="CF14" s="354" t="s">
        <v>59</v>
      </c>
      <c r="CG14" s="354"/>
      <c r="CH14" s="354"/>
      <c r="CI14" s="354"/>
      <c r="CJ14" s="354"/>
      <c r="CK14" s="354"/>
      <c r="CL14" s="354"/>
      <c r="CM14" s="354"/>
      <c r="CN14" s="365" t="s">
        <v>60</v>
      </c>
      <c r="CO14" s="365"/>
      <c r="CP14" s="365"/>
      <c r="CQ14" s="365"/>
      <c r="CR14" s="365"/>
      <c r="CS14" s="365"/>
      <c r="CT14" s="365"/>
      <c r="CU14" s="365"/>
      <c r="CV14" s="365"/>
      <c r="CW14" s="365"/>
      <c r="CX14" s="372"/>
    </row>
    <row r="15" spans="1:102" ht="27" customHeight="1" x14ac:dyDescent="0.15">
      <c r="A15" s="223" t="s">
        <v>90</v>
      </c>
      <c r="B15" s="223"/>
      <c r="C15" s="223"/>
      <c r="D15" s="223"/>
      <c r="E15" s="223"/>
      <c r="F15" s="223"/>
      <c r="G15" s="224"/>
      <c r="H15" s="345">
        <v>7923</v>
      </c>
      <c r="I15" s="346"/>
      <c r="J15" s="346"/>
      <c r="K15" s="346"/>
      <c r="L15" s="346"/>
      <c r="M15" s="346"/>
      <c r="N15" s="346"/>
      <c r="O15" s="347"/>
      <c r="P15" s="345">
        <v>109320470</v>
      </c>
      <c r="Q15" s="346"/>
      <c r="R15" s="346"/>
      <c r="S15" s="346"/>
      <c r="T15" s="346"/>
      <c r="U15" s="346"/>
      <c r="V15" s="346"/>
      <c r="W15" s="346"/>
      <c r="X15" s="346"/>
      <c r="Y15" s="346"/>
      <c r="Z15" s="347"/>
      <c r="AA15" s="345">
        <v>17334</v>
      </c>
      <c r="AB15" s="346"/>
      <c r="AC15" s="346"/>
      <c r="AD15" s="346"/>
      <c r="AE15" s="346"/>
      <c r="AF15" s="346"/>
      <c r="AG15" s="346"/>
      <c r="AH15" s="347"/>
      <c r="AI15" s="345">
        <v>201260001</v>
      </c>
      <c r="AJ15" s="346"/>
      <c r="AK15" s="346"/>
      <c r="AL15" s="346"/>
      <c r="AM15" s="346"/>
      <c r="AN15" s="346"/>
      <c r="AO15" s="346"/>
      <c r="AP15" s="346"/>
      <c r="AQ15" s="346"/>
      <c r="AR15" s="346"/>
      <c r="AS15" s="347"/>
      <c r="AT15" s="348">
        <v>683</v>
      </c>
      <c r="AU15" s="349"/>
      <c r="AV15" s="349"/>
      <c r="AW15" s="349"/>
      <c r="AX15" s="349"/>
      <c r="AY15" s="349"/>
      <c r="AZ15" s="349"/>
      <c r="BA15" s="350"/>
      <c r="BB15" s="345">
        <v>18075096</v>
      </c>
      <c r="BC15" s="346"/>
      <c r="BD15" s="346"/>
      <c r="BE15" s="346"/>
      <c r="BF15" s="346"/>
      <c r="BG15" s="346"/>
      <c r="BH15" s="346"/>
      <c r="BI15" s="346"/>
      <c r="BJ15" s="346"/>
      <c r="BK15" s="346"/>
      <c r="BL15" s="347"/>
      <c r="BM15" s="345">
        <v>154</v>
      </c>
      <c r="BN15" s="346"/>
      <c r="BO15" s="346"/>
      <c r="BP15" s="346"/>
      <c r="BQ15" s="346"/>
      <c r="BR15" s="346"/>
      <c r="BS15" s="346"/>
      <c r="BT15" s="347"/>
      <c r="BU15" s="345">
        <v>14570690</v>
      </c>
      <c r="BV15" s="346"/>
      <c r="BW15" s="346"/>
      <c r="BX15" s="346"/>
      <c r="BY15" s="346"/>
      <c r="BZ15" s="346"/>
      <c r="CA15" s="346"/>
      <c r="CB15" s="346"/>
      <c r="CC15" s="346"/>
      <c r="CD15" s="346"/>
      <c r="CE15" s="347"/>
      <c r="CF15" s="345">
        <f>H24+AA24+AT24+BM24</f>
        <v>3910</v>
      </c>
      <c r="CG15" s="346"/>
      <c r="CH15" s="346"/>
      <c r="CI15" s="346"/>
      <c r="CJ15" s="346"/>
      <c r="CK15" s="346"/>
      <c r="CL15" s="346"/>
      <c r="CM15" s="347"/>
      <c r="CN15" s="335">
        <f>AI24+BB24+BU24</f>
        <v>41860932</v>
      </c>
      <c r="CO15" s="346"/>
      <c r="CP15" s="346"/>
      <c r="CQ15" s="346"/>
      <c r="CR15" s="346"/>
      <c r="CS15" s="346"/>
      <c r="CT15" s="346"/>
      <c r="CU15" s="346"/>
      <c r="CV15" s="346"/>
      <c r="CW15" s="346"/>
      <c r="CX15" s="355"/>
    </row>
    <row r="16" spans="1:102" ht="27" customHeight="1" x14ac:dyDescent="0.15">
      <c r="A16" s="223" t="s">
        <v>95</v>
      </c>
      <c r="B16" s="223"/>
      <c r="C16" s="223"/>
      <c r="D16" s="223"/>
      <c r="E16" s="223"/>
      <c r="F16" s="223"/>
      <c r="G16" s="224"/>
      <c r="H16" s="345">
        <v>1726</v>
      </c>
      <c r="I16" s="346"/>
      <c r="J16" s="346"/>
      <c r="K16" s="346"/>
      <c r="L16" s="346"/>
      <c r="M16" s="346"/>
      <c r="N16" s="346"/>
      <c r="O16" s="347"/>
      <c r="P16" s="345">
        <v>22468330</v>
      </c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45">
        <v>3280</v>
      </c>
      <c r="AB16" s="346"/>
      <c r="AC16" s="346"/>
      <c r="AD16" s="346"/>
      <c r="AE16" s="346"/>
      <c r="AF16" s="346"/>
      <c r="AG16" s="346"/>
      <c r="AH16" s="347"/>
      <c r="AI16" s="345">
        <v>39278720</v>
      </c>
      <c r="AJ16" s="346"/>
      <c r="AK16" s="346"/>
      <c r="AL16" s="346"/>
      <c r="AM16" s="346"/>
      <c r="AN16" s="346"/>
      <c r="AO16" s="346"/>
      <c r="AP16" s="346"/>
      <c r="AQ16" s="346"/>
      <c r="AR16" s="346"/>
      <c r="AS16" s="347"/>
      <c r="AT16" s="348">
        <v>136</v>
      </c>
      <c r="AU16" s="349"/>
      <c r="AV16" s="349"/>
      <c r="AW16" s="349"/>
      <c r="AX16" s="349"/>
      <c r="AY16" s="349"/>
      <c r="AZ16" s="349"/>
      <c r="BA16" s="350"/>
      <c r="BB16" s="345">
        <v>3168838</v>
      </c>
      <c r="BC16" s="346"/>
      <c r="BD16" s="346"/>
      <c r="BE16" s="346"/>
      <c r="BF16" s="346"/>
      <c r="BG16" s="346"/>
      <c r="BH16" s="346"/>
      <c r="BI16" s="346"/>
      <c r="BJ16" s="346"/>
      <c r="BK16" s="346"/>
      <c r="BL16" s="347"/>
      <c r="BM16" s="345">
        <v>60</v>
      </c>
      <c r="BN16" s="346"/>
      <c r="BO16" s="346"/>
      <c r="BP16" s="346"/>
      <c r="BQ16" s="346"/>
      <c r="BR16" s="346"/>
      <c r="BS16" s="346"/>
      <c r="BT16" s="347"/>
      <c r="BU16" s="345">
        <v>5353170</v>
      </c>
      <c r="BV16" s="346"/>
      <c r="BW16" s="346"/>
      <c r="BX16" s="346"/>
      <c r="BY16" s="346"/>
      <c r="BZ16" s="346"/>
      <c r="CA16" s="346"/>
      <c r="CB16" s="346"/>
      <c r="CC16" s="346"/>
      <c r="CD16" s="346"/>
      <c r="CE16" s="347"/>
      <c r="CF16" s="345">
        <f>H25+AA25+AT25+BM25</f>
        <v>736</v>
      </c>
      <c r="CG16" s="346"/>
      <c r="CH16" s="346"/>
      <c r="CI16" s="346"/>
      <c r="CJ16" s="346"/>
      <c r="CK16" s="346"/>
      <c r="CL16" s="346"/>
      <c r="CM16" s="347"/>
      <c r="CN16" s="335">
        <f>AI25+BB25+BU25</f>
        <v>7388133</v>
      </c>
      <c r="CO16" s="346"/>
      <c r="CP16" s="346"/>
      <c r="CQ16" s="346"/>
      <c r="CR16" s="346"/>
      <c r="CS16" s="346"/>
      <c r="CT16" s="346"/>
      <c r="CU16" s="346"/>
      <c r="CV16" s="346"/>
      <c r="CW16" s="346"/>
      <c r="CX16" s="355"/>
    </row>
    <row r="17" spans="1:102" ht="27" customHeight="1" x14ac:dyDescent="0.15">
      <c r="A17" s="224" t="s">
        <v>97</v>
      </c>
      <c r="B17" s="264"/>
      <c r="C17" s="264"/>
      <c r="D17" s="264"/>
      <c r="E17" s="264"/>
      <c r="F17" s="264"/>
      <c r="G17" s="264"/>
      <c r="H17" s="345">
        <f>11-1</f>
        <v>10</v>
      </c>
      <c r="I17" s="346"/>
      <c r="J17" s="346"/>
      <c r="K17" s="346"/>
      <c r="L17" s="346"/>
      <c r="M17" s="346"/>
      <c r="N17" s="346"/>
      <c r="O17" s="347"/>
      <c r="P17" s="345">
        <f>121690+6100</f>
        <v>127790</v>
      </c>
      <c r="Q17" s="346"/>
      <c r="R17" s="346"/>
      <c r="S17" s="346"/>
      <c r="T17" s="346"/>
      <c r="U17" s="346"/>
      <c r="V17" s="346"/>
      <c r="W17" s="346"/>
      <c r="X17" s="346"/>
      <c r="Y17" s="346"/>
      <c r="Z17" s="347"/>
      <c r="AA17" s="345">
        <f>27-2</f>
        <v>25</v>
      </c>
      <c r="AB17" s="346"/>
      <c r="AC17" s="346"/>
      <c r="AD17" s="346"/>
      <c r="AE17" s="346"/>
      <c r="AF17" s="346"/>
      <c r="AG17" s="346"/>
      <c r="AH17" s="347"/>
      <c r="AI17" s="345">
        <f>604580-14350</f>
        <v>590230</v>
      </c>
      <c r="AJ17" s="346"/>
      <c r="AK17" s="346"/>
      <c r="AL17" s="346"/>
      <c r="AM17" s="346"/>
      <c r="AN17" s="346"/>
      <c r="AO17" s="346"/>
      <c r="AP17" s="346"/>
      <c r="AQ17" s="346"/>
      <c r="AR17" s="346"/>
      <c r="AS17" s="347"/>
      <c r="AT17" s="348">
        <v>0</v>
      </c>
      <c r="AU17" s="349"/>
      <c r="AV17" s="349"/>
      <c r="AW17" s="349"/>
      <c r="AX17" s="349"/>
      <c r="AY17" s="349"/>
      <c r="AZ17" s="349"/>
      <c r="BA17" s="350"/>
      <c r="BB17" s="345">
        <v>34406</v>
      </c>
      <c r="BC17" s="346"/>
      <c r="BD17" s="346"/>
      <c r="BE17" s="346"/>
      <c r="BF17" s="346"/>
      <c r="BG17" s="346"/>
      <c r="BH17" s="346"/>
      <c r="BI17" s="346"/>
      <c r="BJ17" s="346"/>
      <c r="BK17" s="346"/>
      <c r="BL17" s="347"/>
      <c r="BM17" s="345">
        <v>1</v>
      </c>
      <c r="BN17" s="346"/>
      <c r="BO17" s="346"/>
      <c r="BP17" s="346"/>
      <c r="BQ17" s="346"/>
      <c r="BR17" s="346"/>
      <c r="BS17" s="346"/>
      <c r="BT17" s="347"/>
      <c r="BU17" s="345">
        <v>71870</v>
      </c>
      <c r="BV17" s="346"/>
      <c r="BW17" s="346"/>
      <c r="BX17" s="346"/>
      <c r="BY17" s="346"/>
      <c r="BZ17" s="346"/>
      <c r="CA17" s="346"/>
      <c r="CB17" s="346"/>
      <c r="CC17" s="346"/>
      <c r="CD17" s="346"/>
      <c r="CE17" s="347"/>
      <c r="CF17" s="345">
        <f>H26+AA26+AT26+BM26</f>
        <v>18</v>
      </c>
      <c r="CG17" s="346"/>
      <c r="CH17" s="346"/>
      <c r="CI17" s="346"/>
      <c r="CJ17" s="346"/>
      <c r="CK17" s="346"/>
      <c r="CL17" s="346"/>
      <c r="CM17" s="347"/>
      <c r="CN17" s="335">
        <f>AI26+BB26+BU26</f>
        <v>424048</v>
      </c>
      <c r="CO17" s="346"/>
      <c r="CP17" s="346"/>
      <c r="CQ17" s="346"/>
      <c r="CR17" s="346"/>
      <c r="CS17" s="346"/>
      <c r="CT17" s="346"/>
      <c r="CU17" s="346"/>
      <c r="CV17" s="346"/>
      <c r="CW17" s="346"/>
      <c r="CX17" s="355"/>
    </row>
    <row r="18" spans="1:102" ht="27" customHeight="1" x14ac:dyDescent="0.15">
      <c r="A18" s="224" t="s">
        <v>107</v>
      </c>
      <c r="B18" s="264"/>
      <c r="C18" s="264"/>
      <c r="D18" s="264"/>
      <c r="E18" s="264"/>
      <c r="F18" s="264"/>
      <c r="G18" s="264"/>
      <c r="H18" s="329">
        <v>0</v>
      </c>
      <c r="I18" s="330"/>
      <c r="J18" s="330"/>
      <c r="K18" s="330"/>
      <c r="L18" s="330"/>
      <c r="M18" s="330"/>
      <c r="N18" s="330"/>
      <c r="O18" s="331"/>
      <c r="P18" s="324">
        <v>-2700</v>
      </c>
      <c r="Q18" s="325"/>
      <c r="R18" s="325"/>
      <c r="S18" s="325"/>
      <c r="T18" s="325"/>
      <c r="U18" s="325"/>
      <c r="V18" s="325"/>
      <c r="W18" s="325"/>
      <c r="X18" s="325"/>
      <c r="Y18" s="325"/>
      <c r="Z18" s="326"/>
      <c r="AA18" s="329">
        <v>0</v>
      </c>
      <c r="AB18" s="330"/>
      <c r="AC18" s="330"/>
      <c r="AD18" s="330"/>
      <c r="AE18" s="330"/>
      <c r="AF18" s="330"/>
      <c r="AG18" s="330"/>
      <c r="AH18" s="331"/>
      <c r="AI18" s="329">
        <v>0</v>
      </c>
      <c r="AJ18" s="330"/>
      <c r="AK18" s="330"/>
      <c r="AL18" s="330"/>
      <c r="AM18" s="330"/>
      <c r="AN18" s="330"/>
      <c r="AO18" s="330"/>
      <c r="AP18" s="330"/>
      <c r="AQ18" s="330"/>
      <c r="AR18" s="330"/>
      <c r="AS18" s="331"/>
      <c r="AT18" s="332">
        <v>0</v>
      </c>
      <c r="AU18" s="333"/>
      <c r="AV18" s="333"/>
      <c r="AW18" s="333"/>
      <c r="AX18" s="333"/>
      <c r="AY18" s="333"/>
      <c r="AZ18" s="333"/>
      <c r="BA18" s="334"/>
      <c r="BB18" s="329">
        <v>0</v>
      </c>
      <c r="BC18" s="330"/>
      <c r="BD18" s="330"/>
      <c r="BE18" s="330"/>
      <c r="BF18" s="330"/>
      <c r="BG18" s="330"/>
      <c r="BH18" s="330"/>
      <c r="BI18" s="330"/>
      <c r="BJ18" s="330"/>
      <c r="BK18" s="330"/>
      <c r="BL18" s="331"/>
      <c r="BM18" s="329">
        <v>0</v>
      </c>
      <c r="BN18" s="330"/>
      <c r="BO18" s="330"/>
      <c r="BP18" s="330"/>
      <c r="BQ18" s="330"/>
      <c r="BR18" s="330"/>
      <c r="BS18" s="330"/>
      <c r="BT18" s="331"/>
      <c r="BU18" s="329">
        <v>0</v>
      </c>
      <c r="BV18" s="330"/>
      <c r="BW18" s="330"/>
      <c r="BX18" s="330"/>
      <c r="BY18" s="330"/>
      <c r="BZ18" s="330"/>
      <c r="CA18" s="330"/>
      <c r="CB18" s="330"/>
      <c r="CC18" s="330"/>
      <c r="CD18" s="330"/>
      <c r="CE18" s="331"/>
      <c r="CF18" s="315">
        <f>H27+AA27+AT27+BM27</f>
        <v>-3</v>
      </c>
      <c r="CG18" s="316"/>
      <c r="CH18" s="316"/>
      <c r="CI18" s="316"/>
      <c r="CJ18" s="316"/>
      <c r="CK18" s="316"/>
      <c r="CL18" s="316"/>
      <c r="CM18" s="344"/>
      <c r="CN18" s="315">
        <f>AI27+BB27+BU27</f>
        <v>-42134</v>
      </c>
      <c r="CO18" s="316"/>
      <c r="CP18" s="316"/>
      <c r="CQ18" s="316"/>
      <c r="CR18" s="316"/>
      <c r="CS18" s="316"/>
      <c r="CT18" s="316"/>
      <c r="CU18" s="316"/>
      <c r="CV18" s="316"/>
      <c r="CW18" s="316"/>
      <c r="CX18" s="317"/>
    </row>
    <row r="19" spans="1:102" ht="27" customHeight="1" x14ac:dyDescent="0.15">
      <c r="A19" s="221" t="s">
        <v>118</v>
      </c>
      <c r="B19" s="265"/>
      <c r="C19" s="265"/>
      <c r="D19" s="265"/>
      <c r="E19" s="265"/>
      <c r="F19" s="265"/>
      <c r="G19" s="265"/>
      <c r="H19" s="356">
        <v>0</v>
      </c>
      <c r="I19" s="357"/>
      <c r="J19" s="357"/>
      <c r="K19" s="357"/>
      <c r="L19" s="357"/>
      <c r="M19" s="357"/>
      <c r="N19" s="357"/>
      <c r="O19" s="358"/>
      <c r="P19" s="359">
        <v>-6600</v>
      </c>
      <c r="Q19" s="360"/>
      <c r="R19" s="360"/>
      <c r="S19" s="360"/>
      <c r="T19" s="360"/>
      <c r="U19" s="360"/>
      <c r="V19" s="360"/>
      <c r="W19" s="360"/>
      <c r="X19" s="360"/>
      <c r="Y19" s="360"/>
      <c r="Z19" s="367"/>
      <c r="AA19" s="356">
        <v>0</v>
      </c>
      <c r="AB19" s="357"/>
      <c r="AC19" s="357"/>
      <c r="AD19" s="357"/>
      <c r="AE19" s="357"/>
      <c r="AF19" s="357"/>
      <c r="AG19" s="357"/>
      <c r="AH19" s="358"/>
      <c r="AI19" s="359">
        <v>-12300</v>
      </c>
      <c r="AJ19" s="360"/>
      <c r="AK19" s="360"/>
      <c r="AL19" s="360"/>
      <c r="AM19" s="360"/>
      <c r="AN19" s="360"/>
      <c r="AO19" s="360"/>
      <c r="AP19" s="360"/>
      <c r="AQ19" s="360"/>
      <c r="AR19" s="360"/>
      <c r="AS19" s="367"/>
      <c r="AT19" s="390">
        <v>0</v>
      </c>
      <c r="AU19" s="391"/>
      <c r="AV19" s="391"/>
      <c r="AW19" s="391"/>
      <c r="AX19" s="391"/>
      <c r="AY19" s="391"/>
      <c r="AZ19" s="391"/>
      <c r="BA19" s="392"/>
      <c r="BB19" s="356">
        <v>0</v>
      </c>
      <c r="BC19" s="357"/>
      <c r="BD19" s="357"/>
      <c r="BE19" s="357"/>
      <c r="BF19" s="357"/>
      <c r="BG19" s="357"/>
      <c r="BH19" s="357"/>
      <c r="BI19" s="357"/>
      <c r="BJ19" s="357"/>
      <c r="BK19" s="357"/>
      <c r="BL19" s="358"/>
      <c r="BM19" s="356">
        <v>0</v>
      </c>
      <c r="BN19" s="357"/>
      <c r="BO19" s="357"/>
      <c r="BP19" s="357"/>
      <c r="BQ19" s="357"/>
      <c r="BR19" s="357"/>
      <c r="BS19" s="357"/>
      <c r="BT19" s="358"/>
      <c r="BU19" s="356">
        <v>0</v>
      </c>
      <c r="BV19" s="357"/>
      <c r="BW19" s="357"/>
      <c r="BX19" s="357"/>
      <c r="BY19" s="357"/>
      <c r="BZ19" s="357"/>
      <c r="CA19" s="357"/>
      <c r="CB19" s="357"/>
      <c r="CC19" s="357"/>
      <c r="CD19" s="357"/>
      <c r="CE19" s="358"/>
      <c r="CF19" s="359">
        <f>H28+AA28+AT28+BM28</f>
        <v>0</v>
      </c>
      <c r="CG19" s="360"/>
      <c r="CH19" s="360"/>
      <c r="CI19" s="360"/>
      <c r="CJ19" s="360"/>
      <c r="CK19" s="360"/>
      <c r="CL19" s="360"/>
      <c r="CM19" s="367"/>
      <c r="CN19" s="359">
        <f>AI28+BB28+BU28</f>
        <v>0</v>
      </c>
      <c r="CO19" s="360"/>
      <c r="CP19" s="360"/>
      <c r="CQ19" s="360"/>
      <c r="CR19" s="360"/>
      <c r="CS19" s="360"/>
      <c r="CT19" s="360"/>
      <c r="CU19" s="360"/>
      <c r="CV19" s="360"/>
      <c r="CW19" s="360"/>
      <c r="CX19" s="361"/>
    </row>
    <row r="20" spans="1:102" ht="27" customHeight="1" x14ac:dyDescent="0.15">
      <c r="A20" s="14"/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5"/>
      <c r="AB20" s="15"/>
      <c r="AC20" s="15"/>
      <c r="AD20" s="15"/>
      <c r="AE20" s="15"/>
      <c r="AF20" s="15"/>
      <c r="AG20" s="15"/>
      <c r="AH20" s="15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5"/>
      <c r="AU20" s="15"/>
      <c r="AV20" s="15"/>
      <c r="AW20" s="15"/>
      <c r="AX20" s="15"/>
      <c r="AY20" s="15"/>
      <c r="AZ20" s="15"/>
      <c r="BA20" s="15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5"/>
      <c r="CG20" s="15"/>
      <c r="CH20" s="15"/>
      <c r="CI20" s="15"/>
      <c r="CJ20" s="15"/>
      <c r="CK20" s="15"/>
      <c r="CL20" s="15"/>
      <c r="CM20" s="15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7"/>
    </row>
    <row r="21" spans="1:102" ht="27" customHeight="1" x14ac:dyDescent="0.15">
      <c r="A21" s="231"/>
      <c r="B21" s="261"/>
      <c r="C21" s="261"/>
      <c r="D21" s="261"/>
      <c r="E21" s="261"/>
      <c r="F21" s="261"/>
      <c r="G21" s="261"/>
      <c r="H21" s="366" t="s">
        <v>66</v>
      </c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366"/>
      <c r="BT21" s="366"/>
      <c r="BU21" s="366"/>
      <c r="BV21" s="366"/>
      <c r="BW21" s="366"/>
      <c r="BX21" s="366"/>
      <c r="BY21" s="366"/>
      <c r="BZ21" s="366"/>
      <c r="CA21" s="366"/>
      <c r="CB21" s="366"/>
      <c r="CC21" s="366"/>
      <c r="CD21" s="366"/>
      <c r="CE21" s="366"/>
      <c r="CF21" s="388" t="s">
        <v>67</v>
      </c>
      <c r="CG21" s="388"/>
      <c r="CH21" s="388"/>
      <c r="CI21" s="388"/>
      <c r="CJ21" s="388"/>
      <c r="CK21" s="388"/>
      <c r="CL21" s="388"/>
      <c r="CM21" s="388"/>
      <c r="CN21" s="388"/>
      <c r="CO21" s="388"/>
      <c r="CP21" s="388"/>
      <c r="CQ21" s="388"/>
      <c r="CR21" s="388"/>
      <c r="CS21" s="388"/>
      <c r="CT21" s="388"/>
      <c r="CU21" s="388"/>
      <c r="CV21" s="388"/>
      <c r="CW21" s="388"/>
      <c r="CX21" s="389"/>
    </row>
    <row r="22" spans="1:102" ht="27" customHeight="1" x14ac:dyDescent="0.15">
      <c r="A22" s="233"/>
      <c r="B22" s="262"/>
      <c r="C22" s="262"/>
      <c r="D22" s="262"/>
      <c r="E22" s="262"/>
      <c r="F22" s="262"/>
      <c r="G22" s="262"/>
      <c r="H22" s="354" t="s">
        <v>64</v>
      </c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 t="s">
        <v>68</v>
      </c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 t="s">
        <v>69</v>
      </c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 t="s">
        <v>70</v>
      </c>
      <c r="BN22" s="354"/>
      <c r="BO22" s="354"/>
      <c r="BP22" s="354"/>
      <c r="BQ22" s="354"/>
      <c r="BR22" s="354"/>
      <c r="BS22" s="354"/>
      <c r="BT22" s="354"/>
      <c r="BU22" s="354"/>
      <c r="BV22" s="354"/>
      <c r="BW22" s="354"/>
      <c r="BX22" s="354"/>
      <c r="BY22" s="354"/>
      <c r="BZ22" s="354"/>
      <c r="CA22" s="354"/>
      <c r="CB22" s="354"/>
      <c r="CC22" s="354"/>
      <c r="CD22" s="354"/>
      <c r="CE22" s="354"/>
      <c r="CF22" s="366"/>
      <c r="CG22" s="366"/>
      <c r="CH22" s="366"/>
      <c r="CI22" s="366"/>
      <c r="CJ22" s="366"/>
      <c r="CK22" s="366"/>
      <c r="CL22" s="366"/>
      <c r="CM22" s="366"/>
      <c r="CN22" s="366"/>
      <c r="CO22" s="366"/>
      <c r="CP22" s="366"/>
      <c r="CQ22" s="366"/>
      <c r="CR22" s="366"/>
      <c r="CS22" s="366"/>
      <c r="CT22" s="366"/>
      <c r="CU22" s="366"/>
      <c r="CV22" s="366"/>
      <c r="CW22" s="366"/>
      <c r="CX22" s="386"/>
    </row>
    <row r="23" spans="1:102" ht="27" customHeight="1" x14ac:dyDescent="0.15">
      <c r="A23" s="235"/>
      <c r="B23" s="263"/>
      <c r="C23" s="263"/>
      <c r="D23" s="263"/>
      <c r="E23" s="263"/>
      <c r="F23" s="263"/>
      <c r="G23" s="263"/>
      <c r="H23" s="354" t="s">
        <v>59</v>
      </c>
      <c r="I23" s="354"/>
      <c r="J23" s="354"/>
      <c r="K23" s="354"/>
      <c r="L23" s="354"/>
      <c r="M23" s="354"/>
      <c r="N23" s="354"/>
      <c r="O23" s="354"/>
      <c r="P23" s="365" t="s">
        <v>60</v>
      </c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54" t="s">
        <v>59</v>
      </c>
      <c r="AB23" s="354"/>
      <c r="AC23" s="354"/>
      <c r="AD23" s="354"/>
      <c r="AE23" s="354"/>
      <c r="AF23" s="354"/>
      <c r="AG23" s="354"/>
      <c r="AH23" s="354"/>
      <c r="AI23" s="365" t="s">
        <v>60</v>
      </c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54" t="s">
        <v>59</v>
      </c>
      <c r="AU23" s="354"/>
      <c r="AV23" s="354"/>
      <c r="AW23" s="354"/>
      <c r="AX23" s="354"/>
      <c r="AY23" s="354"/>
      <c r="AZ23" s="354"/>
      <c r="BA23" s="354"/>
      <c r="BB23" s="365" t="s">
        <v>60</v>
      </c>
      <c r="BC23" s="365"/>
      <c r="BD23" s="365"/>
      <c r="BE23" s="365"/>
      <c r="BF23" s="365"/>
      <c r="BG23" s="365"/>
      <c r="BH23" s="365"/>
      <c r="BI23" s="365"/>
      <c r="BJ23" s="365"/>
      <c r="BK23" s="365"/>
      <c r="BL23" s="365"/>
      <c r="BM23" s="354" t="s">
        <v>59</v>
      </c>
      <c r="BN23" s="354"/>
      <c r="BO23" s="354"/>
      <c r="BP23" s="354"/>
      <c r="BQ23" s="354"/>
      <c r="BR23" s="354"/>
      <c r="BS23" s="354"/>
      <c r="BT23" s="354"/>
      <c r="BU23" s="365" t="s">
        <v>60</v>
      </c>
      <c r="BV23" s="365"/>
      <c r="BW23" s="365"/>
      <c r="BX23" s="365"/>
      <c r="BY23" s="365"/>
      <c r="BZ23" s="365"/>
      <c r="CA23" s="365"/>
      <c r="CB23" s="365"/>
      <c r="CC23" s="365"/>
      <c r="CD23" s="365"/>
      <c r="CE23" s="365"/>
      <c r="CF23" s="354" t="s">
        <v>59</v>
      </c>
      <c r="CG23" s="354"/>
      <c r="CH23" s="354"/>
      <c r="CI23" s="354"/>
      <c r="CJ23" s="354"/>
      <c r="CK23" s="354"/>
      <c r="CL23" s="354"/>
      <c r="CM23" s="354"/>
      <c r="CN23" s="365" t="s">
        <v>60</v>
      </c>
      <c r="CO23" s="365"/>
      <c r="CP23" s="365"/>
      <c r="CQ23" s="365"/>
      <c r="CR23" s="365"/>
      <c r="CS23" s="365"/>
      <c r="CT23" s="365"/>
      <c r="CU23" s="365"/>
      <c r="CV23" s="365"/>
      <c r="CW23" s="365"/>
      <c r="CX23" s="372"/>
    </row>
    <row r="24" spans="1:102" ht="27" customHeight="1" x14ac:dyDescent="0.15">
      <c r="A24" s="223" t="s">
        <v>90</v>
      </c>
      <c r="B24" s="223"/>
      <c r="C24" s="223"/>
      <c r="D24" s="223"/>
      <c r="E24" s="223"/>
      <c r="F24" s="223"/>
      <c r="G24" s="224"/>
      <c r="H24" s="335">
        <v>5</v>
      </c>
      <c r="I24" s="338"/>
      <c r="J24" s="338"/>
      <c r="K24" s="338"/>
      <c r="L24" s="338"/>
      <c r="M24" s="338"/>
      <c r="N24" s="338"/>
      <c r="O24" s="339"/>
      <c r="P24" s="341" t="s">
        <v>81</v>
      </c>
      <c r="Q24" s="342"/>
      <c r="R24" s="342"/>
      <c r="S24" s="342"/>
      <c r="T24" s="342"/>
      <c r="U24" s="342"/>
      <c r="V24" s="342"/>
      <c r="W24" s="342"/>
      <c r="X24" s="342"/>
      <c r="Y24" s="342"/>
      <c r="Z24" s="343"/>
      <c r="AA24" s="335">
        <v>48</v>
      </c>
      <c r="AB24" s="338"/>
      <c r="AC24" s="338"/>
      <c r="AD24" s="338"/>
      <c r="AE24" s="338"/>
      <c r="AF24" s="338"/>
      <c r="AG24" s="338"/>
      <c r="AH24" s="339"/>
      <c r="AI24" s="335">
        <v>687923</v>
      </c>
      <c r="AJ24" s="338"/>
      <c r="AK24" s="338"/>
      <c r="AL24" s="338"/>
      <c r="AM24" s="338"/>
      <c r="AN24" s="338"/>
      <c r="AO24" s="338"/>
      <c r="AP24" s="338"/>
      <c r="AQ24" s="338"/>
      <c r="AR24" s="338"/>
      <c r="AS24" s="339"/>
      <c r="AT24" s="335">
        <v>3856</v>
      </c>
      <c r="AU24" s="338"/>
      <c r="AV24" s="338"/>
      <c r="AW24" s="338"/>
      <c r="AX24" s="338"/>
      <c r="AY24" s="338"/>
      <c r="AZ24" s="338"/>
      <c r="BA24" s="339"/>
      <c r="BB24" s="335">
        <v>41147998</v>
      </c>
      <c r="BC24" s="338"/>
      <c r="BD24" s="338"/>
      <c r="BE24" s="338"/>
      <c r="BF24" s="338"/>
      <c r="BG24" s="338"/>
      <c r="BH24" s="338"/>
      <c r="BI24" s="338"/>
      <c r="BJ24" s="338"/>
      <c r="BK24" s="338"/>
      <c r="BL24" s="339"/>
      <c r="BM24" s="335">
        <v>1</v>
      </c>
      <c r="BN24" s="338"/>
      <c r="BO24" s="338"/>
      <c r="BP24" s="338"/>
      <c r="BQ24" s="338"/>
      <c r="BR24" s="338"/>
      <c r="BS24" s="338"/>
      <c r="BT24" s="339"/>
      <c r="BU24" s="335">
        <v>25011</v>
      </c>
      <c r="BV24" s="338"/>
      <c r="BW24" s="338"/>
      <c r="BX24" s="338"/>
      <c r="BY24" s="338"/>
      <c r="BZ24" s="338"/>
      <c r="CA24" s="338"/>
      <c r="CB24" s="338"/>
      <c r="CC24" s="338"/>
      <c r="CD24" s="338"/>
      <c r="CE24" s="339"/>
      <c r="CF24" s="335">
        <v>1704</v>
      </c>
      <c r="CG24" s="338"/>
      <c r="CH24" s="338"/>
      <c r="CI24" s="338"/>
      <c r="CJ24" s="338"/>
      <c r="CK24" s="338"/>
      <c r="CL24" s="338"/>
      <c r="CM24" s="339"/>
      <c r="CN24" s="335">
        <v>181353257</v>
      </c>
      <c r="CO24" s="338"/>
      <c r="CP24" s="338"/>
      <c r="CQ24" s="338"/>
      <c r="CR24" s="338"/>
      <c r="CS24" s="338"/>
      <c r="CT24" s="338"/>
      <c r="CU24" s="338"/>
      <c r="CV24" s="338"/>
      <c r="CW24" s="338"/>
      <c r="CX24" s="340"/>
    </row>
    <row r="25" spans="1:102" ht="27" customHeight="1" x14ac:dyDescent="0.15">
      <c r="A25" s="223" t="s">
        <v>95</v>
      </c>
      <c r="B25" s="223"/>
      <c r="C25" s="223"/>
      <c r="D25" s="223"/>
      <c r="E25" s="223"/>
      <c r="F25" s="223"/>
      <c r="G25" s="224"/>
      <c r="H25" s="335">
        <v>0</v>
      </c>
      <c r="I25" s="338"/>
      <c r="J25" s="338"/>
      <c r="K25" s="338"/>
      <c r="L25" s="338"/>
      <c r="M25" s="338"/>
      <c r="N25" s="338"/>
      <c r="O25" s="339"/>
      <c r="P25" s="341" t="s">
        <v>81</v>
      </c>
      <c r="Q25" s="342"/>
      <c r="R25" s="342"/>
      <c r="S25" s="342"/>
      <c r="T25" s="342"/>
      <c r="U25" s="342"/>
      <c r="V25" s="342"/>
      <c r="W25" s="342"/>
      <c r="X25" s="342"/>
      <c r="Y25" s="342"/>
      <c r="Z25" s="343"/>
      <c r="AA25" s="315">
        <v>-2</v>
      </c>
      <c r="AB25" s="316"/>
      <c r="AC25" s="316"/>
      <c r="AD25" s="316"/>
      <c r="AE25" s="316"/>
      <c r="AF25" s="316"/>
      <c r="AG25" s="316"/>
      <c r="AH25" s="344"/>
      <c r="AI25" s="315">
        <v>-14280</v>
      </c>
      <c r="AJ25" s="316"/>
      <c r="AK25" s="316"/>
      <c r="AL25" s="316"/>
      <c r="AM25" s="316"/>
      <c r="AN25" s="316"/>
      <c r="AO25" s="316"/>
      <c r="AP25" s="316"/>
      <c r="AQ25" s="316"/>
      <c r="AR25" s="316"/>
      <c r="AS25" s="344"/>
      <c r="AT25" s="335">
        <v>738</v>
      </c>
      <c r="AU25" s="338"/>
      <c r="AV25" s="338"/>
      <c r="AW25" s="338"/>
      <c r="AX25" s="338"/>
      <c r="AY25" s="338"/>
      <c r="AZ25" s="338"/>
      <c r="BA25" s="339"/>
      <c r="BB25" s="335">
        <v>7402413</v>
      </c>
      <c r="BC25" s="338"/>
      <c r="BD25" s="338"/>
      <c r="BE25" s="338"/>
      <c r="BF25" s="338"/>
      <c r="BG25" s="338"/>
      <c r="BH25" s="338"/>
      <c r="BI25" s="338"/>
      <c r="BJ25" s="338"/>
      <c r="BK25" s="338"/>
      <c r="BL25" s="339"/>
      <c r="BM25" s="335">
        <v>0</v>
      </c>
      <c r="BN25" s="338"/>
      <c r="BO25" s="338"/>
      <c r="BP25" s="338"/>
      <c r="BQ25" s="338"/>
      <c r="BR25" s="338"/>
      <c r="BS25" s="338"/>
      <c r="BT25" s="339"/>
      <c r="BU25" s="335">
        <v>0</v>
      </c>
      <c r="BV25" s="338"/>
      <c r="BW25" s="338"/>
      <c r="BX25" s="338"/>
      <c r="BY25" s="338"/>
      <c r="BZ25" s="338"/>
      <c r="CA25" s="338"/>
      <c r="CB25" s="338"/>
      <c r="CC25" s="338"/>
      <c r="CD25" s="338"/>
      <c r="CE25" s="339"/>
      <c r="CF25" s="335">
        <v>439</v>
      </c>
      <c r="CG25" s="338"/>
      <c r="CH25" s="338"/>
      <c r="CI25" s="338"/>
      <c r="CJ25" s="338"/>
      <c r="CK25" s="338"/>
      <c r="CL25" s="338"/>
      <c r="CM25" s="339"/>
      <c r="CN25" s="335">
        <v>45679272</v>
      </c>
      <c r="CO25" s="336"/>
      <c r="CP25" s="336"/>
      <c r="CQ25" s="336"/>
      <c r="CR25" s="336"/>
      <c r="CS25" s="336"/>
      <c r="CT25" s="336"/>
      <c r="CU25" s="336"/>
      <c r="CV25" s="336"/>
      <c r="CW25" s="336"/>
      <c r="CX25" s="337"/>
    </row>
    <row r="26" spans="1:102" ht="27" customHeight="1" x14ac:dyDescent="0.15">
      <c r="A26" s="224" t="s">
        <v>97</v>
      </c>
      <c r="B26" s="264"/>
      <c r="C26" s="264"/>
      <c r="D26" s="264"/>
      <c r="E26" s="264"/>
      <c r="F26" s="264"/>
      <c r="G26" s="264"/>
      <c r="H26" s="335">
        <v>0</v>
      </c>
      <c r="I26" s="338"/>
      <c r="J26" s="338"/>
      <c r="K26" s="338"/>
      <c r="L26" s="338"/>
      <c r="M26" s="338"/>
      <c r="N26" s="338"/>
      <c r="O26" s="339"/>
      <c r="P26" s="341" t="s">
        <v>81</v>
      </c>
      <c r="Q26" s="342"/>
      <c r="R26" s="342"/>
      <c r="S26" s="342"/>
      <c r="T26" s="342"/>
      <c r="U26" s="342"/>
      <c r="V26" s="342"/>
      <c r="W26" s="342"/>
      <c r="X26" s="342"/>
      <c r="Y26" s="342"/>
      <c r="Z26" s="343"/>
      <c r="AA26" s="345">
        <v>0</v>
      </c>
      <c r="AB26" s="346"/>
      <c r="AC26" s="346"/>
      <c r="AD26" s="346"/>
      <c r="AE26" s="346"/>
      <c r="AF26" s="346"/>
      <c r="AG26" s="346"/>
      <c r="AH26" s="347"/>
      <c r="AI26" s="345">
        <v>0</v>
      </c>
      <c r="AJ26" s="346"/>
      <c r="AK26" s="346"/>
      <c r="AL26" s="346"/>
      <c r="AM26" s="346"/>
      <c r="AN26" s="346"/>
      <c r="AO26" s="346"/>
      <c r="AP26" s="346"/>
      <c r="AQ26" s="346"/>
      <c r="AR26" s="346"/>
      <c r="AS26" s="347"/>
      <c r="AT26" s="335">
        <v>18</v>
      </c>
      <c r="AU26" s="338"/>
      <c r="AV26" s="338"/>
      <c r="AW26" s="338"/>
      <c r="AX26" s="338"/>
      <c r="AY26" s="338"/>
      <c r="AZ26" s="338"/>
      <c r="BA26" s="339"/>
      <c r="BB26" s="335">
        <v>424048</v>
      </c>
      <c r="BC26" s="338"/>
      <c r="BD26" s="338"/>
      <c r="BE26" s="338"/>
      <c r="BF26" s="338"/>
      <c r="BG26" s="338"/>
      <c r="BH26" s="338"/>
      <c r="BI26" s="338"/>
      <c r="BJ26" s="338"/>
      <c r="BK26" s="338"/>
      <c r="BL26" s="339"/>
      <c r="BM26" s="335">
        <v>0</v>
      </c>
      <c r="BN26" s="338"/>
      <c r="BO26" s="338"/>
      <c r="BP26" s="338"/>
      <c r="BQ26" s="338"/>
      <c r="BR26" s="338"/>
      <c r="BS26" s="338"/>
      <c r="BT26" s="339"/>
      <c r="BU26" s="335">
        <v>0</v>
      </c>
      <c r="BV26" s="338"/>
      <c r="BW26" s="338"/>
      <c r="BX26" s="338"/>
      <c r="BY26" s="338"/>
      <c r="BZ26" s="338"/>
      <c r="CA26" s="338"/>
      <c r="CB26" s="338"/>
      <c r="CC26" s="338"/>
      <c r="CD26" s="338"/>
      <c r="CE26" s="339"/>
      <c r="CF26" s="335">
        <v>47</v>
      </c>
      <c r="CG26" s="338"/>
      <c r="CH26" s="338"/>
      <c r="CI26" s="338"/>
      <c r="CJ26" s="338"/>
      <c r="CK26" s="338"/>
      <c r="CL26" s="338"/>
      <c r="CM26" s="339"/>
      <c r="CN26" s="335">
        <v>2094245</v>
      </c>
      <c r="CO26" s="393"/>
      <c r="CP26" s="393"/>
      <c r="CQ26" s="393"/>
      <c r="CR26" s="393"/>
      <c r="CS26" s="393"/>
      <c r="CT26" s="393"/>
      <c r="CU26" s="393"/>
      <c r="CV26" s="393"/>
      <c r="CW26" s="393"/>
      <c r="CX26" s="394"/>
    </row>
    <row r="27" spans="1:102" ht="27" customHeight="1" x14ac:dyDescent="0.15">
      <c r="A27" s="224" t="s">
        <v>107</v>
      </c>
      <c r="B27" s="264"/>
      <c r="C27" s="264"/>
      <c r="D27" s="264"/>
      <c r="E27" s="264"/>
      <c r="F27" s="264"/>
      <c r="G27" s="264"/>
      <c r="H27" s="318">
        <v>0</v>
      </c>
      <c r="I27" s="319"/>
      <c r="J27" s="319"/>
      <c r="K27" s="319"/>
      <c r="L27" s="319"/>
      <c r="M27" s="319"/>
      <c r="N27" s="319"/>
      <c r="O27" s="320"/>
      <c r="P27" s="321" t="s">
        <v>81</v>
      </c>
      <c r="Q27" s="322"/>
      <c r="R27" s="322"/>
      <c r="S27" s="322"/>
      <c r="T27" s="322"/>
      <c r="U27" s="322"/>
      <c r="V27" s="322"/>
      <c r="W27" s="322"/>
      <c r="X27" s="322"/>
      <c r="Y27" s="322"/>
      <c r="Z27" s="323"/>
      <c r="AA27" s="318">
        <v>0</v>
      </c>
      <c r="AB27" s="319"/>
      <c r="AC27" s="319"/>
      <c r="AD27" s="319"/>
      <c r="AE27" s="319"/>
      <c r="AF27" s="319"/>
      <c r="AG27" s="319"/>
      <c r="AH27" s="320"/>
      <c r="AI27" s="318">
        <v>0</v>
      </c>
      <c r="AJ27" s="319"/>
      <c r="AK27" s="319"/>
      <c r="AL27" s="319"/>
      <c r="AM27" s="319"/>
      <c r="AN27" s="319"/>
      <c r="AO27" s="319"/>
      <c r="AP27" s="319"/>
      <c r="AQ27" s="319"/>
      <c r="AR27" s="319"/>
      <c r="AS27" s="320"/>
      <c r="AT27" s="324">
        <v>-3</v>
      </c>
      <c r="AU27" s="325"/>
      <c r="AV27" s="325"/>
      <c r="AW27" s="325"/>
      <c r="AX27" s="325"/>
      <c r="AY27" s="325"/>
      <c r="AZ27" s="325"/>
      <c r="BA27" s="326"/>
      <c r="BB27" s="324">
        <v>-42134</v>
      </c>
      <c r="BC27" s="325"/>
      <c r="BD27" s="325"/>
      <c r="BE27" s="325"/>
      <c r="BF27" s="325"/>
      <c r="BG27" s="325"/>
      <c r="BH27" s="325"/>
      <c r="BI27" s="325"/>
      <c r="BJ27" s="325"/>
      <c r="BK27" s="325"/>
      <c r="BL27" s="326"/>
      <c r="BM27" s="318">
        <v>0</v>
      </c>
      <c r="BN27" s="319"/>
      <c r="BO27" s="319"/>
      <c r="BP27" s="319"/>
      <c r="BQ27" s="319"/>
      <c r="BR27" s="319"/>
      <c r="BS27" s="319"/>
      <c r="BT27" s="320"/>
      <c r="BU27" s="318">
        <v>0</v>
      </c>
      <c r="BV27" s="319"/>
      <c r="BW27" s="319"/>
      <c r="BX27" s="319"/>
      <c r="BY27" s="319"/>
      <c r="BZ27" s="319"/>
      <c r="CA27" s="319"/>
      <c r="CB27" s="319"/>
      <c r="CC27" s="319"/>
      <c r="CD27" s="319"/>
      <c r="CE27" s="320"/>
      <c r="CF27" s="318">
        <v>8</v>
      </c>
      <c r="CG27" s="319"/>
      <c r="CH27" s="319"/>
      <c r="CI27" s="319"/>
      <c r="CJ27" s="319"/>
      <c r="CK27" s="319"/>
      <c r="CL27" s="319"/>
      <c r="CM27" s="320"/>
      <c r="CN27" s="318">
        <v>240849</v>
      </c>
      <c r="CO27" s="327"/>
      <c r="CP27" s="327"/>
      <c r="CQ27" s="327"/>
      <c r="CR27" s="327"/>
      <c r="CS27" s="327"/>
      <c r="CT27" s="327"/>
      <c r="CU27" s="327"/>
      <c r="CV27" s="327"/>
      <c r="CW27" s="327"/>
      <c r="CX27" s="328"/>
    </row>
    <row r="28" spans="1:102" ht="27" customHeight="1" x14ac:dyDescent="0.15">
      <c r="A28" s="221" t="s">
        <v>118</v>
      </c>
      <c r="B28" s="265"/>
      <c r="C28" s="265"/>
      <c r="D28" s="265"/>
      <c r="E28" s="265"/>
      <c r="F28" s="265"/>
      <c r="G28" s="265"/>
      <c r="H28" s="356">
        <v>0</v>
      </c>
      <c r="I28" s="357"/>
      <c r="J28" s="357"/>
      <c r="K28" s="357"/>
      <c r="L28" s="357"/>
      <c r="M28" s="357"/>
      <c r="N28" s="357"/>
      <c r="O28" s="358"/>
      <c r="P28" s="371" t="s">
        <v>119</v>
      </c>
      <c r="Q28" s="357"/>
      <c r="R28" s="357"/>
      <c r="S28" s="357"/>
      <c r="T28" s="357"/>
      <c r="U28" s="357"/>
      <c r="V28" s="357"/>
      <c r="W28" s="357"/>
      <c r="X28" s="357"/>
      <c r="Y28" s="357"/>
      <c r="Z28" s="358"/>
      <c r="AA28" s="356">
        <v>0</v>
      </c>
      <c r="AB28" s="357"/>
      <c r="AC28" s="357"/>
      <c r="AD28" s="357"/>
      <c r="AE28" s="357"/>
      <c r="AF28" s="357"/>
      <c r="AG28" s="357"/>
      <c r="AH28" s="358"/>
      <c r="AI28" s="371">
        <v>0</v>
      </c>
      <c r="AJ28" s="357"/>
      <c r="AK28" s="357"/>
      <c r="AL28" s="357"/>
      <c r="AM28" s="357"/>
      <c r="AN28" s="357"/>
      <c r="AO28" s="357"/>
      <c r="AP28" s="357"/>
      <c r="AQ28" s="357"/>
      <c r="AR28" s="357"/>
      <c r="AS28" s="358"/>
      <c r="AT28" s="356">
        <v>0</v>
      </c>
      <c r="AU28" s="357"/>
      <c r="AV28" s="357"/>
      <c r="AW28" s="357"/>
      <c r="AX28" s="357"/>
      <c r="AY28" s="357"/>
      <c r="AZ28" s="357"/>
      <c r="BA28" s="358"/>
      <c r="BB28" s="371">
        <v>0</v>
      </c>
      <c r="BC28" s="357"/>
      <c r="BD28" s="357"/>
      <c r="BE28" s="357"/>
      <c r="BF28" s="357"/>
      <c r="BG28" s="357"/>
      <c r="BH28" s="357"/>
      <c r="BI28" s="357"/>
      <c r="BJ28" s="357"/>
      <c r="BK28" s="357"/>
      <c r="BL28" s="358"/>
      <c r="BM28" s="356">
        <v>0</v>
      </c>
      <c r="BN28" s="357"/>
      <c r="BO28" s="357"/>
      <c r="BP28" s="357"/>
      <c r="BQ28" s="357"/>
      <c r="BR28" s="357"/>
      <c r="BS28" s="357"/>
      <c r="BT28" s="358"/>
      <c r="BU28" s="371">
        <v>0</v>
      </c>
      <c r="BV28" s="357"/>
      <c r="BW28" s="357"/>
      <c r="BX28" s="357"/>
      <c r="BY28" s="357"/>
      <c r="BZ28" s="357"/>
      <c r="CA28" s="357"/>
      <c r="CB28" s="357"/>
      <c r="CC28" s="357"/>
      <c r="CD28" s="357"/>
      <c r="CE28" s="358"/>
      <c r="CF28" s="356">
        <v>0</v>
      </c>
      <c r="CG28" s="357"/>
      <c r="CH28" s="357"/>
      <c r="CI28" s="357"/>
      <c r="CJ28" s="357"/>
      <c r="CK28" s="357"/>
      <c r="CL28" s="357"/>
      <c r="CM28" s="358"/>
      <c r="CN28" s="351">
        <v>0</v>
      </c>
      <c r="CO28" s="352"/>
      <c r="CP28" s="352"/>
      <c r="CQ28" s="352"/>
      <c r="CR28" s="352"/>
      <c r="CS28" s="352"/>
      <c r="CT28" s="352"/>
      <c r="CU28" s="352"/>
      <c r="CV28" s="352"/>
      <c r="CW28" s="352"/>
      <c r="CX28" s="353"/>
    </row>
    <row r="29" spans="1:102" ht="15" customHeight="1" x14ac:dyDescent="0.15">
      <c r="A29" s="385" t="s">
        <v>91</v>
      </c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385"/>
      <c r="AZ29" s="385"/>
      <c r="BA29" s="385"/>
      <c r="BB29" s="385"/>
      <c r="BC29" s="385"/>
      <c r="BD29" s="385"/>
      <c r="BE29" s="385"/>
      <c r="BF29" s="385"/>
      <c r="BG29" s="385"/>
      <c r="BH29" s="385"/>
      <c r="BI29" s="385"/>
      <c r="BJ29" s="385"/>
      <c r="BK29" s="385"/>
      <c r="BL29" s="385"/>
      <c r="BM29" s="385"/>
      <c r="BN29" s="385"/>
      <c r="BO29" s="385"/>
      <c r="BP29" s="385"/>
      <c r="BQ29" s="385"/>
      <c r="BR29" s="385"/>
      <c r="BS29" s="385"/>
      <c r="BT29" s="385"/>
      <c r="BU29" s="385"/>
      <c r="BV29" s="385"/>
      <c r="BW29" s="385"/>
      <c r="BX29" s="385"/>
      <c r="BY29" s="385"/>
      <c r="BZ29" s="385"/>
      <c r="CA29" s="385"/>
      <c r="CB29" s="385"/>
      <c r="CC29" s="385"/>
      <c r="CD29" s="385"/>
      <c r="CE29" s="385"/>
      <c r="CF29" s="385"/>
      <c r="CG29" s="385"/>
      <c r="CH29" s="385"/>
      <c r="CI29" s="385"/>
      <c r="CJ29" s="385"/>
      <c r="CK29" s="385"/>
      <c r="CL29" s="385"/>
      <c r="CM29" s="385"/>
      <c r="CN29" s="385"/>
      <c r="CO29" s="385"/>
      <c r="CP29" s="385"/>
      <c r="CQ29" s="385"/>
      <c r="CR29" s="385"/>
      <c r="CS29" s="385"/>
      <c r="CT29" s="385"/>
      <c r="CU29" s="385"/>
      <c r="CV29" s="385"/>
      <c r="CW29" s="385"/>
      <c r="CX29" s="385"/>
    </row>
    <row r="30" spans="1:102" ht="15" customHeight="1" x14ac:dyDescent="0.15">
      <c r="A30" s="385" t="s">
        <v>92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  <c r="AW30" s="385"/>
      <c r="AX30" s="385"/>
      <c r="AY30" s="385"/>
      <c r="AZ30" s="385"/>
      <c r="BA30" s="385"/>
      <c r="BB30" s="385"/>
      <c r="BC30" s="385"/>
      <c r="BD30" s="385"/>
      <c r="BE30" s="385"/>
      <c r="BF30" s="385"/>
      <c r="BG30" s="385"/>
      <c r="BH30" s="385"/>
      <c r="BI30" s="385"/>
      <c r="BJ30" s="385"/>
      <c r="BK30" s="385"/>
      <c r="BL30" s="385"/>
      <c r="BM30" s="385"/>
      <c r="BN30" s="385"/>
      <c r="BO30" s="385"/>
      <c r="BP30" s="385"/>
      <c r="BQ30" s="385"/>
      <c r="BR30" s="385"/>
      <c r="BS30" s="385"/>
      <c r="BT30" s="385"/>
      <c r="BU30" s="385"/>
      <c r="BV30" s="385"/>
      <c r="BW30" s="385"/>
      <c r="BX30" s="385"/>
      <c r="BY30" s="385"/>
      <c r="BZ30" s="385"/>
      <c r="CA30" s="385"/>
      <c r="CB30" s="385"/>
      <c r="CC30" s="385"/>
      <c r="CD30" s="385"/>
      <c r="CE30" s="385"/>
      <c r="CF30" s="385"/>
      <c r="CG30" s="385"/>
      <c r="CH30" s="385"/>
      <c r="CI30" s="385"/>
      <c r="CJ30" s="385"/>
      <c r="CK30" s="385"/>
      <c r="CL30" s="385"/>
      <c r="CM30" s="385"/>
      <c r="CN30" s="385"/>
      <c r="CO30" s="385"/>
      <c r="CP30" s="385"/>
      <c r="CQ30" s="385"/>
      <c r="CR30" s="385"/>
      <c r="CS30" s="385"/>
      <c r="CT30" s="385"/>
      <c r="CU30" s="385"/>
      <c r="CV30" s="385"/>
      <c r="CW30" s="385"/>
      <c r="CX30" s="385"/>
    </row>
    <row r="31" spans="1:102" ht="15" customHeight="1" x14ac:dyDescent="0.15">
      <c r="A31" s="385" t="s">
        <v>82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  <c r="AM31" s="385"/>
      <c r="AN31" s="385"/>
      <c r="AO31" s="385"/>
      <c r="AP31" s="385"/>
      <c r="AQ31" s="385"/>
      <c r="AR31" s="385"/>
      <c r="AS31" s="385"/>
      <c r="AT31" s="385"/>
      <c r="AU31" s="385"/>
      <c r="AV31" s="385"/>
      <c r="AW31" s="385"/>
      <c r="AX31" s="385"/>
      <c r="AY31" s="385"/>
      <c r="AZ31" s="385"/>
      <c r="BA31" s="385"/>
      <c r="BB31" s="385"/>
      <c r="BC31" s="385"/>
      <c r="BD31" s="385"/>
      <c r="BE31" s="385"/>
      <c r="BF31" s="385"/>
      <c r="BG31" s="385"/>
      <c r="BH31" s="385"/>
      <c r="BI31" s="385"/>
      <c r="BJ31" s="385"/>
      <c r="BK31" s="385"/>
      <c r="BL31" s="385"/>
      <c r="BM31" s="385"/>
      <c r="BN31" s="385"/>
      <c r="BO31" s="385"/>
      <c r="BP31" s="385"/>
      <c r="BQ31" s="385"/>
      <c r="BR31" s="385"/>
      <c r="BS31" s="385"/>
      <c r="BT31" s="385"/>
      <c r="BU31" s="385"/>
      <c r="BV31" s="385"/>
      <c r="BW31" s="385"/>
      <c r="BX31" s="385"/>
      <c r="BY31" s="385"/>
      <c r="BZ31" s="385"/>
      <c r="CA31" s="385"/>
      <c r="CB31" s="385"/>
      <c r="CC31" s="385"/>
      <c r="CD31" s="385"/>
      <c r="CE31" s="385"/>
      <c r="CF31" s="385"/>
      <c r="CG31" s="385"/>
      <c r="CH31" s="385"/>
      <c r="CI31" s="385"/>
      <c r="CJ31" s="385"/>
      <c r="CK31" s="385"/>
      <c r="CL31" s="385"/>
      <c r="CM31" s="385"/>
      <c r="CN31" s="385"/>
      <c r="CO31" s="385"/>
      <c r="CP31" s="385"/>
      <c r="CQ31" s="385"/>
      <c r="CR31" s="385"/>
      <c r="CS31" s="385"/>
      <c r="CT31" s="385"/>
      <c r="CU31" s="385"/>
      <c r="CV31" s="385"/>
      <c r="CW31" s="385"/>
      <c r="CX31" s="385"/>
    </row>
    <row r="32" spans="1:102" x14ac:dyDescent="0.15">
      <c r="A32" s="385" t="s">
        <v>116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5"/>
      <c r="AS32" s="385"/>
      <c r="AT32" s="385"/>
      <c r="AU32" s="385"/>
      <c r="AV32" s="385"/>
      <c r="AW32" s="385"/>
      <c r="AX32" s="385"/>
      <c r="AY32" s="385"/>
      <c r="AZ32" s="385"/>
      <c r="BA32" s="385"/>
      <c r="BB32" s="385"/>
      <c r="BC32" s="385"/>
      <c r="BD32" s="385"/>
      <c r="BE32" s="385"/>
      <c r="BF32" s="385"/>
      <c r="BG32" s="385"/>
      <c r="BH32" s="385"/>
      <c r="BI32" s="385"/>
      <c r="BJ32" s="385"/>
      <c r="BK32" s="385"/>
      <c r="BL32" s="385"/>
      <c r="BM32" s="385"/>
      <c r="BN32" s="385"/>
      <c r="BO32" s="385"/>
      <c r="BP32" s="385"/>
      <c r="BQ32" s="385"/>
      <c r="BR32" s="385"/>
      <c r="BS32" s="385"/>
      <c r="BT32" s="385"/>
      <c r="BU32" s="385"/>
      <c r="BV32" s="385"/>
      <c r="BW32" s="385"/>
      <c r="BX32" s="385"/>
      <c r="BY32" s="385"/>
      <c r="BZ32" s="385"/>
      <c r="CA32" s="385"/>
      <c r="CB32" s="385"/>
      <c r="CC32" s="385"/>
      <c r="CD32" s="385"/>
      <c r="CE32" s="385"/>
      <c r="CF32" s="385"/>
      <c r="CG32" s="385"/>
      <c r="CH32" s="385"/>
      <c r="CI32" s="385"/>
      <c r="CJ32" s="385"/>
      <c r="CK32" s="385"/>
      <c r="CL32" s="385"/>
      <c r="CM32" s="385"/>
      <c r="CN32" s="385"/>
      <c r="CO32" s="385"/>
      <c r="CP32" s="385"/>
      <c r="CQ32" s="385"/>
      <c r="CR32" s="385"/>
      <c r="CS32" s="385"/>
      <c r="CT32" s="385"/>
      <c r="CU32" s="385"/>
      <c r="CV32" s="385"/>
      <c r="CW32" s="385"/>
      <c r="CX32" s="385"/>
    </row>
  </sheetData>
  <mergeCells count="210">
    <mergeCell ref="CN23:CX23"/>
    <mergeCell ref="A8:J8"/>
    <mergeCell ref="K8:S8"/>
    <mergeCell ref="T8:AG8"/>
    <mergeCell ref="CF26:CM26"/>
    <mergeCell ref="CN26:CX26"/>
    <mergeCell ref="A17:G17"/>
    <mergeCell ref="H17:O17"/>
    <mergeCell ref="P17:Z17"/>
    <mergeCell ref="AA17:AH17"/>
    <mergeCell ref="AI17:AS17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U26:CE26"/>
    <mergeCell ref="H24:O24"/>
    <mergeCell ref="P24:Z24"/>
    <mergeCell ref="AA24:AH24"/>
    <mergeCell ref="AI24:AS24"/>
    <mergeCell ref="BE10:BM10"/>
    <mergeCell ref="BN10:CA10"/>
    <mergeCell ref="AI23:AS23"/>
    <mergeCell ref="CF15:CM15"/>
    <mergeCell ref="A19:G19"/>
    <mergeCell ref="H19:O19"/>
    <mergeCell ref="P19:Z19"/>
    <mergeCell ref="AA19:AH19"/>
    <mergeCell ref="AI19:AS19"/>
    <mergeCell ref="AT19:BA19"/>
    <mergeCell ref="BB19:BL19"/>
    <mergeCell ref="AA23:AH23"/>
    <mergeCell ref="CF17:CM17"/>
    <mergeCell ref="P23:Z23"/>
    <mergeCell ref="BU16:CE16"/>
    <mergeCell ref="A32:CX32"/>
    <mergeCell ref="AH5:AP5"/>
    <mergeCell ref="AQ5:BD5"/>
    <mergeCell ref="BE5:BM5"/>
    <mergeCell ref="BN5:CA5"/>
    <mergeCell ref="CB5:CJ5"/>
    <mergeCell ref="CK5:CX5"/>
    <mergeCell ref="A12:G14"/>
    <mergeCell ref="H12:CE12"/>
    <mergeCell ref="CF12:CX12"/>
    <mergeCell ref="H13:Z13"/>
    <mergeCell ref="AA13:AS13"/>
    <mergeCell ref="CF13:CX13"/>
    <mergeCell ref="H14:O14"/>
    <mergeCell ref="P14:Z14"/>
    <mergeCell ref="CF21:CX22"/>
    <mergeCell ref="H22:Z22"/>
    <mergeCell ref="AA22:AS22"/>
    <mergeCell ref="AT22:BL22"/>
    <mergeCell ref="BM22:CE22"/>
    <mergeCell ref="H23:O23"/>
    <mergeCell ref="A31:CX31"/>
    <mergeCell ref="A29:CX29"/>
    <mergeCell ref="A30:CX30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K6:CX6"/>
    <mergeCell ref="AA14:AH14"/>
    <mergeCell ref="AI14:AS14"/>
    <mergeCell ref="AT14:BA14"/>
    <mergeCell ref="BB14:BL14"/>
    <mergeCell ref="BM14:BT14"/>
    <mergeCell ref="BU14:CE14"/>
    <mergeCell ref="CF14:CM14"/>
    <mergeCell ref="CN14:CX14"/>
    <mergeCell ref="AH8:AP8"/>
    <mergeCell ref="AQ8:BD8"/>
    <mergeCell ref="BE8:BM8"/>
    <mergeCell ref="BN8:CA8"/>
    <mergeCell ref="CB8:CJ8"/>
    <mergeCell ref="CK8:CX8"/>
    <mergeCell ref="BE9:BM9"/>
    <mergeCell ref="A6:J6"/>
    <mergeCell ref="K6:S6"/>
    <mergeCell ref="T6:AG6"/>
    <mergeCell ref="AH6:AP6"/>
    <mergeCell ref="AQ6:BD6"/>
    <mergeCell ref="BE6:BM6"/>
    <mergeCell ref="BN6:CA6"/>
    <mergeCell ref="CB6:CJ6"/>
    <mergeCell ref="CF25:CM25"/>
    <mergeCell ref="AT13:BL13"/>
    <mergeCell ref="BM13:CE13"/>
    <mergeCell ref="BB23:BL23"/>
    <mergeCell ref="BM23:BT23"/>
    <mergeCell ref="BU23:CE23"/>
    <mergeCell ref="H21:CE21"/>
    <mergeCell ref="CF18:CM18"/>
    <mergeCell ref="BM19:BT19"/>
    <mergeCell ref="BU19:CE19"/>
    <mergeCell ref="CF19:CM19"/>
    <mergeCell ref="BM24:BT24"/>
    <mergeCell ref="BU24:CE24"/>
    <mergeCell ref="A10:J10"/>
    <mergeCell ref="K10:S10"/>
    <mergeCell ref="T10:AG10"/>
    <mergeCell ref="CN17:CX17"/>
    <mergeCell ref="CB10:CJ10"/>
    <mergeCell ref="CK10:CX10"/>
    <mergeCell ref="CN19:CX19"/>
    <mergeCell ref="A7:J7"/>
    <mergeCell ref="K7:S7"/>
    <mergeCell ref="T7:AG7"/>
    <mergeCell ref="AH7:AP7"/>
    <mergeCell ref="AQ7:BD7"/>
    <mergeCell ref="BE7:BM7"/>
    <mergeCell ref="BN7:CA7"/>
    <mergeCell ref="CB7:CJ7"/>
    <mergeCell ref="CK7:CX7"/>
    <mergeCell ref="A9:J9"/>
    <mergeCell ref="K9:S9"/>
    <mergeCell ref="T9:AG9"/>
    <mergeCell ref="AH9:AP9"/>
    <mergeCell ref="AQ9:BD9"/>
    <mergeCell ref="BN9:CA9"/>
    <mergeCell ref="CB9:CJ9"/>
    <mergeCell ref="CK9:CX9"/>
    <mergeCell ref="AH10:AP10"/>
    <mergeCell ref="AQ10:BD10"/>
    <mergeCell ref="BM16:BT16"/>
    <mergeCell ref="BM25:BT25"/>
    <mergeCell ref="BU25:CE25"/>
    <mergeCell ref="CN28:CX28"/>
    <mergeCell ref="AT23:BA23"/>
    <mergeCell ref="CF23:CM23"/>
    <mergeCell ref="CN15:CX15"/>
    <mergeCell ref="A15:G15"/>
    <mergeCell ref="H15:O15"/>
    <mergeCell ref="P15:Z15"/>
    <mergeCell ref="AA15:AH15"/>
    <mergeCell ref="AI15:AS15"/>
    <mergeCell ref="AT15:BA15"/>
    <mergeCell ref="A21:G23"/>
    <mergeCell ref="CF16:CM16"/>
    <mergeCell ref="CN16:CX16"/>
    <mergeCell ref="BU15:CE15"/>
    <mergeCell ref="BB15:BL15"/>
    <mergeCell ref="BM15:BT15"/>
    <mergeCell ref="AT17:BA17"/>
    <mergeCell ref="BB17:BL17"/>
    <mergeCell ref="BM17:BT17"/>
    <mergeCell ref="BU17:CE17"/>
    <mergeCell ref="A28:G28"/>
    <mergeCell ref="CF28:CM28"/>
    <mergeCell ref="A25:G25"/>
    <mergeCell ref="H25:O25"/>
    <mergeCell ref="P25:Z25"/>
    <mergeCell ref="AA25:AH25"/>
    <mergeCell ref="AI25:AS25"/>
    <mergeCell ref="AT25:BA25"/>
    <mergeCell ref="BB25:BL25"/>
    <mergeCell ref="BB24:BL24"/>
    <mergeCell ref="A16:G16"/>
    <mergeCell ref="H16:O16"/>
    <mergeCell ref="P16:Z16"/>
    <mergeCell ref="AA16:AH16"/>
    <mergeCell ref="AI16:AS16"/>
    <mergeCell ref="AT16:BA16"/>
    <mergeCell ref="BB16:BL16"/>
    <mergeCell ref="AT24:BA24"/>
    <mergeCell ref="A24:G24"/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CN25:CX25"/>
    <mergeCell ref="CF24:CM24"/>
    <mergeCell ref="CN24:CX24"/>
    <mergeCell ref="BU18:CE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7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zoomScaleNormal="100" zoomScaleSheetLayoutView="100" workbookViewId="0">
      <selection activeCell="M3" sqref="M3"/>
    </sheetView>
  </sheetViews>
  <sheetFormatPr defaultRowHeight="42" x14ac:dyDescent="0.15"/>
  <cols>
    <col min="1" max="1" width="7.625" style="7" customWidth="1"/>
    <col min="2" max="2" width="8.625" style="7" customWidth="1"/>
    <col min="3" max="3" width="7.625" style="7" customWidth="1"/>
    <col min="4" max="4" width="6.625" style="7" customWidth="1"/>
    <col min="5" max="8" width="9" style="7"/>
    <col min="9" max="9" width="15.25" style="7" customWidth="1"/>
    <col min="10" max="16384" width="9" style="7"/>
  </cols>
  <sheetData>
    <row r="1" spans="1:55" ht="42" customHeight="1" x14ac:dyDescent="0.15">
      <c r="A1" s="4"/>
      <c r="B1" s="5"/>
      <c r="C1" s="4"/>
      <c r="D1" s="4"/>
      <c r="E1" s="47"/>
      <c r="F1" s="47"/>
      <c r="G1" s="47"/>
      <c r="H1" s="47"/>
      <c r="I1" s="4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5" spans="1:5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5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x14ac:dyDescent="0.15"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55" x14ac:dyDescent="0.15"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23" spans="1:62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62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8"/>
    </row>
    <row r="33" spans="8:55" x14ac:dyDescent="0.1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</sheetData>
  <mergeCells count="1">
    <mergeCell ref="E1:I1"/>
  </mergeCells>
  <phoneticPr fontId="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D4D1-FAAF-4836-94A4-E8BA86469C04}">
  <dimension ref="A1:I1"/>
  <sheetViews>
    <sheetView showGridLines="0" view="pageBreakPreview" zoomScaleNormal="100" zoomScaleSheetLayoutView="100" workbookViewId="0">
      <selection activeCell="J10" sqref="J10"/>
    </sheetView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6"/>
      <c r="F1" s="46"/>
      <c r="G1" s="46"/>
      <c r="H1" s="46"/>
      <c r="I1" s="46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15.125" style="18" customWidth="1"/>
    <col min="2" max="8" width="10.75" style="18" customWidth="1"/>
    <col min="9" max="16384" width="9" style="10"/>
  </cols>
  <sheetData>
    <row r="1" spans="1:8" ht="19.5" customHeight="1" x14ac:dyDescent="0.15">
      <c r="A1" s="48" t="s">
        <v>129</v>
      </c>
      <c r="B1" s="48"/>
      <c r="C1" s="48"/>
      <c r="D1" s="48"/>
      <c r="E1" s="48"/>
      <c r="F1" s="48"/>
      <c r="G1" s="48"/>
      <c r="H1" s="48"/>
    </row>
    <row r="2" spans="1:8" ht="21" customHeight="1" x14ac:dyDescent="0.15">
      <c r="A2" s="19"/>
    </row>
    <row r="3" spans="1:8" ht="21" customHeight="1" x14ac:dyDescent="0.15">
      <c r="A3" s="20"/>
    </row>
    <row r="4" spans="1:8" ht="21.75" customHeight="1" x14ac:dyDescent="0.15">
      <c r="A4" s="49" t="s">
        <v>0</v>
      </c>
      <c r="B4" s="49"/>
      <c r="C4" s="49"/>
      <c r="D4" s="49"/>
      <c r="E4" s="49"/>
      <c r="F4" s="49"/>
      <c r="G4" s="49"/>
      <c r="H4" s="49"/>
    </row>
    <row r="5" spans="1:8" ht="21" customHeight="1" x14ac:dyDescent="0.15">
      <c r="A5" s="19"/>
    </row>
    <row r="6" spans="1:8" ht="17.25" customHeight="1" x14ac:dyDescent="0.15">
      <c r="A6" s="50" t="s">
        <v>103</v>
      </c>
      <c r="B6" s="50"/>
      <c r="C6" s="50"/>
      <c r="D6" s="50"/>
      <c r="E6" s="50"/>
      <c r="F6" s="50"/>
      <c r="G6" s="50"/>
      <c r="H6" s="50"/>
    </row>
    <row r="7" spans="1:8" ht="15" customHeight="1" x14ac:dyDescent="0.15">
      <c r="A7" s="51" t="s">
        <v>1</v>
      </c>
      <c r="B7" s="51"/>
      <c r="C7" s="51"/>
      <c r="D7" s="51"/>
      <c r="E7" s="51"/>
      <c r="F7" s="51"/>
      <c r="G7" s="51"/>
      <c r="H7" s="51"/>
    </row>
    <row r="8" spans="1:8" ht="18.75" customHeight="1" x14ac:dyDescent="0.15">
      <c r="A8" s="59"/>
      <c r="B8" s="62" t="s">
        <v>2</v>
      </c>
      <c r="C8" s="63"/>
      <c r="D8" s="63"/>
      <c r="E8" s="64"/>
      <c r="F8" s="62" t="s">
        <v>3</v>
      </c>
      <c r="G8" s="63"/>
      <c r="H8" s="65"/>
    </row>
    <row r="9" spans="1:8" ht="18.75" customHeight="1" x14ac:dyDescent="0.15">
      <c r="A9" s="60"/>
      <c r="B9" s="54" t="s">
        <v>4</v>
      </c>
      <c r="C9" s="54" t="s">
        <v>5</v>
      </c>
      <c r="D9" s="52" t="s">
        <v>6</v>
      </c>
      <c r="E9" s="53"/>
      <c r="F9" s="54" t="s">
        <v>4</v>
      </c>
      <c r="G9" s="54" t="s">
        <v>5</v>
      </c>
      <c r="H9" s="56" t="s">
        <v>6</v>
      </c>
    </row>
    <row r="10" spans="1:8" ht="18.75" customHeight="1" x14ac:dyDescent="0.15">
      <c r="A10" s="61"/>
      <c r="B10" s="55"/>
      <c r="C10" s="55"/>
      <c r="D10" s="21" t="s">
        <v>7</v>
      </c>
      <c r="E10" s="21" t="s">
        <v>5</v>
      </c>
      <c r="F10" s="55"/>
      <c r="G10" s="55"/>
      <c r="H10" s="57"/>
    </row>
    <row r="11" spans="1:8" ht="18.75" customHeight="1" x14ac:dyDescent="0.15">
      <c r="A11" s="22" t="s">
        <v>125</v>
      </c>
      <c r="B11" s="23">
        <v>422920</v>
      </c>
      <c r="C11" s="23">
        <v>628949</v>
      </c>
      <c r="D11" s="24">
        <v>28.4</v>
      </c>
      <c r="E11" s="24">
        <v>23.2</v>
      </c>
      <c r="F11" s="23">
        <v>704</v>
      </c>
      <c r="G11" s="23">
        <v>750</v>
      </c>
      <c r="H11" s="25">
        <v>0.1</v>
      </c>
    </row>
    <row r="12" spans="1:8" ht="18.75" customHeight="1" x14ac:dyDescent="0.15">
      <c r="A12" s="22" t="s">
        <v>130</v>
      </c>
      <c r="B12" s="23">
        <v>418379</v>
      </c>
      <c r="C12" s="23">
        <v>613024</v>
      </c>
      <c r="D12" s="24">
        <v>27.659528341325643</v>
      </c>
      <c r="E12" s="24">
        <v>22.522579493372206</v>
      </c>
      <c r="F12" s="23">
        <v>0</v>
      </c>
      <c r="G12" s="23">
        <v>0</v>
      </c>
      <c r="H12" s="25">
        <v>0</v>
      </c>
    </row>
    <row r="13" spans="1:8" ht="18.75" customHeight="1" x14ac:dyDescent="0.15">
      <c r="A13" s="22" t="s">
        <v>131</v>
      </c>
      <c r="B13" s="23">
        <v>420764</v>
      </c>
      <c r="C13" s="23">
        <v>609102</v>
      </c>
      <c r="D13" s="24">
        <v>27.38453968820086</v>
      </c>
      <c r="E13" s="24">
        <v>22.226284803489051</v>
      </c>
      <c r="F13" s="23">
        <v>0</v>
      </c>
      <c r="G13" s="23">
        <v>0</v>
      </c>
      <c r="H13" s="25">
        <v>0</v>
      </c>
    </row>
    <row r="14" spans="1:8" ht="18.75" customHeight="1" x14ac:dyDescent="0.15">
      <c r="A14" s="22" t="s">
        <v>132</v>
      </c>
      <c r="B14" s="23">
        <v>411731</v>
      </c>
      <c r="C14" s="23">
        <v>590497</v>
      </c>
      <c r="D14" s="24">
        <v>26.680477866655604</v>
      </c>
      <c r="E14" s="24">
        <v>21.632486187926265</v>
      </c>
      <c r="F14" s="23">
        <v>0</v>
      </c>
      <c r="G14" s="23">
        <v>0</v>
      </c>
      <c r="H14" s="25">
        <v>0</v>
      </c>
    </row>
    <row r="15" spans="1:8" ht="18.75" customHeight="1" x14ac:dyDescent="0.15">
      <c r="A15" s="21" t="s">
        <v>133</v>
      </c>
      <c r="B15" s="26">
        <v>404604</v>
      </c>
      <c r="C15" s="27">
        <v>568405</v>
      </c>
      <c r="D15" s="28">
        <v>25.737513040380648</v>
      </c>
      <c r="E15" s="28">
        <v>20.709909334825717</v>
      </c>
      <c r="F15" s="27">
        <v>0</v>
      </c>
      <c r="G15" s="27">
        <v>0</v>
      </c>
      <c r="H15" s="29">
        <v>0</v>
      </c>
    </row>
    <row r="16" spans="1:8" ht="18.75" customHeight="1" x14ac:dyDescent="0.15">
      <c r="A16" s="30" t="s">
        <v>8</v>
      </c>
      <c r="B16" s="23">
        <v>20733</v>
      </c>
      <c r="C16" s="23">
        <v>27424</v>
      </c>
      <c r="D16" s="24">
        <v>23.948575190879374</v>
      </c>
      <c r="E16" s="24">
        <v>19.952998697641931</v>
      </c>
      <c r="F16" s="23">
        <v>0</v>
      </c>
      <c r="G16" s="23">
        <v>0</v>
      </c>
      <c r="H16" s="31">
        <v>0</v>
      </c>
    </row>
    <row r="17" spans="1:8" ht="18.75" customHeight="1" x14ac:dyDescent="0.15">
      <c r="A17" s="30" t="s">
        <v>9</v>
      </c>
      <c r="B17" s="23">
        <v>15077</v>
      </c>
      <c r="C17" s="23">
        <v>21258</v>
      </c>
      <c r="D17" s="24">
        <v>25.403538331929234</v>
      </c>
      <c r="E17" s="24">
        <v>20.151291093163461</v>
      </c>
      <c r="F17" s="23">
        <v>0</v>
      </c>
      <c r="G17" s="23">
        <v>0</v>
      </c>
      <c r="H17" s="31">
        <v>0</v>
      </c>
    </row>
    <row r="18" spans="1:8" ht="18.75" customHeight="1" x14ac:dyDescent="0.15">
      <c r="A18" s="30" t="s">
        <v>10</v>
      </c>
      <c r="B18" s="23">
        <v>9367</v>
      </c>
      <c r="C18" s="23">
        <v>12997</v>
      </c>
      <c r="D18" s="24">
        <v>20.833611352060675</v>
      </c>
      <c r="E18" s="24">
        <v>16.311700699054956</v>
      </c>
      <c r="F18" s="23">
        <v>0</v>
      </c>
      <c r="G18" s="23">
        <v>0</v>
      </c>
      <c r="H18" s="31">
        <v>0</v>
      </c>
    </row>
    <row r="19" spans="1:8" ht="18.75" customHeight="1" x14ac:dyDescent="0.15">
      <c r="A19" s="30" t="s">
        <v>11</v>
      </c>
      <c r="B19" s="23">
        <v>9613</v>
      </c>
      <c r="C19" s="23">
        <v>13734</v>
      </c>
      <c r="D19" s="24">
        <v>27.278660612939841</v>
      </c>
      <c r="E19" s="24">
        <v>21.092886103943972</v>
      </c>
      <c r="F19" s="23">
        <v>0</v>
      </c>
      <c r="G19" s="23">
        <v>0</v>
      </c>
      <c r="H19" s="31">
        <v>0</v>
      </c>
    </row>
    <row r="20" spans="1:8" ht="18.75" customHeight="1" x14ac:dyDescent="0.15">
      <c r="A20" s="30" t="s">
        <v>12</v>
      </c>
      <c r="B20" s="23">
        <v>19747</v>
      </c>
      <c r="C20" s="23">
        <v>25516</v>
      </c>
      <c r="D20" s="24">
        <v>26.407499531947899</v>
      </c>
      <c r="E20" s="24">
        <v>22.466013946608438</v>
      </c>
      <c r="F20" s="23">
        <v>0</v>
      </c>
      <c r="G20" s="23">
        <v>0</v>
      </c>
      <c r="H20" s="31">
        <v>0</v>
      </c>
    </row>
    <row r="21" spans="1:8" ht="18.75" customHeight="1" x14ac:dyDescent="0.15">
      <c r="A21" s="30" t="s">
        <v>13</v>
      </c>
      <c r="B21" s="23">
        <v>16023</v>
      </c>
      <c r="C21" s="23">
        <v>21745</v>
      </c>
      <c r="D21" s="24">
        <v>24.235411561847716</v>
      </c>
      <c r="E21" s="24">
        <v>20.419949478349878</v>
      </c>
      <c r="F21" s="23">
        <v>0</v>
      </c>
      <c r="G21" s="23">
        <v>0</v>
      </c>
      <c r="H21" s="31">
        <v>0</v>
      </c>
    </row>
    <row r="22" spans="1:8" ht="18.75" customHeight="1" x14ac:dyDescent="0.15">
      <c r="A22" s="30" t="s">
        <v>14</v>
      </c>
      <c r="B22" s="23">
        <v>11647</v>
      </c>
      <c r="C22" s="23">
        <v>16493</v>
      </c>
      <c r="D22" s="24">
        <v>25.819681216608657</v>
      </c>
      <c r="E22" s="24">
        <v>20.752437873545141</v>
      </c>
      <c r="F22" s="23">
        <v>0</v>
      </c>
      <c r="G22" s="23">
        <v>0</v>
      </c>
      <c r="H22" s="31">
        <v>0</v>
      </c>
    </row>
    <row r="23" spans="1:8" ht="18.75" customHeight="1" x14ac:dyDescent="0.15">
      <c r="A23" s="30" t="s">
        <v>15</v>
      </c>
      <c r="B23" s="23">
        <v>9665</v>
      </c>
      <c r="C23" s="23">
        <v>14092</v>
      </c>
      <c r="D23" s="24">
        <v>28.681227372544367</v>
      </c>
      <c r="E23" s="24">
        <v>22.681839398670508</v>
      </c>
      <c r="F23" s="23">
        <v>0</v>
      </c>
      <c r="G23" s="23">
        <v>0</v>
      </c>
      <c r="H23" s="31">
        <v>0</v>
      </c>
    </row>
    <row r="24" spans="1:8" ht="18.75" customHeight="1" x14ac:dyDescent="0.15">
      <c r="A24" s="30" t="s">
        <v>16</v>
      </c>
      <c r="B24" s="23">
        <v>10652</v>
      </c>
      <c r="C24" s="23">
        <v>15564</v>
      </c>
      <c r="D24" s="24">
        <v>24.561888950378158</v>
      </c>
      <c r="E24" s="24">
        <v>19.04598742015223</v>
      </c>
      <c r="F24" s="23">
        <v>0</v>
      </c>
      <c r="G24" s="23">
        <v>0</v>
      </c>
      <c r="H24" s="31">
        <v>0</v>
      </c>
    </row>
    <row r="25" spans="1:8" ht="18.75" customHeight="1" x14ac:dyDescent="0.15">
      <c r="A25" s="30" t="s">
        <v>17</v>
      </c>
      <c r="B25" s="23">
        <v>17605</v>
      </c>
      <c r="C25" s="23">
        <v>21614</v>
      </c>
      <c r="D25" s="24">
        <v>31.565452817671634</v>
      </c>
      <c r="E25" s="24">
        <v>28.930144155479116</v>
      </c>
      <c r="F25" s="23">
        <v>0</v>
      </c>
      <c r="G25" s="23">
        <v>0</v>
      </c>
      <c r="H25" s="31">
        <v>0</v>
      </c>
    </row>
    <row r="26" spans="1:8" ht="18.75" customHeight="1" x14ac:dyDescent="0.15">
      <c r="A26" s="30" t="s">
        <v>18</v>
      </c>
      <c r="B26" s="23">
        <v>12904</v>
      </c>
      <c r="C26" s="23">
        <v>18539</v>
      </c>
      <c r="D26" s="24">
        <v>24.505763716125113</v>
      </c>
      <c r="E26" s="24">
        <v>18.99195820314501</v>
      </c>
      <c r="F26" s="23">
        <v>0</v>
      </c>
      <c r="G26" s="23">
        <v>0</v>
      </c>
      <c r="H26" s="31">
        <v>0</v>
      </c>
    </row>
    <row r="27" spans="1:8" ht="18.75" customHeight="1" x14ac:dyDescent="0.15">
      <c r="A27" s="30" t="s">
        <v>19</v>
      </c>
      <c r="B27" s="23">
        <v>26164</v>
      </c>
      <c r="C27" s="23">
        <v>35474</v>
      </c>
      <c r="D27" s="24">
        <v>23.985405608573288</v>
      </c>
      <c r="E27" s="24">
        <v>19.528871615037794</v>
      </c>
      <c r="F27" s="23">
        <v>0</v>
      </c>
      <c r="G27" s="23">
        <v>0</v>
      </c>
      <c r="H27" s="31">
        <v>0</v>
      </c>
    </row>
    <row r="28" spans="1:8" ht="18.75" customHeight="1" x14ac:dyDescent="0.15">
      <c r="A28" s="30" t="s">
        <v>20</v>
      </c>
      <c r="B28" s="23">
        <v>25622</v>
      </c>
      <c r="C28" s="23">
        <v>35366</v>
      </c>
      <c r="D28" s="24">
        <v>25.049126477460483</v>
      </c>
      <c r="E28" s="24">
        <v>20.656986320572877</v>
      </c>
      <c r="F28" s="23">
        <v>0</v>
      </c>
      <c r="G28" s="23">
        <v>0</v>
      </c>
      <c r="H28" s="31">
        <v>0</v>
      </c>
    </row>
    <row r="29" spans="1:8" ht="18.75" customHeight="1" x14ac:dyDescent="0.15">
      <c r="A29" s="30" t="s">
        <v>21</v>
      </c>
      <c r="B29" s="23">
        <v>12333</v>
      </c>
      <c r="C29" s="23">
        <v>17373</v>
      </c>
      <c r="D29" s="24">
        <v>24.879967722412751</v>
      </c>
      <c r="E29" s="24">
        <v>20.438583075493231</v>
      </c>
      <c r="F29" s="23">
        <v>0</v>
      </c>
      <c r="G29" s="23">
        <v>0</v>
      </c>
      <c r="H29" s="31">
        <v>0</v>
      </c>
    </row>
    <row r="30" spans="1:8" ht="18.75" customHeight="1" x14ac:dyDescent="0.15">
      <c r="A30" s="30" t="s">
        <v>22</v>
      </c>
      <c r="B30" s="23">
        <v>22803</v>
      </c>
      <c r="C30" s="23">
        <v>32542</v>
      </c>
      <c r="D30" s="24">
        <v>30.947016991477117</v>
      </c>
      <c r="E30" s="24">
        <v>25.888623707239461</v>
      </c>
      <c r="F30" s="23">
        <v>0</v>
      </c>
      <c r="G30" s="23">
        <v>0</v>
      </c>
      <c r="H30" s="31">
        <v>0</v>
      </c>
    </row>
    <row r="31" spans="1:8" ht="18.75" customHeight="1" x14ac:dyDescent="0.15">
      <c r="A31" s="30" t="s">
        <v>23</v>
      </c>
      <c r="B31" s="23">
        <v>13049</v>
      </c>
      <c r="C31" s="23">
        <v>18535</v>
      </c>
      <c r="D31" s="24">
        <v>26.372804624183999</v>
      </c>
      <c r="E31" s="24">
        <v>20.696778515995756</v>
      </c>
      <c r="F31" s="23">
        <v>0</v>
      </c>
      <c r="G31" s="23">
        <v>0</v>
      </c>
      <c r="H31" s="31">
        <v>0</v>
      </c>
    </row>
    <row r="32" spans="1:8" ht="18.75" customHeight="1" x14ac:dyDescent="0.15">
      <c r="A32" s="30" t="s">
        <v>24</v>
      </c>
      <c r="B32" s="23">
        <v>22268</v>
      </c>
      <c r="C32" s="23">
        <v>31783</v>
      </c>
      <c r="D32" s="24">
        <v>24.9353325196242</v>
      </c>
      <c r="E32" s="24">
        <v>18.756897436956688</v>
      </c>
      <c r="F32" s="23">
        <v>0</v>
      </c>
      <c r="G32" s="23">
        <v>0</v>
      </c>
      <c r="H32" s="31">
        <v>0</v>
      </c>
    </row>
    <row r="33" spans="1:8" ht="18.75" customHeight="1" x14ac:dyDescent="0.15">
      <c r="A33" s="30" t="s">
        <v>25</v>
      </c>
      <c r="B33" s="23">
        <v>12767</v>
      </c>
      <c r="C33" s="23">
        <v>19592</v>
      </c>
      <c r="D33" s="24">
        <v>24.144713202337499</v>
      </c>
      <c r="E33" s="24">
        <v>17.475225888166403</v>
      </c>
      <c r="F33" s="23">
        <v>0</v>
      </c>
      <c r="G33" s="23">
        <v>0</v>
      </c>
      <c r="H33" s="31">
        <v>0</v>
      </c>
    </row>
    <row r="34" spans="1:8" ht="18.75" customHeight="1" x14ac:dyDescent="0.15">
      <c r="A34" s="30" t="s">
        <v>26</v>
      </c>
      <c r="B34" s="23">
        <v>14129</v>
      </c>
      <c r="C34" s="23">
        <v>20384</v>
      </c>
      <c r="D34" s="24">
        <v>24.846566429262289</v>
      </c>
      <c r="E34" s="24">
        <v>18.316275642696045</v>
      </c>
      <c r="F34" s="23">
        <v>0</v>
      </c>
      <c r="G34" s="23">
        <v>0</v>
      </c>
      <c r="H34" s="31">
        <v>0</v>
      </c>
    </row>
    <row r="35" spans="1:8" ht="18.75" customHeight="1" x14ac:dyDescent="0.15">
      <c r="A35" s="30" t="s">
        <v>27</v>
      </c>
      <c r="B35" s="23">
        <v>17524</v>
      </c>
      <c r="C35" s="23">
        <v>25332</v>
      </c>
      <c r="D35" s="24">
        <v>27.324466343380159</v>
      </c>
      <c r="E35" s="24">
        <v>21.506252706110079</v>
      </c>
      <c r="F35" s="23">
        <v>0</v>
      </c>
      <c r="G35" s="23">
        <v>0</v>
      </c>
      <c r="H35" s="31">
        <v>0</v>
      </c>
    </row>
    <row r="36" spans="1:8" ht="18.75" customHeight="1" x14ac:dyDescent="0.15">
      <c r="A36" s="30" t="s">
        <v>28</v>
      </c>
      <c r="B36" s="23">
        <v>21173</v>
      </c>
      <c r="C36" s="23">
        <v>30774</v>
      </c>
      <c r="D36" s="24">
        <v>25.653359180953533</v>
      </c>
      <c r="E36" s="24">
        <v>20.304025968884844</v>
      </c>
      <c r="F36" s="23">
        <v>0</v>
      </c>
      <c r="G36" s="23">
        <v>0</v>
      </c>
      <c r="H36" s="31">
        <v>0</v>
      </c>
    </row>
    <row r="37" spans="1:8" ht="18.75" customHeight="1" x14ac:dyDescent="0.15">
      <c r="A37" s="30" t="s">
        <v>29</v>
      </c>
      <c r="B37" s="23">
        <v>18295</v>
      </c>
      <c r="C37" s="23">
        <v>26713</v>
      </c>
      <c r="D37" s="24">
        <v>25.687648305977167</v>
      </c>
      <c r="E37" s="24">
        <v>20.316849454678206</v>
      </c>
      <c r="F37" s="23">
        <v>0</v>
      </c>
      <c r="G37" s="23">
        <v>0</v>
      </c>
      <c r="H37" s="31">
        <v>0</v>
      </c>
    </row>
    <row r="38" spans="1:8" ht="18.75" customHeight="1" x14ac:dyDescent="0.15">
      <c r="A38" s="30" t="s">
        <v>30</v>
      </c>
      <c r="B38" s="23">
        <v>26992</v>
      </c>
      <c r="C38" s="23">
        <v>41103</v>
      </c>
      <c r="D38" s="24">
        <v>26.896249352305791</v>
      </c>
      <c r="E38" s="24">
        <v>21.658235852039205</v>
      </c>
      <c r="F38" s="23">
        <v>0</v>
      </c>
      <c r="G38" s="23">
        <v>0</v>
      </c>
      <c r="H38" s="31">
        <v>0</v>
      </c>
    </row>
    <row r="39" spans="1:8" ht="18.75" customHeight="1" x14ac:dyDescent="0.15">
      <c r="A39" s="32" t="s">
        <v>31</v>
      </c>
      <c r="B39" s="33">
        <v>18452</v>
      </c>
      <c r="C39" s="34">
        <v>24458</v>
      </c>
      <c r="D39" s="35">
        <v>25.267712869388987</v>
      </c>
      <c r="E39" s="35">
        <v>23.385091979959462</v>
      </c>
      <c r="F39" s="34">
        <v>0</v>
      </c>
      <c r="G39" s="34">
        <v>0</v>
      </c>
      <c r="H39" s="36">
        <v>0</v>
      </c>
    </row>
    <row r="40" spans="1:8" ht="14.25" customHeight="1" x14ac:dyDescent="0.15">
      <c r="A40" s="58" t="s">
        <v>104</v>
      </c>
      <c r="B40" s="58"/>
      <c r="C40" s="58"/>
      <c r="D40" s="58"/>
      <c r="E40" s="58"/>
      <c r="F40" s="58"/>
      <c r="G40" s="58"/>
      <c r="H40" s="58"/>
    </row>
    <row r="41" spans="1:8" x14ac:dyDescent="0.15">
      <c r="A41" s="58" t="s">
        <v>94</v>
      </c>
      <c r="B41" s="58"/>
      <c r="C41" s="58"/>
      <c r="D41" s="58"/>
      <c r="E41" s="58"/>
      <c r="F41" s="58"/>
      <c r="G41" s="58"/>
      <c r="H41" s="58"/>
    </row>
  </sheetData>
  <mergeCells count="15">
    <mergeCell ref="A41:H41"/>
    <mergeCell ref="A8:A10"/>
    <mergeCell ref="B8:E8"/>
    <mergeCell ref="F8:H8"/>
    <mergeCell ref="A40:H40"/>
    <mergeCell ref="A1:H1"/>
    <mergeCell ref="A4:H4"/>
    <mergeCell ref="A6:H6"/>
    <mergeCell ref="A7:H7"/>
    <mergeCell ref="D9:E9"/>
    <mergeCell ref="F9:F10"/>
    <mergeCell ref="G9:G10"/>
    <mergeCell ref="H9:H10"/>
    <mergeCell ref="B9:B10"/>
    <mergeCell ref="C9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51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F51"/>
  <sheetViews>
    <sheetView showGridLines="0" view="pageBreakPreview" zoomScale="110" zoomScaleNormal="100" zoomScaleSheetLayoutView="110" workbookViewId="0">
      <selection activeCell="BH7" sqref="BH7"/>
    </sheetView>
  </sheetViews>
  <sheetFormatPr defaultRowHeight="13.5" x14ac:dyDescent="0.15"/>
  <cols>
    <col min="1" max="57" width="1.5" style="10" customWidth="1"/>
    <col min="58" max="58" width="1.25" style="10" customWidth="1"/>
    <col min="59" max="16384" width="9" style="10"/>
  </cols>
  <sheetData>
    <row r="1" spans="2:57" s="18" customFormat="1" ht="21.75" customHeight="1" x14ac:dyDescent="0.15">
      <c r="B1" s="49" t="s">
        <v>32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</row>
    <row r="2" spans="2:57" s="18" customFormat="1" ht="11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2:57" s="18" customFormat="1" ht="17.25" customHeight="1" x14ac:dyDescent="0.15">
      <c r="B3" s="50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</row>
    <row r="4" spans="2:57" s="18" customFormat="1" ht="15" customHeight="1" x14ac:dyDescent="0.15">
      <c r="B4" s="102" t="s">
        <v>33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</row>
    <row r="5" spans="2:57" s="18" customFormat="1" ht="16.5" customHeight="1" x14ac:dyDescent="0.15">
      <c r="B5" s="103"/>
      <c r="C5" s="104"/>
      <c r="D5" s="104"/>
      <c r="E5" s="104"/>
      <c r="F5" s="104"/>
      <c r="G5" s="104"/>
      <c r="H5" s="104"/>
      <c r="I5" s="82" t="s">
        <v>34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</row>
    <row r="6" spans="2:57" s="18" customFormat="1" ht="16.5" customHeight="1" x14ac:dyDescent="0.15">
      <c r="B6" s="105"/>
      <c r="C6" s="106"/>
      <c r="D6" s="106"/>
      <c r="E6" s="106"/>
      <c r="F6" s="106"/>
      <c r="G6" s="106"/>
      <c r="H6" s="106"/>
      <c r="I6" s="84" t="s">
        <v>35</v>
      </c>
      <c r="J6" s="84"/>
      <c r="K6" s="84"/>
      <c r="L6" s="84"/>
      <c r="M6" s="84"/>
      <c r="N6" s="84"/>
      <c r="O6" s="84"/>
      <c r="P6" s="96" t="s">
        <v>75</v>
      </c>
      <c r="Q6" s="97"/>
      <c r="R6" s="97"/>
      <c r="S6" s="97"/>
      <c r="T6" s="97"/>
      <c r="U6" s="97"/>
      <c r="V6" s="97"/>
      <c r="W6" s="88" t="s">
        <v>71</v>
      </c>
      <c r="X6" s="88"/>
      <c r="Y6" s="88"/>
      <c r="Z6" s="88"/>
      <c r="AA6" s="88"/>
      <c r="AB6" s="88"/>
      <c r="AC6" s="88"/>
      <c r="AD6" s="88" t="s">
        <v>72</v>
      </c>
      <c r="AE6" s="88"/>
      <c r="AF6" s="88"/>
      <c r="AG6" s="88"/>
      <c r="AH6" s="88"/>
      <c r="AI6" s="88"/>
      <c r="AJ6" s="88"/>
      <c r="AK6" s="88" t="s">
        <v>36</v>
      </c>
      <c r="AL6" s="88"/>
      <c r="AM6" s="88"/>
      <c r="AN6" s="88"/>
      <c r="AO6" s="88"/>
      <c r="AP6" s="88"/>
      <c r="AQ6" s="88"/>
      <c r="AR6" s="89" t="s">
        <v>37</v>
      </c>
      <c r="AS6" s="89"/>
      <c r="AT6" s="89"/>
      <c r="AU6" s="89"/>
      <c r="AV6" s="89"/>
      <c r="AW6" s="89"/>
      <c r="AX6" s="89"/>
      <c r="AY6" s="101" t="s">
        <v>39</v>
      </c>
      <c r="AZ6" s="101"/>
      <c r="BA6" s="101"/>
      <c r="BB6" s="101"/>
      <c r="BC6" s="101"/>
      <c r="BD6" s="101"/>
      <c r="BE6" s="109"/>
    </row>
    <row r="7" spans="2:57" s="18" customFormat="1" ht="16.5" customHeight="1" x14ac:dyDescent="0.15">
      <c r="B7" s="107"/>
      <c r="C7" s="108"/>
      <c r="D7" s="108"/>
      <c r="E7" s="108"/>
      <c r="F7" s="108"/>
      <c r="G7" s="108"/>
      <c r="H7" s="108"/>
      <c r="I7" s="86"/>
      <c r="J7" s="86"/>
      <c r="K7" s="86"/>
      <c r="L7" s="86"/>
      <c r="M7" s="86"/>
      <c r="N7" s="86"/>
      <c r="O7" s="86"/>
      <c r="P7" s="98"/>
      <c r="Q7" s="99"/>
      <c r="R7" s="99"/>
      <c r="S7" s="99"/>
      <c r="T7" s="99"/>
      <c r="U7" s="99"/>
      <c r="V7" s="99"/>
      <c r="W7" s="93" t="s">
        <v>47</v>
      </c>
      <c r="X7" s="93"/>
      <c r="Y7" s="93"/>
      <c r="Z7" s="93"/>
      <c r="AA7" s="93"/>
      <c r="AB7" s="93"/>
      <c r="AC7" s="93"/>
      <c r="AD7" s="74" t="s">
        <v>73</v>
      </c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 t="s">
        <v>38</v>
      </c>
      <c r="AS7" s="74"/>
      <c r="AT7" s="74"/>
      <c r="AU7" s="74"/>
      <c r="AV7" s="74"/>
      <c r="AW7" s="74"/>
      <c r="AX7" s="74"/>
      <c r="AY7" s="86"/>
      <c r="AZ7" s="86"/>
      <c r="BA7" s="86"/>
      <c r="BB7" s="86"/>
      <c r="BC7" s="86"/>
      <c r="BD7" s="86"/>
      <c r="BE7" s="87"/>
    </row>
    <row r="8" spans="2:57" s="18" customFormat="1" ht="16.5" customHeight="1" x14ac:dyDescent="0.15">
      <c r="B8" s="75" t="s">
        <v>125</v>
      </c>
      <c r="C8" s="75" t="s">
        <v>41</v>
      </c>
      <c r="D8" s="75" t="s">
        <v>41</v>
      </c>
      <c r="E8" s="75" t="s">
        <v>41</v>
      </c>
      <c r="F8" s="75" t="s">
        <v>41</v>
      </c>
      <c r="G8" s="75" t="s">
        <v>41</v>
      </c>
      <c r="H8" s="72" t="s">
        <v>41</v>
      </c>
      <c r="I8" s="66">
        <f>SUM(P8:BE8)</f>
        <v>134676</v>
      </c>
      <c r="J8" s="67"/>
      <c r="K8" s="67"/>
      <c r="L8" s="67"/>
      <c r="M8" s="67"/>
      <c r="N8" s="67"/>
      <c r="O8" s="68"/>
      <c r="P8" s="66">
        <v>35309</v>
      </c>
      <c r="Q8" s="67"/>
      <c r="R8" s="67"/>
      <c r="S8" s="67"/>
      <c r="T8" s="67"/>
      <c r="U8" s="67"/>
      <c r="V8" s="68"/>
      <c r="W8" s="66">
        <v>78603</v>
      </c>
      <c r="X8" s="67"/>
      <c r="Y8" s="67"/>
      <c r="Z8" s="67"/>
      <c r="AA8" s="67"/>
      <c r="AB8" s="67"/>
      <c r="AC8" s="68"/>
      <c r="AD8" s="66">
        <v>3760</v>
      </c>
      <c r="AE8" s="67"/>
      <c r="AF8" s="67"/>
      <c r="AG8" s="67"/>
      <c r="AH8" s="67"/>
      <c r="AI8" s="67"/>
      <c r="AJ8" s="68"/>
      <c r="AK8" s="66">
        <v>3275</v>
      </c>
      <c r="AL8" s="67"/>
      <c r="AM8" s="67"/>
      <c r="AN8" s="67"/>
      <c r="AO8" s="67"/>
      <c r="AP8" s="67"/>
      <c r="AQ8" s="68"/>
      <c r="AR8" s="66">
        <v>37</v>
      </c>
      <c r="AS8" s="67"/>
      <c r="AT8" s="67"/>
      <c r="AU8" s="67"/>
      <c r="AV8" s="67"/>
      <c r="AW8" s="67"/>
      <c r="AX8" s="68"/>
      <c r="AY8" s="66">
        <v>13692</v>
      </c>
      <c r="AZ8" s="67"/>
      <c r="BA8" s="67"/>
      <c r="BB8" s="67"/>
      <c r="BC8" s="67"/>
      <c r="BD8" s="67"/>
      <c r="BE8" s="67"/>
    </row>
    <row r="9" spans="2:57" s="18" customFormat="1" ht="16.5" customHeight="1" x14ac:dyDescent="0.15">
      <c r="B9" s="75" t="s">
        <v>95</v>
      </c>
      <c r="C9" s="75" t="s">
        <v>41</v>
      </c>
      <c r="D9" s="75" t="s">
        <v>41</v>
      </c>
      <c r="E9" s="75" t="s">
        <v>41</v>
      </c>
      <c r="F9" s="75" t="s">
        <v>41</v>
      </c>
      <c r="G9" s="75" t="s">
        <v>41</v>
      </c>
      <c r="H9" s="72" t="s">
        <v>41</v>
      </c>
      <c r="I9" s="66">
        <f>SUM(P9:BE9)</f>
        <v>138123</v>
      </c>
      <c r="J9" s="67"/>
      <c r="K9" s="67"/>
      <c r="L9" s="67"/>
      <c r="M9" s="67"/>
      <c r="N9" s="67"/>
      <c r="O9" s="68"/>
      <c r="P9" s="66">
        <v>37656</v>
      </c>
      <c r="Q9" s="67"/>
      <c r="R9" s="67"/>
      <c r="S9" s="67"/>
      <c r="T9" s="67"/>
      <c r="U9" s="67"/>
      <c r="V9" s="68"/>
      <c r="W9" s="66">
        <v>80728</v>
      </c>
      <c r="X9" s="67"/>
      <c r="Y9" s="67"/>
      <c r="Z9" s="67"/>
      <c r="AA9" s="67"/>
      <c r="AB9" s="67"/>
      <c r="AC9" s="68"/>
      <c r="AD9" s="66">
        <v>3370</v>
      </c>
      <c r="AE9" s="67"/>
      <c r="AF9" s="67"/>
      <c r="AG9" s="67"/>
      <c r="AH9" s="67"/>
      <c r="AI9" s="67"/>
      <c r="AJ9" s="68"/>
      <c r="AK9" s="66">
        <v>3121</v>
      </c>
      <c r="AL9" s="67"/>
      <c r="AM9" s="67"/>
      <c r="AN9" s="67"/>
      <c r="AO9" s="67"/>
      <c r="AP9" s="67"/>
      <c r="AQ9" s="68"/>
      <c r="AR9" s="66">
        <v>32</v>
      </c>
      <c r="AS9" s="67"/>
      <c r="AT9" s="67"/>
      <c r="AU9" s="67"/>
      <c r="AV9" s="67"/>
      <c r="AW9" s="67"/>
      <c r="AX9" s="68"/>
      <c r="AY9" s="66">
        <v>13216</v>
      </c>
      <c r="AZ9" s="67"/>
      <c r="BA9" s="67"/>
      <c r="BB9" s="67"/>
      <c r="BC9" s="67"/>
      <c r="BD9" s="67"/>
      <c r="BE9" s="67"/>
    </row>
    <row r="10" spans="2:57" s="18" customFormat="1" ht="16.5" customHeight="1" x14ac:dyDescent="0.15">
      <c r="B10" s="75" t="s">
        <v>105</v>
      </c>
      <c r="C10" s="75" t="s">
        <v>41</v>
      </c>
      <c r="D10" s="75" t="s">
        <v>41</v>
      </c>
      <c r="E10" s="75" t="s">
        <v>41</v>
      </c>
      <c r="F10" s="75" t="s">
        <v>41</v>
      </c>
      <c r="G10" s="75" t="s">
        <v>41</v>
      </c>
      <c r="H10" s="72" t="s">
        <v>41</v>
      </c>
      <c r="I10" s="66">
        <f>SUM(P10:BE10)</f>
        <v>136109</v>
      </c>
      <c r="J10" s="67"/>
      <c r="K10" s="67"/>
      <c r="L10" s="67"/>
      <c r="M10" s="67"/>
      <c r="N10" s="67"/>
      <c r="O10" s="68"/>
      <c r="P10" s="66">
        <v>30329</v>
      </c>
      <c r="Q10" s="67"/>
      <c r="R10" s="67"/>
      <c r="S10" s="67"/>
      <c r="T10" s="67"/>
      <c r="U10" s="67"/>
      <c r="V10" s="68"/>
      <c r="W10" s="66">
        <v>86385</v>
      </c>
      <c r="X10" s="67"/>
      <c r="Y10" s="67"/>
      <c r="Z10" s="67"/>
      <c r="AA10" s="67"/>
      <c r="AB10" s="67"/>
      <c r="AC10" s="68"/>
      <c r="AD10" s="66">
        <v>3048</v>
      </c>
      <c r="AE10" s="67"/>
      <c r="AF10" s="67"/>
      <c r="AG10" s="67"/>
      <c r="AH10" s="67"/>
      <c r="AI10" s="67"/>
      <c r="AJ10" s="68"/>
      <c r="AK10" s="66">
        <v>2912</v>
      </c>
      <c r="AL10" s="67"/>
      <c r="AM10" s="67"/>
      <c r="AN10" s="67"/>
      <c r="AO10" s="67"/>
      <c r="AP10" s="67"/>
      <c r="AQ10" s="68"/>
      <c r="AR10" s="66">
        <v>17</v>
      </c>
      <c r="AS10" s="67"/>
      <c r="AT10" s="67"/>
      <c r="AU10" s="67"/>
      <c r="AV10" s="67"/>
      <c r="AW10" s="67"/>
      <c r="AX10" s="68"/>
      <c r="AY10" s="66">
        <v>13418</v>
      </c>
      <c r="AZ10" s="67"/>
      <c r="BA10" s="67"/>
      <c r="BB10" s="67"/>
      <c r="BC10" s="67"/>
      <c r="BD10" s="67"/>
      <c r="BE10" s="67"/>
    </row>
    <row r="11" spans="2:57" s="18" customFormat="1" ht="16.5" customHeight="1" x14ac:dyDescent="0.15">
      <c r="B11" s="72" t="s">
        <v>106</v>
      </c>
      <c r="C11" s="73" t="s">
        <v>41</v>
      </c>
      <c r="D11" s="73" t="s">
        <v>41</v>
      </c>
      <c r="E11" s="73" t="s">
        <v>41</v>
      </c>
      <c r="F11" s="73" t="s">
        <v>41</v>
      </c>
      <c r="G11" s="73" t="s">
        <v>41</v>
      </c>
      <c r="H11" s="73" t="s">
        <v>41</v>
      </c>
      <c r="I11" s="66">
        <f>SUM(P11:BE11)</f>
        <v>123396</v>
      </c>
      <c r="J11" s="67"/>
      <c r="K11" s="67"/>
      <c r="L11" s="67"/>
      <c r="M11" s="67"/>
      <c r="N11" s="67"/>
      <c r="O11" s="68"/>
      <c r="P11" s="66">
        <v>22586</v>
      </c>
      <c r="Q11" s="67"/>
      <c r="R11" s="67"/>
      <c r="S11" s="67"/>
      <c r="T11" s="67"/>
      <c r="U11" s="67"/>
      <c r="V11" s="68"/>
      <c r="W11" s="66">
        <v>82832</v>
      </c>
      <c r="X11" s="67"/>
      <c r="Y11" s="67"/>
      <c r="Z11" s="67"/>
      <c r="AA11" s="67"/>
      <c r="AB11" s="67"/>
      <c r="AC11" s="68"/>
      <c r="AD11" s="66">
        <v>2857</v>
      </c>
      <c r="AE11" s="67"/>
      <c r="AF11" s="67"/>
      <c r="AG11" s="67"/>
      <c r="AH11" s="67"/>
      <c r="AI11" s="67"/>
      <c r="AJ11" s="68"/>
      <c r="AK11" s="66">
        <v>2733</v>
      </c>
      <c r="AL11" s="67"/>
      <c r="AM11" s="67"/>
      <c r="AN11" s="67"/>
      <c r="AO11" s="67"/>
      <c r="AP11" s="67"/>
      <c r="AQ11" s="68"/>
      <c r="AR11" s="66">
        <v>27</v>
      </c>
      <c r="AS11" s="67"/>
      <c r="AT11" s="67"/>
      <c r="AU11" s="67"/>
      <c r="AV11" s="67"/>
      <c r="AW11" s="67"/>
      <c r="AX11" s="68"/>
      <c r="AY11" s="66">
        <v>12361</v>
      </c>
      <c r="AZ11" s="67"/>
      <c r="BA11" s="67"/>
      <c r="BB11" s="67"/>
      <c r="BC11" s="67"/>
      <c r="BD11" s="67"/>
      <c r="BE11" s="67"/>
    </row>
    <row r="12" spans="2:57" s="18" customFormat="1" ht="16.5" customHeight="1" x14ac:dyDescent="0.15">
      <c r="B12" s="72" t="s">
        <v>117</v>
      </c>
      <c r="C12" s="73" t="s">
        <v>41</v>
      </c>
      <c r="D12" s="73" t="s">
        <v>41</v>
      </c>
      <c r="E12" s="73" t="s">
        <v>41</v>
      </c>
      <c r="F12" s="73" t="s">
        <v>41</v>
      </c>
      <c r="G12" s="73" t="s">
        <v>41</v>
      </c>
      <c r="H12" s="73" t="s">
        <v>41</v>
      </c>
      <c r="I12" s="66">
        <f>SUM(P12:BE12)</f>
        <v>142056</v>
      </c>
      <c r="J12" s="67"/>
      <c r="K12" s="67"/>
      <c r="L12" s="67"/>
      <c r="M12" s="67"/>
      <c r="N12" s="67"/>
      <c r="O12" s="68"/>
      <c r="P12" s="90">
        <v>40800</v>
      </c>
      <c r="Q12" s="91"/>
      <c r="R12" s="91"/>
      <c r="S12" s="91"/>
      <c r="T12" s="91"/>
      <c r="U12" s="91"/>
      <c r="V12" s="92"/>
      <c r="W12" s="90">
        <v>83916</v>
      </c>
      <c r="X12" s="91"/>
      <c r="Y12" s="91"/>
      <c r="Z12" s="91"/>
      <c r="AA12" s="91"/>
      <c r="AB12" s="91"/>
      <c r="AC12" s="92"/>
      <c r="AD12" s="90">
        <v>2747</v>
      </c>
      <c r="AE12" s="91"/>
      <c r="AF12" s="91"/>
      <c r="AG12" s="91"/>
      <c r="AH12" s="91"/>
      <c r="AI12" s="91"/>
      <c r="AJ12" s="92"/>
      <c r="AK12" s="90">
        <v>2356</v>
      </c>
      <c r="AL12" s="91"/>
      <c r="AM12" s="91"/>
      <c r="AN12" s="91"/>
      <c r="AO12" s="91"/>
      <c r="AP12" s="91"/>
      <c r="AQ12" s="92"/>
      <c r="AR12" s="90">
        <v>16</v>
      </c>
      <c r="AS12" s="91"/>
      <c r="AT12" s="91"/>
      <c r="AU12" s="91"/>
      <c r="AV12" s="91"/>
      <c r="AW12" s="91"/>
      <c r="AX12" s="92"/>
      <c r="AY12" s="90">
        <v>12221</v>
      </c>
      <c r="AZ12" s="91"/>
      <c r="BA12" s="91"/>
      <c r="BB12" s="91"/>
      <c r="BC12" s="91"/>
      <c r="BD12" s="91"/>
      <c r="BE12" s="91"/>
    </row>
    <row r="13" spans="2:57" s="18" customFormat="1" ht="16.5" customHeight="1" x14ac:dyDescent="0.15">
      <c r="B13" s="100" t="s">
        <v>74</v>
      </c>
      <c r="C13" s="101" t="s">
        <v>42</v>
      </c>
      <c r="D13" s="101" t="s">
        <v>42</v>
      </c>
      <c r="E13" s="101" t="s">
        <v>42</v>
      </c>
      <c r="F13" s="101" t="s">
        <v>42</v>
      </c>
      <c r="G13" s="101" t="s">
        <v>42</v>
      </c>
      <c r="H13" s="101" t="s">
        <v>42</v>
      </c>
      <c r="I13" s="69">
        <v>100</v>
      </c>
      <c r="J13" s="70"/>
      <c r="K13" s="70"/>
      <c r="L13" s="70"/>
      <c r="M13" s="70"/>
      <c r="N13" s="70"/>
      <c r="O13" s="71"/>
      <c r="P13" s="69">
        <f>P12/$I$12*100</f>
        <v>28.721067747930395</v>
      </c>
      <c r="Q13" s="70"/>
      <c r="R13" s="70"/>
      <c r="S13" s="70"/>
      <c r="T13" s="70"/>
      <c r="U13" s="70"/>
      <c r="V13" s="71"/>
      <c r="W13" s="69">
        <f>W12/$I$12*100</f>
        <v>59.072478459199182</v>
      </c>
      <c r="X13" s="70"/>
      <c r="Y13" s="70"/>
      <c r="Z13" s="70"/>
      <c r="AA13" s="70"/>
      <c r="AB13" s="70"/>
      <c r="AC13" s="71"/>
      <c r="AD13" s="69">
        <f>AD12/$I$12*100</f>
        <v>1.9337444388128626</v>
      </c>
      <c r="AE13" s="70"/>
      <c r="AF13" s="70"/>
      <c r="AG13" s="70"/>
      <c r="AH13" s="70"/>
      <c r="AI13" s="70"/>
      <c r="AJ13" s="71"/>
      <c r="AK13" s="69">
        <f>AK12/$I$12*100</f>
        <v>1.6585008728951962</v>
      </c>
      <c r="AL13" s="70"/>
      <c r="AM13" s="70"/>
      <c r="AN13" s="70"/>
      <c r="AO13" s="70"/>
      <c r="AP13" s="70"/>
      <c r="AQ13" s="71"/>
      <c r="AR13" s="69">
        <f>AR12/$I$12*100</f>
        <v>1.1263163822717802E-2</v>
      </c>
      <c r="AS13" s="70"/>
      <c r="AT13" s="70"/>
      <c r="AU13" s="70"/>
      <c r="AV13" s="70"/>
      <c r="AW13" s="70"/>
      <c r="AX13" s="71"/>
      <c r="AY13" s="69">
        <f>AY12/$I$12*100</f>
        <v>8.6029453173396409</v>
      </c>
      <c r="AZ13" s="70"/>
      <c r="BA13" s="70"/>
      <c r="BB13" s="70"/>
      <c r="BC13" s="70"/>
      <c r="BD13" s="70"/>
      <c r="BE13" s="70"/>
    </row>
    <row r="14" spans="2:57" s="18" customFormat="1" ht="7.5" customHeight="1" x14ac:dyDescent="0.1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2:57" s="18" customFormat="1" ht="16.5" customHeight="1" x14ac:dyDescent="0.15">
      <c r="B15" s="76"/>
      <c r="C15" s="77"/>
      <c r="D15" s="77"/>
      <c r="E15" s="77"/>
      <c r="F15" s="77"/>
      <c r="G15" s="77"/>
      <c r="H15" s="77"/>
      <c r="I15" s="82" t="s">
        <v>52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</row>
    <row r="16" spans="2:57" s="18" customFormat="1" ht="16.5" customHeight="1" x14ac:dyDescent="0.15">
      <c r="B16" s="78"/>
      <c r="C16" s="79"/>
      <c r="D16" s="79"/>
      <c r="E16" s="79"/>
      <c r="F16" s="79"/>
      <c r="G16" s="79"/>
      <c r="H16" s="79"/>
      <c r="I16" s="84" t="s">
        <v>35</v>
      </c>
      <c r="J16" s="84"/>
      <c r="K16" s="84"/>
      <c r="L16" s="84"/>
      <c r="M16" s="84"/>
      <c r="N16" s="84"/>
      <c r="O16" s="84"/>
      <c r="P16" s="96" t="s">
        <v>76</v>
      </c>
      <c r="Q16" s="97"/>
      <c r="R16" s="97"/>
      <c r="S16" s="97"/>
      <c r="T16" s="97"/>
      <c r="U16" s="97"/>
      <c r="V16" s="97"/>
      <c r="W16" s="88" t="s">
        <v>71</v>
      </c>
      <c r="X16" s="88"/>
      <c r="Y16" s="88"/>
      <c r="Z16" s="88"/>
      <c r="AA16" s="88"/>
      <c r="AB16" s="88"/>
      <c r="AC16" s="88"/>
      <c r="AD16" s="88" t="s">
        <v>72</v>
      </c>
      <c r="AE16" s="88"/>
      <c r="AF16" s="88"/>
      <c r="AG16" s="88"/>
      <c r="AH16" s="88"/>
      <c r="AI16" s="88"/>
      <c r="AJ16" s="88"/>
      <c r="AK16" s="88" t="s">
        <v>50</v>
      </c>
      <c r="AL16" s="88"/>
      <c r="AM16" s="88"/>
      <c r="AN16" s="88"/>
      <c r="AO16" s="88"/>
      <c r="AP16" s="88"/>
      <c r="AQ16" s="88"/>
      <c r="AR16" s="89" t="s">
        <v>37</v>
      </c>
      <c r="AS16" s="89"/>
      <c r="AT16" s="89"/>
      <c r="AU16" s="89"/>
      <c r="AV16" s="89"/>
      <c r="AW16" s="89"/>
      <c r="AX16" s="89"/>
      <c r="AY16" s="84" t="s">
        <v>39</v>
      </c>
      <c r="AZ16" s="84"/>
      <c r="BA16" s="84"/>
      <c r="BB16" s="84"/>
      <c r="BC16" s="84"/>
      <c r="BD16" s="84"/>
      <c r="BE16" s="85"/>
    </row>
    <row r="17" spans="2:58" s="18" customFormat="1" ht="16.5" customHeight="1" x14ac:dyDescent="0.15">
      <c r="B17" s="80"/>
      <c r="C17" s="81"/>
      <c r="D17" s="81"/>
      <c r="E17" s="81"/>
      <c r="F17" s="81"/>
      <c r="G17" s="81"/>
      <c r="H17" s="81"/>
      <c r="I17" s="86"/>
      <c r="J17" s="86"/>
      <c r="K17" s="86"/>
      <c r="L17" s="86"/>
      <c r="M17" s="86"/>
      <c r="N17" s="86"/>
      <c r="O17" s="86"/>
      <c r="P17" s="98"/>
      <c r="Q17" s="99"/>
      <c r="R17" s="99"/>
      <c r="S17" s="99"/>
      <c r="T17" s="99"/>
      <c r="U17" s="99"/>
      <c r="V17" s="99"/>
      <c r="W17" s="93" t="s">
        <v>48</v>
      </c>
      <c r="X17" s="93"/>
      <c r="Y17" s="93"/>
      <c r="Z17" s="93"/>
      <c r="AA17" s="93"/>
      <c r="AB17" s="93"/>
      <c r="AC17" s="93"/>
      <c r="AD17" s="74" t="s">
        <v>49</v>
      </c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 t="s">
        <v>51</v>
      </c>
      <c r="AS17" s="74"/>
      <c r="AT17" s="74"/>
      <c r="AU17" s="74"/>
      <c r="AV17" s="74"/>
      <c r="AW17" s="74"/>
      <c r="AX17" s="74"/>
      <c r="AY17" s="86"/>
      <c r="AZ17" s="86"/>
      <c r="BA17" s="86"/>
      <c r="BB17" s="86"/>
      <c r="BC17" s="86"/>
      <c r="BD17" s="86"/>
      <c r="BE17" s="87"/>
    </row>
    <row r="18" spans="2:58" s="18" customFormat="1" ht="16.5" customHeight="1" x14ac:dyDescent="0.15">
      <c r="B18" s="75" t="s">
        <v>125</v>
      </c>
      <c r="C18" s="75" t="s">
        <v>41</v>
      </c>
      <c r="D18" s="75" t="s">
        <v>41</v>
      </c>
      <c r="E18" s="75" t="s">
        <v>41</v>
      </c>
      <c r="F18" s="75" t="s">
        <v>41</v>
      </c>
      <c r="G18" s="75" t="s">
        <v>41</v>
      </c>
      <c r="H18" s="72" t="s">
        <v>41</v>
      </c>
      <c r="I18" s="66">
        <f t="shared" ref="I18:I19" si="0">SUM(P18:BE18)</f>
        <v>157107</v>
      </c>
      <c r="J18" s="67"/>
      <c r="K18" s="67"/>
      <c r="L18" s="67"/>
      <c r="M18" s="67"/>
      <c r="N18" s="67"/>
      <c r="O18" s="68"/>
      <c r="P18" s="66">
        <v>26828</v>
      </c>
      <c r="Q18" s="67"/>
      <c r="R18" s="67"/>
      <c r="S18" s="67"/>
      <c r="T18" s="67"/>
      <c r="U18" s="67"/>
      <c r="V18" s="68"/>
      <c r="W18" s="66">
        <v>83048</v>
      </c>
      <c r="X18" s="67"/>
      <c r="Y18" s="67"/>
      <c r="Z18" s="67"/>
      <c r="AA18" s="67"/>
      <c r="AB18" s="67"/>
      <c r="AC18" s="68"/>
      <c r="AD18" s="66">
        <v>5501</v>
      </c>
      <c r="AE18" s="67"/>
      <c r="AF18" s="67"/>
      <c r="AG18" s="67"/>
      <c r="AH18" s="67"/>
      <c r="AI18" s="67"/>
      <c r="AJ18" s="68"/>
      <c r="AK18" s="66">
        <v>3915</v>
      </c>
      <c r="AL18" s="67"/>
      <c r="AM18" s="67"/>
      <c r="AN18" s="67"/>
      <c r="AO18" s="67"/>
      <c r="AP18" s="67"/>
      <c r="AQ18" s="68"/>
      <c r="AR18" s="66">
        <v>23069</v>
      </c>
      <c r="AS18" s="67"/>
      <c r="AT18" s="67"/>
      <c r="AU18" s="67"/>
      <c r="AV18" s="67"/>
      <c r="AW18" s="67"/>
      <c r="AX18" s="68"/>
      <c r="AY18" s="66">
        <v>14746</v>
      </c>
      <c r="AZ18" s="67"/>
      <c r="BA18" s="67"/>
      <c r="BB18" s="67"/>
      <c r="BC18" s="67"/>
      <c r="BD18" s="67"/>
      <c r="BE18" s="67"/>
    </row>
    <row r="19" spans="2:58" s="18" customFormat="1" ht="16.5" customHeight="1" x14ac:dyDescent="0.15">
      <c r="B19" s="75" t="s">
        <v>95</v>
      </c>
      <c r="C19" s="75" t="s">
        <v>41</v>
      </c>
      <c r="D19" s="75" t="s">
        <v>41</v>
      </c>
      <c r="E19" s="75" t="s">
        <v>41</v>
      </c>
      <c r="F19" s="75" t="s">
        <v>41</v>
      </c>
      <c r="G19" s="75" t="s">
        <v>41</v>
      </c>
      <c r="H19" s="72" t="s">
        <v>41</v>
      </c>
      <c r="I19" s="66">
        <f t="shared" si="0"/>
        <v>154048</v>
      </c>
      <c r="J19" s="67"/>
      <c r="K19" s="67"/>
      <c r="L19" s="67"/>
      <c r="M19" s="67"/>
      <c r="N19" s="67"/>
      <c r="O19" s="68"/>
      <c r="P19" s="66">
        <v>27512</v>
      </c>
      <c r="Q19" s="67"/>
      <c r="R19" s="67"/>
      <c r="S19" s="67"/>
      <c r="T19" s="67"/>
      <c r="U19" s="67"/>
      <c r="V19" s="68"/>
      <c r="W19" s="66">
        <v>80716</v>
      </c>
      <c r="X19" s="67"/>
      <c r="Y19" s="67"/>
      <c r="Z19" s="67"/>
      <c r="AA19" s="67"/>
      <c r="AB19" s="67"/>
      <c r="AC19" s="68"/>
      <c r="AD19" s="66">
        <v>5175</v>
      </c>
      <c r="AE19" s="67"/>
      <c r="AF19" s="67"/>
      <c r="AG19" s="67"/>
      <c r="AH19" s="67"/>
      <c r="AI19" s="67"/>
      <c r="AJ19" s="68"/>
      <c r="AK19" s="66">
        <v>3774</v>
      </c>
      <c r="AL19" s="67"/>
      <c r="AM19" s="67"/>
      <c r="AN19" s="67"/>
      <c r="AO19" s="67"/>
      <c r="AP19" s="67"/>
      <c r="AQ19" s="68"/>
      <c r="AR19" s="66">
        <v>19779</v>
      </c>
      <c r="AS19" s="67"/>
      <c r="AT19" s="67"/>
      <c r="AU19" s="67"/>
      <c r="AV19" s="67"/>
      <c r="AW19" s="67"/>
      <c r="AX19" s="68"/>
      <c r="AY19" s="66">
        <v>17092</v>
      </c>
      <c r="AZ19" s="67"/>
      <c r="BA19" s="67"/>
      <c r="BB19" s="67"/>
      <c r="BC19" s="67"/>
      <c r="BD19" s="67"/>
      <c r="BE19" s="67"/>
    </row>
    <row r="20" spans="2:58" s="18" customFormat="1" ht="16.5" customHeight="1" x14ac:dyDescent="0.15">
      <c r="B20" s="75" t="s">
        <v>97</v>
      </c>
      <c r="C20" s="75" t="s">
        <v>41</v>
      </c>
      <c r="D20" s="75" t="s">
        <v>41</v>
      </c>
      <c r="E20" s="75" t="s">
        <v>41</v>
      </c>
      <c r="F20" s="75" t="s">
        <v>41</v>
      </c>
      <c r="G20" s="75" t="s">
        <v>41</v>
      </c>
      <c r="H20" s="72" t="s">
        <v>41</v>
      </c>
      <c r="I20" s="66">
        <f t="shared" ref="I20" si="1">SUM(P20:BE20)</f>
        <v>140031</v>
      </c>
      <c r="J20" s="67"/>
      <c r="K20" s="67"/>
      <c r="L20" s="67"/>
      <c r="M20" s="67"/>
      <c r="N20" s="67"/>
      <c r="O20" s="68"/>
      <c r="P20" s="66">
        <v>24843</v>
      </c>
      <c r="Q20" s="67"/>
      <c r="R20" s="67"/>
      <c r="S20" s="67"/>
      <c r="T20" s="67"/>
      <c r="U20" s="67"/>
      <c r="V20" s="68"/>
      <c r="W20" s="66">
        <v>72967</v>
      </c>
      <c r="X20" s="67"/>
      <c r="Y20" s="67"/>
      <c r="Z20" s="67"/>
      <c r="AA20" s="67"/>
      <c r="AB20" s="67"/>
      <c r="AC20" s="68"/>
      <c r="AD20" s="66">
        <v>5631</v>
      </c>
      <c r="AE20" s="67"/>
      <c r="AF20" s="67"/>
      <c r="AG20" s="67"/>
      <c r="AH20" s="67"/>
      <c r="AI20" s="67"/>
      <c r="AJ20" s="68"/>
      <c r="AK20" s="66">
        <v>3746</v>
      </c>
      <c r="AL20" s="67"/>
      <c r="AM20" s="67"/>
      <c r="AN20" s="67"/>
      <c r="AO20" s="67"/>
      <c r="AP20" s="67"/>
      <c r="AQ20" s="68"/>
      <c r="AR20" s="66">
        <v>15591</v>
      </c>
      <c r="AS20" s="67"/>
      <c r="AT20" s="67"/>
      <c r="AU20" s="67"/>
      <c r="AV20" s="67"/>
      <c r="AW20" s="67"/>
      <c r="AX20" s="68"/>
      <c r="AY20" s="66">
        <v>17253</v>
      </c>
      <c r="AZ20" s="67"/>
      <c r="BA20" s="67"/>
      <c r="BB20" s="67"/>
      <c r="BC20" s="67"/>
      <c r="BD20" s="67"/>
      <c r="BE20" s="67"/>
    </row>
    <row r="21" spans="2:58" s="18" customFormat="1" ht="16.5" customHeight="1" x14ac:dyDescent="0.15">
      <c r="B21" s="72" t="s">
        <v>107</v>
      </c>
      <c r="C21" s="73" t="s">
        <v>41</v>
      </c>
      <c r="D21" s="73" t="s">
        <v>41</v>
      </c>
      <c r="E21" s="73" t="s">
        <v>41</v>
      </c>
      <c r="F21" s="73" t="s">
        <v>41</v>
      </c>
      <c r="G21" s="73" t="s">
        <v>41</v>
      </c>
      <c r="H21" s="73" t="s">
        <v>41</v>
      </c>
      <c r="I21" s="66">
        <f t="shared" ref="I21" si="2">SUM(P21:BE21)</f>
        <v>142001</v>
      </c>
      <c r="J21" s="67"/>
      <c r="K21" s="67"/>
      <c r="L21" s="67"/>
      <c r="M21" s="67"/>
      <c r="N21" s="67"/>
      <c r="O21" s="68"/>
      <c r="P21" s="66">
        <v>22938</v>
      </c>
      <c r="Q21" s="67"/>
      <c r="R21" s="67"/>
      <c r="S21" s="67"/>
      <c r="T21" s="67"/>
      <c r="U21" s="67"/>
      <c r="V21" s="68"/>
      <c r="W21" s="66">
        <v>72779</v>
      </c>
      <c r="X21" s="67"/>
      <c r="Y21" s="67"/>
      <c r="Z21" s="67"/>
      <c r="AA21" s="67"/>
      <c r="AB21" s="67"/>
      <c r="AC21" s="68"/>
      <c r="AD21" s="66">
        <v>5308</v>
      </c>
      <c r="AE21" s="67"/>
      <c r="AF21" s="67"/>
      <c r="AG21" s="67"/>
      <c r="AH21" s="67"/>
      <c r="AI21" s="67"/>
      <c r="AJ21" s="68"/>
      <c r="AK21" s="66">
        <v>4036</v>
      </c>
      <c r="AL21" s="67"/>
      <c r="AM21" s="67"/>
      <c r="AN21" s="67"/>
      <c r="AO21" s="67"/>
      <c r="AP21" s="67"/>
      <c r="AQ21" s="68"/>
      <c r="AR21" s="66">
        <v>21222</v>
      </c>
      <c r="AS21" s="67"/>
      <c r="AT21" s="67"/>
      <c r="AU21" s="67"/>
      <c r="AV21" s="67"/>
      <c r="AW21" s="67"/>
      <c r="AX21" s="68"/>
      <c r="AY21" s="66">
        <v>15718</v>
      </c>
      <c r="AZ21" s="67"/>
      <c r="BA21" s="67"/>
      <c r="BB21" s="67"/>
      <c r="BC21" s="67"/>
      <c r="BD21" s="67"/>
      <c r="BE21" s="67"/>
      <c r="BF21" s="39"/>
    </row>
    <row r="22" spans="2:58" s="18" customFormat="1" ht="16.5" customHeight="1" x14ac:dyDescent="0.15">
      <c r="B22" s="94" t="s">
        <v>118</v>
      </c>
      <c r="C22" s="95" t="s">
        <v>41</v>
      </c>
      <c r="D22" s="95" t="s">
        <v>41</v>
      </c>
      <c r="E22" s="95" t="s">
        <v>41</v>
      </c>
      <c r="F22" s="95" t="s">
        <v>41</v>
      </c>
      <c r="G22" s="95" t="s">
        <v>41</v>
      </c>
      <c r="H22" s="95" t="s">
        <v>41</v>
      </c>
      <c r="I22" s="66">
        <f t="shared" ref="I22" si="3">SUM(P22:BE22)</f>
        <v>164148</v>
      </c>
      <c r="J22" s="67"/>
      <c r="K22" s="67"/>
      <c r="L22" s="67"/>
      <c r="M22" s="67"/>
      <c r="N22" s="67"/>
      <c r="O22" s="68"/>
      <c r="P22" s="90">
        <v>27236</v>
      </c>
      <c r="Q22" s="91"/>
      <c r="R22" s="91"/>
      <c r="S22" s="91"/>
      <c r="T22" s="91"/>
      <c r="U22" s="91"/>
      <c r="V22" s="92"/>
      <c r="W22" s="90">
        <v>83321</v>
      </c>
      <c r="X22" s="91"/>
      <c r="Y22" s="91"/>
      <c r="Z22" s="91"/>
      <c r="AA22" s="91"/>
      <c r="AB22" s="91"/>
      <c r="AC22" s="92"/>
      <c r="AD22" s="90">
        <v>5700</v>
      </c>
      <c r="AE22" s="91"/>
      <c r="AF22" s="91"/>
      <c r="AG22" s="91"/>
      <c r="AH22" s="91"/>
      <c r="AI22" s="91"/>
      <c r="AJ22" s="92"/>
      <c r="AK22" s="90">
        <v>3936</v>
      </c>
      <c r="AL22" s="91"/>
      <c r="AM22" s="91"/>
      <c r="AN22" s="91"/>
      <c r="AO22" s="91"/>
      <c r="AP22" s="91"/>
      <c r="AQ22" s="92"/>
      <c r="AR22" s="90">
        <v>27931</v>
      </c>
      <c r="AS22" s="91"/>
      <c r="AT22" s="91"/>
      <c r="AU22" s="91"/>
      <c r="AV22" s="91"/>
      <c r="AW22" s="91"/>
      <c r="AX22" s="92"/>
      <c r="AY22" s="90">
        <v>16024</v>
      </c>
      <c r="AZ22" s="91"/>
      <c r="BA22" s="91"/>
      <c r="BB22" s="91"/>
      <c r="BC22" s="91"/>
      <c r="BD22" s="91"/>
      <c r="BE22" s="91"/>
    </row>
    <row r="23" spans="2:58" s="18" customFormat="1" ht="16.5" customHeight="1" x14ac:dyDescent="0.15">
      <c r="B23" s="130" t="s">
        <v>74</v>
      </c>
      <c r="C23" s="84" t="s">
        <v>42</v>
      </c>
      <c r="D23" s="84" t="s">
        <v>42</v>
      </c>
      <c r="E23" s="84" t="s">
        <v>42</v>
      </c>
      <c r="F23" s="84" t="s">
        <v>42</v>
      </c>
      <c r="G23" s="84" t="s">
        <v>42</v>
      </c>
      <c r="H23" s="84" t="s">
        <v>42</v>
      </c>
      <c r="I23" s="69">
        <v>100</v>
      </c>
      <c r="J23" s="70"/>
      <c r="K23" s="70"/>
      <c r="L23" s="70"/>
      <c r="M23" s="70"/>
      <c r="N23" s="70"/>
      <c r="O23" s="71"/>
      <c r="P23" s="69">
        <f>P22/$I$22*100</f>
        <v>16.592343494894852</v>
      </c>
      <c r="Q23" s="70"/>
      <c r="R23" s="70"/>
      <c r="S23" s="70"/>
      <c r="T23" s="70"/>
      <c r="U23" s="70"/>
      <c r="V23" s="71"/>
      <c r="W23" s="69">
        <f>W22/$I$22*100</f>
        <v>50.759680288520116</v>
      </c>
      <c r="X23" s="70"/>
      <c r="Y23" s="70"/>
      <c r="Z23" s="70"/>
      <c r="AA23" s="70"/>
      <c r="AB23" s="70"/>
      <c r="AC23" s="71"/>
      <c r="AD23" s="69">
        <f>AD22/$I$22*100</f>
        <v>3.4724760581913885</v>
      </c>
      <c r="AE23" s="70"/>
      <c r="AF23" s="70"/>
      <c r="AG23" s="70"/>
      <c r="AH23" s="70"/>
      <c r="AI23" s="70"/>
      <c r="AJ23" s="71"/>
      <c r="AK23" s="69">
        <f>AK22/$I$22*100</f>
        <v>2.3978360991300534</v>
      </c>
      <c r="AL23" s="70"/>
      <c r="AM23" s="70"/>
      <c r="AN23" s="70"/>
      <c r="AO23" s="70"/>
      <c r="AP23" s="70"/>
      <c r="AQ23" s="71"/>
      <c r="AR23" s="69">
        <f>AR22/$I$22*100</f>
        <v>17.015741891463801</v>
      </c>
      <c r="AS23" s="70"/>
      <c r="AT23" s="70"/>
      <c r="AU23" s="70"/>
      <c r="AV23" s="70"/>
      <c r="AW23" s="70"/>
      <c r="AX23" s="71"/>
      <c r="AY23" s="69">
        <f>AY22/$I$22*100</f>
        <v>9.7619221677997903</v>
      </c>
      <c r="AZ23" s="70"/>
      <c r="BA23" s="70"/>
      <c r="BB23" s="70"/>
      <c r="BC23" s="70"/>
      <c r="BD23" s="70"/>
      <c r="BE23" s="70"/>
    </row>
    <row r="24" spans="2:58" s="18" customFormat="1" ht="15" customHeight="1" x14ac:dyDescent="0.15">
      <c r="B24" s="127" t="s">
        <v>93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</row>
    <row r="25" spans="2:58" s="18" customFormat="1" ht="15" customHeight="1" x14ac:dyDescent="0.1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</row>
    <row r="26" spans="2:58" s="18" customFormat="1" ht="15" customHeight="1" x14ac:dyDescent="0.1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2:58" s="18" customFormat="1" ht="17.25" customHeight="1" x14ac:dyDescent="0.15">
      <c r="B27" s="37" t="s">
        <v>80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</row>
    <row r="28" spans="2:58" s="18" customFormat="1" ht="11.25" customHeight="1" x14ac:dyDescent="0.15"/>
    <row r="29" spans="2:58" s="18" customFormat="1" ht="17.25" customHeight="1" x14ac:dyDescent="0.15">
      <c r="B29" s="50" t="s">
        <v>43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</row>
    <row r="30" spans="2:58" s="18" customFormat="1" ht="15" customHeight="1" x14ac:dyDescent="0.15">
      <c r="B30" s="102" t="s">
        <v>44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</row>
    <row r="31" spans="2:58" s="18" customFormat="1" ht="16.5" customHeight="1" x14ac:dyDescent="0.15">
      <c r="B31" s="128"/>
      <c r="C31" s="128"/>
      <c r="D31" s="128"/>
      <c r="E31" s="128"/>
      <c r="F31" s="128"/>
      <c r="G31" s="128"/>
      <c r="H31" s="128"/>
      <c r="I31" s="103"/>
      <c r="J31" s="123" t="s">
        <v>98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3" t="s">
        <v>99</v>
      </c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3" t="s">
        <v>45</v>
      </c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3" t="s">
        <v>100</v>
      </c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</row>
    <row r="32" spans="2:58" s="18" customFormat="1" ht="16.5" customHeight="1" x14ac:dyDescent="0.15">
      <c r="B32" s="129"/>
      <c r="C32" s="129"/>
      <c r="D32" s="129"/>
      <c r="E32" s="129"/>
      <c r="F32" s="129"/>
      <c r="G32" s="129"/>
      <c r="H32" s="129"/>
      <c r="I32" s="107"/>
      <c r="J32" s="125" t="s">
        <v>101</v>
      </c>
      <c r="K32" s="126"/>
      <c r="L32" s="126"/>
      <c r="M32" s="126"/>
      <c r="N32" s="126"/>
      <c r="O32" s="125" t="s">
        <v>46</v>
      </c>
      <c r="P32" s="126"/>
      <c r="Q32" s="126"/>
      <c r="R32" s="126"/>
      <c r="S32" s="126"/>
      <c r="T32" s="126"/>
      <c r="U32" s="126"/>
      <c r="V32" s="125" t="s">
        <v>101</v>
      </c>
      <c r="W32" s="126"/>
      <c r="X32" s="126"/>
      <c r="Y32" s="126"/>
      <c r="Z32" s="126"/>
      <c r="AA32" s="125" t="s">
        <v>46</v>
      </c>
      <c r="AB32" s="126"/>
      <c r="AC32" s="126"/>
      <c r="AD32" s="126"/>
      <c r="AE32" s="126"/>
      <c r="AF32" s="126"/>
      <c r="AG32" s="126"/>
      <c r="AH32" s="125" t="s">
        <v>101</v>
      </c>
      <c r="AI32" s="126"/>
      <c r="AJ32" s="126"/>
      <c r="AK32" s="126"/>
      <c r="AL32" s="126"/>
      <c r="AM32" s="125" t="s">
        <v>46</v>
      </c>
      <c r="AN32" s="126"/>
      <c r="AO32" s="126"/>
      <c r="AP32" s="126"/>
      <c r="AQ32" s="126"/>
      <c r="AR32" s="126"/>
      <c r="AS32" s="126"/>
      <c r="AT32" s="125" t="s">
        <v>101</v>
      </c>
      <c r="AU32" s="126"/>
      <c r="AV32" s="126"/>
      <c r="AW32" s="126"/>
      <c r="AX32" s="126"/>
      <c r="AY32" s="125" t="s">
        <v>46</v>
      </c>
      <c r="AZ32" s="126"/>
      <c r="BA32" s="126"/>
      <c r="BB32" s="126"/>
      <c r="BC32" s="126"/>
      <c r="BD32" s="126"/>
      <c r="BE32" s="126"/>
    </row>
    <row r="33" spans="2:57" s="18" customFormat="1" ht="16.5" customHeight="1" x14ac:dyDescent="0.15">
      <c r="B33" s="115" t="s">
        <v>125</v>
      </c>
      <c r="C33" s="115"/>
      <c r="D33" s="115"/>
      <c r="E33" s="115"/>
      <c r="F33" s="115"/>
      <c r="G33" s="115"/>
      <c r="H33" s="115"/>
      <c r="I33" s="72"/>
      <c r="J33" s="110">
        <f>SUM(V33,AH33)</f>
        <v>6574</v>
      </c>
      <c r="K33" s="114"/>
      <c r="L33" s="114"/>
      <c r="M33" s="114"/>
      <c r="N33" s="114"/>
      <c r="O33" s="110">
        <f>SUM(AA33,AM33)</f>
        <v>1502530</v>
      </c>
      <c r="P33" s="114"/>
      <c r="Q33" s="114"/>
      <c r="R33" s="114"/>
      <c r="S33" s="114"/>
      <c r="T33" s="114"/>
      <c r="U33" s="114"/>
      <c r="V33" s="110">
        <v>3177</v>
      </c>
      <c r="W33" s="114"/>
      <c r="X33" s="114"/>
      <c r="Y33" s="114"/>
      <c r="Z33" s="114"/>
      <c r="AA33" s="110">
        <v>1332680</v>
      </c>
      <c r="AB33" s="114"/>
      <c r="AC33" s="114"/>
      <c r="AD33" s="114"/>
      <c r="AE33" s="114"/>
      <c r="AF33" s="114"/>
      <c r="AG33" s="114"/>
      <c r="AH33" s="110">
        <v>3397</v>
      </c>
      <c r="AI33" s="114"/>
      <c r="AJ33" s="114"/>
      <c r="AK33" s="114"/>
      <c r="AL33" s="114"/>
      <c r="AM33" s="110">
        <v>169850</v>
      </c>
      <c r="AN33" s="114"/>
      <c r="AO33" s="114"/>
      <c r="AP33" s="114"/>
      <c r="AQ33" s="114"/>
      <c r="AR33" s="114"/>
      <c r="AS33" s="114"/>
      <c r="AT33" s="66" t="s">
        <v>81</v>
      </c>
      <c r="AU33" s="113"/>
      <c r="AV33" s="113"/>
      <c r="AW33" s="113"/>
      <c r="AX33" s="113"/>
      <c r="AY33" s="66" t="s">
        <v>81</v>
      </c>
      <c r="AZ33" s="113"/>
      <c r="BA33" s="113"/>
      <c r="BB33" s="113"/>
      <c r="BC33" s="113"/>
      <c r="BD33" s="113"/>
      <c r="BE33" s="113"/>
    </row>
    <row r="34" spans="2:57" s="18" customFormat="1" ht="16.5" customHeight="1" x14ac:dyDescent="0.15">
      <c r="B34" s="115" t="s">
        <v>95</v>
      </c>
      <c r="C34" s="115"/>
      <c r="D34" s="115"/>
      <c r="E34" s="115"/>
      <c r="F34" s="115"/>
      <c r="G34" s="115"/>
      <c r="H34" s="115"/>
      <c r="I34" s="72"/>
      <c r="J34" s="110">
        <f>SUM(V34,AH34)</f>
        <v>6182</v>
      </c>
      <c r="K34" s="114"/>
      <c r="L34" s="114"/>
      <c r="M34" s="114"/>
      <c r="N34" s="114"/>
      <c r="O34" s="110">
        <f>SUM(AA34,AM34)</f>
        <v>1419528</v>
      </c>
      <c r="P34" s="114"/>
      <c r="Q34" s="114"/>
      <c r="R34" s="114"/>
      <c r="S34" s="114"/>
      <c r="T34" s="114"/>
      <c r="U34" s="114"/>
      <c r="V34" s="110">
        <v>3007</v>
      </c>
      <c r="W34" s="114"/>
      <c r="X34" s="114"/>
      <c r="Y34" s="114"/>
      <c r="Z34" s="114"/>
      <c r="AA34" s="110">
        <v>1260778</v>
      </c>
      <c r="AB34" s="114"/>
      <c r="AC34" s="114"/>
      <c r="AD34" s="114"/>
      <c r="AE34" s="114"/>
      <c r="AF34" s="114"/>
      <c r="AG34" s="114"/>
      <c r="AH34" s="110">
        <v>3175</v>
      </c>
      <c r="AI34" s="114"/>
      <c r="AJ34" s="114"/>
      <c r="AK34" s="114"/>
      <c r="AL34" s="114"/>
      <c r="AM34" s="110">
        <v>158750</v>
      </c>
      <c r="AN34" s="114"/>
      <c r="AO34" s="114"/>
      <c r="AP34" s="114"/>
      <c r="AQ34" s="114"/>
      <c r="AR34" s="114"/>
      <c r="AS34" s="114"/>
      <c r="AT34" s="66" t="s">
        <v>81</v>
      </c>
      <c r="AU34" s="113"/>
      <c r="AV34" s="113"/>
      <c r="AW34" s="113"/>
      <c r="AX34" s="113"/>
      <c r="AY34" s="66" t="s">
        <v>81</v>
      </c>
      <c r="AZ34" s="113"/>
      <c r="BA34" s="113"/>
      <c r="BB34" s="113"/>
      <c r="BC34" s="113"/>
      <c r="BD34" s="113"/>
      <c r="BE34" s="113"/>
    </row>
    <row r="35" spans="2:57" s="18" customFormat="1" ht="16.5" customHeight="1" x14ac:dyDescent="0.15">
      <c r="B35" s="75" t="s">
        <v>96</v>
      </c>
      <c r="C35" s="75"/>
      <c r="D35" s="75"/>
      <c r="E35" s="75"/>
      <c r="F35" s="75"/>
      <c r="G35" s="75"/>
      <c r="H35" s="75"/>
      <c r="I35" s="72"/>
      <c r="J35" s="110">
        <f>SUM(V35,AH35,AT35)</f>
        <v>6220</v>
      </c>
      <c r="K35" s="111"/>
      <c r="L35" s="111"/>
      <c r="M35" s="111"/>
      <c r="N35" s="112"/>
      <c r="O35" s="110">
        <f>SUM(AA35,AM35,AY35)</f>
        <v>1364815</v>
      </c>
      <c r="P35" s="111"/>
      <c r="Q35" s="111"/>
      <c r="R35" s="111"/>
      <c r="S35" s="111"/>
      <c r="T35" s="111"/>
      <c r="U35" s="112"/>
      <c r="V35" s="110">
        <v>2844</v>
      </c>
      <c r="W35" s="111"/>
      <c r="X35" s="111"/>
      <c r="Y35" s="111"/>
      <c r="Z35" s="112"/>
      <c r="AA35" s="110">
        <v>1193556</v>
      </c>
      <c r="AB35" s="111"/>
      <c r="AC35" s="111"/>
      <c r="AD35" s="111"/>
      <c r="AE35" s="111"/>
      <c r="AF35" s="111"/>
      <c r="AG35" s="112"/>
      <c r="AH35" s="110">
        <v>3273</v>
      </c>
      <c r="AI35" s="111"/>
      <c r="AJ35" s="111"/>
      <c r="AK35" s="111"/>
      <c r="AL35" s="112"/>
      <c r="AM35" s="110">
        <v>163650</v>
      </c>
      <c r="AN35" s="111"/>
      <c r="AO35" s="111"/>
      <c r="AP35" s="111"/>
      <c r="AQ35" s="111"/>
      <c r="AR35" s="111"/>
      <c r="AS35" s="112"/>
      <c r="AT35" s="110">
        <v>103</v>
      </c>
      <c r="AU35" s="111"/>
      <c r="AV35" s="111"/>
      <c r="AW35" s="111"/>
      <c r="AX35" s="112"/>
      <c r="AY35" s="110">
        <v>7609</v>
      </c>
      <c r="AZ35" s="111"/>
      <c r="BA35" s="111"/>
      <c r="BB35" s="111"/>
      <c r="BC35" s="111"/>
      <c r="BD35" s="111"/>
      <c r="BE35" s="111"/>
    </row>
    <row r="36" spans="2:57" s="18" customFormat="1" ht="16.5" customHeight="1" x14ac:dyDescent="0.15">
      <c r="B36" s="75" t="s">
        <v>106</v>
      </c>
      <c r="C36" s="75"/>
      <c r="D36" s="75"/>
      <c r="E36" s="75"/>
      <c r="F36" s="75"/>
      <c r="G36" s="75"/>
      <c r="H36" s="75"/>
      <c r="I36" s="72"/>
      <c r="J36" s="110">
        <f>SUM(V36,AH36,AT36)</f>
        <v>6255</v>
      </c>
      <c r="K36" s="111"/>
      <c r="L36" s="111"/>
      <c r="M36" s="111"/>
      <c r="N36" s="112"/>
      <c r="O36" s="110">
        <f>SUM(AA36,AM36,AY36)</f>
        <v>1266734</v>
      </c>
      <c r="P36" s="111"/>
      <c r="Q36" s="111"/>
      <c r="R36" s="111"/>
      <c r="S36" s="111"/>
      <c r="T36" s="111"/>
      <c r="U36" s="112"/>
      <c r="V36" s="110">
        <v>2596</v>
      </c>
      <c r="W36" s="111"/>
      <c r="X36" s="111"/>
      <c r="Y36" s="111"/>
      <c r="Z36" s="112"/>
      <c r="AA36" s="110">
        <v>1089068</v>
      </c>
      <c r="AB36" s="111"/>
      <c r="AC36" s="111"/>
      <c r="AD36" s="111"/>
      <c r="AE36" s="111"/>
      <c r="AF36" s="111"/>
      <c r="AG36" s="112"/>
      <c r="AH36" s="110">
        <v>3287</v>
      </c>
      <c r="AI36" s="111"/>
      <c r="AJ36" s="111"/>
      <c r="AK36" s="111"/>
      <c r="AL36" s="112"/>
      <c r="AM36" s="110">
        <v>164350</v>
      </c>
      <c r="AN36" s="111"/>
      <c r="AO36" s="111"/>
      <c r="AP36" s="111"/>
      <c r="AQ36" s="111"/>
      <c r="AR36" s="111"/>
      <c r="AS36" s="112"/>
      <c r="AT36" s="110">
        <v>372</v>
      </c>
      <c r="AU36" s="111"/>
      <c r="AV36" s="111"/>
      <c r="AW36" s="111"/>
      <c r="AX36" s="112"/>
      <c r="AY36" s="110">
        <v>13316</v>
      </c>
      <c r="AZ36" s="111"/>
      <c r="BA36" s="111"/>
      <c r="BB36" s="111"/>
      <c r="BC36" s="111"/>
      <c r="BD36" s="111"/>
      <c r="BE36" s="111"/>
    </row>
    <row r="37" spans="2:57" s="18" customFormat="1" ht="16.5" customHeight="1" x14ac:dyDescent="0.15">
      <c r="B37" s="75" t="s">
        <v>117</v>
      </c>
      <c r="C37" s="75"/>
      <c r="D37" s="75"/>
      <c r="E37" s="75"/>
      <c r="F37" s="75"/>
      <c r="G37" s="75"/>
      <c r="H37" s="75"/>
      <c r="I37" s="72"/>
      <c r="J37" s="110">
        <f>SUM(V37,AH37,AT37)</f>
        <v>7086</v>
      </c>
      <c r="K37" s="111"/>
      <c r="L37" s="111"/>
      <c r="M37" s="111"/>
      <c r="N37" s="112"/>
      <c r="O37" s="110">
        <f>SUM(AA37,AM37,AY37)</f>
        <v>1176889</v>
      </c>
      <c r="P37" s="111"/>
      <c r="Q37" s="111"/>
      <c r="R37" s="111"/>
      <c r="S37" s="111"/>
      <c r="T37" s="111"/>
      <c r="U37" s="112"/>
      <c r="V37" s="121">
        <v>2302</v>
      </c>
      <c r="W37" s="122"/>
      <c r="X37" s="122"/>
      <c r="Y37" s="122"/>
      <c r="Z37" s="122"/>
      <c r="AA37" s="121">
        <v>968356</v>
      </c>
      <c r="AB37" s="122"/>
      <c r="AC37" s="122"/>
      <c r="AD37" s="122"/>
      <c r="AE37" s="122"/>
      <c r="AF37" s="122"/>
      <c r="AG37" s="122"/>
      <c r="AH37" s="121">
        <v>3329</v>
      </c>
      <c r="AI37" s="122"/>
      <c r="AJ37" s="122"/>
      <c r="AK37" s="122"/>
      <c r="AL37" s="122"/>
      <c r="AM37" s="121">
        <v>166450</v>
      </c>
      <c r="AN37" s="122"/>
      <c r="AO37" s="122"/>
      <c r="AP37" s="122"/>
      <c r="AQ37" s="122"/>
      <c r="AR37" s="122"/>
      <c r="AS37" s="122"/>
      <c r="AT37" s="119">
        <v>1455</v>
      </c>
      <c r="AU37" s="120"/>
      <c r="AV37" s="120"/>
      <c r="AW37" s="120"/>
      <c r="AX37" s="120"/>
      <c r="AY37" s="119">
        <v>42083</v>
      </c>
      <c r="AZ37" s="120"/>
      <c r="BA37" s="120"/>
      <c r="BB37" s="120"/>
      <c r="BC37" s="120"/>
      <c r="BD37" s="120"/>
      <c r="BE37" s="120"/>
    </row>
    <row r="38" spans="2:57" s="41" customFormat="1" ht="15" customHeight="1" x14ac:dyDescent="0.2">
      <c r="B38" s="118" t="s">
        <v>112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</row>
    <row r="39" spans="2:57" s="41" customFormat="1" ht="15" customHeight="1" x14ac:dyDescent="0.2">
      <c r="B39" s="116" t="s">
        <v>113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</row>
    <row r="40" spans="2:57" s="41" customFormat="1" ht="15" customHeight="1" x14ac:dyDescent="0.2">
      <c r="B40" s="116" t="s">
        <v>114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</row>
    <row r="41" spans="2:57" s="41" customFormat="1" ht="15" customHeight="1" x14ac:dyDescent="0.2">
      <c r="B41" s="116" t="s">
        <v>115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</row>
    <row r="42" spans="2:57" s="41" customFormat="1" ht="15" hidden="1" customHeight="1" x14ac:dyDescent="0.15">
      <c r="B42" s="117" t="s">
        <v>83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</row>
    <row r="43" spans="2:57" s="41" customFormat="1" ht="15" hidden="1" customHeight="1" x14ac:dyDescent="0.15">
      <c r="B43" s="117" t="s">
        <v>84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</row>
    <row r="44" spans="2:57" s="41" customFormat="1" ht="15" hidden="1" customHeight="1" x14ac:dyDescent="0.15">
      <c r="B44" s="117" t="s">
        <v>85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</row>
    <row r="45" spans="2:57" s="41" customFormat="1" ht="15" hidden="1" customHeight="1" x14ac:dyDescent="0.15">
      <c r="B45" s="117" t="s">
        <v>86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</row>
    <row r="46" spans="2:57" s="18" customFormat="1" ht="15" customHeight="1" x14ac:dyDescent="0.15">
      <c r="B46" s="116" t="s">
        <v>87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</row>
    <row r="47" spans="2:57" s="18" customFormat="1" ht="15" customHeight="1" x14ac:dyDescent="0.15">
      <c r="B47" s="116" t="s">
        <v>88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</row>
    <row r="48" spans="2:57" s="18" customFormat="1" ht="15" customHeight="1" x14ac:dyDescent="0.15">
      <c r="B48" s="116" t="s">
        <v>89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</row>
    <row r="49" spans="2:57" s="18" customFormat="1" x14ac:dyDescent="0.15">
      <c r="B49" s="116" t="s">
        <v>108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</row>
    <row r="50" spans="2:57" s="18" customFormat="1" x14ac:dyDescent="0.15">
      <c r="B50" s="116" t="s">
        <v>88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</row>
    <row r="51" spans="2:57" s="18" customFormat="1" x14ac:dyDescent="0.15">
      <c r="B51" s="116" t="s">
        <v>109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</row>
  </sheetData>
  <mergeCells count="198">
    <mergeCell ref="W18:AC18"/>
    <mergeCell ref="AY22:BE22"/>
    <mergeCell ref="W21:AC21"/>
    <mergeCell ref="AD23:AJ23"/>
    <mergeCell ref="AK23:AQ23"/>
    <mergeCell ref="AR19:AX19"/>
    <mergeCell ref="AR21:AX21"/>
    <mergeCell ref="B33:I33"/>
    <mergeCell ref="AY23:BE23"/>
    <mergeCell ref="B24:BE24"/>
    <mergeCell ref="B29:BE29"/>
    <mergeCell ref="B30:BE30"/>
    <mergeCell ref="B31:I32"/>
    <mergeCell ref="V32:Z32"/>
    <mergeCell ref="AA32:AG32"/>
    <mergeCell ref="AH32:AL32"/>
    <mergeCell ref="AM32:AS32"/>
    <mergeCell ref="AT32:AX32"/>
    <mergeCell ref="AY32:BE32"/>
    <mergeCell ref="J32:N32"/>
    <mergeCell ref="B23:H23"/>
    <mergeCell ref="I23:O23"/>
    <mergeCell ref="P23:V23"/>
    <mergeCell ref="AK19:AQ19"/>
    <mergeCell ref="AA37:AG37"/>
    <mergeCell ref="AH37:AL37"/>
    <mergeCell ref="AM37:AS37"/>
    <mergeCell ref="AR23:AX23"/>
    <mergeCell ref="J34:N34"/>
    <mergeCell ref="O34:U34"/>
    <mergeCell ref="V34:Z34"/>
    <mergeCell ref="AA34:AG34"/>
    <mergeCell ref="AT37:AX37"/>
    <mergeCell ref="J37:N37"/>
    <mergeCell ref="O37:U37"/>
    <mergeCell ref="V37:Z37"/>
    <mergeCell ref="J33:N33"/>
    <mergeCell ref="V36:Z36"/>
    <mergeCell ref="AA36:AG36"/>
    <mergeCell ref="AH36:AL36"/>
    <mergeCell ref="AM36:AS36"/>
    <mergeCell ref="AT36:AX36"/>
    <mergeCell ref="J31:U31"/>
    <mergeCell ref="V31:AG31"/>
    <mergeCell ref="AH31:AS31"/>
    <mergeCell ref="AT31:BE31"/>
    <mergeCell ref="W23:AC23"/>
    <mergeCell ref="O32:U32"/>
    <mergeCell ref="B34:I34"/>
    <mergeCell ref="B35:I35"/>
    <mergeCell ref="B49:BE49"/>
    <mergeCell ref="B50:BE50"/>
    <mergeCell ref="B51:BE51"/>
    <mergeCell ref="AA35:AG35"/>
    <mergeCell ref="AH35:AL35"/>
    <mergeCell ref="AM35:AS35"/>
    <mergeCell ref="AT35:AX35"/>
    <mergeCell ref="AY35:BE35"/>
    <mergeCell ref="B45:BE45"/>
    <mergeCell ref="B38:BE38"/>
    <mergeCell ref="B39:BE39"/>
    <mergeCell ref="B40:BE40"/>
    <mergeCell ref="B41:BE41"/>
    <mergeCell ref="B42:BE42"/>
    <mergeCell ref="B43:BE43"/>
    <mergeCell ref="B36:I36"/>
    <mergeCell ref="B44:BE44"/>
    <mergeCell ref="B46:BE46"/>
    <mergeCell ref="AY37:BE37"/>
    <mergeCell ref="B37:I37"/>
    <mergeCell ref="B47:BE47"/>
    <mergeCell ref="B48:BE48"/>
    <mergeCell ref="AY36:BE36"/>
    <mergeCell ref="J35:N35"/>
    <mergeCell ref="O35:U35"/>
    <mergeCell ref="V35:Z35"/>
    <mergeCell ref="AY34:BE34"/>
    <mergeCell ref="AA33:AG33"/>
    <mergeCell ref="AH33:AL33"/>
    <mergeCell ref="AM33:AS33"/>
    <mergeCell ref="AT33:AX33"/>
    <mergeCell ref="AM34:AS34"/>
    <mergeCell ref="AT34:AX34"/>
    <mergeCell ref="O33:U33"/>
    <mergeCell ref="V33:Z33"/>
    <mergeCell ref="AH34:AL34"/>
    <mergeCell ref="AY33:BE33"/>
    <mergeCell ref="J36:N36"/>
    <mergeCell ref="O36:U36"/>
    <mergeCell ref="I9:O9"/>
    <mergeCell ref="W9:AC9"/>
    <mergeCell ref="P10:V10"/>
    <mergeCell ref="AK8:AQ8"/>
    <mergeCell ref="AR8:AX8"/>
    <mergeCell ref="AY9:BE9"/>
    <mergeCell ref="B8:H8"/>
    <mergeCell ref="I8:O8"/>
    <mergeCell ref="P8:V8"/>
    <mergeCell ref="W8:AC8"/>
    <mergeCell ref="AD8:AJ8"/>
    <mergeCell ref="B10:H10"/>
    <mergeCell ref="B9:H9"/>
    <mergeCell ref="AD11:AJ11"/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AY10:BE10"/>
    <mergeCell ref="AY8:BE8"/>
    <mergeCell ref="AK9:AQ9"/>
    <mergeCell ref="AR9:AX9"/>
    <mergeCell ref="AK10:AQ10"/>
    <mergeCell ref="W10:AC10"/>
    <mergeCell ref="AD10:AJ10"/>
    <mergeCell ref="AR10:AX10"/>
    <mergeCell ref="AK22:AQ22"/>
    <mergeCell ref="AR22:AX22"/>
    <mergeCell ref="B21:H21"/>
    <mergeCell ref="AK21:AQ21"/>
    <mergeCell ref="B18:H18"/>
    <mergeCell ref="I18:O18"/>
    <mergeCell ref="AY12:BE12"/>
    <mergeCell ref="P9:V9"/>
    <mergeCell ref="AD9:AJ9"/>
    <mergeCell ref="B12:H12"/>
    <mergeCell ref="AD12:AJ12"/>
    <mergeCell ref="AK12:AQ12"/>
    <mergeCell ref="AR12:AX12"/>
    <mergeCell ref="W16:AC16"/>
    <mergeCell ref="AD16:AJ16"/>
    <mergeCell ref="I10:O10"/>
    <mergeCell ref="P16:V17"/>
    <mergeCell ref="I12:O12"/>
    <mergeCell ref="P12:V12"/>
    <mergeCell ref="W12:AC12"/>
    <mergeCell ref="B13:H13"/>
    <mergeCell ref="I13:O13"/>
    <mergeCell ref="P13:V13"/>
    <mergeCell ref="W13:AC13"/>
    <mergeCell ref="I22:O22"/>
    <mergeCell ref="AD19:AJ19"/>
    <mergeCell ref="AK13:AQ13"/>
    <mergeCell ref="B15:H17"/>
    <mergeCell ref="I15:BE15"/>
    <mergeCell ref="AY16:BE17"/>
    <mergeCell ref="I16:O17"/>
    <mergeCell ref="AK16:AQ17"/>
    <mergeCell ref="AR16:AX16"/>
    <mergeCell ref="P22:V22"/>
    <mergeCell ref="W22:AC22"/>
    <mergeCell ref="AD22:AJ22"/>
    <mergeCell ref="W17:AC17"/>
    <mergeCell ref="AD21:AJ21"/>
    <mergeCell ref="AD18:AJ18"/>
    <mergeCell ref="AR18:AX18"/>
    <mergeCell ref="B22:H22"/>
    <mergeCell ref="B19:H19"/>
    <mergeCell ref="I19:O19"/>
    <mergeCell ref="P19:V19"/>
    <mergeCell ref="W19:AC19"/>
    <mergeCell ref="AY21:BE21"/>
    <mergeCell ref="AY19:BE19"/>
    <mergeCell ref="AD17:AJ17"/>
    <mergeCell ref="AK18:AQ18"/>
    <mergeCell ref="P18:V18"/>
    <mergeCell ref="AY13:BE13"/>
    <mergeCell ref="AR13:AX13"/>
    <mergeCell ref="I21:O21"/>
    <mergeCell ref="P21:V21"/>
    <mergeCell ref="AY11:BE11"/>
    <mergeCell ref="B11:H11"/>
    <mergeCell ref="AY20:BE20"/>
    <mergeCell ref="AK11:AQ11"/>
    <mergeCell ref="AR17:AX17"/>
    <mergeCell ref="AY18:BE18"/>
    <mergeCell ref="B20:H20"/>
    <mergeCell ref="I20:O20"/>
    <mergeCell ref="P20:V20"/>
    <mergeCell ref="W20:AC20"/>
    <mergeCell ref="AD20:AJ20"/>
    <mergeCell ref="AK20:AQ20"/>
    <mergeCell ref="AR20:AX20"/>
    <mergeCell ref="AD13:AJ13"/>
    <mergeCell ref="AR11:AX11"/>
    <mergeCell ref="I11:O11"/>
    <mergeCell ref="P11:V11"/>
    <mergeCell ref="W11:A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52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C9E8B-0CA7-46A2-B0B7-EAF0ECCA1994}">
  <dimension ref="A1:I1"/>
  <sheetViews>
    <sheetView showGridLines="0" view="pageBreakPreview" zoomScaleNormal="100" zoomScaleSheetLayoutView="100" workbookViewId="0">
      <selection activeCell="J10" sqref="J10"/>
    </sheetView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/>
      <c r="B1" s="3"/>
      <c r="C1" s="2"/>
      <c r="D1" s="2"/>
      <c r="E1" s="46"/>
      <c r="F1" s="46"/>
      <c r="G1" s="46"/>
      <c r="H1" s="46"/>
      <c r="I1" s="46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53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H33"/>
  <sheetViews>
    <sheetView showGridLines="0" view="pageBreakPreview" zoomScale="115" zoomScaleNormal="120" zoomScaleSheetLayoutView="115" workbookViewId="0">
      <selection activeCell="GI24" sqref="GI24"/>
    </sheetView>
  </sheetViews>
  <sheetFormatPr defaultColWidth="1.125" defaultRowHeight="13.5" x14ac:dyDescent="0.15"/>
  <cols>
    <col min="1" max="7" width="1.125" style="10" customWidth="1"/>
    <col min="8" max="10" width="0.875" style="10" customWidth="1"/>
    <col min="11" max="56" width="1.125" style="10" customWidth="1"/>
    <col min="57" max="79" width="0.875" style="10" customWidth="1"/>
    <col min="80" max="88" width="1" style="10" customWidth="1"/>
    <col min="89" max="102" width="0.875" style="10" customWidth="1"/>
    <col min="103" max="109" width="1.125" style="10" hidden="1" customWidth="1"/>
    <col min="110" max="179" width="0" style="10" hidden="1" customWidth="1"/>
    <col min="180" max="210" width="1.125" style="10"/>
    <col min="211" max="301" width="0" style="10" hidden="1" customWidth="1"/>
    <col min="302" max="16384" width="1.125" style="10"/>
  </cols>
  <sheetData>
    <row r="1" spans="1:294" s="18" customFormat="1" ht="27" customHeight="1" x14ac:dyDescent="0.15"/>
    <row r="2" spans="1:294" s="18" customFormat="1" ht="27" customHeight="1" x14ac:dyDescent="0.15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</row>
    <row r="3" spans="1:294" s="18" customFormat="1" ht="27" customHeight="1" x14ac:dyDescent="0.15">
      <c r="A3" s="160" t="s">
        <v>128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 t="s">
        <v>122</v>
      </c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</row>
    <row r="4" spans="1:294" s="18" customFormat="1" ht="27" customHeight="1" x14ac:dyDescent="0.15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5" t="s">
        <v>55</v>
      </c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206" t="s">
        <v>126</v>
      </c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36" t="s">
        <v>127</v>
      </c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6"/>
      <c r="EV4" s="236"/>
      <c r="EW4" s="236"/>
      <c r="EX4" s="236"/>
      <c r="EY4" s="236"/>
      <c r="EZ4" s="236"/>
      <c r="FA4" s="236"/>
      <c r="FB4" s="236"/>
      <c r="FC4" s="236"/>
      <c r="FD4" s="236"/>
      <c r="FE4" s="236"/>
      <c r="FF4" s="236"/>
      <c r="FG4" s="236"/>
      <c r="FH4" s="236"/>
      <c r="FI4" s="236"/>
      <c r="FJ4" s="236"/>
      <c r="FK4" s="236"/>
      <c r="FL4" s="236"/>
      <c r="FM4" s="236"/>
      <c r="FN4" s="236"/>
      <c r="FO4" s="236"/>
      <c r="FP4" s="236"/>
      <c r="FQ4" s="236"/>
      <c r="FR4" s="236"/>
      <c r="FS4" s="236"/>
      <c r="FT4" s="236"/>
      <c r="FU4" s="236"/>
      <c r="FV4" s="237"/>
    </row>
    <row r="5" spans="1:294" s="18" customFormat="1" ht="27" customHeight="1" x14ac:dyDescent="0.15">
      <c r="A5" s="191"/>
      <c r="B5" s="192"/>
      <c r="C5" s="192"/>
      <c r="D5" s="192"/>
      <c r="E5" s="192"/>
      <c r="F5" s="192"/>
      <c r="G5" s="192"/>
      <c r="H5" s="192"/>
      <c r="I5" s="192"/>
      <c r="J5" s="192"/>
      <c r="K5" s="197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68" t="s">
        <v>40</v>
      </c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7" t="s">
        <v>57</v>
      </c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40" t="s">
        <v>58</v>
      </c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2"/>
      <c r="CY5" s="161" t="s">
        <v>62</v>
      </c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3"/>
      <c r="DR5" s="161" t="s">
        <v>63</v>
      </c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3"/>
      <c r="EK5" s="161" t="s">
        <v>64</v>
      </c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3"/>
      <c r="FD5" s="161" t="s">
        <v>65</v>
      </c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3"/>
    </row>
    <row r="6" spans="1:294" s="18" customFormat="1" ht="27" customHeight="1" x14ac:dyDescent="0.15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67" t="s">
        <v>59</v>
      </c>
      <c r="L6" s="168"/>
      <c r="M6" s="168"/>
      <c r="N6" s="168"/>
      <c r="O6" s="168"/>
      <c r="P6" s="168"/>
      <c r="Q6" s="168"/>
      <c r="R6" s="168"/>
      <c r="S6" s="168"/>
      <c r="T6" s="168" t="s">
        <v>60</v>
      </c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 t="s">
        <v>59</v>
      </c>
      <c r="AI6" s="168"/>
      <c r="AJ6" s="168"/>
      <c r="AK6" s="168"/>
      <c r="AL6" s="168"/>
      <c r="AM6" s="168"/>
      <c r="AN6" s="168"/>
      <c r="AO6" s="168"/>
      <c r="AP6" s="168"/>
      <c r="AQ6" s="168" t="s">
        <v>60</v>
      </c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7" t="s">
        <v>59</v>
      </c>
      <c r="BF6" s="168"/>
      <c r="BG6" s="168"/>
      <c r="BH6" s="168"/>
      <c r="BI6" s="168"/>
      <c r="BJ6" s="168"/>
      <c r="BK6" s="168"/>
      <c r="BL6" s="168"/>
      <c r="BM6" s="168"/>
      <c r="BN6" s="168" t="s">
        <v>60</v>
      </c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7" t="s">
        <v>59</v>
      </c>
      <c r="CC6" s="168"/>
      <c r="CD6" s="168"/>
      <c r="CE6" s="168"/>
      <c r="CF6" s="168"/>
      <c r="CG6" s="168"/>
      <c r="CH6" s="168"/>
      <c r="CI6" s="168"/>
      <c r="CJ6" s="168"/>
      <c r="CK6" s="140" t="s">
        <v>60</v>
      </c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2"/>
      <c r="CY6" s="161" t="s">
        <v>59</v>
      </c>
      <c r="CZ6" s="162"/>
      <c r="DA6" s="162"/>
      <c r="DB6" s="162"/>
      <c r="DC6" s="162"/>
      <c r="DD6" s="162"/>
      <c r="DE6" s="162"/>
      <c r="DF6" s="163"/>
      <c r="DG6" s="164" t="s">
        <v>60</v>
      </c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61" t="s">
        <v>59</v>
      </c>
      <c r="DS6" s="162"/>
      <c r="DT6" s="162"/>
      <c r="DU6" s="162"/>
      <c r="DV6" s="162"/>
      <c r="DW6" s="162"/>
      <c r="DX6" s="162"/>
      <c r="DY6" s="163"/>
      <c r="DZ6" s="164" t="s">
        <v>60</v>
      </c>
      <c r="EA6" s="165"/>
      <c r="EB6" s="165"/>
      <c r="EC6" s="165"/>
      <c r="ED6" s="165"/>
      <c r="EE6" s="165"/>
      <c r="EF6" s="165"/>
      <c r="EG6" s="165"/>
      <c r="EH6" s="165"/>
      <c r="EI6" s="165"/>
      <c r="EJ6" s="166"/>
      <c r="EK6" s="161" t="s">
        <v>59</v>
      </c>
      <c r="EL6" s="162"/>
      <c r="EM6" s="162"/>
      <c r="EN6" s="162"/>
      <c r="EO6" s="162"/>
      <c r="EP6" s="162"/>
      <c r="EQ6" s="162"/>
      <c r="ER6" s="163"/>
      <c r="ES6" s="164" t="s">
        <v>60</v>
      </c>
      <c r="ET6" s="165"/>
      <c r="EU6" s="165"/>
      <c r="EV6" s="165"/>
      <c r="EW6" s="165"/>
      <c r="EX6" s="165"/>
      <c r="EY6" s="165"/>
      <c r="EZ6" s="165"/>
      <c r="FA6" s="165"/>
      <c r="FB6" s="165"/>
      <c r="FC6" s="166"/>
      <c r="FD6" s="161" t="s">
        <v>59</v>
      </c>
      <c r="FE6" s="162"/>
      <c r="FF6" s="162"/>
      <c r="FG6" s="162"/>
      <c r="FH6" s="162"/>
      <c r="FI6" s="162"/>
      <c r="FJ6" s="162"/>
      <c r="FK6" s="163"/>
      <c r="FL6" s="164" t="s">
        <v>60</v>
      </c>
      <c r="FM6" s="165"/>
      <c r="FN6" s="165"/>
      <c r="FO6" s="165"/>
      <c r="FP6" s="165"/>
      <c r="FQ6" s="165"/>
      <c r="FR6" s="165"/>
      <c r="FS6" s="165"/>
      <c r="FT6" s="165"/>
      <c r="FU6" s="165"/>
      <c r="FV6" s="166"/>
    </row>
    <row r="7" spans="1:294" s="18" customFormat="1" ht="27" customHeight="1" x14ac:dyDescent="0.15">
      <c r="A7" s="158" t="s">
        <v>125</v>
      </c>
      <c r="B7" s="158" t="s">
        <v>41</v>
      </c>
      <c r="C7" s="158" t="s">
        <v>41</v>
      </c>
      <c r="D7" s="158" t="s">
        <v>41</v>
      </c>
      <c r="E7" s="158" t="s">
        <v>41</v>
      </c>
      <c r="F7" s="158" t="s">
        <v>41</v>
      </c>
      <c r="G7" s="158" t="s">
        <v>41</v>
      </c>
      <c r="H7" s="158" t="s">
        <v>41</v>
      </c>
      <c r="I7" s="158" t="s">
        <v>41</v>
      </c>
      <c r="J7" s="159" t="s">
        <v>41</v>
      </c>
      <c r="K7" s="149">
        <f>SUM(AH7,H16)</f>
        <v>10440782</v>
      </c>
      <c r="L7" s="150"/>
      <c r="M7" s="150"/>
      <c r="N7" s="150"/>
      <c r="O7" s="150"/>
      <c r="P7" s="150"/>
      <c r="Q7" s="150"/>
      <c r="R7" s="150"/>
      <c r="S7" s="151"/>
      <c r="T7" s="149">
        <f>SUM(AQ7,P16)</f>
        <v>230780613722</v>
      </c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1"/>
      <c r="AH7" s="149">
        <f>SUM(BE7,CB7,HK10,ID10,JP10)</f>
        <v>9802767</v>
      </c>
      <c r="AI7" s="150"/>
      <c r="AJ7" s="150"/>
      <c r="AK7" s="150"/>
      <c r="AL7" s="150"/>
      <c r="AM7" s="150"/>
      <c r="AN7" s="150"/>
      <c r="AO7" s="150"/>
      <c r="AP7" s="151"/>
      <c r="AQ7" s="149">
        <f>SUM(BN7,CK7,HS10,IL10,JE10,JX10)</f>
        <v>223879136865</v>
      </c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1"/>
      <c r="BE7" s="149">
        <v>135235</v>
      </c>
      <c r="BF7" s="150"/>
      <c r="BG7" s="150"/>
      <c r="BH7" s="150"/>
      <c r="BI7" s="150"/>
      <c r="BJ7" s="150"/>
      <c r="BK7" s="150"/>
      <c r="BL7" s="150"/>
      <c r="BM7" s="151"/>
      <c r="BN7" s="149">
        <v>79766984103</v>
      </c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1"/>
      <c r="CB7" s="149">
        <v>5273027</v>
      </c>
      <c r="CC7" s="150"/>
      <c r="CD7" s="150"/>
      <c r="CE7" s="150"/>
      <c r="CF7" s="150"/>
      <c r="CG7" s="150"/>
      <c r="CH7" s="150"/>
      <c r="CI7" s="150"/>
      <c r="CJ7" s="151"/>
      <c r="CK7" s="149">
        <v>83501699360</v>
      </c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1"/>
      <c r="CY7" s="143">
        <v>1311571</v>
      </c>
      <c r="CZ7" s="144"/>
      <c r="DA7" s="144"/>
      <c r="DB7" s="144"/>
      <c r="DC7" s="144"/>
      <c r="DD7" s="144"/>
      <c r="DE7" s="144"/>
      <c r="DF7" s="145"/>
      <c r="DG7" s="131">
        <v>19215946533</v>
      </c>
      <c r="DH7" s="132"/>
      <c r="DI7" s="132"/>
      <c r="DJ7" s="132"/>
      <c r="DK7" s="132"/>
      <c r="DL7" s="132"/>
      <c r="DM7" s="132"/>
      <c r="DN7" s="132"/>
      <c r="DO7" s="132"/>
      <c r="DP7" s="132"/>
      <c r="DQ7" s="133"/>
      <c r="DR7" s="131">
        <v>3054445</v>
      </c>
      <c r="DS7" s="132"/>
      <c r="DT7" s="132"/>
      <c r="DU7" s="132"/>
      <c r="DV7" s="132"/>
      <c r="DW7" s="132"/>
      <c r="DX7" s="132"/>
      <c r="DY7" s="133"/>
      <c r="DZ7" s="131">
        <v>35701144145</v>
      </c>
      <c r="EA7" s="132"/>
      <c r="EB7" s="132"/>
      <c r="EC7" s="132"/>
      <c r="ED7" s="132"/>
      <c r="EE7" s="132"/>
      <c r="EF7" s="132"/>
      <c r="EG7" s="132"/>
      <c r="EH7" s="132"/>
      <c r="EI7" s="132"/>
      <c r="EJ7" s="133"/>
      <c r="EK7" s="146">
        <v>127589</v>
      </c>
      <c r="EL7" s="147"/>
      <c r="EM7" s="147"/>
      <c r="EN7" s="147"/>
      <c r="EO7" s="147"/>
      <c r="EP7" s="147"/>
      <c r="EQ7" s="147"/>
      <c r="ER7" s="148"/>
      <c r="ES7" s="131">
        <v>3310512504</v>
      </c>
      <c r="ET7" s="132"/>
      <c r="EU7" s="132"/>
      <c r="EV7" s="132"/>
      <c r="EW7" s="132"/>
      <c r="EX7" s="132"/>
      <c r="EY7" s="132"/>
      <c r="EZ7" s="132"/>
      <c r="FA7" s="132"/>
      <c r="FB7" s="132"/>
      <c r="FC7" s="133"/>
      <c r="FD7" s="131">
        <v>28489</v>
      </c>
      <c r="FE7" s="132"/>
      <c r="FF7" s="132"/>
      <c r="FG7" s="132"/>
      <c r="FH7" s="132"/>
      <c r="FI7" s="132"/>
      <c r="FJ7" s="132"/>
      <c r="FK7" s="133"/>
      <c r="FL7" s="131">
        <v>2382850220</v>
      </c>
      <c r="FM7" s="132"/>
      <c r="FN7" s="132"/>
      <c r="FO7" s="132"/>
      <c r="FP7" s="132"/>
      <c r="FQ7" s="132"/>
      <c r="FR7" s="132"/>
      <c r="FS7" s="132"/>
      <c r="FT7" s="132"/>
      <c r="FU7" s="132"/>
      <c r="FV7" s="133"/>
      <c r="HK7" s="238" t="s">
        <v>56</v>
      </c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  <c r="IR7" s="239"/>
      <c r="IS7" s="239"/>
      <c r="IT7" s="239"/>
      <c r="IU7" s="239"/>
      <c r="IV7" s="239"/>
      <c r="IW7" s="239"/>
      <c r="IX7" s="239"/>
      <c r="IY7" s="239"/>
      <c r="IZ7" s="239"/>
      <c r="JA7" s="239"/>
      <c r="JB7" s="239"/>
      <c r="JC7" s="239"/>
      <c r="JD7" s="239"/>
      <c r="JE7" s="239"/>
      <c r="JF7" s="239"/>
      <c r="JG7" s="239"/>
      <c r="JH7" s="239"/>
      <c r="JI7" s="239"/>
      <c r="JJ7" s="239"/>
      <c r="JK7" s="239"/>
      <c r="JL7" s="239"/>
      <c r="JM7" s="239"/>
      <c r="JN7" s="239"/>
      <c r="JO7" s="239"/>
      <c r="JP7" s="239"/>
      <c r="JQ7" s="239"/>
      <c r="JR7" s="239"/>
      <c r="JS7" s="239"/>
      <c r="JT7" s="239"/>
      <c r="JU7" s="239"/>
      <c r="JV7" s="239"/>
      <c r="JW7" s="239"/>
      <c r="JX7" s="239"/>
      <c r="JY7" s="239"/>
      <c r="JZ7" s="239"/>
      <c r="KA7" s="239"/>
      <c r="KB7" s="239"/>
      <c r="KC7" s="239"/>
      <c r="KD7" s="239"/>
      <c r="KE7" s="239"/>
      <c r="KF7" s="239"/>
      <c r="KG7" s="239"/>
      <c r="KH7" s="240"/>
    </row>
    <row r="8" spans="1:294" s="18" customFormat="1" ht="27" customHeight="1" x14ac:dyDescent="0.15">
      <c r="A8" s="158" t="s">
        <v>95</v>
      </c>
      <c r="B8" s="158" t="s">
        <v>41</v>
      </c>
      <c r="C8" s="158" t="s">
        <v>41</v>
      </c>
      <c r="D8" s="158" t="s">
        <v>41</v>
      </c>
      <c r="E8" s="158" t="s">
        <v>41</v>
      </c>
      <c r="F8" s="158" t="s">
        <v>41</v>
      </c>
      <c r="G8" s="158" t="s">
        <v>41</v>
      </c>
      <c r="H8" s="158" t="s">
        <v>41</v>
      </c>
      <c r="I8" s="158" t="s">
        <v>41</v>
      </c>
      <c r="J8" s="159" t="s">
        <v>41</v>
      </c>
      <c r="K8" s="149">
        <f>SUM(AH8,H17)</f>
        <v>10267710</v>
      </c>
      <c r="L8" s="150"/>
      <c r="M8" s="150"/>
      <c r="N8" s="150"/>
      <c r="O8" s="150"/>
      <c r="P8" s="150"/>
      <c r="Q8" s="150"/>
      <c r="R8" s="150"/>
      <c r="S8" s="151"/>
      <c r="T8" s="149">
        <f>SUM(AQ8,P17)</f>
        <v>229861880340</v>
      </c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1"/>
      <c r="AH8" s="149">
        <f>SUM(BE8,CB8,HK11,ID11,JP11)</f>
        <v>9662439</v>
      </c>
      <c r="AI8" s="150"/>
      <c r="AJ8" s="150"/>
      <c r="AK8" s="150"/>
      <c r="AL8" s="150"/>
      <c r="AM8" s="150"/>
      <c r="AN8" s="150"/>
      <c r="AO8" s="150"/>
      <c r="AP8" s="151"/>
      <c r="AQ8" s="149">
        <f>SUM(BN8,CK8,HS11,IL11,JE11,JX11)</f>
        <v>223335164386</v>
      </c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1"/>
      <c r="BE8" s="149">
        <v>131555</v>
      </c>
      <c r="BF8" s="150"/>
      <c r="BG8" s="150"/>
      <c r="BH8" s="150"/>
      <c r="BI8" s="150"/>
      <c r="BJ8" s="150"/>
      <c r="BK8" s="150"/>
      <c r="BL8" s="150"/>
      <c r="BM8" s="151"/>
      <c r="BN8" s="149">
        <v>79519508648</v>
      </c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1"/>
      <c r="CB8" s="149">
        <v>5149287</v>
      </c>
      <c r="CC8" s="150"/>
      <c r="CD8" s="150"/>
      <c r="CE8" s="150"/>
      <c r="CF8" s="150"/>
      <c r="CG8" s="150"/>
      <c r="CH8" s="150"/>
      <c r="CI8" s="150"/>
      <c r="CJ8" s="151"/>
      <c r="CK8" s="149">
        <v>82697664974</v>
      </c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1"/>
      <c r="CY8" s="134">
        <v>1316013</v>
      </c>
      <c r="CZ8" s="135"/>
      <c r="DA8" s="135"/>
      <c r="DB8" s="135"/>
      <c r="DC8" s="135"/>
      <c r="DD8" s="135"/>
      <c r="DE8" s="135"/>
      <c r="DF8" s="136"/>
      <c r="DG8" s="134">
        <v>19009530414</v>
      </c>
      <c r="DH8" s="135"/>
      <c r="DI8" s="135"/>
      <c r="DJ8" s="135"/>
      <c r="DK8" s="135"/>
      <c r="DL8" s="135"/>
      <c r="DM8" s="135"/>
      <c r="DN8" s="135"/>
      <c r="DO8" s="135"/>
      <c r="DP8" s="135"/>
      <c r="DQ8" s="136"/>
      <c r="DR8" s="134">
        <v>3032694</v>
      </c>
      <c r="DS8" s="135"/>
      <c r="DT8" s="135"/>
      <c r="DU8" s="135"/>
      <c r="DV8" s="135"/>
      <c r="DW8" s="135"/>
      <c r="DX8" s="135"/>
      <c r="DY8" s="136"/>
      <c r="DZ8" s="134">
        <v>36155733486</v>
      </c>
      <c r="EA8" s="135"/>
      <c r="EB8" s="135"/>
      <c r="EC8" s="135"/>
      <c r="ED8" s="135"/>
      <c r="EE8" s="135"/>
      <c r="EF8" s="135"/>
      <c r="EG8" s="135"/>
      <c r="EH8" s="135"/>
      <c r="EI8" s="135"/>
      <c r="EJ8" s="136"/>
      <c r="EK8" s="137">
        <v>124136</v>
      </c>
      <c r="EL8" s="138"/>
      <c r="EM8" s="138"/>
      <c r="EN8" s="138"/>
      <c r="EO8" s="138"/>
      <c r="EP8" s="138"/>
      <c r="EQ8" s="138"/>
      <c r="ER8" s="139"/>
      <c r="ES8" s="134">
        <v>3212168054</v>
      </c>
      <c r="ET8" s="135"/>
      <c r="EU8" s="135"/>
      <c r="EV8" s="135"/>
      <c r="EW8" s="135"/>
      <c r="EX8" s="135"/>
      <c r="EY8" s="135"/>
      <c r="EZ8" s="135"/>
      <c r="FA8" s="135"/>
      <c r="FB8" s="135"/>
      <c r="FC8" s="136"/>
      <c r="FD8" s="134">
        <v>32890</v>
      </c>
      <c r="FE8" s="135"/>
      <c r="FF8" s="135"/>
      <c r="FG8" s="135"/>
      <c r="FH8" s="135"/>
      <c r="FI8" s="135"/>
      <c r="FJ8" s="135"/>
      <c r="FK8" s="136"/>
      <c r="FL8" s="134">
        <v>2740558810</v>
      </c>
      <c r="FM8" s="135"/>
      <c r="FN8" s="135"/>
      <c r="FO8" s="135"/>
      <c r="FP8" s="135"/>
      <c r="FQ8" s="135"/>
      <c r="FR8" s="135"/>
      <c r="FS8" s="135"/>
      <c r="FT8" s="135"/>
      <c r="FU8" s="135"/>
      <c r="FV8" s="136"/>
      <c r="HK8" s="161" t="s">
        <v>62</v>
      </c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3"/>
      <c r="ID8" s="161" t="s">
        <v>63</v>
      </c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3"/>
      <c r="IW8" s="161" t="s">
        <v>64</v>
      </c>
      <c r="IX8" s="162"/>
      <c r="IY8" s="162"/>
      <c r="IZ8" s="162"/>
      <c r="JA8" s="162"/>
      <c r="JB8" s="162"/>
      <c r="JC8" s="162"/>
      <c r="JD8" s="162"/>
      <c r="JE8" s="162"/>
      <c r="JF8" s="162"/>
      <c r="JG8" s="162"/>
      <c r="JH8" s="162"/>
      <c r="JI8" s="162"/>
      <c r="JJ8" s="162"/>
      <c r="JK8" s="162"/>
      <c r="JL8" s="162"/>
      <c r="JM8" s="162"/>
      <c r="JN8" s="162"/>
      <c r="JO8" s="163"/>
      <c r="JP8" s="161" t="s">
        <v>65</v>
      </c>
      <c r="JQ8" s="162"/>
      <c r="JR8" s="162"/>
      <c r="JS8" s="162"/>
      <c r="JT8" s="162"/>
      <c r="JU8" s="162"/>
      <c r="JV8" s="162"/>
      <c r="JW8" s="162"/>
      <c r="JX8" s="162"/>
      <c r="JY8" s="162"/>
      <c r="JZ8" s="162"/>
      <c r="KA8" s="162"/>
      <c r="KB8" s="162"/>
      <c r="KC8" s="162"/>
      <c r="KD8" s="162"/>
      <c r="KE8" s="162"/>
      <c r="KF8" s="162"/>
      <c r="KG8" s="162"/>
      <c r="KH8" s="163"/>
    </row>
    <row r="9" spans="1:294" s="18" customFormat="1" ht="27" customHeight="1" x14ac:dyDescent="0.15">
      <c r="A9" s="159" t="s">
        <v>97</v>
      </c>
      <c r="B9" s="169" t="s">
        <v>41</v>
      </c>
      <c r="C9" s="169" t="s">
        <v>41</v>
      </c>
      <c r="D9" s="169" t="s">
        <v>41</v>
      </c>
      <c r="E9" s="169" t="s">
        <v>41</v>
      </c>
      <c r="F9" s="169" t="s">
        <v>41</v>
      </c>
      <c r="G9" s="169" t="s">
        <v>41</v>
      </c>
      <c r="H9" s="169" t="s">
        <v>41</v>
      </c>
      <c r="I9" s="169" t="s">
        <v>41</v>
      </c>
      <c r="J9" s="169" t="s">
        <v>41</v>
      </c>
      <c r="K9" s="149">
        <f>SUM(AH9,H18)</f>
        <v>9361691</v>
      </c>
      <c r="L9" s="150"/>
      <c r="M9" s="150"/>
      <c r="N9" s="150"/>
      <c r="O9" s="150"/>
      <c r="P9" s="150"/>
      <c r="Q9" s="150"/>
      <c r="R9" s="150"/>
      <c r="S9" s="151"/>
      <c r="T9" s="149">
        <f>SUM(AQ9,P18)</f>
        <v>219367791375</v>
      </c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1"/>
      <c r="AH9" s="149">
        <f>SUM(BE9,CB9,HK12,ID12,JP12)</f>
        <v>8829960</v>
      </c>
      <c r="AI9" s="150"/>
      <c r="AJ9" s="150"/>
      <c r="AK9" s="150"/>
      <c r="AL9" s="150"/>
      <c r="AM9" s="150"/>
      <c r="AN9" s="150"/>
      <c r="AO9" s="150"/>
      <c r="AP9" s="151"/>
      <c r="AQ9" s="149">
        <f>SUM(BN9,CK9,HS12,IL12,JE12,JX12)</f>
        <v>213478801102</v>
      </c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1"/>
      <c r="BE9" s="149">
        <v>123776</v>
      </c>
      <c r="BF9" s="150"/>
      <c r="BG9" s="150"/>
      <c r="BH9" s="150"/>
      <c r="BI9" s="150"/>
      <c r="BJ9" s="150"/>
      <c r="BK9" s="150"/>
      <c r="BL9" s="150"/>
      <c r="BM9" s="151"/>
      <c r="BN9" s="149">
        <v>75945457183</v>
      </c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1"/>
      <c r="CB9" s="149">
        <v>4658478</v>
      </c>
      <c r="CC9" s="150"/>
      <c r="CD9" s="150"/>
      <c r="CE9" s="150"/>
      <c r="CF9" s="150"/>
      <c r="CG9" s="150"/>
      <c r="CH9" s="150"/>
      <c r="CI9" s="150"/>
      <c r="CJ9" s="151"/>
      <c r="CK9" s="149">
        <v>77704801805</v>
      </c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1"/>
      <c r="CY9" s="134">
        <v>1182340</v>
      </c>
      <c r="CZ9" s="135"/>
      <c r="DA9" s="135"/>
      <c r="DB9" s="135"/>
      <c r="DC9" s="135"/>
      <c r="DD9" s="135"/>
      <c r="DE9" s="135"/>
      <c r="DF9" s="136"/>
      <c r="DG9" s="134">
        <v>18170948135</v>
      </c>
      <c r="DH9" s="135"/>
      <c r="DI9" s="135"/>
      <c r="DJ9" s="135"/>
      <c r="DK9" s="135"/>
      <c r="DL9" s="135"/>
      <c r="DM9" s="135"/>
      <c r="DN9" s="135"/>
      <c r="DO9" s="135"/>
      <c r="DP9" s="135"/>
      <c r="DQ9" s="136"/>
      <c r="DR9" s="134">
        <v>2827376</v>
      </c>
      <c r="DS9" s="135"/>
      <c r="DT9" s="135"/>
      <c r="DU9" s="135"/>
      <c r="DV9" s="135"/>
      <c r="DW9" s="135"/>
      <c r="DX9" s="135"/>
      <c r="DY9" s="136"/>
      <c r="DZ9" s="134">
        <v>35395795344</v>
      </c>
      <c r="EA9" s="135"/>
      <c r="EB9" s="135"/>
      <c r="EC9" s="135"/>
      <c r="ED9" s="135"/>
      <c r="EE9" s="135"/>
      <c r="EF9" s="135"/>
      <c r="EG9" s="135"/>
      <c r="EH9" s="135"/>
      <c r="EI9" s="135"/>
      <c r="EJ9" s="136"/>
      <c r="EK9" s="137">
        <v>113215</v>
      </c>
      <c r="EL9" s="138"/>
      <c r="EM9" s="138"/>
      <c r="EN9" s="138"/>
      <c r="EO9" s="138"/>
      <c r="EP9" s="138"/>
      <c r="EQ9" s="138"/>
      <c r="ER9" s="139"/>
      <c r="ES9" s="134">
        <v>3035897925</v>
      </c>
      <c r="ET9" s="135"/>
      <c r="EU9" s="135"/>
      <c r="EV9" s="135"/>
      <c r="EW9" s="135"/>
      <c r="EX9" s="135"/>
      <c r="EY9" s="135"/>
      <c r="EZ9" s="135"/>
      <c r="FA9" s="135"/>
      <c r="FB9" s="135"/>
      <c r="FC9" s="136"/>
      <c r="FD9" s="134">
        <v>37990</v>
      </c>
      <c r="FE9" s="135"/>
      <c r="FF9" s="135"/>
      <c r="FG9" s="135"/>
      <c r="FH9" s="135"/>
      <c r="FI9" s="135"/>
      <c r="FJ9" s="135"/>
      <c r="FK9" s="136"/>
      <c r="FL9" s="134">
        <v>3225900710</v>
      </c>
      <c r="FM9" s="135"/>
      <c r="FN9" s="135"/>
      <c r="FO9" s="135"/>
      <c r="FP9" s="135"/>
      <c r="FQ9" s="135"/>
      <c r="FR9" s="135"/>
      <c r="FS9" s="135"/>
      <c r="FT9" s="135"/>
      <c r="FU9" s="135"/>
      <c r="FV9" s="136"/>
      <c r="HK9" s="161" t="s">
        <v>59</v>
      </c>
      <c r="HL9" s="162"/>
      <c r="HM9" s="162"/>
      <c r="HN9" s="162"/>
      <c r="HO9" s="162"/>
      <c r="HP9" s="162"/>
      <c r="HQ9" s="162"/>
      <c r="HR9" s="163"/>
      <c r="HS9" s="164" t="s">
        <v>60</v>
      </c>
      <c r="HT9" s="165"/>
      <c r="HU9" s="165"/>
      <c r="HV9" s="165"/>
      <c r="HW9" s="165"/>
      <c r="HX9" s="165"/>
      <c r="HY9" s="165"/>
      <c r="HZ9" s="165"/>
      <c r="IA9" s="165"/>
      <c r="IB9" s="165"/>
      <c r="IC9" s="166"/>
      <c r="ID9" s="161" t="s">
        <v>59</v>
      </c>
      <c r="IE9" s="162"/>
      <c r="IF9" s="162"/>
      <c r="IG9" s="162"/>
      <c r="IH9" s="162"/>
      <c r="II9" s="162"/>
      <c r="IJ9" s="162"/>
      <c r="IK9" s="163"/>
      <c r="IL9" s="164" t="s">
        <v>60</v>
      </c>
      <c r="IM9" s="165"/>
      <c r="IN9" s="165"/>
      <c r="IO9" s="165"/>
      <c r="IP9" s="165"/>
      <c r="IQ9" s="165"/>
      <c r="IR9" s="165"/>
      <c r="IS9" s="165"/>
      <c r="IT9" s="165"/>
      <c r="IU9" s="165"/>
      <c r="IV9" s="166"/>
      <c r="IW9" s="161" t="s">
        <v>59</v>
      </c>
      <c r="IX9" s="162"/>
      <c r="IY9" s="162"/>
      <c r="IZ9" s="162"/>
      <c r="JA9" s="162"/>
      <c r="JB9" s="162"/>
      <c r="JC9" s="162"/>
      <c r="JD9" s="163"/>
      <c r="JE9" s="164" t="s">
        <v>60</v>
      </c>
      <c r="JF9" s="165"/>
      <c r="JG9" s="165"/>
      <c r="JH9" s="165"/>
      <c r="JI9" s="165"/>
      <c r="JJ9" s="165"/>
      <c r="JK9" s="165"/>
      <c r="JL9" s="165"/>
      <c r="JM9" s="165"/>
      <c r="JN9" s="165"/>
      <c r="JO9" s="166"/>
      <c r="JP9" s="161" t="s">
        <v>59</v>
      </c>
      <c r="JQ9" s="162"/>
      <c r="JR9" s="162"/>
      <c r="JS9" s="162"/>
      <c r="JT9" s="162"/>
      <c r="JU9" s="162"/>
      <c r="JV9" s="162"/>
      <c r="JW9" s="163"/>
      <c r="JX9" s="164" t="s">
        <v>60</v>
      </c>
      <c r="JY9" s="165"/>
      <c r="JZ9" s="165"/>
      <c r="KA9" s="165"/>
      <c r="KB9" s="165"/>
      <c r="KC9" s="165"/>
      <c r="KD9" s="165"/>
      <c r="KE9" s="165"/>
      <c r="KF9" s="165"/>
      <c r="KG9" s="165"/>
      <c r="KH9" s="166"/>
    </row>
    <row r="10" spans="1:294" s="18" customFormat="1" ht="27" customHeight="1" x14ac:dyDescent="0.15">
      <c r="A10" s="159" t="s">
        <v>107</v>
      </c>
      <c r="B10" s="169" t="s">
        <v>41</v>
      </c>
      <c r="C10" s="169" t="s">
        <v>41</v>
      </c>
      <c r="D10" s="169" t="s">
        <v>41</v>
      </c>
      <c r="E10" s="169" t="s">
        <v>41</v>
      </c>
      <c r="F10" s="169" t="s">
        <v>41</v>
      </c>
      <c r="G10" s="169" t="s">
        <v>41</v>
      </c>
      <c r="H10" s="169" t="s">
        <v>41</v>
      </c>
      <c r="I10" s="169" t="s">
        <v>41</v>
      </c>
      <c r="J10" s="169" t="s">
        <v>41</v>
      </c>
      <c r="K10" s="149">
        <f>SUM(AH10,H19)</f>
        <v>9915452</v>
      </c>
      <c r="L10" s="150"/>
      <c r="M10" s="150"/>
      <c r="N10" s="150"/>
      <c r="O10" s="150"/>
      <c r="P10" s="150"/>
      <c r="Q10" s="150"/>
      <c r="R10" s="150"/>
      <c r="S10" s="151"/>
      <c r="T10" s="149">
        <f>SUM(AQ10,P19)</f>
        <v>231528859753</v>
      </c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1"/>
      <c r="AH10" s="149">
        <f>SUM(BE10,CB10,HI13,IB13,JN13)</f>
        <v>9372346</v>
      </c>
      <c r="AI10" s="150"/>
      <c r="AJ10" s="150"/>
      <c r="AK10" s="150"/>
      <c r="AL10" s="150"/>
      <c r="AM10" s="150"/>
      <c r="AN10" s="150"/>
      <c r="AO10" s="150"/>
      <c r="AP10" s="151"/>
      <c r="AQ10" s="149">
        <f>SUM(BN10,CK10,HQ13,IJ13,JC13,JV13)</f>
        <v>225610709119</v>
      </c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1"/>
      <c r="BE10" s="149">
        <v>121832</v>
      </c>
      <c r="BF10" s="150"/>
      <c r="BG10" s="150"/>
      <c r="BH10" s="150"/>
      <c r="BI10" s="150"/>
      <c r="BJ10" s="150"/>
      <c r="BK10" s="150"/>
      <c r="BL10" s="150"/>
      <c r="BM10" s="151"/>
      <c r="BN10" s="149">
        <v>79107689877</v>
      </c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1"/>
      <c r="CB10" s="149">
        <v>4932225</v>
      </c>
      <c r="CC10" s="150"/>
      <c r="CD10" s="150"/>
      <c r="CE10" s="150"/>
      <c r="CF10" s="150"/>
      <c r="CG10" s="150"/>
      <c r="CH10" s="150"/>
      <c r="CI10" s="150"/>
      <c r="CJ10" s="151"/>
      <c r="CK10" s="149">
        <v>83443629911</v>
      </c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1"/>
      <c r="CY10" s="134">
        <v>1264296</v>
      </c>
      <c r="CZ10" s="135"/>
      <c r="DA10" s="135"/>
      <c r="DB10" s="135"/>
      <c r="DC10" s="135"/>
      <c r="DD10" s="135"/>
      <c r="DE10" s="135"/>
      <c r="DF10" s="136"/>
      <c r="DG10" s="134">
        <v>19200705241</v>
      </c>
      <c r="DH10" s="135"/>
      <c r="DI10" s="135"/>
      <c r="DJ10" s="135"/>
      <c r="DK10" s="135"/>
      <c r="DL10" s="135"/>
      <c r="DM10" s="135"/>
      <c r="DN10" s="135"/>
      <c r="DO10" s="135"/>
      <c r="DP10" s="135"/>
      <c r="DQ10" s="136"/>
      <c r="DR10" s="134">
        <v>3008620</v>
      </c>
      <c r="DS10" s="135"/>
      <c r="DT10" s="135"/>
      <c r="DU10" s="135"/>
      <c r="DV10" s="135"/>
      <c r="DW10" s="135"/>
      <c r="DX10" s="135"/>
      <c r="DY10" s="136"/>
      <c r="DZ10" s="134">
        <v>36983696217</v>
      </c>
      <c r="EA10" s="135"/>
      <c r="EB10" s="135"/>
      <c r="EC10" s="135"/>
      <c r="ED10" s="135"/>
      <c r="EE10" s="135"/>
      <c r="EF10" s="135"/>
      <c r="EG10" s="135"/>
      <c r="EH10" s="135"/>
      <c r="EI10" s="135"/>
      <c r="EJ10" s="136"/>
      <c r="EK10" s="137">
        <v>113066</v>
      </c>
      <c r="EL10" s="138"/>
      <c r="EM10" s="138"/>
      <c r="EN10" s="138"/>
      <c r="EO10" s="138"/>
      <c r="EP10" s="138"/>
      <c r="EQ10" s="138"/>
      <c r="ER10" s="139"/>
      <c r="ES10" s="134">
        <v>2964684243</v>
      </c>
      <c r="ET10" s="135"/>
      <c r="EU10" s="135"/>
      <c r="EV10" s="135"/>
      <c r="EW10" s="135"/>
      <c r="EX10" s="135"/>
      <c r="EY10" s="135"/>
      <c r="EZ10" s="135"/>
      <c r="FA10" s="135"/>
      <c r="FB10" s="135"/>
      <c r="FC10" s="136"/>
      <c r="FD10" s="134">
        <v>45373</v>
      </c>
      <c r="FE10" s="135"/>
      <c r="FF10" s="135"/>
      <c r="FG10" s="135"/>
      <c r="FH10" s="135"/>
      <c r="FI10" s="135"/>
      <c r="FJ10" s="135"/>
      <c r="FK10" s="136"/>
      <c r="FL10" s="134">
        <v>3910303630</v>
      </c>
      <c r="FM10" s="135"/>
      <c r="FN10" s="135"/>
      <c r="FO10" s="135"/>
      <c r="FP10" s="135"/>
      <c r="FQ10" s="135"/>
      <c r="FR10" s="135"/>
      <c r="FS10" s="135"/>
      <c r="FT10" s="135"/>
      <c r="FU10" s="135"/>
      <c r="FV10" s="136"/>
      <c r="HK10" s="131">
        <v>1311571</v>
      </c>
      <c r="HL10" s="132"/>
      <c r="HM10" s="132"/>
      <c r="HN10" s="132"/>
      <c r="HO10" s="132"/>
      <c r="HP10" s="132"/>
      <c r="HQ10" s="132"/>
      <c r="HR10" s="133"/>
      <c r="HS10" s="131">
        <v>19215946533</v>
      </c>
      <c r="HT10" s="132"/>
      <c r="HU10" s="132"/>
      <c r="HV10" s="132"/>
      <c r="HW10" s="132"/>
      <c r="HX10" s="132"/>
      <c r="HY10" s="132"/>
      <c r="HZ10" s="132"/>
      <c r="IA10" s="132"/>
      <c r="IB10" s="132"/>
      <c r="IC10" s="133"/>
      <c r="ID10" s="131">
        <v>3054445</v>
      </c>
      <c r="IE10" s="132"/>
      <c r="IF10" s="132"/>
      <c r="IG10" s="132"/>
      <c r="IH10" s="132"/>
      <c r="II10" s="132"/>
      <c r="IJ10" s="132"/>
      <c r="IK10" s="133"/>
      <c r="IL10" s="131">
        <v>35701144145</v>
      </c>
      <c r="IM10" s="132"/>
      <c r="IN10" s="132"/>
      <c r="IO10" s="132"/>
      <c r="IP10" s="132"/>
      <c r="IQ10" s="132"/>
      <c r="IR10" s="132"/>
      <c r="IS10" s="132"/>
      <c r="IT10" s="132"/>
      <c r="IU10" s="132"/>
      <c r="IV10" s="133"/>
      <c r="IW10" s="146">
        <v>127589</v>
      </c>
      <c r="IX10" s="147"/>
      <c r="IY10" s="147"/>
      <c r="IZ10" s="147"/>
      <c r="JA10" s="147"/>
      <c r="JB10" s="147"/>
      <c r="JC10" s="147"/>
      <c r="JD10" s="148"/>
      <c r="JE10" s="131">
        <v>3310512504</v>
      </c>
      <c r="JF10" s="132"/>
      <c r="JG10" s="132"/>
      <c r="JH10" s="132"/>
      <c r="JI10" s="132"/>
      <c r="JJ10" s="132"/>
      <c r="JK10" s="132"/>
      <c r="JL10" s="132"/>
      <c r="JM10" s="132"/>
      <c r="JN10" s="132"/>
      <c r="JO10" s="133"/>
      <c r="JP10" s="131">
        <v>28489</v>
      </c>
      <c r="JQ10" s="132"/>
      <c r="JR10" s="132"/>
      <c r="JS10" s="132"/>
      <c r="JT10" s="132"/>
      <c r="JU10" s="132"/>
      <c r="JV10" s="132"/>
      <c r="JW10" s="133"/>
      <c r="JX10" s="131">
        <v>2382850220</v>
      </c>
      <c r="JY10" s="132"/>
      <c r="JZ10" s="132"/>
      <c r="KA10" s="132"/>
      <c r="KB10" s="132"/>
      <c r="KC10" s="132"/>
      <c r="KD10" s="132"/>
      <c r="KE10" s="132"/>
      <c r="KF10" s="132"/>
      <c r="KG10" s="132"/>
      <c r="KH10" s="133"/>
    </row>
    <row r="11" spans="1:294" s="18" customFormat="1" ht="27" customHeight="1" x14ac:dyDescent="0.15">
      <c r="A11" s="156" t="s">
        <v>118</v>
      </c>
      <c r="B11" s="157" t="s">
        <v>41</v>
      </c>
      <c r="C11" s="157" t="s">
        <v>41</v>
      </c>
      <c r="D11" s="157" t="s">
        <v>41</v>
      </c>
      <c r="E11" s="157" t="s">
        <v>41</v>
      </c>
      <c r="F11" s="157" t="s">
        <v>41</v>
      </c>
      <c r="G11" s="157" t="s">
        <v>41</v>
      </c>
      <c r="H11" s="157" t="s">
        <v>41</v>
      </c>
      <c r="I11" s="157" t="s">
        <v>41</v>
      </c>
      <c r="J11" s="157" t="s">
        <v>41</v>
      </c>
      <c r="K11" s="153">
        <f>SUM(AH11,H20)</f>
        <v>9864351</v>
      </c>
      <c r="L11" s="154"/>
      <c r="M11" s="154"/>
      <c r="N11" s="154"/>
      <c r="O11" s="154"/>
      <c r="P11" s="154"/>
      <c r="Q11" s="154"/>
      <c r="R11" s="154"/>
      <c r="S11" s="155"/>
      <c r="T11" s="153">
        <f>SUM(AQ11,P20)</f>
        <v>229309174776</v>
      </c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5"/>
      <c r="AH11" s="153">
        <f>SUM(BE11,CB11,HI14,IB14,JN14)</f>
        <v>9341681</v>
      </c>
      <c r="AI11" s="154"/>
      <c r="AJ11" s="154"/>
      <c r="AK11" s="154"/>
      <c r="AL11" s="154"/>
      <c r="AM11" s="154"/>
      <c r="AN11" s="154"/>
      <c r="AO11" s="154"/>
      <c r="AP11" s="155"/>
      <c r="AQ11" s="153">
        <f>SUM(BN11,CK11,HQ14,IJ14,JC14,JV14)</f>
        <v>223711966734</v>
      </c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5"/>
      <c r="BE11" s="153">
        <v>114850</v>
      </c>
      <c r="BF11" s="154"/>
      <c r="BG11" s="154"/>
      <c r="BH11" s="154"/>
      <c r="BI11" s="154"/>
      <c r="BJ11" s="154"/>
      <c r="BK11" s="154"/>
      <c r="BL11" s="154"/>
      <c r="BM11" s="155"/>
      <c r="BN11" s="153">
        <v>77161058709</v>
      </c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5"/>
      <c r="CB11" s="153">
        <v>4897325</v>
      </c>
      <c r="CC11" s="154"/>
      <c r="CD11" s="154"/>
      <c r="CE11" s="154"/>
      <c r="CF11" s="154"/>
      <c r="CG11" s="154"/>
      <c r="CH11" s="154"/>
      <c r="CI11" s="154"/>
      <c r="CJ11" s="155"/>
      <c r="CK11" s="153">
        <v>83872153010</v>
      </c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5"/>
      <c r="CY11" s="186">
        <v>1257932</v>
      </c>
      <c r="CZ11" s="187"/>
      <c r="DA11" s="187"/>
      <c r="DB11" s="187"/>
      <c r="DC11" s="187"/>
      <c r="DD11" s="187"/>
      <c r="DE11" s="187"/>
      <c r="DF11" s="188"/>
      <c r="DG11" s="186">
        <v>19042390994</v>
      </c>
      <c r="DH11" s="187"/>
      <c r="DI11" s="187"/>
      <c r="DJ11" s="187"/>
      <c r="DK11" s="187"/>
      <c r="DL11" s="187"/>
      <c r="DM11" s="187"/>
      <c r="DN11" s="187"/>
      <c r="DO11" s="187"/>
      <c r="DP11" s="187"/>
      <c r="DQ11" s="188"/>
      <c r="DR11" s="186">
        <v>3020023</v>
      </c>
      <c r="DS11" s="187"/>
      <c r="DT11" s="187"/>
      <c r="DU11" s="187"/>
      <c r="DV11" s="187"/>
      <c r="DW11" s="187"/>
      <c r="DX11" s="187"/>
      <c r="DY11" s="188"/>
      <c r="DZ11" s="186">
        <v>36344480442</v>
      </c>
      <c r="EA11" s="187"/>
      <c r="EB11" s="187"/>
      <c r="EC11" s="187"/>
      <c r="ED11" s="187"/>
      <c r="EE11" s="187"/>
      <c r="EF11" s="187"/>
      <c r="EG11" s="187"/>
      <c r="EH11" s="187"/>
      <c r="EI11" s="187"/>
      <c r="EJ11" s="188"/>
      <c r="EK11" s="246">
        <v>107493</v>
      </c>
      <c r="EL11" s="247"/>
      <c r="EM11" s="247"/>
      <c r="EN11" s="247"/>
      <c r="EO11" s="247"/>
      <c r="EP11" s="247"/>
      <c r="EQ11" s="247"/>
      <c r="ER11" s="248"/>
      <c r="ES11" s="186">
        <v>2785698099</v>
      </c>
      <c r="ET11" s="187"/>
      <c r="EU11" s="187"/>
      <c r="EV11" s="187"/>
      <c r="EW11" s="187"/>
      <c r="EX11" s="187"/>
      <c r="EY11" s="187"/>
      <c r="EZ11" s="187"/>
      <c r="FA11" s="187"/>
      <c r="FB11" s="187"/>
      <c r="FC11" s="188"/>
      <c r="FD11" s="186">
        <v>51551</v>
      </c>
      <c r="FE11" s="187"/>
      <c r="FF11" s="187"/>
      <c r="FG11" s="187"/>
      <c r="FH11" s="187"/>
      <c r="FI11" s="187"/>
      <c r="FJ11" s="187"/>
      <c r="FK11" s="188"/>
      <c r="FL11" s="186">
        <v>4506185480</v>
      </c>
      <c r="FM11" s="187"/>
      <c r="FN11" s="187"/>
      <c r="FO11" s="187"/>
      <c r="FP11" s="187"/>
      <c r="FQ11" s="187"/>
      <c r="FR11" s="187"/>
      <c r="FS11" s="187"/>
      <c r="FT11" s="187"/>
      <c r="FU11" s="187"/>
      <c r="FV11" s="188"/>
      <c r="HK11" s="134">
        <v>1316013</v>
      </c>
      <c r="HL11" s="135"/>
      <c r="HM11" s="135"/>
      <c r="HN11" s="135"/>
      <c r="HO11" s="135"/>
      <c r="HP11" s="135"/>
      <c r="HQ11" s="135"/>
      <c r="HR11" s="136"/>
      <c r="HS11" s="134">
        <v>19009530414</v>
      </c>
      <c r="HT11" s="135"/>
      <c r="HU11" s="135"/>
      <c r="HV11" s="135"/>
      <c r="HW11" s="135"/>
      <c r="HX11" s="135"/>
      <c r="HY11" s="135"/>
      <c r="HZ11" s="135"/>
      <c r="IA11" s="135"/>
      <c r="IB11" s="135"/>
      <c r="IC11" s="136"/>
      <c r="ID11" s="134">
        <v>3032694</v>
      </c>
      <c r="IE11" s="135"/>
      <c r="IF11" s="135"/>
      <c r="IG11" s="135"/>
      <c r="IH11" s="135"/>
      <c r="II11" s="135"/>
      <c r="IJ11" s="135"/>
      <c r="IK11" s="136"/>
      <c r="IL11" s="134">
        <v>36155733486</v>
      </c>
      <c r="IM11" s="135"/>
      <c r="IN11" s="135"/>
      <c r="IO11" s="135"/>
      <c r="IP11" s="135"/>
      <c r="IQ11" s="135"/>
      <c r="IR11" s="135"/>
      <c r="IS11" s="135"/>
      <c r="IT11" s="135"/>
      <c r="IU11" s="135"/>
      <c r="IV11" s="136"/>
      <c r="IW11" s="137">
        <v>124136</v>
      </c>
      <c r="IX11" s="138"/>
      <c r="IY11" s="138"/>
      <c r="IZ11" s="138"/>
      <c r="JA11" s="138"/>
      <c r="JB11" s="138"/>
      <c r="JC11" s="138"/>
      <c r="JD11" s="139"/>
      <c r="JE11" s="134">
        <v>3212168054</v>
      </c>
      <c r="JF11" s="135"/>
      <c r="JG11" s="135"/>
      <c r="JH11" s="135"/>
      <c r="JI11" s="135"/>
      <c r="JJ11" s="135"/>
      <c r="JK11" s="135"/>
      <c r="JL11" s="135"/>
      <c r="JM11" s="135"/>
      <c r="JN11" s="135"/>
      <c r="JO11" s="136"/>
      <c r="JP11" s="134">
        <v>32890</v>
      </c>
      <c r="JQ11" s="135"/>
      <c r="JR11" s="135"/>
      <c r="JS11" s="135"/>
      <c r="JT11" s="135"/>
      <c r="JU11" s="135"/>
      <c r="JV11" s="135"/>
      <c r="JW11" s="136"/>
      <c r="JX11" s="134">
        <v>2740558810</v>
      </c>
      <c r="JY11" s="135"/>
      <c r="JZ11" s="135"/>
      <c r="KA11" s="135"/>
      <c r="KB11" s="135"/>
      <c r="KC11" s="135"/>
      <c r="KD11" s="135"/>
      <c r="KE11" s="135"/>
      <c r="KF11" s="135"/>
      <c r="KG11" s="135"/>
      <c r="KH11" s="136"/>
    </row>
    <row r="12" spans="1:294" s="18" customFormat="1" ht="27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HK12" s="134">
        <v>1182340</v>
      </c>
      <c r="HL12" s="135"/>
      <c r="HM12" s="135"/>
      <c r="HN12" s="135"/>
      <c r="HO12" s="135"/>
      <c r="HP12" s="135"/>
      <c r="HQ12" s="135"/>
      <c r="HR12" s="136"/>
      <c r="HS12" s="134">
        <v>18170948135</v>
      </c>
      <c r="HT12" s="135"/>
      <c r="HU12" s="135"/>
      <c r="HV12" s="135"/>
      <c r="HW12" s="135"/>
      <c r="HX12" s="135"/>
      <c r="HY12" s="135"/>
      <c r="HZ12" s="135"/>
      <c r="IA12" s="135"/>
      <c r="IB12" s="135"/>
      <c r="IC12" s="136"/>
      <c r="ID12" s="134">
        <v>2827376</v>
      </c>
      <c r="IE12" s="135"/>
      <c r="IF12" s="135"/>
      <c r="IG12" s="135"/>
      <c r="IH12" s="135"/>
      <c r="II12" s="135"/>
      <c r="IJ12" s="135"/>
      <c r="IK12" s="136"/>
      <c r="IL12" s="134">
        <v>35395795344</v>
      </c>
      <c r="IM12" s="135"/>
      <c r="IN12" s="135"/>
      <c r="IO12" s="135"/>
      <c r="IP12" s="135"/>
      <c r="IQ12" s="135"/>
      <c r="IR12" s="135"/>
      <c r="IS12" s="135"/>
      <c r="IT12" s="135"/>
      <c r="IU12" s="135"/>
      <c r="IV12" s="136"/>
      <c r="IW12" s="137">
        <v>113215</v>
      </c>
      <c r="IX12" s="138"/>
      <c r="IY12" s="138"/>
      <c r="IZ12" s="138"/>
      <c r="JA12" s="138"/>
      <c r="JB12" s="138"/>
      <c r="JC12" s="138"/>
      <c r="JD12" s="139"/>
      <c r="JE12" s="134">
        <v>3035897925</v>
      </c>
      <c r="JF12" s="135"/>
      <c r="JG12" s="135"/>
      <c r="JH12" s="135"/>
      <c r="JI12" s="135"/>
      <c r="JJ12" s="135"/>
      <c r="JK12" s="135"/>
      <c r="JL12" s="135"/>
      <c r="JM12" s="135"/>
      <c r="JN12" s="135"/>
      <c r="JO12" s="136"/>
      <c r="JP12" s="134">
        <v>37990</v>
      </c>
      <c r="JQ12" s="135"/>
      <c r="JR12" s="135"/>
      <c r="JS12" s="135"/>
      <c r="JT12" s="135"/>
      <c r="JU12" s="135"/>
      <c r="JV12" s="135"/>
      <c r="JW12" s="136"/>
      <c r="JX12" s="134">
        <v>3225900710</v>
      </c>
      <c r="JY12" s="135"/>
      <c r="JZ12" s="135"/>
      <c r="KA12" s="135"/>
      <c r="KB12" s="135"/>
      <c r="KC12" s="135"/>
      <c r="KD12" s="135"/>
      <c r="KE12" s="135"/>
      <c r="KF12" s="135"/>
      <c r="KG12" s="135"/>
      <c r="KH12" s="136"/>
    </row>
    <row r="13" spans="1:294" s="18" customFormat="1" ht="27" customHeight="1" x14ac:dyDescent="0.15">
      <c r="A13" s="211"/>
      <c r="B13" s="212"/>
      <c r="C13" s="212"/>
      <c r="D13" s="212"/>
      <c r="E13" s="212"/>
      <c r="F13" s="212"/>
      <c r="G13" s="212"/>
      <c r="H13" s="200" t="s">
        <v>121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2"/>
      <c r="CY13" s="241" t="s">
        <v>67</v>
      </c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3"/>
      <c r="HI13" s="134">
        <v>1264296</v>
      </c>
      <c r="HJ13" s="135"/>
      <c r="HK13" s="135"/>
      <c r="HL13" s="135"/>
      <c r="HM13" s="135"/>
      <c r="HN13" s="135"/>
      <c r="HO13" s="135"/>
      <c r="HP13" s="136"/>
      <c r="HQ13" s="134">
        <v>19200705241</v>
      </c>
      <c r="HR13" s="135"/>
      <c r="HS13" s="135"/>
      <c r="HT13" s="135"/>
      <c r="HU13" s="135"/>
      <c r="HV13" s="135"/>
      <c r="HW13" s="135"/>
      <c r="HX13" s="135"/>
      <c r="HY13" s="135"/>
      <c r="HZ13" s="135"/>
      <c r="IA13" s="136"/>
      <c r="IB13" s="134">
        <v>3008620</v>
      </c>
      <c r="IC13" s="135"/>
      <c r="ID13" s="135"/>
      <c r="IE13" s="135"/>
      <c r="IF13" s="135"/>
      <c r="IG13" s="135"/>
      <c r="IH13" s="135"/>
      <c r="II13" s="136"/>
      <c r="IJ13" s="134">
        <v>36983696217</v>
      </c>
      <c r="IK13" s="135"/>
      <c r="IL13" s="135"/>
      <c r="IM13" s="135"/>
      <c r="IN13" s="135"/>
      <c r="IO13" s="135"/>
      <c r="IP13" s="135"/>
      <c r="IQ13" s="135"/>
      <c r="IR13" s="135"/>
      <c r="IS13" s="135"/>
      <c r="IT13" s="136"/>
      <c r="IU13" s="137">
        <v>113066</v>
      </c>
      <c r="IV13" s="138"/>
      <c r="IW13" s="138"/>
      <c r="IX13" s="138"/>
      <c r="IY13" s="138"/>
      <c r="IZ13" s="138"/>
      <c r="JA13" s="138"/>
      <c r="JB13" s="139"/>
      <c r="JC13" s="134">
        <v>2964684243</v>
      </c>
      <c r="JD13" s="135"/>
      <c r="JE13" s="135"/>
      <c r="JF13" s="135"/>
      <c r="JG13" s="135"/>
      <c r="JH13" s="135"/>
      <c r="JI13" s="135"/>
      <c r="JJ13" s="135"/>
      <c r="JK13" s="135"/>
      <c r="JL13" s="135"/>
      <c r="JM13" s="136"/>
      <c r="JN13" s="134">
        <v>45373</v>
      </c>
      <c r="JO13" s="135"/>
      <c r="JP13" s="135"/>
      <c r="JQ13" s="135"/>
      <c r="JR13" s="135"/>
      <c r="JS13" s="135"/>
      <c r="JT13" s="135"/>
      <c r="JU13" s="136"/>
      <c r="JV13" s="134">
        <v>3910303630</v>
      </c>
      <c r="JW13" s="135"/>
      <c r="JX13" s="135"/>
      <c r="JY13" s="135"/>
      <c r="JZ13" s="135"/>
      <c r="KA13" s="135"/>
      <c r="KB13" s="135"/>
      <c r="KC13" s="135"/>
      <c r="KD13" s="135"/>
      <c r="KE13" s="135"/>
      <c r="KF13" s="136"/>
    </row>
    <row r="14" spans="1:294" s="18" customFormat="1" ht="27" customHeight="1" x14ac:dyDescent="0.15">
      <c r="A14" s="213"/>
      <c r="B14" s="214"/>
      <c r="C14" s="214"/>
      <c r="D14" s="214"/>
      <c r="E14" s="214"/>
      <c r="F14" s="214"/>
      <c r="G14" s="214"/>
      <c r="H14" s="199" t="s">
        <v>40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76" t="s">
        <v>64</v>
      </c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 t="s">
        <v>68</v>
      </c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 t="s">
        <v>69</v>
      </c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 t="s">
        <v>70</v>
      </c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244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176"/>
      <c r="HI14" s="186">
        <v>1257932</v>
      </c>
      <c r="HJ14" s="187"/>
      <c r="HK14" s="187"/>
      <c r="HL14" s="187"/>
      <c r="HM14" s="187"/>
      <c r="HN14" s="187"/>
      <c r="HO14" s="187"/>
      <c r="HP14" s="188"/>
      <c r="HQ14" s="186">
        <v>19042390994</v>
      </c>
      <c r="HR14" s="187"/>
      <c r="HS14" s="187"/>
      <c r="HT14" s="187"/>
      <c r="HU14" s="187"/>
      <c r="HV14" s="187"/>
      <c r="HW14" s="187"/>
      <c r="HX14" s="187"/>
      <c r="HY14" s="187"/>
      <c r="HZ14" s="187"/>
      <c r="IA14" s="188"/>
      <c r="IB14" s="186">
        <v>3020023</v>
      </c>
      <c r="IC14" s="187"/>
      <c r="ID14" s="187"/>
      <c r="IE14" s="187"/>
      <c r="IF14" s="187"/>
      <c r="IG14" s="187"/>
      <c r="IH14" s="187"/>
      <c r="II14" s="188"/>
      <c r="IJ14" s="186">
        <v>36344480442</v>
      </c>
      <c r="IK14" s="187"/>
      <c r="IL14" s="187"/>
      <c r="IM14" s="187"/>
      <c r="IN14" s="187"/>
      <c r="IO14" s="187"/>
      <c r="IP14" s="187"/>
      <c r="IQ14" s="187"/>
      <c r="IR14" s="187"/>
      <c r="IS14" s="187"/>
      <c r="IT14" s="188"/>
      <c r="IU14" s="246">
        <v>107493</v>
      </c>
      <c r="IV14" s="247"/>
      <c r="IW14" s="247"/>
      <c r="IX14" s="247"/>
      <c r="IY14" s="247"/>
      <c r="IZ14" s="247"/>
      <c r="JA14" s="247"/>
      <c r="JB14" s="248"/>
      <c r="JC14" s="186">
        <v>2785698099</v>
      </c>
      <c r="JD14" s="187"/>
      <c r="JE14" s="187"/>
      <c r="JF14" s="187"/>
      <c r="JG14" s="187"/>
      <c r="JH14" s="187"/>
      <c r="JI14" s="187"/>
      <c r="JJ14" s="187"/>
      <c r="JK14" s="187"/>
      <c r="JL14" s="187"/>
      <c r="JM14" s="188"/>
      <c r="JN14" s="186">
        <v>51551</v>
      </c>
      <c r="JO14" s="187"/>
      <c r="JP14" s="187"/>
      <c r="JQ14" s="187"/>
      <c r="JR14" s="187"/>
      <c r="JS14" s="187"/>
      <c r="JT14" s="187"/>
      <c r="JU14" s="188"/>
      <c r="JV14" s="186">
        <v>4506185480</v>
      </c>
      <c r="JW14" s="187"/>
      <c r="JX14" s="187"/>
      <c r="JY14" s="187"/>
      <c r="JZ14" s="187"/>
      <c r="KA14" s="187"/>
      <c r="KB14" s="187"/>
      <c r="KC14" s="187"/>
      <c r="KD14" s="187"/>
      <c r="KE14" s="187"/>
      <c r="KF14" s="188"/>
    </row>
    <row r="15" spans="1:294" s="18" customFormat="1" ht="27" customHeight="1" x14ac:dyDescent="0.15">
      <c r="A15" s="215"/>
      <c r="B15" s="216"/>
      <c r="C15" s="216"/>
      <c r="D15" s="216"/>
      <c r="E15" s="216"/>
      <c r="F15" s="216"/>
      <c r="G15" s="216"/>
      <c r="H15" s="152" t="s">
        <v>59</v>
      </c>
      <c r="I15" s="152"/>
      <c r="J15" s="152"/>
      <c r="K15" s="152"/>
      <c r="L15" s="152"/>
      <c r="M15" s="152"/>
      <c r="N15" s="152"/>
      <c r="O15" s="152"/>
      <c r="P15" s="168" t="s">
        <v>60</v>
      </c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76" t="s">
        <v>59</v>
      </c>
      <c r="AB15" s="152"/>
      <c r="AC15" s="152"/>
      <c r="AD15" s="152"/>
      <c r="AE15" s="152"/>
      <c r="AF15" s="152"/>
      <c r="AG15" s="152"/>
      <c r="AH15" s="152"/>
      <c r="AI15" s="168" t="s">
        <v>60</v>
      </c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52" t="s">
        <v>59</v>
      </c>
      <c r="AU15" s="152"/>
      <c r="AV15" s="152"/>
      <c r="AW15" s="152"/>
      <c r="AX15" s="152"/>
      <c r="AY15" s="152"/>
      <c r="AZ15" s="152"/>
      <c r="BA15" s="152"/>
      <c r="BB15" s="168" t="s">
        <v>60</v>
      </c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52" t="s">
        <v>59</v>
      </c>
      <c r="BN15" s="152"/>
      <c r="BO15" s="152"/>
      <c r="BP15" s="152"/>
      <c r="BQ15" s="152"/>
      <c r="BR15" s="152"/>
      <c r="BS15" s="152"/>
      <c r="BT15" s="152"/>
      <c r="BU15" s="168" t="s">
        <v>60</v>
      </c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52" t="s">
        <v>59</v>
      </c>
      <c r="CG15" s="152"/>
      <c r="CH15" s="152"/>
      <c r="CI15" s="152"/>
      <c r="CJ15" s="152"/>
      <c r="CK15" s="152"/>
      <c r="CL15" s="152"/>
      <c r="CM15" s="152"/>
      <c r="CN15" s="168" t="s">
        <v>60</v>
      </c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1" t="s">
        <v>59</v>
      </c>
      <c r="CZ15" s="162"/>
      <c r="DA15" s="162"/>
      <c r="DB15" s="162"/>
      <c r="DC15" s="162"/>
      <c r="DD15" s="162"/>
      <c r="DE15" s="162"/>
      <c r="DF15" s="163"/>
      <c r="DG15" s="164" t="s">
        <v>60</v>
      </c>
      <c r="DH15" s="165"/>
      <c r="DI15" s="165"/>
      <c r="DJ15" s="165"/>
      <c r="DK15" s="165"/>
      <c r="DL15" s="165"/>
      <c r="DM15" s="165"/>
      <c r="DN15" s="165"/>
      <c r="DO15" s="165"/>
      <c r="DP15" s="165"/>
      <c r="DQ15" s="166"/>
    </row>
    <row r="16" spans="1:294" s="18" customFormat="1" ht="27" customHeight="1" x14ac:dyDescent="0.15">
      <c r="A16" s="158" t="s">
        <v>125</v>
      </c>
      <c r="B16" s="158"/>
      <c r="C16" s="158"/>
      <c r="D16" s="158"/>
      <c r="E16" s="158"/>
      <c r="F16" s="158"/>
      <c r="G16" s="159"/>
      <c r="H16" s="173">
        <f>SUM(AA16,AT16,BM16,CF16)</f>
        <v>638015</v>
      </c>
      <c r="I16" s="174"/>
      <c r="J16" s="174"/>
      <c r="K16" s="174"/>
      <c r="L16" s="174"/>
      <c r="M16" s="174"/>
      <c r="N16" s="174"/>
      <c r="O16" s="175"/>
      <c r="P16" s="173">
        <f>SUM(BB16,BU16,CN16)</f>
        <v>6901476857</v>
      </c>
      <c r="Q16" s="174"/>
      <c r="R16" s="174"/>
      <c r="S16" s="174"/>
      <c r="T16" s="174"/>
      <c r="U16" s="174"/>
      <c r="V16" s="174"/>
      <c r="W16" s="174"/>
      <c r="X16" s="174"/>
      <c r="Y16" s="174"/>
      <c r="Z16" s="175"/>
      <c r="AA16" s="178">
        <v>468</v>
      </c>
      <c r="AB16" s="178"/>
      <c r="AC16" s="178"/>
      <c r="AD16" s="178"/>
      <c r="AE16" s="178"/>
      <c r="AF16" s="178"/>
      <c r="AG16" s="178"/>
      <c r="AH16" s="179"/>
      <c r="AI16" s="180" t="s">
        <v>81</v>
      </c>
      <c r="AJ16" s="181"/>
      <c r="AK16" s="181"/>
      <c r="AL16" s="181"/>
      <c r="AM16" s="181"/>
      <c r="AN16" s="181"/>
      <c r="AO16" s="181"/>
      <c r="AP16" s="181"/>
      <c r="AQ16" s="181"/>
      <c r="AR16" s="181"/>
      <c r="AS16" s="182"/>
      <c r="AT16" s="177">
        <v>6326</v>
      </c>
      <c r="AU16" s="178"/>
      <c r="AV16" s="178"/>
      <c r="AW16" s="178"/>
      <c r="AX16" s="178"/>
      <c r="AY16" s="178"/>
      <c r="AZ16" s="178"/>
      <c r="BA16" s="179"/>
      <c r="BB16" s="177">
        <v>126749821</v>
      </c>
      <c r="BC16" s="178"/>
      <c r="BD16" s="178"/>
      <c r="BE16" s="178"/>
      <c r="BF16" s="178"/>
      <c r="BG16" s="178"/>
      <c r="BH16" s="178"/>
      <c r="BI16" s="178"/>
      <c r="BJ16" s="178"/>
      <c r="BK16" s="178"/>
      <c r="BL16" s="179"/>
      <c r="BM16" s="177">
        <v>631219</v>
      </c>
      <c r="BN16" s="178"/>
      <c r="BO16" s="178"/>
      <c r="BP16" s="178"/>
      <c r="BQ16" s="178"/>
      <c r="BR16" s="178"/>
      <c r="BS16" s="178"/>
      <c r="BT16" s="179"/>
      <c r="BU16" s="177">
        <v>6774688535</v>
      </c>
      <c r="BV16" s="178"/>
      <c r="BW16" s="178"/>
      <c r="BX16" s="178"/>
      <c r="BY16" s="178"/>
      <c r="BZ16" s="178"/>
      <c r="CA16" s="178"/>
      <c r="CB16" s="178"/>
      <c r="CC16" s="178"/>
      <c r="CD16" s="178"/>
      <c r="CE16" s="179"/>
      <c r="CF16" s="177">
        <v>2</v>
      </c>
      <c r="CG16" s="178"/>
      <c r="CH16" s="178"/>
      <c r="CI16" s="178"/>
      <c r="CJ16" s="178"/>
      <c r="CK16" s="178"/>
      <c r="CL16" s="178"/>
      <c r="CM16" s="179"/>
      <c r="CN16" s="177">
        <v>38501</v>
      </c>
      <c r="CO16" s="178"/>
      <c r="CP16" s="178"/>
      <c r="CQ16" s="178"/>
      <c r="CR16" s="178"/>
      <c r="CS16" s="178"/>
      <c r="CT16" s="178"/>
      <c r="CU16" s="178"/>
      <c r="CV16" s="178"/>
      <c r="CW16" s="178"/>
      <c r="CX16" s="179"/>
      <c r="CY16" s="183">
        <v>352629</v>
      </c>
      <c r="CZ16" s="184"/>
      <c r="DA16" s="184"/>
      <c r="DB16" s="184"/>
      <c r="DC16" s="184"/>
      <c r="DD16" s="184"/>
      <c r="DE16" s="184"/>
      <c r="DF16" s="185"/>
      <c r="DG16" s="183">
        <v>23466400472</v>
      </c>
      <c r="DH16" s="184"/>
      <c r="DI16" s="184"/>
      <c r="DJ16" s="184"/>
      <c r="DK16" s="184"/>
      <c r="DL16" s="184"/>
      <c r="DM16" s="184"/>
      <c r="DN16" s="184"/>
      <c r="DO16" s="184"/>
      <c r="DP16" s="184"/>
      <c r="DQ16" s="185"/>
    </row>
    <row r="17" spans="1:218" s="18" customFormat="1" ht="27" customHeight="1" x14ac:dyDescent="0.15">
      <c r="A17" s="158" t="s">
        <v>95</v>
      </c>
      <c r="B17" s="158"/>
      <c r="C17" s="158"/>
      <c r="D17" s="158"/>
      <c r="E17" s="158"/>
      <c r="F17" s="158"/>
      <c r="G17" s="159"/>
      <c r="H17" s="173">
        <f>SUM(AA17,AT17,BM17,CF17)</f>
        <v>605271</v>
      </c>
      <c r="I17" s="174"/>
      <c r="J17" s="174"/>
      <c r="K17" s="174"/>
      <c r="L17" s="174"/>
      <c r="M17" s="174"/>
      <c r="N17" s="174"/>
      <c r="O17" s="175"/>
      <c r="P17" s="173">
        <f>SUM(BB17,BU17,CN17)</f>
        <v>6526715954</v>
      </c>
      <c r="Q17" s="174"/>
      <c r="R17" s="174"/>
      <c r="S17" s="174"/>
      <c r="T17" s="174"/>
      <c r="U17" s="174"/>
      <c r="V17" s="174"/>
      <c r="W17" s="174"/>
      <c r="X17" s="174"/>
      <c r="Y17" s="174"/>
      <c r="Z17" s="175"/>
      <c r="AA17" s="178">
        <v>441</v>
      </c>
      <c r="AB17" s="178"/>
      <c r="AC17" s="178"/>
      <c r="AD17" s="178"/>
      <c r="AE17" s="178"/>
      <c r="AF17" s="178"/>
      <c r="AG17" s="178"/>
      <c r="AH17" s="179"/>
      <c r="AI17" s="180" t="s">
        <v>81</v>
      </c>
      <c r="AJ17" s="181"/>
      <c r="AK17" s="181"/>
      <c r="AL17" s="181"/>
      <c r="AM17" s="181"/>
      <c r="AN17" s="181"/>
      <c r="AO17" s="181"/>
      <c r="AP17" s="181"/>
      <c r="AQ17" s="181"/>
      <c r="AR17" s="181"/>
      <c r="AS17" s="182"/>
      <c r="AT17" s="177">
        <v>7784</v>
      </c>
      <c r="AU17" s="178"/>
      <c r="AV17" s="178"/>
      <c r="AW17" s="178"/>
      <c r="AX17" s="178"/>
      <c r="AY17" s="178"/>
      <c r="AZ17" s="178"/>
      <c r="BA17" s="179"/>
      <c r="BB17" s="177">
        <v>175230004</v>
      </c>
      <c r="BC17" s="178"/>
      <c r="BD17" s="178"/>
      <c r="BE17" s="178"/>
      <c r="BF17" s="178"/>
      <c r="BG17" s="178"/>
      <c r="BH17" s="178"/>
      <c r="BI17" s="178"/>
      <c r="BJ17" s="178"/>
      <c r="BK17" s="178"/>
      <c r="BL17" s="179"/>
      <c r="BM17" s="177">
        <v>597045</v>
      </c>
      <c r="BN17" s="178"/>
      <c r="BO17" s="178"/>
      <c r="BP17" s="178"/>
      <c r="BQ17" s="178"/>
      <c r="BR17" s="178"/>
      <c r="BS17" s="178"/>
      <c r="BT17" s="179"/>
      <c r="BU17" s="177">
        <v>6351477310</v>
      </c>
      <c r="BV17" s="178"/>
      <c r="BW17" s="178"/>
      <c r="BX17" s="178"/>
      <c r="BY17" s="178"/>
      <c r="BZ17" s="178"/>
      <c r="CA17" s="178"/>
      <c r="CB17" s="178"/>
      <c r="CC17" s="178"/>
      <c r="CD17" s="178"/>
      <c r="CE17" s="179"/>
      <c r="CF17" s="177">
        <v>1</v>
      </c>
      <c r="CG17" s="178"/>
      <c r="CH17" s="178"/>
      <c r="CI17" s="178"/>
      <c r="CJ17" s="178"/>
      <c r="CK17" s="178"/>
      <c r="CL17" s="178"/>
      <c r="CM17" s="179"/>
      <c r="CN17" s="177">
        <v>8640</v>
      </c>
      <c r="CO17" s="178"/>
      <c r="CP17" s="178"/>
      <c r="CQ17" s="178"/>
      <c r="CR17" s="178"/>
      <c r="CS17" s="178"/>
      <c r="CT17" s="178"/>
      <c r="CU17" s="178"/>
      <c r="CV17" s="178"/>
      <c r="CW17" s="178"/>
      <c r="CX17" s="179"/>
      <c r="CY17" s="170">
        <v>377015</v>
      </c>
      <c r="CZ17" s="171"/>
      <c r="DA17" s="171"/>
      <c r="DB17" s="171"/>
      <c r="DC17" s="171"/>
      <c r="DD17" s="171"/>
      <c r="DE17" s="171"/>
      <c r="DF17" s="172"/>
      <c r="DG17" s="170">
        <v>23875573862</v>
      </c>
      <c r="DH17" s="171"/>
      <c r="DI17" s="171"/>
      <c r="DJ17" s="171"/>
      <c r="DK17" s="171"/>
      <c r="DL17" s="171"/>
      <c r="DM17" s="171"/>
      <c r="DN17" s="171"/>
      <c r="DO17" s="171"/>
      <c r="DP17" s="171"/>
      <c r="DQ17" s="172"/>
    </row>
    <row r="18" spans="1:218" s="18" customFormat="1" ht="27" customHeight="1" x14ac:dyDescent="0.15">
      <c r="A18" s="159" t="s">
        <v>97</v>
      </c>
      <c r="B18" s="169"/>
      <c r="C18" s="169"/>
      <c r="D18" s="169"/>
      <c r="E18" s="169"/>
      <c r="F18" s="169"/>
      <c r="G18" s="169"/>
      <c r="H18" s="173">
        <f>SUM(AA18,AT18,BM18,CF18)</f>
        <v>531731</v>
      </c>
      <c r="I18" s="174"/>
      <c r="J18" s="174"/>
      <c r="K18" s="174"/>
      <c r="L18" s="174"/>
      <c r="M18" s="174"/>
      <c r="N18" s="174"/>
      <c r="O18" s="175"/>
      <c r="P18" s="173">
        <f>SUM(BB18,BU18,CN18)</f>
        <v>5888990273</v>
      </c>
      <c r="Q18" s="174"/>
      <c r="R18" s="174"/>
      <c r="S18" s="174"/>
      <c r="T18" s="174"/>
      <c r="U18" s="174"/>
      <c r="V18" s="174"/>
      <c r="W18" s="174"/>
      <c r="X18" s="174"/>
      <c r="Y18" s="174"/>
      <c r="Z18" s="175"/>
      <c r="AA18" s="178">
        <v>323</v>
      </c>
      <c r="AB18" s="178"/>
      <c r="AC18" s="178"/>
      <c r="AD18" s="178"/>
      <c r="AE18" s="178"/>
      <c r="AF18" s="178"/>
      <c r="AG18" s="178"/>
      <c r="AH18" s="179"/>
      <c r="AI18" s="180" t="s">
        <v>81</v>
      </c>
      <c r="AJ18" s="181"/>
      <c r="AK18" s="181"/>
      <c r="AL18" s="181"/>
      <c r="AM18" s="181"/>
      <c r="AN18" s="181"/>
      <c r="AO18" s="181"/>
      <c r="AP18" s="181"/>
      <c r="AQ18" s="181"/>
      <c r="AR18" s="181"/>
      <c r="AS18" s="182"/>
      <c r="AT18" s="177">
        <v>7402</v>
      </c>
      <c r="AU18" s="178"/>
      <c r="AV18" s="178"/>
      <c r="AW18" s="178"/>
      <c r="AX18" s="178"/>
      <c r="AY18" s="178"/>
      <c r="AZ18" s="178"/>
      <c r="BA18" s="179"/>
      <c r="BB18" s="177">
        <v>168270860</v>
      </c>
      <c r="BC18" s="178"/>
      <c r="BD18" s="178"/>
      <c r="BE18" s="178"/>
      <c r="BF18" s="178"/>
      <c r="BG18" s="178"/>
      <c r="BH18" s="178"/>
      <c r="BI18" s="178"/>
      <c r="BJ18" s="178"/>
      <c r="BK18" s="178"/>
      <c r="BL18" s="179"/>
      <c r="BM18" s="177">
        <v>524005</v>
      </c>
      <c r="BN18" s="178"/>
      <c r="BO18" s="178"/>
      <c r="BP18" s="178"/>
      <c r="BQ18" s="178"/>
      <c r="BR18" s="178"/>
      <c r="BS18" s="178"/>
      <c r="BT18" s="179"/>
      <c r="BU18" s="177">
        <v>5720614953</v>
      </c>
      <c r="BV18" s="178"/>
      <c r="BW18" s="178"/>
      <c r="BX18" s="178"/>
      <c r="BY18" s="178"/>
      <c r="BZ18" s="178"/>
      <c r="CA18" s="178"/>
      <c r="CB18" s="178"/>
      <c r="CC18" s="178"/>
      <c r="CD18" s="178"/>
      <c r="CE18" s="179"/>
      <c r="CF18" s="177">
        <v>1</v>
      </c>
      <c r="CG18" s="178"/>
      <c r="CH18" s="178"/>
      <c r="CI18" s="178"/>
      <c r="CJ18" s="178"/>
      <c r="CK18" s="178"/>
      <c r="CL18" s="178"/>
      <c r="CM18" s="179"/>
      <c r="CN18" s="177">
        <v>104460</v>
      </c>
      <c r="CO18" s="178"/>
      <c r="CP18" s="178"/>
      <c r="CQ18" s="178"/>
      <c r="CR18" s="178"/>
      <c r="CS18" s="178"/>
      <c r="CT18" s="178"/>
      <c r="CU18" s="178"/>
      <c r="CV18" s="178"/>
      <c r="CW18" s="178"/>
      <c r="CX18" s="179"/>
      <c r="CY18" s="170">
        <v>376941</v>
      </c>
      <c r="CZ18" s="171"/>
      <c r="DA18" s="171"/>
      <c r="DB18" s="171"/>
      <c r="DC18" s="171"/>
      <c r="DD18" s="171"/>
      <c r="DE18" s="171"/>
      <c r="DF18" s="172"/>
      <c r="DG18" s="170">
        <v>23603465709</v>
      </c>
      <c r="DH18" s="171"/>
      <c r="DI18" s="171"/>
      <c r="DJ18" s="171"/>
      <c r="DK18" s="171"/>
      <c r="DL18" s="171"/>
      <c r="DM18" s="171"/>
      <c r="DN18" s="171"/>
      <c r="DO18" s="171"/>
      <c r="DP18" s="171"/>
      <c r="DQ18" s="172"/>
    </row>
    <row r="19" spans="1:218" s="18" customFormat="1" ht="27" customHeight="1" x14ac:dyDescent="0.15">
      <c r="A19" s="159" t="s">
        <v>107</v>
      </c>
      <c r="B19" s="169"/>
      <c r="C19" s="169"/>
      <c r="D19" s="169"/>
      <c r="E19" s="169"/>
      <c r="F19" s="169"/>
      <c r="G19" s="169"/>
      <c r="H19" s="173">
        <f>SUM(AA19,AT19,BM19,CF19)</f>
        <v>543106</v>
      </c>
      <c r="I19" s="174"/>
      <c r="J19" s="174"/>
      <c r="K19" s="174"/>
      <c r="L19" s="174"/>
      <c r="M19" s="174"/>
      <c r="N19" s="174"/>
      <c r="O19" s="175"/>
      <c r="P19" s="173">
        <f>SUM(BB19,BU19,CN19)</f>
        <v>5918150634</v>
      </c>
      <c r="Q19" s="174"/>
      <c r="R19" s="174"/>
      <c r="S19" s="174"/>
      <c r="T19" s="174"/>
      <c r="U19" s="174"/>
      <c r="V19" s="174"/>
      <c r="W19" s="174"/>
      <c r="X19" s="174"/>
      <c r="Y19" s="174"/>
      <c r="Z19" s="175"/>
      <c r="AA19" s="178">
        <v>296</v>
      </c>
      <c r="AB19" s="178"/>
      <c r="AC19" s="178"/>
      <c r="AD19" s="178"/>
      <c r="AE19" s="178"/>
      <c r="AF19" s="178"/>
      <c r="AG19" s="178"/>
      <c r="AH19" s="179"/>
      <c r="AI19" s="180" t="s">
        <v>81</v>
      </c>
      <c r="AJ19" s="181"/>
      <c r="AK19" s="181"/>
      <c r="AL19" s="181"/>
      <c r="AM19" s="181"/>
      <c r="AN19" s="181"/>
      <c r="AO19" s="181"/>
      <c r="AP19" s="181"/>
      <c r="AQ19" s="181"/>
      <c r="AR19" s="181"/>
      <c r="AS19" s="182"/>
      <c r="AT19" s="177">
        <v>8364</v>
      </c>
      <c r="AU19" s="178"/>
      <c r="AV19" s="178"/>
      <c r="AW19" s="178"/>
      <c r="AX19" s="178"/>
      <c r="AY19" s="178"/>
      <c r="AZ19" s="178"/>
      <c r="BA19" s="179"/>
      <c r="BB19" s="177">
        <v>170914478</v>
      </c>
      <c r="BC19" s="178"/>
      <c r="BD19" s="178"/>
      <c r="BE19" s="178"/>
      <c r="BF19" s="178"/>
      <c r="BG19" s="178"/>
      <c r="BH19" s="178"/>
      <c r="BI19" s="178"/>
      <c r="BJ19" s="178"/>
      <c r="BK19" s="178"/>
      <c r="BL19" s="179"/>
      <c r="BM19" s="177">
        <v>534446</v>
      </c>
      <c r="BN19" s="178"/>
      <c r="BO19" s="178"/>
      <c r="BP19" s="178"/>
      <c r="BQ19" s="178"/>
      <c r="BR19" s="178"/>
      <c r="BS19" s="178"/>
      <c r="BT19" s="179"/>
      <c r="BU19" s="177">
        <v>5747236156</v>
      </c>
      <c r="BV19" s="178"/>
      <c r="BW19" s="178"/>
      <c r="BX19" s="178"/>
      <c r="BY19" s="178"/>
      <c r="BZ19" s="178"/>
      <c r="CA19" s="178"/>
      <c r="CB19" s="178"/>
      <c r="CC19" s="178"/>
      <c r="CD19" s="178"/>
      <c r="CE19" s="179"/>
      <c r="CF19" s="177">
        <v>0</v>
      </c>
      <c r="CG19" s="178"/>
      <c r="CH19" s="178"/>
      <c r="CI19" s="178"/>
      <c r="CJ19" s="178"/>
      <c r="CK19" s="178"/>
      <c r="CL19" s="178"/>
      <c r="CM19" s="179"/>
      <c r="CN19" s="177">
        <v>0</v>
      </c>
      <c r="CO19" s="178"/>
      <c r="CP19" s="178"/>
      <c r="CQ19" s="178"/>
      <c r="CR19" s="178"/>
      <c r="CS19" s="178"/>
      <c r="CT19" s="178"/>
      <c r="CU19" s="178"/>
      <c r="CV19" s="178"/>
      <c r="CW19" s="178"/>
      <c r="CX19" s="179"/>
      <c r="CY19" s="170">
        <v>395301</v>
      </c>
      <c r="CZ19" s="171"/>
      <c r="DA19" s="171"/>
      <c r="DB19" s="171"/>
      <c r="DC19" s="171"/>
      <c r="DD19" s="171"/>
      <c r="DE19" s="171"/>
      <c r="DF19" s="172"/>
      <c r="DG19" s="170">
        <v>24501700355</v>
      </c>
      <c r="DH19" s="171"/>
      <c r="DI19" s="171"/>
      <c r="DJ19" s="171"/>
      <c r="DK19" s="171"/>
      <c r="DL19" s="171"/>
      <c r="DM19" s="171"/>
      <c r="DN19" s="171"/>
      <c r="DO19" s="171"/>
      <c r="DP19" s="171"/>
      <c r="DQ19" s="172"/>
    </row>
    <row r="20" spans="1:218" s="18" customFormat="1" ht="27" customHeight="1" x14ac:dyDescent="0.15">
      <c r="A20" s="156" t="s">
        <v>118</v>
      </c>
      <c r="B20" s="157"/>
      <c r="C20" s="157"/>
      <c r="D20" s="157"/>
      <c r="E20" s="157"/>
      <c r="F20" s="157"/>
      <c r="G20" s="157"/>
      <c r="H20" s="203">
        <f>SUM(AA20,AT20,BM20,CF20)</f>
        <v>522670</v>
      </c>
      <c r="I20" s="204"/>
      <c r="J20" s="204"/>
      <c r="K20" s="204"/>
      <c r="L20" s="204"/>
      <c r="M20" s="204"/>
      <c r="N20" s="204"/>
      <c r="O20" s="205"/>
      <c r="P20" s="203">
        <f>SUM(BB20,BU20,CN20)</f>
        <v>5597208042</v>
      </c>
      <c r="Q20" s="204"/>
      <c r="R20" s="204"/>
      <c r="S20" s="204"/>
      <c r="T20" s="204"/>
      <c r="U20" s="204"/>
      <c r="V20" s="204"/>
      <c r="W20" s="204"/>
      <c r="X20" s="204"/>
      <c r="Y20" s="204"/>
      <c r="Z20" s="205"/>
      <c r="AA20" s="209">
        <v>323</v>
      </c>
      <c r="AB20" s="209"/>
      <c r="AC20" s="209"/>
      <c r="AD20" s="209"/>
      <c r="AE20" s="209"/>
      <c r="AF20" s="209"/>
      <c r="AG20" s="209"/>
      <c r="AH20" s="210"/>
      <c r="AI20" s="217" t="s">
        <v>119</v>
      </c>
      <c r="AJ20" s="218"/>
      <c r="AK20" s="218"/>
      <c r="AL20" s="218"/>
      <c r="AM20" s="218"/>
      <c r="AN20" s="218"/>
      <c r="AO20" s="218"/>
      <c r="AP20" s="218"/>
      <c r="AQ20" s="218"/>
      <c r="AR20" s="218"/>
      <c r="AS20" s="219"/>
      <c r="AT20" s="208">
        <v>7924</v>
      </c>
      <c r="AU20" s="209"/>
      <c r="AV20" s="209"/>
      <c r="AW20" s="209"/>
      <c r="AX20" s="209"/>
      <c r="AY20" s="209"/>
      <c r="AZ20" s="209"/>
      <c r="BA20" s="210"/>
      <c r="BB20" s="208">
        <v>190795088</v>
      </c>
      <c r="BC20" s="209"/>
      <c r="BD20" s="209"/>
      <c r="BE20" s="209"/>
      <c r="BF20" s="209"/>
      <c r="BG20" s="209"/>
      <c r="BH20" s="209"/>
      <c r="BI20" s="209"/>
      <c r="BJ20" s="209"/>
      <c r="BK20" s="209"/>
      <c r="BL20" s="210"/>
      <c r="BM20" s="208">
        <v>514420</v>
      </c>
      <c r="BN20" s="209"/>
      <c r="BO20" s="209"/>
      <c r="BP20" s="209"/>
      <c r="BQ20" s="209"/>
      <c r="BR20" s="209"/>
      <c r="BS20" s="209"/>
      <c r="BT20" s="210"/>
      <c r="BU20" s="208">
        <v>5406307784</v>
      </c>
      <c r="BV20" s="209"/>
      <c r="BW20" s="209"/>
      <c r="BX20" s="209"/>
      <c r="BY20" s="209"/>
      <c r="BZ20" s="209"/>
      <c r="CA20" s="209"/>
      <c r="CB20" s="209"/>
      <c r="CC20" s="209"/>
      <c r="CD20" s="209"/>
      <c r="CE20" s="210"/>
      <c r="CF20" s="208">
        <v>3</v>
      </c>
      <c r="CG20" s="209"/>
      <c r="CH20" s="209"/>
      <c r="CI20" s="209"/>
      <c r="CJ20" s="209"/>
      <c r="CK20" s="209"/>
      <c r="CL20" s="209"/>
      <c r="CM20" s="210"/>
      <c r="CN20" s="208">
        <v>105170</v>
      </c>
      <c r="CO20" s="209"/>
      <c r="CP20" s="209"/>
      <c r="CQ20" s="209"/>
      <c r="CR20" s="209"/>
      <c r="CS20" s="209"/>
      <c r="CT20" s="209"/>
      <c r="CU20" s="209"/>
      <c r="CV20" s="209"/>
      <c r="CW20" s="209"/>
      <c r="CX20" s="210"/>
      <c r="CY20" s="225">
        <v>396268</v>
      </c>
      <c r="CZ20" s="226"/>
      <c r="DA20" s="226"/>
      <c r="DB20" s="226"/>
      <c r="DC20" s="226"/>
      <c r="DD20" s="226"/>
      <c r="DE20" s="226"/>
      <c r="DF20" s="227"/>
      <c r="DG20" s="225">
        <v>24084038755</v>
      </c>
      <c r="DH20" s="226"/>
      <c r="DI20" s="226"/>
      <c r="DJ20" s="226"/>
      <c r="DK20" s="226"/>
      <c r="DL20" s="226"/>
      <c r="DM20" s="226"/>
      <c r="DN20" s="226"/>
      <c r="DO20" s="226"/>
      <c r="DP20" s="226"/>
      <c r="DQ20" s="227"/>
    </row>
    <row r="21" spans="1:218" s="18" customFormat="1" ht="27" customHeight="1" x14ac:dyDescent="0.15">
      <c r="A21" s="222" t="s">
        <v>110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</row>
    <row r="22" spans="1:218" s="18" customFormat="1" ht="27" customHeight="1" x14ac:dyDescent="0.15">
      <c r="A22" s="222" t="s">
        <v>111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</row>
    <row r="23" spans="1:218" s="18" customFormat="1" ht="27" customHeight="1" x14ac:dyDescent="0.15">
      <c r="A23" s="222" t="s">
        <v>82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</row>
    <row r="24" spans="1:218" s="18" customFormat="1" ht="27" customHeight="1" x14ac:dyDescent="0.15">
      <c r="A24" s="222" t="s">
        <v>120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</row>
    <row r="25" spans="1:218" ht="27" customHeight="1" x14ac:dyDescent="0.15"/>
    <row r="26" spans="1:218" ht="27" customHeight="1" x14ac:dyDescent="0.15">
      <c r="HD26" s="230"/>
      <c r="HE26" s="230"/>
      <c r="HF26" s="230"/>
      <c r="HG26" s="230"/>
      <c r="HH26" s="230"/>
      <c r="HI26" s="230"/>
      <c r="HJ26" s="231"/>
    </row>
    <row r="27" spans="1:218" ht="27" customHeight="1" x14ac:dyDescent="0.15">
      <c r="HD27" s="232"/>
      <c r="HE27" s="232"/>
      <c r="HF27" s="232"/>
      <c r="HG27" s="232"/>
      <c r="HH27" s="232"/>
      <c r="HI27" s="232"/>
      <c r="HJ27" s="233"/>
    </row>
    <row r="28" spans="1:218" ht="27" customHeight="1" x14ac:dyDescent="0.15">
      <c r="HD28" s="234"/>
      <c r="HE28" s="234"/>
      <c r="HF28" s="234"/>
      <c r="HG28" s="234"/>
      <c r="HH28" s="234"/>
      <c r="HI28" s="234"/>
      <c r="HJ28" s="235"/>
    </row>
    <row r="29" spans="1:218" ht="15" customHeight="1" x14ac:dyDescent="0.15">
      <c r="HD29" s="228" t="s">
        <v>90</v>
      </c>
      <c r="HE29" s="228"/>
      <c r="HF29" s="228"/>
      <c r="HG29" s="228"/>
      <c r="HH29" s="228"/>
      <c r="HI29" s="228"/>
      <c r="HJ29" s="229"/>
    </row>
    <row r="30" spans="1:218" ht="15" customHeight="1" x14ac:dyDescent="0.15">
      <c r="HD30" s="223" t="s">
        <v>95</v>
      </c>
      <c r="HE30" s="223"/>
      <c r="HF30" s="223"/>
      <c r="HG30" s="223"/>
      <c r="HH30" s="223"/>
      <c r="HI30" s="223"/>
      <c r="HJ30" s="224"/>
    </row>
    <row r="31" spans="1:218" ht="15" customHeight="1" x14ac:dyDescent="0.15">
      <c r="HD31" s="223" t="s">
        <v>97</v>
      </c>
      <c r="HE31" s="223"/>
      <c r="HF31" s="223"/>
      <c r="HG31" s="223"/>
      <c r="HH31" s="223"/>
      <c r="HI31" s="223"/>
      <c r="HJ31" s="224"/>
    </row>
    <row r="32" spans="1:218" x14ac:dyDescent="0.15">
      <c r="HD32" s="223" t="s">
        <v>107</v>
      </c>
      <c r="HE32" s="223"/>
      <c r="HF32" s="223"/>
      <c r="HG32" s="223"/>
      <c r="HH32" s="223"/>
      <c r="HI32" s="223"/>
      <c r="HJ32" s="224"/>
    </row>
    <row r="33" spans="212:218" x14ac:dyDescent="0.15">
      <c r="HD33" s="220" t="s">
        <v>118</v>
      </c>
      <c r="HE33" s="220"/>
      <c r="HF33" s="220"/>
      <c r="HG33" s="220"/>
      <c r="HH33" s="220"/>
      <c r="HI33" s="220"/>
      <c r="HJ33" s="221"/>
    </row>
  </sheetData>
  <mergeCells count="262">
    <mergeCell ref="CY4:FV4"/>
    <mergeCell ref="HS11:IC11"/>
    <mergeCell ref="ID11:IK11"/>
    <mergeCell ref="ID8:IV8"/>
    <mergeCell ref="HK8:IC8"/>
    <mergeCell ref="JP8:KH8"/>
    <mergeCell ref="IW8:JO8"/>
    <mergeCell ref="HK7:KH7"/>
    <mergeCell ref="CY13:DQ14"/>
    <mergeCell ref="FL11:FV11"/>
    <mergeCell ref="FD11:FK11"/>
    <mergeCell ref="ES11:FC11"/>
    <mergeCell ref="EK11:ER11"/>
    <mergeCell ref="CY11:DF11"/>
    <mergeCell ref="IU14:JB14"/>
    <mergeCell ref="HI14:HP14"/>
    <mergeCell ref="HK10:HR10"/>
    <mergeCell ref="HS10:IC10"/>
    <mergeCell ref="ID10:IK10"/>
    <mergeCell ref="IL10:IV10"/>
    <mergeCell ref="IW10:JD10"/>
    <mergeCell ref="JE10:JO10"/>
    <mergeCell ref="JN14:JU14"/>
    <mergeCell ref="IL12:IV12"/>
    <mergeCell ref="HD33:HJ33"/>
    <mergeCell ref="AA20:AH20"/>
    <mergeCell ref="CN17:CX17"/>
    <mergeCell ref="CY17:DF17"/>
    <mergeCell ref="AA19:AH19"/>
    <mergeCell ref="AI19:AS19"/>
    <mergeCell ref="AT19:BA19"/>
    <mergeCell ref="BB19:BL19"/>
    <mergeCell ref="A24:CX24"/>
    <mergeCell ref="A20:G20"/>
    <mergeCell ref="HD31:HJ31"/>
    <mergeCell ref="HD32:HJ32"/>
    <mergeCell ref="BU20:CE20"/>
    <mergeCell ref="CF20:CM20"/>
    <mergeCell ref="CN20:CX20"/>
    <mergeCell ref="CY20:DF20"/>
    <mergeCell ref="DG20:DQ20"/>
    <mergeCell ref="HD30:HJ30"/>
    <mergeCell ref="DG18:DQ18"/>
    <mergeCell ref="HD29:HJ29"/>
    <mergeCell ref="HD26:HJ28"/>
    <mergeCell ref="A22:CX22"/>
    <mergeCell ref="A21:CX21"/>
    <mergeCell ref="A23:CX23"/>
    <mergeCell ref="AH4:CX4"/>
    <mergeCell ref="BB20:BL20"/>
    <mergeCell ref="BM20:BT20"/>
    <mergeCell ref="A8:J8"/>
    <mergeCell ref="A16:G16"/>
    <mergeCell ref="A13:G15"/>
    <mergeCell ref="AA14:AS14"/>
    <mergeCell ref="AT14:BL14"/>
    <mergeCell ref="T7:AG7"/>
    <mergeCell ref="AH7:AP7"/>
    <mergeCell ref="AQ7:BD7"/>
    <mergeCell ref="BE7:BM7"/>
    <mergeCell ref="AA18:AH18"/>
    <mergeCell ref="AI18:AS18"/>
    <mergeCell ref="AT18:BA18"/>
    <mergeCell ref="BB18:BL18"/>
    <mergeCell ref="BM18:BT18"/>
    <mergeCell ref="CF18:CM18"/>
    <mergeCell ref="BM19:BT19"/>
    <mergeCell ref="BU19:CE19"/>
    <mergeCell ref="H20:O20"/>
    <mergeCell ref="AI20:AS20"/>
    <mergeCell ref="AT20:BA20"/>
    <mergeCell ref="BU15:CE15"/>
    <mergeCell ref="P20:Z20"/>
    <mergeCell ref="CN18:CX18"/>
    <mergeCell ref="AT15:BA15"/>
    <mergeCell ref="H16:O16"/>
    <mergeCell ref="P19:Z19"/>
    <mergeCell ref="P15:Z15"/>
    <mergeCell ref="P18:Z18"/>
    <mergeCell ref="CF15:CM15"/>
    <mergeCell ref="CN15:CX15"/>
    <mergeCell ref="H15:O15"/>
    <mergeCell ref="CN16:CX16"/>
    <mergeCell ref="BB15:BL15"/>
    <mergeCell ref="AA17:AH17"/>
    <mergeCell ref="AI17:AS17"/>
    <mergeCell ref="AT17:BA17"/>
    <mergeCell ref="BB17:BL17"/>
    <mergeCell ref="A18:G18"/>
    <mergeCell ref="CB8:CJ8"/>
    <mergeCell ref="K7:S7"/>
    <mergeCell ref="CF19:CM19"/>
    <mergeCell ref="CF17:CM17"/>
    <mergeCell ref="AA16:AH16"/>
    <mergeCell ref="AI15:AS15"/>
    <mergeCell ref="T11:AG11"/>
    <mergeCell ref="AH11:AP11"/>
    <mergeCell ref="AQ11:BD11"/>
    <mergeCell ref="BE11:BM11"/>
    <mergeCell ref="BN11:CA11"/>
    <mergeCell ref="A19:G19"/>
    <mergeCell ref="H19:O19"/>
    <mergeCell ref="CF16:CM16"/>
    <mergeCell ref="CB9:CJ9"/>
    <mergeCell ref="CK9:CX9"/>
    <mergeCell ref="BE10:BM10"/>
    <mergeCell ref="BN10:CA10"/>
    <mergeCell ref="CB10:CJ10"/>
    <mergeCell ref="H14:Z14"/>
    <mergeCell ref="H13:CX13"/>
    <mergeCell ref="AH10:AP10"/>
    <mergeCell ref="AQ10:BD10"/>
    <mergeCell ref="K6:S6"/>
    <mergeCell ref="T6:AG6"/>
    <mergeCell ref="AH6:AP6"/>
    <mergeCell ref="AQ6:BD6"/>
    <mergeCell ref="BE6:BM6"/>
    <mergeCell ref="BN6:CA6"/>
    <mergeCell ref="BN8:CA8"/>
    <mergeCell ref="K8:S8"/>
    <mergeCell ref="T8:AG8"/>
    <mergeCell ref="AH8:AP8"/>
    <mergeCell ref="AQ8:BD8"/>
    <mergeCell ref="BE8:BM8"/>
    <mergeCell ref="BN7:CA7"/>
    <mergeCell ref="A4:J6"/>
    <mergeCell ref="K4:AG5"/>
    <mergeCell ref="AH5:BD5"/>
    <mergeCell ref="A7:J7"/>
    <mergeCell ref="CK7:CX7"/>
    <mergeCell ref="CB7:CJ7"/>
    <mergeCell ref="JV13:KF13"/>
    <mergeCell ref="JC14:JM14"/>
    <mergeCell ref="CK10:CX10"/>
    <mergeCell ref="CY10:DF10"/>
    <mergeCell ref="DG10:DQ10"/>
    <mergeCell ref="DR10:DY10"/>
    <mergeCell ref="DZ10:EJ10"/>
    <mergeCell ref="EK10:ER10"/>
    <mergeCell ref="ES10:FC10"/>
    <mergeCell ref="FD10:FK10"/>
    <mergeCell ref="FL10:FV10"/>
    <mergeCell ref="IL11:IV11"/>
    <mergeCell ref="IW11:JD11"/>
    <mergeCell ref="CF14:CX14"/>
    <mergeCell ref="HS12:IC12"/>
    <mergeCell ref="ID12:IK12"/>
    <mergeCell ref="DZ11:EJ11"/>
    <mergeCell ref="HI13:HP13"/>
    <mergeCell ref="HK12:HR12"/>
    <mergeCell ref="JV14:KF14"/>
    <mergeCell ref="JP12:JW12"/>
    <mergeCell ref="ID9:IK9"/>
    <mergeCell ref="HS9:IC9"/>
    <mergeCell ref="HK9:HR9"/>
    <mergeCell ref="JE12:JO12"/>
    <mergeCell ref="JX12:KH12"/>
    <mergeCell ref="IW12:JD12"/>
    <mergeCell ref="HQ13:IA13"/>
    <mergeCell ref="IB13:II13"/>
    <mergeCell ref="IJ13:IT13"/>
    <mergeCell ref="IU13:JB13"/>
    <mergeCell ref="JC13:JM13"/>
    <mergeCell ref="JN13:JU13"/>
    <mergeCell ref="HQ14:IA14"/>
    <mergeCell ref="IB14:II14"/>
    <mergeCell ref="IJ14:IT14"/>
    <mergeCell ref="DG11:DQ11"/>
    <mergeCell ref="DR11:DY11"/>
    <mergeCell ref="HK11:HR11"/>
    <mergeCell ref="ES9:FC9"/>
    <mergeCell ref="FD9:FK9"/>
    <mergeCell ref="FL9:FV9"/>
    <mergeCell ref="JP10:JW10"/>
    <mergeCell ref="JX9:KH9"/>
    <mergeCell ref="IW9:JD9"/>
    <mergeCell ref="JP9:JW9"/>
    <mergeCell ref="JE9:JO9"/>
    <mergeCell ref="JE11:JO11"/>
    <mergeCell ref="JP11:JW11"/>
    <mergeCell ref="IL9:IV9"/>
    <mergeCell ref="JX10:KH10"/>
    <mergeCell ref="JX11:KH11"/>
    <mergeCell ref="CY19:DF19"/>
    <mergeCell ref="DG19:DQ19"/>
    <mergeCell ref="P17:Z17"/>
    <mergeCell ref="H17:O17"/>
    <mergeCell ref="AA15:AH15"/>
    <mergeCell ref="BM15:BT15"/>
    <mergeCell ref="H18:O18"/>
    <mergeCell ref="BU16:CE16"/>
    <mergeCell ref="BM17:BT17"/>
    <mergeCell ref="BU17:CE17"/>
    <mergeCell ref="CN19:CX19"/>
    <mergeCell ref="CY18:DF18"/>
    <mergeCell ref="CY15:DF15"/>
    <mergeCell ref="AI16:AS16"/>
    <mergeCell ref="AT16:BA16"/>
    <mergeCell ref="BB16:BL16"/>
    <mergeCell ref="BM16:BT16"/>
    <mergeCell ref="P16:Z16"/>
    <mergeCell ref="BU18:CE18"/>
    <mergeCell ref="DG17:DQ17"/>
    <mergeCell ref="DG16:DQ16"/>
    <mergeCell ref="DG15:DQ15"/>
    <mergeCell ref="CY16:DF16"/>
    <mergeCell ref="K9:S9"/>
    <mergeCell ref="AH9:AP9"/>
    <mergeCell ref="AQ9:BD9"/>
    <mergeCell ref="A9:J9"/>
    <mergeCell ref="BE9:BM9"/>
    <mergeCell ref="BN9:CA9"/>
    <mergeCell ref="A10:J10"/>
    <mergeCell ref="K10:S10"/>
    <mergeCell ref="T10:AG10"/>
    <mergeCell ref="BM14:CE14"/>
    <mergeCell ref="T9:AG9"/>
    <mergeCell ref="CB11:CJ11"/>
    <mergeCell ref="CK11:CX11"/>
    <mergeCell ref="A11:J11"/>
    <mergeCell ref="K11:S11"/>
    <mergeCell ref="A17:G17"/>
    <mergeCell ref="CY3:FV3"/>
    <mergeCell ref="CY5:DQ5"/>
    <mergeCell ref="DR5:EJ5"/>
    <mergeCell ref="EK5:FC5"/>
    <mergeCell ref="FD5:FV5"/>
    <mergeCell ref="CY6:DF6"/>
    <mergeCell ref="DG6:DQ6"/>
    <mergeCell ref="DR6:DY6"/>
    <mergeCell ref="DZ6:EJ6"/>
    <mergeCell ref="EK6:ER6"/>
    <mergeCell ref="ES6:FC6"/>
    <mergeCell ref="FD6:FK6"/>
    <mergeCell ref="FL6:FV6"/>
    <mergeCell ref="BE5:CA5"/>
    <mergeCell ref="CB5:CX5"/>
    <mergeCell ref="A3:CX3"/>
    <mergeCell ref="CB6:CJ6"/>
    <mergeCell ref="CK6:CX6"/>
    <mergeCell ref="CY9:DF9"/>
    <mergeCell ref="DG9:DQ9"/>
    <mergeCell ref="DR9:DY9"/>
    <mergeCell ref="DZ9:EJ9"/>
    <mergeCell ref="EK9:ER9"/>
    <mergeCell ref="CY7:DF7"/>
    <mergeCell ref="DG7:DQ7"/>
    <mergeCell ref="DR7:DY7"/>
    <mergeCell ref="DZ7:EJ7"/>
    <mergeCell ref="EK7:ER7"/>
    <mergeCell ref="CK8:CX8"/>
    <mergeCell ref="ES7:FC7"/>
    <mergeCell ref="FD7:FK7"/>
    <mergeCell ref="FL7:FV7"/>
    <mergeCell ref="CY8:DF8"/>
    <mergeCell ref="DG8:DQ8"/>
    <mergeCell ref="DR8:DY8"/>
    <mergeCell ref="DZ8:EJ8"/>
    <mergeCell ref="EK8:ER8"/>
    <mergeCell ref="ES8:FC8"/>
    <mergeCell ref="FD8:FK8"/>
    <mergeCell ref="FL8:FV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4" fitToHeight="0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C610-4482-4A0D-8F1B-ED168C69B9E2}">
  <dimension ref="A1:CX24"/>
  <sheetViews>
    <sheetView view="pageBreakPreview" zoomScale="115" zoomScaleNormal="100" zoomScaleSheetLayoutView="115" workbookViewId="0">
      <selection activeCell="DM8" sqref="DM8"/>
    </sheetView>
  </sheetViews>
  <sheetFormatPr defaultColWidth="1.125" defaultRowHeight="13.5" x14ac:dyDescent="0.15"/>
  <cols>
    <col min="1" max="1" width="1.125" customWidth="1"/>
  </cols>
  <sheetData>
    <row r="1" spans="1:102" s="45" customFormat="1" ht="27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</row>
    <row r="2" spans="1:102" s="45" customFormat="1" ht="27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</row>
    <row r="3" spans="1:102" s="45" customFormat="1" ht="27" customHeight="1" x14ac:dyDescent="0.15">
      <c r="A3" s="160" t="s">
        <v>122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</row>
    <row r="4" spans="1:102" s="45" customFormat="1" ht="27" customHeight="1" x14ac:dyDescent="0.15">
      <c r="A4" s="236" t="s">
        <v>127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7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</row>
    <row r="5" spans="1:102" s="45" customFormat="1" ht="27" customHeight="1" x14ac:dyDescent="0.15">
      <c r="A5" s="199" t="s">
        <v>62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52" t="s">
        <v>63</v>
      </c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 t="s">
        <v>64</v>
      </c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 t="s">
        <v>65</v>
      </c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</row>
    <row r="6" spans="1:102" s="45" customFormat="1" ht="27" customHeight="1" x14ac:dyDescent="0.15">
      <c r="A6" s="152" t="s">
        <v>59</v>
      </c>
      <c r="B6" s="152"/>
      <c r="C6" s="152"/>
      <c r="D6" s="152"/>
      <c r="E6" s="152"/>
      <c r="F6" s="152"/>
      <c r="G6" s="152"/>
      <c r="H6" s="152"/>
      <c r="I6" s="168" t="s">
        <v>60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52" t="s">
        <v>59</v>
      </c>
      <c r="U6" s="152"/>
      <c r="V6" s="152"/>
      <c r="W6" s="152"/>
      <c r="X6" s="152"/>
      <c r="Y6" s="152"/>
      <c r="Z6" s="152"/>
      <c r="AA6" s="152"/>
      <c r="AB6" s="168" t="s">
        <v>60</v>
      </c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52" t="s">
        <v>59</v>
      </c>
      <c r="AN6" s="152"/>
      <c r="AO6" s="152"/>
      <c r="AP6" s="152"/>
      <c r="AQ6" s="152"/>
      <c r="AR6" s="152"/>
      <c r="AS6" s="152"/>
      <c r="AT6" s="152"/>
      <c r="AU6" s="168" t="s">
        <v>60</v>
      </c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52" t="s">
        <v>59</v>
      </c>
      <c r="BG6" s="152"/>
      <c r="BH6" s="152"/>
      <c r="BI6" s="152"/>
      <c r="BJ6" s="152"/>
      <c r="BK6" s="152"/>
      <c r="BL6" s="152"/>
      <c r="BM6" s="152"/>
      <c r="BN6" s="168" t="s">
        <v>60</v>
      </c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1:102" s="45" customFormat="1" ht="27" customHeight="1" x14ac:dyDescent="0.15">
      <c r="A7" s="173">
        <v>1311571</v>
      </c>
      <c r="B7" s="174"/>
      <c r="C7" s="174"/>
      <c r="D7" s="174"/>
      <c r="E7" s="174"/>
      <c r="F7" s="174"/>
      <c r="G7" s="174"/>
      <c r="H7" s="175"/>
      <c r="I7" s="173">
        <v>19215946533</v>
      </c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3">
        <v>3054445</v>
      </c>
      <c r="U7" s="174"/>
      <c r="V7" s="174"/>
      <c r="W7" s="174"/>
      <c r="X7" s="174"/>
      <c r="Y7" s="174"/>
      <c r="Z7" s="174"/>
      <c r="AA7" s="175"/>
      <c r="AB7" s="173">
        <v>35701144145</v>
      </c>
      <c r="AC7" s="174"/>
      <c r="AD7" s="174"/>
      <c r="AE7" s="174"/>
      <c r="AF7" s="174"/>
      <c r="AG7" s="174"/>
      <c r="AH7" s="174"/>
      <c r="AI7" s="174"/>
      <c r="AJ7" s="174"/>
      <c r="AK7" s="174"/>
      <c r="AL7" s="175"/>
      <c r="AM7" s="249">
        <v>127589</v>
      </c>
      <c r="AN7" s="250"/>
      <c r="AO7" s="250"/>
      <c r="AP7" s="250"/>
      <c r="AQ7" s="250"/>
      <c r="AR7" s="250"/>
      <c r="AS7" s="250"/>
      <c r="AT7" s="251"/>
      <c r="AU7" s="173">
        <v>3310512504</v>
      </c>
      <c r="AV7" s="174"/>
      <c r="AW7" s="174"/>
      <c r="AX7" s="174"/>
      <c r="AY7" s="174"/>
      <c r="AZ7" s="174"/>
      <c r="BA7" s="174"/>
      <c r="BB7" s="174"/>
      <c r="BC7" s="174"/>
      <c r="BD7" s="174"/>
      <c r="BE7" s="175"/>
      <c r="BF7" s="173">
        <v>28489</v>
      </c>
      <c r="BG7" s="174"/>
      <c r="BH7" s="174"/>
      <c r="BI7" s="174"/>
      <c r="BJ7" s="174"/>
      <c r="BK7" s="174"/>
      <c r="BL7" s="174"/>
      <c r="BM7" s="175"/>
      <c r="BN7" s="173">
        <v>2382850220</v>
      </c>
      <c r="BO7" s="174"/>
      <c r="BP7" s="174"/>
      <c r="BQ7" s="174"/>
      <c r="BR7" s="174"/>
      <c r="BS7" s="174"/>
      <c r="BT7" s="174"/>
      <c r="BU7" s="174"/>
      <c r="BV7" s="174"/>
      <c r="BW7" s="174"/>
      <c r="BX7" s="175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</row>
    <row r="8" spans="1:102" s="45" customFormat="1" ht="27" customHeight="1" x14ac:dyDescent="0.15">
      <c r="A8" s="173">
        <v>1316013</v>
      </c>
      <c r="B8" s="174"/>
      <c r="C8" s="174"/>
      <c r="D8" s="174"/>
      <c r="E8" s="174"/>
      <c r="F8" s="174"/>
      <c r="G8" s="174"/>
      <c r="H8" s="175"/>
      <c r="I8" s="173">
        <v>19009530414</v>
      </c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173">
        <v>3032694</v>
      </c>
      <c r="U8" s="174"/>
      <c r="V8" s="174"/>
      <c r="W8" s="174"/>
      <c r="X8" s="174"/>
      <c r="Y8" s="174"/>
      <c r="Z8" s="174"/>
      <c r="AA8" s="175"/>
      <c r="AB8" s="173">
        <v>36155733486</v>
      </c>
      <c r="AC8" s="174"/>
      <c r="AD8" s="174"/>
      <c r="AE8" s="174"/>
      <c r="AF8" s="174"/>
      <c r="AG8" s="174"/>
      <c r="AH8" s="174"/>
      <c r="AI8" s="174"/>
      <c r="AJ8" s="174"/>
      <c r="AK8" s="174"/>
      <c r="AL8" s="175"/>
      <c r="AM8" s="249">
        <v>124136</v>
      </c>
      <c r="AN8" s="250"/>
      <c r="AO8" s="250"/>
      <c r="AP8" s="250"/>
      <c r="AQ8" s="250"/>
      <c r="AR8" s="250"/>
      <c r="AS8" s="250"/>
      <c r="AT8" s="251"/>
      <c r="AU8" s="173">
        <v>3212168054</v>
      </c>
      <c r="AV8" s="174"/>
      <c r="AW8" s="174"/>
      <c r="AX8" s="174"/>
      <c r="AY8" s="174"/>
      <c r="AZ8" s="174"/>
      <c r="BA8" s="174"/>
      <c r="BB8" s="174"/>
      <c r="BC8" s="174"/>
      <c r="BD8" s="174"/>
      <c r="BE8" s="175"/>
      <c r="BF8" s="173">
        <v>32890</v>
      </c>
      <c r="BG8" s="174"/>
      <c r="BH8" s="174"/>
      <c r="BI8" s="174"/>
      <c r="BJ8" s="174"/>
      <c r="BK8" s="174"/>
      <c r="BL8" s="174"/>
      <c r="BM8" s="175"/>
      <c r="BN8" s="173">
        <v>2740558810</v>
      </c>
      <c r="BO8" s="174"/>
      <c r="BP8" s="174"/>
      <c r="BQ8" s="174"/>
      <c r="BR8" s="174"/>
      <c r="BS8" s="174"/>
      <c r="BT8" s="174"/>
      <c r="BU8" s="174"/>
      <c r="BV8" s="174"/>
      <c r="BW8" s="174"/>
      <c r="BX8" s="175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1:102" s="45" customFormat="1" ht="27" customHeight="1" x14ac:dyDescent="0.15">
      <c r="A9" s="173">
        <v>1182340</v>
      </c>
      <c r="B9" s="174"/>
      <c r="C9" s="174"/>
      <c r="D9" s="174"/>
      <c r="E9" s="174"/>
      <c r="F9" s="174"/>
      <c r="G9" s="174"/>
      <c r="H9" s="175"/>
      <c r="I9" s="173">
        <v>18170948135</v>
      </c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173">
        <v>2827376</v>
      </c>
      <c r="U9" s="174"/>
      <c r="V9" s="174"/>
      <c r="W9" s="174"/>
      <c r="X9" s="174"/>
      <c r="Y9" s="174"/>
      <c r="Z9" s="174"/>
      <c r="AA9" s="175"/>
      <c r="AB9" s="173">
        <v>35395795344</v>
      </c>
      <c r="AC9" s="174"/>
      <c r="AD9" s="174"/>
      <c r="AE9" s="174"/>
      <c r="AF9" s="174"/>
      <c r="AG9" s="174"/>
      <c r="AH9" s="174"/>
      <c r="AI9" s="174"/>
      <c r="AJ9" s="174"/>
      <c r="AK9" s="174"/>
      <c r="AL9" s="175"/>
      <c r="AM9" s="249">
        <v>113215</v>
      </c>
      <c r="AN9" s="250"/>
      <c r="AO9" s="250"/>
      <c r="AP9" s="250"/>
      <c r="AQ9" s="250"/>
      <c r="AR9" s="250"/>
      <c r="AS9" s="250"/>
      <c r="AT9" s="251"/>
      <c r="AU9" s="173">
        <v>3035897925</v>
      </c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73">
        <v>37990</v>
      </c>
      <c r="BG9" s="174"/>
      <c r="BH9" s="174"/>
      <c r="BI9" s="174"/>
      <c r="BJ9" s="174"/>
      <c r="BK9" s="174"/>
      <c r="BL9" s="174"/>
      <c r="BM9" s="175"/>
      <c r="BN9" s="173">
        <v>3225900710</v>
      </c>
      <c r="BO9" s="174"/>
      <c r="BP9" s="174"/>
      <c r="BQ9" s="174"/>
      <c r="BR9" s="174"/>
      <c r="BS9" s="174"/>
      <c r="BT9" s="174"/>
      <c r="BU9" s="174"/>
      <c r="BV9" s="174"/>
      <c r="BW9" s="174"/>
      <c r="BX9" s="175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</row>
    <row r="10" spans="1:102" s="45" customFormat="1" ht="27" customHeight="1" x14ac:dyDescent="0.15">
      <c r="A10" s="173">
        <v>1264296</v>
      </c>
      <c r="B10" s="174"/>
      <c r="C10" s="174"/>
      <c r="D10" s="174"/>
      <c r="E10" s="174"/>
      <c r="F10" s="174"/>
      <c r="G10" s="174"/>
      <c r="H10" s="175"/>
      <c r="I10" s="173">
        <v>19200705241</v>
      </c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73">
        <v>3008620</v>
      </c>
      <c r="U10" s="174"/>
      <c r="V10" s="174"/>
      <c r="W10" s="174"/>
      <c r="X10" s="174"/>
      <c r="Y10" s="174"/>
      <c r="Z10" s="174"/>
      <c r="AA10" s="175"/>
      <c r="AB10" s="173">
        <v>36983696217</v>
      </c>
      <c r="AC10" s="174"/>
      <c r="AD10" s="174"/>
      <c r="AE10" s="174"/>
      <c r="AF10" s="174"/>
      <c r="AG10" s="174"/>
      <c r="AH10" s="174"/>
      <c r="AI10" s="174"/>
      <c r="AJ10" s="174"/>
      <c r="AK10" s="174"/>
      <c r="AL10" s="175"/>
      <c r="AM10" s="249">
        <v>113066</v>
      </c>
      <c r="AN10" s="250"/>
      <c r="AO10" s="250"/>
      <c r="AP10" s="250"/>
      <c r="AQ10" s="250"/>
      <c r="AR10" s="250"/>
      <c r="AS10" s="250"/>
      <c r="AT10" s="251"/>
      <c r="AU10" s="173">
        <v>2964684243</v>
      </c>
      <c r="AV10" s="174"/>
      <c r="AW10" s="174"/>
      <c r="AX10" s="174"/>
      <c r="AY10" s="174"/>
      <c r="AZ10" s="174"/>
      <c r="BA10" s="174"/>
      <c r="BB10" s="174"/>
      <c r="BC10" s="174"/>
      <c r="BD10" s="174"/>
      <c r="BE10" s="175"/>
      <c r="BF10" s="173">
        <v>45373</v>
      </c>
      <c r="BG10" s="174"/>
      <c r="BH10" s="174"/>
      <c r="BI10" s="174"/>
      <c r="BJ10" s="174"/>
      <c r="BK10" s="174"/>
      <c r="BL10" s="174"/>
      <c r="BM10" s="175"/>
      <c r="BN10" s="173">
        <v>3910303630</v>
      </c>
      <c r="BO10" s="174"/>
      <c r="BP10" s="174"/>
      <c r="BQ10" s="174"/>
      <c r="BR10" s="174"/>
      <c r="BS10" s="174"/>
      <c r="BT10" s="174"/>
      <c r="BU10" s="174"/>
      <c r="BV10" s="174"/>
      <c r="BW10" s="174"/>
      <c r="BX10" s="175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</row>
    <row r="11" spans="1:102" s="45" customFormat="1" ht="27" customHeight="1" x14ac:dyDescent="0.15">
      <c r="A11" s="203">
        <v>1257932</v>
      </c>
      <c r="B11" s="204"/>
      <c r="C11" s="204"/>
      <c r="D11" s="204"/>
      <c r="E11" s="204"/>
      <c r="F11" s="204"/>
      <c r="G11" s="204"/>
      <c r="H11" s="205"/>
      <c r="I11" s="203">
        <v>19042390994</v>
      </c>
      <c r="J11" s="204"/>
      <c r="K11" s="204"/>
      <c r="L11" s="204"/>
      <c r="M11" s="204"/>
      <c r="N11" s="204"/>
      <c r="O11" s="204"/>
      <c r="P11" s="204"/>
      <c r="Q11" s="204"/>
      <c r="R11" s="204"/>
      <c r="S11" s="205"/>
      <c r="T11" s="203">
        <v>3020023</v>
      </c>
      <c r="U11" s="204"/>
      <c r="V11" s="204"/>
      <c r="W11" s="204"/>
      <c r="X11" s="204"/>
      <c r="Y11" s="204"/>
      <c r="Z11" s="204"/>
      <c r="AA11" s="205"/>
      <c r="AB11" s="203">
        <v>36344480442</v>
      </c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254">
        <v>107493</v>
      </c>
      <c r="AN11" s="255"/>
      <c r="AO11" s="255"/>
      <c r="AP11" s="255"/>
      <c r="AQ11" s="255"/>
      <c r="AR11" s="255"/>
      <c r="AS11" s="255"/>
      <c r="AT11" s="256"/>
      <c r="AU11" s="203">
        <v>2785698099</v>
      </c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03">
        <v>51551</v>
      </c>
      <c r="BG11" s="204"/>
      <c r="BH11" s="204"/>
      <c r="BI11" s="204"/>
      <c r="BJ11" s="204"/>
      <c r="BK11" s="204"/>
      <c r="BL11" s="204"/>
      <c r="BM11" s="205"/>
      <c r="BN11" s="203">
        <v>4506185480</v>
      </c>
      <c r="BO11" s="204"/>
      <c r="BP11" s="204"/>
      <c r="BQ11" s="204"/>
      <c r="BR11" s="204"/>
      <c r="BS11" s="204"/>
      <c r="BT11" s="204"/>
      <c r="BU11" s="204"/>
      <c r="BV11" s="204"/>
      <c r="BW11" s="204"/>
      <c r="BX11" s="205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</row>
    <row r="12" spans="1:102" s="45" customFormat="1" ht="27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</row>
    <row r="13" spans="1:102" s="45" customFormat="1" ht="27" customHeight="1" x14ac:dyDescent="0.15">
      <c r="A13" s="257" t="s">
        <v>67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</row>
    <row r="14" spans="1:102" s="45" customFormat="1" ht="27" customHeight="1" x14ac:dyDescent="0.15">
      <c r="A14" s="258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1:102" s="45" customFormat="1" ht="27" customHeight="1" x14ac:dyDescent="0.15">
      <c r="A15" s="152" t="s">
        <v>59</v>
      </c>
      <c r="B15" s="152"/>
      <c r="C15" s="152"/>
      <c r="D15" s="152"/>
      <c r="E15" s="152"/>
      <c r="F15" s="152"/>
      <c r="G15" s="152"/>
      <c r="H15" s="152"/>
      <c r="I15" s="168" t="s">
        <v>60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</row>
    <row r="16" spans="1:102" s="45" customFormat="1" ht="27" customHeight="1" x14ac:dyDescent="0.15">
      <c r="A16" s="177">
        <v>352629</v>
      </c>
      <c r="B16" s="178"/>
      <c r="C16" s="178"/>
      <c r="D16" s="178"/>
      <c r="E16" s="178"/>
      <c r="F16" s="178"/>
      <c r="G16" s="178"/>
      <c r="H16" s="179"/>
      <c r="I16" s="177">
        <v>23466400472</v>
      </c>
      <c r="J16" s="178"/>
      <c r="K16" s="178"/>
      <c r="L16" s="178"/>
      <c r="M16" s="178"/>
      <c r="N16" s="178"/>
      <c r="O16" s="178"/>
      <c r="P16" s="178"/>
      <c r="Q16" s="178"/>
      <c r="R16" s="178"/>
      <c r="S16" s="179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</row>
    <row r="17" spans="1:102" s="45" customFormat="1" ht="27" customHeight="1" x14ac:dyDescent="0.15">
      <c r="A17" s="177">
        <v>377015</v>
      </c>
      <c r="B17" s="178"/>
      <c r="C17" s="178"/>
      <c r="D17" s="178"/>
      <c r="E17" s="178"/>
      <c r="F17" s="178"/>
      <c r="G17" s="178"/>
      <c r="H17" s="179"/>
      <c r="I17" s="177">
        <v>23875573862</v>
      </c>
      <c r="J17" s="252"/>
      <c r="K17" s="252"/>
      <c r="L17" s="252"/>
      <c r="M17" s="252"/>
      <c r="N17" s="252"/>
      <c r="O17" s="252"/>
      <c r="P17" s="252"/>
      <c r="Q17" s="252"/>
      <c r="R17" s="252"/>
      <c r="S17" s="253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</row>
    <row r="18" spans="1:102" s="45" customFormat="1" ht="27" customHeight="1" x14ac:dyDescent="0.15">
      <c r="A18" s="177">
        <v>376941</v>
      </c>
      <c r="B18" s="178"/>
      <c r="C18" s="178"/>
      <c r="D18" s="178"/>
      <c r="E18" s="178"/>
      <c r="F18" s="178"/>
      <c r="G18" s="178"/>
      <c r="H18" s="179"/>
      <c r="I18" s="177">
        <v>23603465709</v>
      </c>
      <c r="J18" s="259"/>
      <c r="K18" s="259"/>
      <c r="L18" s="259"/>
      <c r="M18" s="259"/>
      <c r="N18" s="259"/>
      <c r="O18" s="259"/>
      <c r="P18" s="259"/>
      <c r="Q18" s="259"/>
      <c r="R18" s="259"/>
      <c r="S18" s="260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</row>
    <row r="19" spans="1:102" s="45" customFormat="1" ht="27" customHeight="1" x14ac:dyDescent="0.15">
      <c r="A19" s="177">
        <v>395301</v>
      </c>
      <c r="B19" s="178"/>
      <c r="C19" s="178"/>
      <c r="D19" s="178"/>
      <c r="E19" s="178"/>
      <c r="F19" s="178"/>
      <c r="G19" s="178"/>
      <c r="H19" s="179"/>
      <c r="I19" s="177">
        <v>24501700355</v>
      </c>
      <c r="J19" s="259"/>
      <c r="K19" s="259"/>
      <c r="L19" s="259"/>
      <c r="M19" s="259"/>
      <c r="N19" s="259"/>
      <c r="O19" s="259"/>
      <c r="P19" s="259"/>
      <c r="Q19" s="259"/>
      <c r="R19" s="259"/>
      <c r="S19" s="260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</row>
    <row r="20" spans="1:102" s="45" customFormat="1" ht="27" customHeight="1" x14ac:dyDescent="0.15">
      <c r="A20" s="208">
        <v>396268</v>
      </c>
      <c r="B20" s="209"/>
      <c r="C20" s="209"/>
      <c r="D20" s="209"/>
      <c r="E20" s="209"/>
      <c r="F20" s="209"/>
      <c r="G20" s="209"/>
      <c r="H20" s="210"/>
      <c r="I20" s="208">
        <v>24084038755</v>
      </c>
      <c r="J20" s="209"/>
      <c r="K20" s="209"/>
      <c r="L20" s="209"/>
      <c r="M20" s="209"/>
      <c r="N20" s="209"/>
      <c r="O20" s="209"/>
      <c r="P20" s="209"/>
      <c r="Q20" s="209"/>
      <c r="R20" s="209"/>
      <c r="S20" s="210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</row>
    <row r="21" spans="1:102" s="45" customFormat="1" ht="27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</row>
    <row r="22" spans="1:102" s="45" customFormat="1" ht="27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</row>
    <row r="23" spans="1:102" ht="27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</row>
    <row r="24" spans="1:102" ht="27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</row>
  </sheetData>
  <mergeCells count="67">
    <mergeCell ref="A18:H18"/>
    <mergeCell ref="I18:S18"/>
    <mergeCell ref="A19:H19"/>
    <mergeCell ref="I19:S19"/>
    <mergeCell ref="A20:H20"/>
    <mergeCell ref="I20:S20"/>
    <mergeCell ref="A13:S14"/>
    <mergeCell ref="A15:H15"/>
    <mergeCell ref="I15:S15"/>
    <mergeCell ref="A16:H16"/>
    <mergeCell ref="I16:S16"/>
    <mergeCell ref="A17:H17"/>
    <mergeCell ref="I17:S17"/>
    <mergeCell ref="BF10:BM10"/>
    <mergeCell ref="BN10:BX10"/>
    <mergeCell ref="A11:H11"/>
    <mergeCell ref="I11:S11"/>
    <mergeCell ref="T11:AA11"/>
    <mergeCell ref="AB11:AL11"/>
    <mergeCell ref="AM11:AT11"/>
    <mergeCell ref="AU11:BE11"/>
    <mergeCell ref="BF11:BM11"/>
    <mergeCell ref="BN11:BX11"/>
    <mergeCell ref="A10:H10"/>
    <mergeCell ref="I10:S10"/>
    <mergeCell ref="T10:AA10"/>
    <mergeCell ref="AB10:AL10"/>
    <mergeCell ref="AM10:AT10"/>
    <mergeCell ref="AU10:BE10"/>
    <mergeCell ref="BF8:BM8"/>
    <mergeCell ref="BN8:BX8"/>
    <mergeCell ref="A9:H9"/>
    <mergeCell ref="I9:S9"/>
    <mergeCell ref="T9:AA9"/>
    <mergeCell ref="AB9:AL9"/>
    <mergeCell ref="AM9:AT9"/>
    <mergeCell ref="AU9:BE9"/>
    <mergeCell ref="BF9:BM9"/>
    <mergeCell ref="BN9:BX9"/>
    <mergeCell ref="A8:H8"/>
    <mergeCell ref="I8:S8"/>
    <mergeCell ref="T8:AA8"/>
    <mergeCell ref="AB8:AL8"/>
    <mergeCell ref="AM8:AT8"/>
    <mergeCell ref="AU8:BE8"/>
    <mergeCell ref="BF6:BM6"/>
    <mergeCell ref="BN6:BX6"/>
    <mergeCell ref="A7:H7"/>
    <mergeCell ref="I7:S7"/>
    <mergeCell ref="T7:AA7"/>
    <mergeCell ref="AB7:AL7"/>
    <mergeCell ref="AM7:AT7"/>
    <mergeCell ref="AU7:BE7"/>
    <mergeCell ref="BF7:BM7"/>
    <mergeCell ref="BN7:BX7"/>
    <mergeCell ref="A6:H6"/>
    <mergeCell ref="I6:S6"/>
    <mergeCell ref="T6:AA6"/>
    <mergeCell ref="AB6:AL6"/>
    <mergeCell ref="AM6:AT6"/>
    <mergeCell ref="AU6:BE6"/>
    <mergeCell ref="A3:BX3"/>
    <mergeCell ref="A4:BX4"/>
    <mergeCell ref="A5:S5"/>
    <mergeCell ref="T5:AL5"/>
    <mergeCell ref="AM5:BE5"/>
    <mergeCell ref="BF5:BX5"/>
  </mergeCells>
  <phoneticPr fontId="1"/>
  <pageMargins left="0.70866141732283472" right="0.70866141732283472" top="0.74803149606299213" bottom="0.74803149606299213" header="0.31496062992125984" footer="0.31496062992125984"/>
  <pageSetup paperSize="9" scale="85" firstPageNumber="55" orientation="portrait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BE79-086A-47FA-9084-DBF156D7A4A9}">
  <sheetPr>
    <pageSetUpPr fitToPage="1"/>
  </sheetPr>
  <dimension ref="A1:KH33"/>
  <sheetViews>
    <sheetView showGridLines="0" view="pageBreakPreview" zoomScale="115" zoomScaleNormal="120" zoomScaleSheetLayoutView="115" workbookViewId="0">
      <selection activeCell="GV7" sqref="GV7"/>
    </sheetView>
  </sheetViews>
  <sheetFormatPr defaultColWidth="0.875" defaultRowHeight="13.5" x14ac:dyDescent="0.15"/>
  <cols>
    <col min="1" max="1" width="1.5" style="10" customWidth="1"/>
    <col min="2" max="3" width="1.125" style="10" customWidth="1"/>
    <col min="4" max="4" width="1.375" style="10" customWidth="1"/>
    <col min="5" max="5" width="1.125" style="10" customWidth="1"/>
    <col min="6" max="6" width="1.25" style="10" customWidth="1"/>
    <col min="7" max="7" width="1.125" style="10" customWidth="1"/>
    <col min="8" max="10" width="0.875" style="10" customWidth="1"/>
    <col min="11" max="102" width="1" style="10" customWidth="1"/>
    <col min="103" max="109" width="1.125" style="10" hidden="1" customWidth="1"/>
    <col min="110" max="180" width="0" style="10" hidden="1" customWidth="1"/>
    <col min="181" max="207" width="0.875" style="10"/>
    <col min="208" max="217" width="0" style="10" hidden="1" customWidth="1"/>
    <col min="218" max="218" width="2.625" style="10" hidden="1" customWidth="1"/>
    <col min="219" max="312" width="0" style="10" hidden="1" customWidth="1"/>
    <col min="313" max="16384" width="0.875" style="10"/>
  </cols>
  <sheetData>
    <row r="1" spans="1:294" s="18" customFormat="1" ht="27" customHeight="1" x14ac:dyDescent="0.15"/>
    <row r="2" spans="1:294" s="18" customFormat="1" ht="27" customHeight="1" x14ac:dyDescent="0.15">
      <c r="A2" s="42" t="s">
        <v>124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</row>
    <row r="3" spans="1:294" s="18" customFormat="1" ht="27" customHeight="1" x14ac:dyDescent="0.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 t="s">
        <v>122</v>
      </c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</row>
    <row r="4" spans="1:294" s="18" customFormat="1" ht="27" customHeight="1" x14ac:dyDescent="0.15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5" t="s">
        <v>55</v>
      </c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206" t="s">
        <v>126</v>
      </c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36" t="s">
        <v>127</v>
      </c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6"/>
      <c r="EV4" s="236"/>
      <c r="EW4" s="236"/>
      <c r="EX4" s="236"/>
      <c r="EY4" s="236"/>
      <c r="EZ4" s="236"/>
      <c r="FA4" s="236"/>
      <c r="FB4" s="236"/>
      <c r="FC4" s="236"/>
      <c r="FD4" s="236"/>
      <c r="FE4" s="236"/>
      <c r="FF4" s="236"/>
      <c r="FG4" s="236"/>
      <c r="FH4" s="236"/>
      <c r="FI4" s="236"/>
      <c r="FJ4" s="236"/>
      <c r="FK4" s="236"/>
      <c r="FL4" s="236"/>
      <c r="FM4" s="236"/>
      <c r="FN4" s="236"/>
      <c r="FO4" s="236"/>
      <c r="FP4" s="236"/>
      <c r="FQ4" s="236"/>
      <c r="FR4" s="236"/>
      <c r="FS4" s="236"/>
      <c r="FT4" s="236"/>
      <c r="FU4" s="236"/>
      <c r="FV4" s="237"/>
    </row>
    <row r="5" spans="1:294" s="18" customFormat="1" ht="27" customHeight="1" x14ac:dyDescent="0.15">
      <c r="A5" s="191"/>
      <c r="B5" s="192"/>
      <c r="C5" s="192"/>
      <c r="D5" s="192"/>
      <c r="E5" s="192"/>
      <c r="F5" s="192"/>
      <c r="G5" s="192"/>
      <c r="H5" s="192"/>
      <c r="I5" s="192"/>
      <c r="J5" s="192"/>
      <c r="K5" s="197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67" t="s">
        <v>40</v>
      </c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7" t="s">
        <v>57</v>
      </c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296" t="s">
        <v>58</v>
      </c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8"/>
      <c r="CY5" s="152" t="s">
        <v>62</v>
      </c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 t="s">
        <v>63</v>
      </c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 t="s">
        <v>64</v>
      </c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 t="s">
        <v>65</v>
      </c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</row>
    <row r="6" spans="1:294" s="18" customFormat="1" ht="27" customHeight="1" x14ac:dyDescent="0.15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67" t="s">
        <v>59</v>
      </c>
      <c r="L6" s="168"/>
      <c r="M6" s="168"/>
      <c r="N6" s="168"/>
      <c r="O6" s="168"/>
      <c r="P6" s="168"/>
      <c r="Q6" s="168"/>
      <c r="R6" s="168"/>
      <c r="S6" s="168"/>
      <c r="T6" s="168" t="s">
        <v>60</v>
      </c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7" t="s">
        <v>59</v>
      </c>
      <c r="AI6" s="168"/>
      <c r="AJ6" s="168"/>
      <c r="AK6" s="168"/>
      <c r="AL6" s="168"/>
      <c r="AM6" s="168"/>
      <c r="AN6" s="168"/>
      <c r="AO6" s="168"/>
      <c r="AP6" s="168"/>
      <c r="AQ6" s="168" t="s">
        <v>60</v>
      </c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7" t="s">
        <v>59</v>
      </c>
      <c r="BF6" s="168"/>
      <c r="BG6" s="168"/>
      <c r="BH6" s="168"/>
      <c r="BI6" s="168"/>
      <c r="BJ6" s="168"/>
      <c r="BK6" s="168"/>
      <c r="BL6" s="168"/>
      <c r="BM6" s="168"/>
      <c r="BN6" s="168" t="s">
        <v>60</v>
      </c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 t="s">
        <v>59</v>
      </c>
      <c r="CC6" s="168"/>
      <c r="CD6" s="168"/>
      <c r="CE6" s="168"/>
      <c r="CF6" s="168"/>
      <c r="CG6" s="168"/>
      <c r="CH6" s="168"/>
      <c r="CI6" s="168"/>
      <c r="CJ6" s="168"/>
      <c r="CK6" s="296" t="s">
        <v>60</v>
      </c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8"/>
      <c r="CY6" s="152" t="s">
        <v>59</v>
      </c>
      <c r="CZ6" s="152"/>
      <c r="DA6" s="152"/>
      <c r="DB6" s="152"/>
      <c r="DC6" s="152"/>
      <c r="DD6" s="152"/>
      <c r="DE6" s="152"/>
      <c r="DF6" s="152"/>
      <c r="DG6" s="168" t="s">
        <v>60</v>
      </c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52" t="s">
        <v>59</v>
      </c>
      <c r="DS6" s="152"/>
      <c r="DT6" s="152"/>
      <c r="DU6" s="152"/>
      <c r="DV6" s="152"/>
      <c r="DW6" s="152"/>
      <c r="DX6" s="152"/>
      <c r="DY6" s="152"/>
      <c r="DZ6" s="168" t="s">
        <v>60</v>
      </c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52" t="s">
        <v>59</v>
      </c>
      <c r="EL6" s="152"/>
      <c r="EM6" s="152"/>
      <c r="EN6" s="152"/>
      <c r="EO6" s="152"/>
      <c r="EP6" s="152"/>
      <c r="EQ6" s="152"/>
      <c r="ER6" s="152"/>
      <c r="ES6" s="168" t="s">
        <v>60</v>
      </c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152" t="s">
        <v>59</v>
      </c>
      <c r="FE6" s="152"/>
      <c r="FF6" s="152"/>
      <c r="FG6" s="152"/>
      <c r="FH6" s="152"/>
      <c r="FI6" s="152"/>
      <c r="FJ6" s="152"/>
      <c r="FK6" s="152"/>
      <c r="FL6" s="168" t="s">
        <v>60</v>
      </c>
      <c r="FM6" s="168"/>
      <c r="FN6" s="168"/>
      <c r="FO6" s="168"/>
      <c r="FP6" s="168"/>
      <c r="FQ6" s="168"/>
      <c r="FR6" s="168"/>
      <c r="FS6" s="168"/>
      <c r="FT6" s="168"/>
      <c r="FU6" s="168"/>
      <c r="FV6" s="168"/>
    </row>
    <row r="7" spans="1:294" s="18" customFormat="1" ht="27" customHeight="1" x14ac:dyDescent="0.15">
      <c r="A7" s="158" t="s">
        <v>125</v>
      </c>
      <c r="B7" s="158" t="s">
        <v>41</v>
      </c>
      <c r="C7" s="158" t="s">
        <v>41</v>
      </c>
      <c r="D7" s="158" t="s">
        <v>41</v>
      </c>
      <c r="E7" s="158" t="s">
        <v>41</v>
      </c>
      <c r="F7" s="158" t="s">
        <v>41</v>
      </c>
      <c r="G7" s="158" t="s">
        <v>41</v>
      </c>
      <c r="H7" s="158" t="s">
        <v>41</v>
      </c>
      <c r="I7" s="158" t="s">
        <v>41</v>
      </c>
      <c r="J7" s="159" t="s">
        <v>41</v>
      </c>
      <c r="K7" s="290">
        <f>SUM(AH7,H16)</f>
        <v>60365</v>
      </c>
      <c r="L7" s="288"/>
      <c r="M7" s="288"/>
      <c r="N7" s="288"/>
      <c r="O7" s="288"/>
      <c r="P7" s="288"/>
      <c r="Q7" s="288"/>
      <c r="R7" s="288"/>
      <c r="S7" s="289"/>
      <c r="T7" s="290">
        <f>SUM(AQ7,P16)</f>
        <v>1378787765</v>
      </c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9"/>
      <c r="AH7" s="290">
        <f>SUM(BE7,CB7,CY7,DR7,FD7)</f>
        <v>56455</v>
      </c>
      <c r="AI7" s="288"/>
      <c r="AJ7" s="288"/>
      <c r="AK7" s="288"/>
      <c r="AL7" s="288"/>
      <c r="AM7" s="288"/>
      <c r="AN7" s="288"/>
      <c r="AO7" s="288"/>
      <c r="AP7" s="289"/>
      <c r="AQ7" s="290">
        <f>SUM(BN7,CK7,DG7,DZ7,ES7,FL7)</f>
        <v>1336926833</v>
      </c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9"/>
      <c r="BE7" s="290">
        <v>713</v>
      </c>
      <c r="BF7" s="288"/>
      <c r="BG7" s="288"/>
      <c r="BH7" s="288"/>
      <c r="BI7" s="288"/>
      <c r="BJ7" s="288"/>
      <c r="BK7" s="288"/>
      <c r="BL7" s="288"/>
      <c r="BM7" s="289"/>
      <c r="BN7" s="290">
        <v>465427174</v>
      </c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9"/>
      <c r="CB7" s="290">
        <v>30331</v>
      </c>
      <c r="CC7" s="288"/>
      <c r="CD7" s="288"/>
      <c r="CE7" s="288"/>
      <c r="CF7" s="288"/>
      <c r="CG7" s="288"/>
      <c r="CH7" s="288"/>
      <c r="CI7" s="288"/>
      <c r="CJ7" s="289"/>
      <c r="CK7" s="290">
        <v>528273402</v>
      </c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9"/>
      <c r="CY7" s="285">
        <v>7923</v>
      </c>
      <c r="CZ7" s="286"/>
      <c r="DA7" s="286"/>
      <c r="DB7" s="286"/>
      <c r="DC7" s="286"/>
      <c r="DD7" s="286"/>
      <c r="DE7" s="286"/>
      <c r="DF7" s="287"/>
      <c r="DG7" s="285">
        <v>109320470</v>
      </c>
      <c r="DH7" s="286"/>
      <c r="DI7" s="286"/>
      <c r="DJ7" s="286"/>
      <c r="DK7" s="286"/>
      <c r="DL7" s="286"/>
      <c r="DM7" s="286"/>
      <c r="DN7" s="286"/>
      <c r="DO7" s="286"/>
      <c r="DP7" s="286"/>
      <c r="DQ7" s="287"/>
      <c r="DR7" s="285">
        <v>17334</v>
      </c>
      <c r="DS7" s="286"/>
      <c r="DT7" s="286"/>
      <c r="DU7" s="286"/>
      <c r="DV7" s="286"/>
      <c r="DW7" s="286"/>
      <c r="DX7" s="286"/>
      <c r="DY7" s="287"/>
      <c r="DZ7" s="285">
        <v>201260001</v>
      </c>
      <c r="EA7" s="286"/>
      <c r="EB7" s="286"/>
      <c r="EC7" s="286"/>
      <c r="ED7" s="286"/>
      <c r="EE7" s="286"/>
      <c r="EF7" s="286"/>
      <c r="EG7" s="286"/>
      <c r="EH7" s="286"/>
      <c r="EI7" s="286"/>
      <c r="EJ7" s="287"/>
      <c r="EK7" s="285">
        <v>683</v>
      </c>
      <c r="EL7" s="286"/>
      <c r="EM7" s="286"/>
      <c r="EN7" s="286"/>
      <c r="EO7" s="286"/>
      <c r="EP7" s="286"/>
      <c r="EQ7" s="286"/>
      <c r="ER7" s="287"/>
      <c r="ES7" s="285">
        <v>18075096</v>
      </c>
      <c r="ET7" s="286"/>
      <c r="EU7" s="286"/>
      <c r="EV7" s="286"/>
      <c r="EW7" s="286"/>
      <c r="EX7" s="286"/>
      <c r="EY7" s="286"/>
      <c r="EZ7" s="286"/>
      <c r="FA7" s="286"/>
      <c r="FB7" s="286"/>
      <c r="FC7" s="287"/>
      <c r="FD7" s="285">
        <v>154</v>
      </c>
      <c r="FE7" s="286"/>
      <c r="FF7" s="286"/>
      <c r="FG7" s="286"/>
      <c r="FH7" s="286"/>
      <c r="FI7" s="286"/>
      <c r="FJ7" s="286"/>
      <c r="FK7" s="287"/>
      <c r="FL7" s="285">
        <v>14570690</v>
      </c>
      <c r="FM7" s="286"/>
      <c r="FN7" s="286"/>
      <c r="FO7" s="286"/>
      <c r="FP7" s="286"/>
      <c r="FQ7" s="286"/>
      <c r="FR7" s="286"/>
      <c r="FS7" s="286"/>
      <c r="FT7" s="286"/>
      <c r="FU7" s="286"/>
      <c r="FV7" s="287"/>
      <c r="HK7" s="238" t="s">
        <v>56</v>
      </c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  <c r="IR7" s="239"/>
      <c r="IS7" s="239"/>
      <c r="IT7" s="239"/>
      <c r="IU7" s="239"/>
      <c r="IV7" s="239"/>
      <c r="IW7" s="239"/>
      <c r="IX7" s="239"/>
      <c r="IY7" s="239"/>
      <c r="IZ7" s="239"/>
      <c r="JA7" s="239"/>
      <c r="JB7" s="239"/>
      <c r="JC7" s="239"/>
      <c r="JD7" s="239"/>
      <c r="JE7" s="239"/>
      <c r="JF7" s="239"/>
      <c r="JG7" s="239"/>
      <c r="JH7" s="239"/>
      <c r="JI7" s="239"/>
      <c r="JJ7" s="239"/>
      <c r="JK7" s="239"/>
      <c r="JL7" s="239"/>
      <c r="JM7" s="239"/>
      <c r="JN7" s="239"/>
      <c r="JO7" s="239"/>
      <c r="JP7" s="239"/>
      <c r="JQ7" s="239"/>
      <c r="JR7" s="239"/>
      <c r="JS7" s="239"/>
      <c r="JT7" s="239"/>
      <c r="JU7" s="239"/>
      <c r="JV7" s="239"/>
      <c r="JW7" s="239"/>
      <c r="JX7" s="239"/>
      <c r="JY7" s="239"/>
      <c r="JZ7" s="239"/>
      <c r="KA7" s="239"/>
      <c r="KB7" s="239"/>
      <c r="KC7" s="239"/>
      <c r="KD7" s="239"/>
      <c r="KE7" s="239"/>
      <c r="KF7" s="239"/>
      <c r="KG7" s="239"/>
      <c r="KH7" s="240"/>
    </row>
    <row r="8" spans="1:294" s="18" customFormat="1" ht="27" customHeight="1" x14ac:dyDescent="0.15">
      <c r="A8" s="158" t="s">
        <v>95</v>
      </c>
      <c r="B8" s="158" t="s">
        <v>41</v>
      </c>
      <c r="C8" s="158" t="s">
        <v>41</v>
      </c>
      <c r="D8" s="158" t="s">
        <v>41</v>
      </c>
      <c r="E8" s="158" t="s">
        <v>41</v>
      </c>
      <c r="F8" s="158" t="s">
        <v>41</v>
      </c>
      <c r="G8" s="158" t="s">
        <v>41</v>
      </c>
      <c r="H8" s="158" t="s">
        <v>41</v>
      </c>
      <c r="I8" s="158" t="s">
        <v>41</v>
      </c>
      <c r="J8" s="159" t="s">
        <v>41</v>
      </c>
      <c r="K8" s="290">
        <f t="shared" ref="K8:K9" si="0">SUM(AH8,H17)</f>
        <v>11632</v>
      </c>
      <c r="L8" s="288"/>
      <c r="M8" s="288"/>
      <c r="N8" s="288"/>
      <c r="O8" s="288"/>
      <c r="P8" s="288"/>
      <c r="Q8" s="288"/>
      <c r="R8" s="288"/>
      <c r="S8" s="289"/>
      <c r="T8" s="290">
        <f t="shared" ref="T8:T9" si="1">SUM(AQ8,P17)</f>
        <v>297744301</v>
      </c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9"/>
      <c r="AH8" s="290">
        <f>SUM(BE8,CB8,CY8,DR8,FD8)</f>
        <v>10896</v>
      </c>
      <c r="AI8" s="288"/>
      <c r="AJ8" s="288"/>
      <c r="AK8" s="288"/>
      <c r="AL8" s="288"/>
      <c r="AM8" s="288"/>
      <c r="AN8" s="288"/>
      <c r="AO8" s="288"/>
      <c r="AP8" s="289"/>
      <c r="AQ8" s="290">
        <f>SUM(BN8,CK8,DG8,DZ8,ES8,FL8)</f>
        <v>290356168</v>
      </c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9"/>
      <c r="BE8" s="290">
        <v>140</v>
      </c>
      <c r="BF8" s="288"/>
      <c r="BG8" s="288"/>
      <c r="BH8" s="288"/>
      <c r="BI8" s="288"/>
      <c r="BJ8" s="288"/>
      <c r="BK8" s="288"/>
      <c r="BL8" s="288"/>
      <c r="BM8" s="289"/>
      <c r="BN8" s="290">
        <v>110406930</v>
      </c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9"/>
      <c r="CB8" s="290">
        <v>5690</v>
      </c>
      <c r="CC8" s="288"/>
      <c r="CD8" s="288"/>
      <c r="CE8" s="288"/>
      <c r="CF8" s="288"/>
      <c r="CG8" s="288"/>
      <c r="CH8" s="288"/>
      <c r="CI8" s="288"/>
      <c r="CJ8" s="289"/>
      <c r="CK8" s="290">
        <v>109680180</v>
      </c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9"/>
      <c r="CY8" s="285">
        <v>1726</v>
      </c>
      <c r="CZ8" s="286"/>
      <c r="DA8" s="286"/>
      <c r="DB8" s="286"/>
      <c r="DC8" s="286"/>
      <c r="DD8" s="286"/>
      <c r="DE8" s="286"/>
      <c r="DF8" s="287"/>
      <c r="DG8" s="285">
        <v>22468330</v>
      </c>
      <c r="DH8" s="286"/>
      <c r="DI8" s="286"/>
      <c r="DJ8" s="286"/>
      <c r="DK8" s="286"/>
      <c r="DL8" s="286"/>
      <c r="DM8" s="286"/>
      <c r="DN8" s="286"/>
      <c r="DO8" s="286"/>
      <c r="DP8" s="286"/>
      <c r="DQ8" s="287"/>
      <c r="DR8" s="285">
        <v>3280</v>
      </c>
      <c r="DS8" s="286"/>
      <c r="DT8" s="286"/>
      <c r="DU8" s="286"/>
      <c r="DV8" s="286"/>
      <c r="DW8" s="286"/>
      <c r="DX8" s="286"/>
      <c r="DY8" s="287"/>
      <c r="DZ8" s="285">
        <v>39278720</v>
      </c>
      <c r="EA8" s="286"/>
      <c r="EB8" s="286"/>
      <c r="EC8" s="286"/>
      <c r="ED8" s="286"/>
      <c r="EE8" s="286"/>
      <c r="EF8" s="286"/>
      <c r="EG8" s="286"/>
      <c r="EH8" s="286"/>
      <c r="EI8" s="286"/>
      <c r="EJ8" s="287"/>
      <c r="EK8" s="285">
        <v>136</v>
      </c>
      <c r="EL8" s="286"/>
      <c r="EM8" s="286"/>
      <c r="EN8" s="286"/>
      <c r="EO8" s="286"/>
      <c r="EP8" s="286"/>
      <c r="EQ8" s="286"/>
      <c r="ER8" s="287"/>
      <c r="ES8" s="285">
        <v>3168838</v>
      </c>
      <c r="ET8" s="286"/>
      <c r="EU8" s="286"/>
      <c r="EV8" s="286"/>
      <c r="EW8" s="286"/>
      <c r="EX8" s="286"/>
      <c r="EY8" s="286"/>
      <c r="EZ8" s="286"/>
      <c r="FA8" s="286"/>
      <c r="FB8" s="286"/>
      <c r="FC8" s="287"/>
      <c r="FD8" s="285">
        <v>60</v>
      </c>
      <c r="FE8" s="286"/>
      <c r="FF8" s="286"/>
      <c r="FG8" s="286"/>
      <c r="FH8" s="286"/>
      <c r="FI8" s="286"/>
      <c r="FJ8" s="286"/>
      <c r="FK8" s="287"/>
      <c r="FL8" s="285">
        <v>5353170</v>
      </c>
      <c r="FM8" s="286"/>
      <c r="FN8" s="286"/>
      <c r="FO8" s="286"/>
      <c r="FP8" s="286"/>
      <c r="FQ8" s="286"/>
      <c r="FR8" s="286"/>
      <c r="FS8" s="286"/>
      <c r="FT8" s="286"/>
      <c r="FU8" s="286"/>
      <c r="FV8" s="287"/>
      <c r="HK8" s="161" t="s">
        <v>62</v>
      </c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3"/>
      <c r="ID8" s="161" t="s">
        <v>63</v>
      </c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3"/>
      <c r="IW8" s="161" t="s">
        <v>64</v>
      </c>
      <c r="IX8" s="162"/>
      <c r="IY8" s="162"/>
      <c r="IZ8" s="162"/>
      <c r="JA8" s="162"/>
      <c r="JB8" s="162"/>
      <c r="JC8" s="162"/>
      <c r="JD8" s="162"/>
      <c r="JE8" s="162"/>
      <c r="JF8" s="162"/>
      <c r="JG8" s="162"/>
      <c r="JH8" s="162"/>
      <c r="JI8" s="162"/>
      <c r="JJ8" s="162"/>
      <c r="JK8" s="162"/>
      <c r="JL8" s="162"/>
      <c r="JM8" s="162"/>
      <c r="JN8" s="162"/>
      <c r="JO8" s="163"/>
      <c r="JP8" s="161" t="s">
        <v>65</v>
      </c>
      <c r="JQ8" s="162"/>
      <c r="JR8" s="162"/>
      <c r="JS8" s="162"/>
      <c r="JT8" s="162"/>
      <c r="JU8" s="162"/>
      <c r="JV8" s="162"/>
      <c r="JW8" s="162"/>
      <c r="JX8" s="162"/>
      <c r="JY8" s="162"/>
      <c r="JZ8" s="162"/>
      <c r="KA8" s="162"/>
      <c r="KB8" s="162"/>
      <c r="KC8" s="162"/>
      <c r="KD8" s="162"/>
      <c r="KE8" s="162"/>
      <c r="KF8" s="162"/>
      <c r="KG8" s="162"/>
      <c r="KH8" s="163"/>
    </row>
    <row r="9" spans="1:294" s="18" customFormat="1" ht="27" customHeight="1" x14ac:dyDescent="0.15">
      <c r="A9" s="159" t="s">
        <v>97</v>
      </c>
      <c r="B9" s="169" t="s">
        <v>41</v>
      </c>
      <c r="C9" s="169" t="s">
        <v>41</v>
      </c>
      <c r="D9" s="169" t="s">
        <v>41</v>
      </c>
      <c r="E9" s="169" t="s">
        <v>41</v>
      </c>
      <c r="F9" s="169" t="s">
        <v>41</v>
      </c>
      <c r="G9" s="169" t="s">
        <v>41</v>
      </c>
      <c r="H9" s="169" t="s">
        <v>41</v>
      </c>
      <c r="I9" s="169" t="s">
        <v>41</v>
      </c>
      <c r="J9" s="169" t="s">
        <v>41</v>
      </c>
      <c r="K9" s="290">
        <f t="shared" si="0"/>
        <v>84</v>
      </c>
      <c r="L9" s="288"/>
      <c r="M9" s="288"/>
      <c r="N9" s="288"/>
      <c r="O9" s="288"/>
      <c r="P9" s="288"/>
      <c r="Q9" s="288"/>
      <c r="R9" s="288"/>
      <c r="S9" s="289"/>
      <c r="T9" s="290">
        <f t="shared" si="1"/>
        <v>3655696</v>
      </c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9"/>
      <c r="AH9" s="290">
        <f>SUM(BE9,CB9,CY9,DR9,FD9)</f>
        <v>66</v>
      </c>
      <c r="AI9" s="288"/>
      <c r="AJ9" s="288"/>
      <c r="AK9" s="288"/>
      <c r="AL9" s="288"/>
      <c r="AM9" s="288"/>
      <c r="AN9" s="288"/>
      <c r="AO9" s="288"/>
      <c r="AP9" s="289"/>
      <c r="AQ9" s="290">
        <f>SUM(BN9,CK9,DG9,DZ9,ES9,FL9)</f>
        <v>3231648</v>
      </c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9"/>
      <c r="BE9" s="290">
        <v>0</v>
      </c>
      <c r="BF9" s="288"/>
      <c r="BG9" s="288"/>
      <c r="BH9" s="288"/>
      <c r="BI9" s="288"/>
      <c r="BJ9" s="288"/>
      <c r="BK9" s="288"/>
      <c r="BL9" s="288"/>
      <c r="BM9" s="289"/>
      <c r="BN9" s="290">
        <f>1017772-42410</f>
        <v>975362</v>
      </c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9"/>
      <c r="CB9" s="290">
        <f>34-4</f>
        <v>30</v>
      </c>
      <c r="CC9" s="288"/>
      <c r="CD9" s="288"/>
      <c r="CE9" s="288"/>
      <c r="CF9" s="288"/>
      <c r="CG9" s="288"/>
      <c r="CH9" s="288"/>
      <c r="CI9" s="288"/>
      <c r="CJ9" s="289"/>
      <c r="CK9" s="290">
        <f>1516830-84840</f>
        <v>1431990</v>
      </c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9"/>
      <c r="CY9" s="285">
        <f>11-1</f>
        <v>10</v>
      </c>
      <c r="CZ9" s="286"/>
      <c r="DA9" s="286"/>
      <c r="DB9" s="286"/>
      <c r="DC9" s="286"/>
      <c r="DD9" s="286"/>
      <c r="DE9" s="286"/>
      <c r="DF9" s="287"/>
      <c r="DG9" s="285">
        <f>121690+6100</f>
        <v>127790</v>
      </c>
      <c r="DH9" s="286"/>
      <c r="DI9" s="286"/>
      <c r="DJ9" s="286"/>
      <c r="DK9" s="286"/>
      <c r="DL9" s="286"/>
      <c r="DM9" s="286"/>
      <c r="DN9" s="286"/>
      <c r="DO9" s="286"/>
      <c r="DP9" s="286"/>
      <c r="DQ9" s="287"/>
      <c r="DR9" s="285">
        <f>27-2</f>
        <v>25</v>
      </c>
      <c r="DS9" s="286"/>
      <c r="DT9" s="286"/>
      <c r="DU9" s="286"/>
      <c r="DV9" s="286"/>
      <c r="DW9" s="286"/>
      <c r="DX9" s="286"/>
      <c r="DY9" s="287"/>
      <c r="DZ9" s="285">
        <f>604580-14350</f>
        <v>590230</v>
      </c>
      <c r="EA9" s="286"/>
      <c r="EB9" s="286"/>
      <c r="EC9" s="286"/>
      <c r="ED9" s="286"/>
      <c r="EE9" s="286"/>
      <c r="EF9" s="286"/>
      <c r="EG9" s="286"/>
      <c r="EH9" s="286"/>
      <c r="EI9" s="286"/>
      <c r="EJ9" s="287"/>
      <c r="EK9" s="285">
        <v>0</v>
      </c>
      <c r="EL9" s="286"/>
      <c r="EM9" s="286"/>
      <c r="EN9" s="286"/>
      <c r="EO9" s="286"/>
      <c r="EP9" s="286"/>
      <c r="EQ9" s="286"/>
      <c r="ER9" s="287"/>
      <c r="ES9" s="285">
        <v>34406</v>
      </c>
      <c r="ET9" s="286"/>
      <c r="EU9" s="286"/>
      <c r="EV9" s="286"/>
      <c r="EW9" s="286"/>
      <c r="EX9" s="286"/>
      <c r="EY9" s="286"/>
      <c r="EZ9" s="286"/>
      <c r="FA9" s="286"/>
      <c r="FB9" s="286"/>
      <c r="FC9" s="287"/>
      <c r="FD9" s="285">
        <v>1</v>
      </c>
      <c r="FE9" s="286"/>
      <c r="FF9" s="286"/>
      <c r="FG9" s="286"/>
      <c r="FH9" s="286"/>
      <c r="FI9" s="286"/>
      <c r="FJ9" s="286"/>
      <c r="FK9" s="287"/>
      <c r="FL9" s="285">
        <v>71870</v>
      </c>
      <c r="FM9" s="286"/>
      <c r="FN9" s="286"/>
      <c r="FO9" s="286"/>
      <c r="FP9" s="286"/>
      <c r="FQ9" s="286"/>
      <c r="FR9" s="286"/>
      <c r="FS9" s="286"/>
      <c r="FT9" s="286"/>
      <c r="FU9" s="286"/>
      <c r="FV9" s="287"/>
      <c r="HK9" s="161" t="s">
        <v>59</v>
      </c>
      <c r="HL9" s="162"/>
      <c r="HM9" s="162"/>
      <c r="HN9" s="162"/>
      <c r="HO9" s="162"/>
      <c r="HP9" s="162"/>
      <c r="HQ9" s="162"/>
      <c r="HR9" s="163"/>
      <c r="HS9" s="164" t="s">
        <v>60</v>
      </c>
      <c r="HT9" s="165"/>
      <c r="HU9" s="165"/>
      <c r="HV9" s="165"/>
      <c r="HW9" s="165"/>
      <c r="HX9" s="165"/>
      <c r="HY9" s="165"/>
      <c r="HZ9" s="165"/>
      <c r="IA9" s="165"/>
      <c r="IB9" s="165"/>
      <c r="IC9" s="166"/>
      <c r="ID9" s="161" t="s">
        <v>59</v>
      </c>
      <c r="IE9" s="162"/>
      <c r="IF9" s="162"/>
      <c r="IG9" s="162"/>
      <c r="IH9" s="162"/>
      <c r="II9" s="162"/>
      <c r="IJ9" s="162"/>
      <c r="IK9" s="163"/>
      <c r="IL9" s="164" t="s">
        <v>60</v>
      </c>
      <c r="IM9" s="165"/>
      <c r="IN9" s="165"/>
      <c r="IO9" s="165"/>
      <c r="IP9" s="165"/>
      <c r="IQ9" s="165"/>
      <c r="IR9" s="165"/>
      <c r="IS9" s="165"/>
      <c r="IT9" s="165"/>
      <c r="IU9" s="165"/>
      <c r="IV9" s="166"/>
      <c r="IW9" s="161" t="s">
        <v>59</v>
      </c>
      <c r="IX9" s="162"/>
      <c r="IY9" s="162"/>
      <c r="IZ9" s="162"/>
      <c r="JA9" s="162"/>
      <c r="JB9" s="162"/>
      <c r="JC9" s="162"/>
      <c r="JD9" s="163"/>
      <c r="JE9" s="164" t="s">
        <v>60</v>
      </c>
      <c r="JF9" s="165"/>
      <c r="JG9" s="165"/>
      <c r="JH9" s="165"/>
      <c r="JI9" s="165"/>
      <c r="JJ9" s="165"/>
      <c r="JK9" s="165"/>
      <c r="JL9" s="165"/>
      <c r="JM9" s="165"/>
      <c r="JN9" s="165"/>
      <c r="JO9" s="166"/>
      <c r="JP9" s="161" t="s">
        <v>59</v>
      </c>
      <c r="JQ9" s="162"/>
      <c r="JR9" s="162"/>
      <c r="JS9" s="162"/>
      <c r="JT9" s="162"/>
      <c r="JU9" s="162"/>
      <c r="JV9" s="162"/>
      <c r="JW9" s="163"/>
      <c r="JX9" s="164" t="s">
        <v>60</v>
      </c>
      <c r="JY9" s="165"/>
      <c r="JZ9" s="165"/>
      <c r="KA9" s="165"/>
      <c r="KB9" s="165"/>
      <c r="KC9" s="165"/>
      <c r="KD9" s="165"/>
      <c r="KE9" s="165"/>
      <c r="KF9" s="165"/>
      <c r="KG9" s="165"/>
      <c r="KH9" s="166"/>
    </row>
    <row r="10" spans="1:294" s="18" customFormat="1" ht="27" customHeight="1" x14ac:dyDescent="0.15">
      <c r="A10" s="159" t="s">
        <v>107</v>
      </c>
      <c r="B10" s="169" t="s">
        <v>41</v>
      </c>
      <c r="C10" s="169" t="s">
        <v>41</v>
      </c>
      <c r="D10" s="169" t="s">
        <v>41</v>
      </c>
      <c r="E10" s="169" t="s">
        <v>41</v>
      </c>
      <c r="F10" s="169" t="s">
        <v>41</v>
      </c>
      <c r="G10" s="169" t="s">
        <v>41</v>
      </c>
      <c r="H10" s="169" t="s">
        <v>41</v>
      </c>
      <c r="I10" s="169" t="s">
        <v>41</v>
      </c>
      <c r="J10" s="169" t="s">
        <v>41</v>
      </c>
      <c r="K10" s="290">
        <f>SUM(AH10,H19)</f>
        <v>-2</v>
      </c>
      <c r="L10" s="288"/>
      <c r="M10" s="288"/>
      <c r="N10" s="288"/>
      <c r="O10" s="288"/>
      <c r="P10" s="288"/>
      <c r="Q10" s="288"/>
      <c r="R10" s="288"/>
      <c r="S10" s="289"/>
      <c r="T10" s="290">
        <f>SUM(AQ10,P19)</f>
        <v>-37044</v>
      </c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9"/>
      <c r="AH10" s="290">
        <f>SUM(BE10,CB10,CY10,DR10,FD10)</f>
        <v>1</v>
      </c>
      <c r="AI10" s="288"/>
      <c r="AJ10" s="288"/>
      <c r="AK10" s="288"/>
      <c r="AL10" s="288"/>
      <c r="AM10" s="288"/>
      <c r="AN10" s="288"/>
      <c r="AO10" s="288"/>
      <c r="AP10" s="289"/>
      <c r="AQ10" s="290">
        <f>SUM(BN10,CK10,DG10,DZ10,ES10,FL10)</f>
        <v>5090</v>
      </c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9"/>
      <c r="BE10" s="290">
        <v>0</v>
      </c>
      <c r="BF10" s="288"/>
      <c r="BG10" s="288"/>
      <c r="BH10" s="288"/>
      <c r="BI10" s="288"/>
      <c r="BJ10" s="288"/>
      <c r="BK10" s="288"/>
      <c r="BL10" s="288"/>
      <c r="BM10" s="289"/>
      <c r="BN10" s="290">
        <f>-1800-2800</f>
        <v>-4600</v>
      </c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9"/>
      <c r="CB10" s="290">
        <v>1</v>
      </c>
      <c r="CC10" s="288"/>
      <c r="CD10" s="288"/>
      <c r="CE10" s="288"/>
      <c r="CF10" s="288"/>
      <c r="CG10" s="288"/>
      <c r="CH10" s="288"/>
      <c r="CI10" s="288"/>
      <c r="CJ10" s="289"/>
      <c r="CK10" s="290">
        <f>-3870+16260</f>
        <v>12390</v>
      </c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9"/>
      <c r="CY10" s="277">
        <v>0</v>
      </c>
      <c r="CZ10" s="278"/>
      <c r="DA10" s="278"/>
      <c r="DB10" s="278"/>
      <c r="DC10" s="278"/>
      <c r="DD10" s="278"/>
      <c r="DE10" s="278"/>
      <c r="DF10" s="279"/>
      <c r="DG10" s="277">
        <v>-2700</v>
      </c>
      <c r="DH10" s="278"/>
      <c r="DI10" s="278"/>
      <c r="DJ10" s="278"/>
      <c r="DK10" s="278"/>
      <c r="DL10" s="278"/>
      <c r="DM10" s="278"/>
      <c r="DN10" s="278"/>
      <c r="DO10" s="278"/>
      <c r="DP10" s="278"/>
      <c r="DQ10" s="279"/>
      <c r="DR10" s="277">
        <v>0</v>
      </c>
      <c r="DS10" s="278"/>
      <c r="DT10" s="278"/>
      <c r="DU10" s="278"/>
      <c r="DV10" s="278"/>
      <c r="DW10" s="278"/>
      <c r="DX10" s="278"/>
      <c r="DY10" s="279"/>
      <c r="DZ10" s="277">
        <v>0</v>
      </c>
      <c r="EA10" s="278"/>
      <c r="EB10" s="278"/>
      <c r="EC10" s="278"/>
      <c r="ED10" s="278"/>
      <c r="EE10" s="278"/>
      <c r="EF10" s="278"/>
      <c r="EG10" s="278"/>
      <c r="EH10" s="278"/>
      <c r="EI10" s="278"/>
      <c r="EJ10" s="279"/>
      <c r="EK10" s="277">
        <v>0</v>
      </c>
      <c r="EL10" s="278"/>
      <c r="EM10" s="278"/>
      <c r="EN10" s="278"/>
      <c r="EO10" s="278"/>
      <c r="EP10" s="278"/>
      <c r="EQ10" s="278"/>
      <c r="ER10" s="279"/>
      <c r="ES10" s="277">
        <v>0</v>
      </c>
      <c r="ET10" s="278"/>
      <c r="EU10" s="278"/>
      <c r="EV10" s="278"/>
      <c r="EW10" s="278"/>
      <c r="EX10" s="278"/>
      <c r="EY10" s="278"/>
      <c r="EZ10" s="278"/>
      <c r="FA10" s="278"/>
      <c r="FB10" s="278"/>
      <c r="FC10" s="279"/>
      <c r="FD10" s="277">
        <v>0</v>
      </c>
      <c r="FE10" s="278"/>
      <c r="FF10" s="278"/>
      <c r="FG10" s="278"/>
      <c r="FH10" s="278"/>
      <c r="FI10" s="278"/>
      <c r="FJ10" s="278"/>
      <c r="FK10" s="279"/>
      <c r="FL10" s="277">
        <v>0</v>
      </c>
      <c r="FM10" s="278"/>
      <c r="FN10" s="278"/>
      <c r="FO10" s="278"/>
      <c r="FP10" s="278"/>
      <c r="FQ10" s="278"/>
      <c r="FR10" s="278"/>
      <c r="FS10" s="278"/>
      <c r="FT10" s="278"/>
      <c r="FU10" s="278"/>
      <c r="FV10" s="279"/>
      <c r="HK10" s="131">
        <v>1311571</v>
      </c>
      <c r="HL10" s="132"/>
      <c r="HM10" s="132"/>
      <c r="HN10" s="132"/>
      <c r="HO10" s="132"/>
      <c r="HP10" s="132"/>
      <c r="HQ10" s="132"/>
      <c r="HR10" s="133"/>
      <c r="HS10" s="131">
        <v>19215946533</v>
      </c>
      <c r="HT10" s="132"/>
      <c r="HU10" s="132"/>
      <c r="HV10" s="132"/>
      <c r="HW10" s="132"/>
      <c r="HX10" s="132"/>
      <c r="HY10" s="132"/>
      <c r="HZ10" s="132"/>
      <c r="IA10" s="132"/>
      <c r="IB10" s="132"/>
      <c r="IC10" s="133"/>
      <c r="ID10" s="131">
        <v>3054445</v>
      </c>
      <c r="IE10" s="132"/>
      <c r="IF10" s="132"/>
      <c r="IG10" s="132"/>
      <c r="IH10" s="132"/>
      <c r="II10" s="132"/>
      <c r="IJ10" s="132"/>
      <c r="IK10" s="133"/>
      <c r="IL10" s="131">
        <v>35701144145</v>
      </c>
      <c r="IM10" s="132"/>
      <c r="IN10" s="132"/>
      <c r="IO10" s="132"/>
      <c r="IP10" s="132"/>
      <c r="IQ10" s="132"/>
      <c r="IR10" s="132"/>
      <c r="IS10" s="132"/>
      <c r="IT10" s="132"/>
      <c r="IU10" s="132"/>
      <c r="IV10" s="133"/>
      <c r="IW10" s="146">
        <v>127589</v>
      </c>
      <c r="IX10" s="147"/>
      <c r="IY10" s="147"/>
      <c r="IZ10" s="147"/>
      <c r="JA10" s="147"/>
      <c r="JB10" s="147"/>
      <c r="JC10" s="147"/>
      <c r="JD10" s="148"/>
      <c r="JE10" s="131">
        <v>3310512504</v>
      </c>
      <c r="JF10" s="132"/>
      <c r="JG10" s="132"/>
      <c r="JH10" s="132"/>
      <c r="JI10" s="132"/>
      <c r="JJ10" s="132"/>
      <c r="JK10" s="132"/>
      <c r="JL10" s="132"/>
      <c r="JM10" s="132"/>
      <c r="JN10" s="132"/>
      <c r="JO10" s="133"/>
      <c r="JP10" s="131">
        <v>28489</v>
      </c>
      <c r="JQ10" s="132"/>
      <c r="JR10" s="132"/>
      <c r="JS10" s="132"/>
      <c r="JT10" s="132"/>
      <c r="JU10" s="132"/>
      <c r="JV10" s="132"/>
      <c r="JW10" s="133"/>
      <c r="JX10" s="131">
        <v>2382850220</v>
      </c>
      <c r="JY10" s="132"/>
      <c r="JZ10" s="132"/>
      <c r="KA10" s="132"/>
      <c r="KB10" s="132"/>
      <c r="KC10" s="132"/>
      <c r="KD10" s="132"/>
      <c r="KE10" s="132"/>
      <c r="KF10" s="132"/>
      <c r="KG10" s="132"/>
      <c r="KH10" s="133"/>
    </row>
    <row r="11" spans="1:294" s="18" customFormat="1" ht="27" customHeight="1" x14ac:dyDescent="0.15">
      <c r="A11" s="156" t="s">
        <v>118</v>
      </c>
      <c r="B11" s="157" t="s">
        <v>41</v>
      </c>
      <c r="C11" s="157" t="s">
        <v>41</v>
      </c>
      <c r="D11" s="157" t="s">
        <v>41</v>
      </c>
      <c r="E11" s="157" t="s">
        <v>41</v>
      </c>
      <c r="F11" s="157" t="s">
        <v>41</v>
      </c>
      <c r="G11" s="157" t="s">
        <v>41</v>
      </c>
      <c r="H11" s="157" t="s">
        <v>41</v>
      </c>
      <c r="I11" s="157" t="s">
        <v>41</v>
      </c>
      <c r="J11" s="157" t="s">
        <v>41</v>
      </c>
      <c r="K11" s="272">
        <f>SUM(AH11,H20)</f>
        <v>0</v>
      </c>
      <c r="L11" s="270"/>
      <c r="M11" s="270"/>
      <c r="N11" s="270"/>
      <c r="O11" s="270"/>
      <c r="P11" s="270"/>
      <c r="Q11" s="270"/>
      <c r="R11" s="270"/>
      <c r="S11" s="271"/>
      <c r="T11" s="272">
        <f>SUM(AQ11,P20)</f>
        <v>-29700</v>
      </c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1"/>
      <c r="AH11" s="272">
        <f>SUM(BE11,CB11,CY11,DR11,FD11)</f>
        <v>0</v>
      </c>
      <c r="AI11" s="270"/>
      <c r="AJ11" s="270"/>
      <c r="AK11" s="270"/>
      <c r="AL11" s="270"/>
      <c r="AM11" s="270"/>
      <c r="AN11" s="270"/>
      <c r="AO11" s="270"/>
      <c r="AP11" s="271"/>
      <c r="AQ11" s="272">
        <f>SUM(BN11,CK11,DG11,DZ11,ES11,FL11)</f>
        <v>-29700</v>
      </c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1"/>
      <c r="BE11" s="272">
        <v>0</v>
      </c>
      <c r="BF11" s="270"/>
      <c r="BG11" s="270"/>
      <c r="BH11" s="270"/>
      <c r="BI11" s="270"/>
      <c r="BJ11" s="270"/>
      <c r="BK11" s="270"/>
      <c r="BL11" s="270"/>
      <c r="BM11" s="271"/>
      <c r="BN11" s="272">
        <v>-1800</v>
      </c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1"/>
      <c r="CB11" s="272">
        <v>0</v>
      </c>
      <c r="CC11" s="270"/>
      <c r="CD11" s="270"/>
      <c r="CE11" s="270"/>
      <c r="CF11" s="270"/>
      <c r="CG11" s="270"/>
      <c r="CH11" s="270"/>
      <c r="CI11" s="270"/>
      <c r="CJ11" s="271"/>
      <c r="CK11" s="272">
        <v>-9000</v>
      </c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1"/>
      <c r="CY11" s="273">
        <v>0</v>
      </c>
      <c r="CZ11" s="267"/>
      <c r="DA11" s="267"/>
      <c r="DB11" s="267"/>
      <c r="DC11" s="267"/>
      <c r="DD11" s="267"/>
      <c r="DE11" s="267"/>
      <c r="DF11" s="268"/>
      <c r="DG11" s="273">
        <v>-6600</v>
      </c>
      <c r="DH11" s="267"/>
      <c r="DI11" s="267"/>
      <c r="DJ11" s="267"/>
      <c r="DK11" s="267"/>
      <c r="DL11" s="267"/>
      <c r="DM11" s="267"/>
      <c r="DN11" s="267"/>
      <c r="DO11" s="267"/>
      <c r="DP11" s="267"/>
      <c r="DQ11" s="268"/>
      <c r="DR11" s="273">
        <v>0</v>
      </c>
      <c r="DS11" s="267"/>
      <c r="DT11" s="267"/>
      <c r="DU11" s="267"/>
      <c r="DV11" s="267"/>
      <c r="DW11" s="267"/>
      <c r="DX11" s="267"/>
      <c r="DY11" s="268"/>
      <c r="DZ11" s="273">
        <v>-12300</v>
      </c>
      <c r="EA11" s="267"/>
      <c r="EB11" s="267"/>
      <c r="EC11" s="267"/>
      <c r="ED11" s="267"/>
      <c r="EE11" s="267"/>
      <c r="EF11" s="267"/>
      <c r="EG11" s="267"/>
      <c r="EH11" s="267"/>
      <c r="EI11" s="267"/>
      <c r="EJ11" s="268"/>
      <c r="EK11" s="273">
        <v>0</v>
      </c>
      <c r="EL11" s="267"/>
      <c r="EM11" s="267"/>
      <c r="EN11" s="267"/>
      <c r="EO11" s="267"/>
      <c r="EP11" s="267"/>
      <c r="EQ11" s="267"/>
      <c r="ER11" s="268"/>
      <c r="ES11" s="273">
        <v>0</v>
      </c>
      <c r="ET11" s="267"/>
      <c r="EU11" s="267"/>
      <c r="EV11" s="267"/>
      <c r="EW11" s="267"/>
      <c r="EX11" s="267"/>
      <c r="EY11" s="267"/>
      <c r="EZ11" s="267"/>
      <c r="FA11" s="267"/>
      <c r="FB11" s="267"/>
      <c r="FC11" s="268"/>
      <c r="FD11" s="273">
        <v>0</v>
      </c>
      <c r="FE11" s="267"/>
      <c r="FF11" s="267"/>
      <c r="FG11" s="267"/>
      <c r="FH11" s="267"/>
      <c r="FI11" s="267"/>
      <c r="FJ11" s="267"/>
      <c r="FK11" s="268"/>
      <c r="FL11" s="273">
        <v>0</v>
      </c>
      <c r="FM11" s="267"/>
      <c r="FN11" s="267"/>
      <c r="FO11" s="267"/>
      <c r="FP11" s="267"/>
      <c r="FQ11" s="267"/>
      <c r="FR11" s="267"/>
      <c r="FS11" s="267"/>
      <c r="FT11" s="267"/>
      <c r="FU11" s="267"/>
      <c r="FV11" s="268"/>
      <c r="HK11" s="134">
        <v>1316013</v>
      </c>
      <c r="HL11" s="135"/>
      <c r="HM11" s="135"/>
      <c r="HN11" s="135"/>
      <c r="HO11" s="135"/>
      <c r="HP11" s="135"/>
      <c r="HQ11" s="135"/>
      <c r="HR11" s="136"/>
      <c r="HS11" s="134">
        <v>19009530414</v>
      </c>
      <c r="HT11" s="135"/>
      <c r="HU11" s="135"/>
      <c r="HV11" s="135"/>
      <c r="HW11" s="135"/>
      <c r="HX11" s="135"/>
      <c r="HY11" s="135"/>
      <c r="HZ11" s="135"/>
      <c r="IA11" s="135"/>
      <c r="IB11" s="135"/>
      <c r="IC11" s="136"/>
      <c r="ID11" s="134">
        <v>3032694</v>
      </c>
      <c r="IE11" s="135"/>
      <c r="IF11" s="135"/>
      <c r="IG11" s="135"/>
      <c r="IH11" s="135"/>
      <c r="II11" s="135"/>
      <c r="IJ11" s="135"/>
      <c r="IK11" s="136"/>
      <c r="IL11" s="134">
        <v>36155733486</v>
      </c>
      <c r="IM11" s="135"/>
      <c r="IN11" s="135"/>
      <c r="IO11" s="135"/>
      <c r="IP11" s="135"/>
      <c r="IQ11" s="135"/>
      <c r="IR11" s="135"/>
      <c r="IS11" s="135"/>
      <c r="IT11" s="135"/>
      <c r="IU11" s="135"/>
      <c r="IV11" s="136"/>
      <c r="IW11" s="137">
        <v>124136</v>
      </c>
      <c r="IX11" s="138"/>
      <c r="IY11" s="138"/>
      <c r="IZ11" s="138"/>
      <c r="JA11" s="138"/>
      <c r="JB11" s="138"/>
      <c r="JC11" s="138"/>
      <c r="JD11" s="139"/>
      <c r="JE11" s="134">
        <v>3212168054</v>
      </c>
      <c r="JF11" s="135"/>
      <c r="JG11" s="135"/>
      <c r="JH11" s="135"/>
      <c r="JI11" s="135"/>
      <c r="JJ11" s="135"/>
      <c r="JK11" s="135"/>
      <c r="JL11" s="135"/>
      <c r="JM11" s="135"/>
      <c r="JN11" s="135"/>
      <c r="JO11" s="136"/>
      <c r="JP11" s="134">
        <v>32890</v>
      </c>
      <c r="JQ11" s="135"/>
      <c r="JR11" s="135"/>
      <c r="JS11" s="135"/>
      <c r="JT11" s="135"/>
      <c r="JU11" s="135"/>
      <c r="JV11" s="135"/>
      <c r="JW11" s="136"/>
      <c r="JX11" s="134">
        <v>2740558810</v>
      </c>
      <c r="JY11" s="135"/>
      <c r="JZ11" s="135"/>
      <c r="KA11" s="135"/>
      <c r="KB11" s="135"/>
      <c r="KC11" s="135"/>
      <c r="KD11" s="135"/>
      <c r="KE11" s="135"/>
      <c r="KF11" s="135"/>
      <c r="KG11" s="135"/>
      <c r="KH11" s="136"/>
    </row>
    <row r="12" spans="1:294" s="18" customFormat="1" ht="27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HK12" s="134">
        <v>1182340</v>
      </c>
      <c r="HL12" s="135"/>
      <c r="HM12" s="135"/>
      <c r="HN12" s="135"/>
      <c r="HO12" s="135"/>
      <c r="HP12" s="135"/>
      <c r="HQ12" s="135"/>
      <c r="HR12" s="136"/>
      <c r="HS12" s="134">
        <v>18170948135</v>
      </c>
      <c r="HT12" s="135"/>
      <c r="HU12" s="135"/>
      <c r="HV12" s="135"/>
      <c r="HW12" s="135"/>
      <c r="HX12" s="135"/>
      <c r="HY12" s="135"/>
      <c r="HZ12" s="135"/>
      <c r="IA12" s="135"/>
      <c r="IB12" s="135"/>
      <c r="IC12" s="136"/>
      <c r="ID12" s="134">
        <v>2827376</v>
      </c>
      <c r="IE12" s="135"/>
      <c r="IF12" s="135"/>
      <c r="IG12" s="135"/>
      <c r="IH12" s="135"/>
      <c r="II12" s="135"/>
      <c r="IJ12" s="135"/>
      <c r="IK12" s="136"/>
      <c r="IL12" s="134">
        <v>35395795344</v>
      </c>
      <c r="IM12" s="135"/>
      <c r="IN12" s="135"/>
      <c r="IO12" s="135"/>
      <c r="IP12" s="135"/>
      <c r="IQ12" s="135"/>
      <c r="IR12" s="135"/>
      <c r="IS12" s="135"/>
      <c r="IT12" s="135"/>
      <c r="IU12" s="135"/>
      <c r="IV12" s="136"/>
      <c r="IW12" s="137">
        <v>113215</v>
      </c>
      <c r="IX12" s="138"/>
      <c r="IY12" s="138"/>
      <c r="IZ12" s="138"/>
      <c r="JA12" s="138"/>
      <c r="JB12" s="138"/>
      <c r="JC12" s="138"/>
      <c r="JD12" s="139"/>
      <c r="JE12" s="134">
        <v>3035897925</v>
      </c>
      <c r="JF12" s="135"/>
      <c r="JG12" s="135"/>
      <c r="JH12" s="135"/>
      <c r="JI12" s="135"/>
      <c r="JJ12" s="135"/>
      <c r="JK12" s="135"/>
      <c r="JL12" s="135"/>
      <c r="JM12" s="135"/>
      <c r="JN12" s="135"/>
      <c r="JO12" s="136"/>
      <c r="JP12" s="134">
        <v>37990</v>
      </c>
      <c r="JQ12" s="135"/>
      <c r="JR12" s="135"/>
      <c r="JS12" s="135"/>
      <c r="JT12" s="135"/>
      <c r="JU12" s="135"/>
      <c r="JV12" s="135"/>
      <c r="JW12" s="136"/>
      <c r="JX12" s="134">
        <v>3225900710</v>
      </c>
      <c r="JY12" s="135"/>
      <c r="JZ12" s="135"/>
      <c r="KA12" s="135"/>
      <c r="KB12" s="135"/>
      <c r="KC12" s="135"/>
      <c r="KD12" s="135"/>
      <c r="KE12" s="135"/>
      <c r="KF12" s="135"/>
      <c r="KG12" s="135"/>
      <c r="KH12" s="136"/>
    </row>
    <row r="13" spans="1:294" s="18" customFormat="1" ht="27" customHeight="1" x14ac:dyDescent="0.15">
      <c r="A13" s="211"/>
      <c r="B13" s="212"/>
      <c r="C13" s="212"/>
      <c r="D13" s="212"/>
      <c r="E13" s="212"/>
      <c r="F13" s="212"/>
      <c r="G13" s="212"/>
      <c r="H13" s="200" t="s">
        <v>121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2"/>
      <c r="CY13" s="257" t="s">
        <v>67</v>
      </c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HI13" s="134">
        <v>1264296</v>
      </c>
      <c r="HJ13" s="135"/>
      <c r="HK13" s="135"/>
      <c r="HL13" s="135"/>
      <c r="HM13" s="135"/>
      <c r="HN13" s="135"/>
      <c r="HO13" s="135"/>
      <c r="HP13" s="136"/>
      <c r="HQ13" s="134">
        <v>19200705241</v>
      </c>
      <c r="HR13" s="135"/>
      <c r="HS13" s="135"/>
      <c r="HT13" s="135"/>
      <c r="HU13" s="135"/>
      <c r="HV13" s="135"/>
      <c r="HW13" s="135"/>
      <c r="HX13" s="135"/>
      <c r="HY13" s="135"/>
      <c r="HZ13" s="135"/>
      <c r="IA13" s="136"/>
      <c r="IB13" s="134">
        <v>3008620</v>
      </c>
      <c r="IC13" s="135"/>
      <c r="ID13" s="135"/>
      <c r="IE13" s="135"/>
      <c r="IF13" s="135"/>
      <c r="IG13" s="135"/>
      <c r="IH13" s="135"/>
      <c r="II13" s="136"/>
      <c r="IJ13" s="134">
        <v>36983696217</v>
      </c>
      <c r="IK13" s="135"/>
      <c r="IL13" s="135"/>
      <c r="IM13" s="135"/>
      <c r="IN13" s="135"/>
      <c r="IO13" s="135"/>
      <c r="IP13" s="135"/>
      <c r="IQ13" s="135"/>
      <c r="IR13" s="135"/>
      <c r="IS13" s="135"/>
      <c r="IT13" s="136"/>
      <c r="IU13" s="137">
        <v>113066</v>
      </c>
      <c r="IV13" s="138"/>
      <c r="IW13" s="138"/>
      <c r="IX13" s="138"/>
      <c r="IY13" s="138"/>
      <c r="IZ13" s="138"/>
      <c r="JA13" s="138"/>
      <c r="JB13" s="139"/>
      <c r="JC13" s="134">
        <v>2964684243</v>
      </c>
      <c r="JD13" s="135"/>
      <c r="JE13" s="135"/>
      <c r="JF13" s="135"/>
      <c r="JG13" s="135"/>
      <c r="JH13" s="135"/>
      <c r="JI13" s="135"/>
      <c r="JJ13" s="135"/>
      <c r="JK13" s="135"/>
      <c r="JL13" s="135"/>
      <c r="JM13" s="136"/>
      <c r="JN13" s="134">
        <v>45373</v>
      </c>
      <c r="JO13" s="135"/>
      <c r="JP13" s="135"/>
      <c r="JQ13" s="135"/>
      <c r="JR13" s="135"/>
      <c r="JS13" s="135"/>
      <c r="JT13" s="135"/>
      <c r="JU13" s="136"/>
      <c r="JV13" s="134">
        <v>3910303630</v>
      </c>
      <c r="JW13" s="135"/>
      <c r="JX13" s="135"/>
      <c r="JY13" s="135"/>
      <c r="JZ13" s="135"/>
      <c r="KA13" s="135"/>
      <c r="KB13" s="135"/>
      <c r="KC13" s="135"/>
      <c r="KD13" s="135"/>
      <c r="KE13" s="135"/>
      <c r="KF13" s="136"/>
    </row>
    <row r="14" spans="1:294" s="18" customFormat="1" ht="27" customHeight="1" x14ac:dyDescent="0.15">
      <c r="A14" s="213"/>
      <c r="B14" s="214"/>
      <c r="C14" s="214"/>
      <c r="D14" s="214"/>
      <c r="E14" s="214"/>
      <c r="F14" s="214"/>
      <c r="G14" s="214"/>
      <c r="H14" s="199" t="s">
        <v>40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76" t="s">
        <v>64</v>
      </c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 t="s">
        <v>68</v>
      </c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 t="s">
        <v>69</v>
      </c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 t="s">
        <v>70</v>
      </c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  <c r="DQ14" s="258"/>
      <c r="HI14" s="186">
        <v>1257932</v>
      </c>
      <c r="HJ14" s="187"/>
      <c r="HK14" s="187"/>
      <c r="HL14" s="187"/>
      <c r="HM14" s="187"/>
      <c r="HN14" s="187"/>
      <c r="HO14" s="187"/>
      <c r="HP14" s="188"/>
      <c r="HQ14" s="186">
        <v>19042390994</v>
      </c>
      <c r="HR14" s="187"/>
      <c r="HS14" s="187"/>
      <c r="HT14" s="187"/>
      <c r="HU14" s="187"/>
      <c r="HV14" s="187"/>
      <c r="HW14" s="187"/>
      <c r="HX14" s="187"/>
      <c r="HY14" s="187"/>
      <c r="HZ14" s="187"/>
      <c r="IA14" s="188"/>
      <c r="IB14" s="186">
        <v>3020023</v>
      </c>
      <c r="IC14" s="187"/>
      <c r="ID14" s="187"/>
      <c r="IE14" s="187"/>
      <c r="IF14" s="187"/>
      <c r="IG14" s="187"/>
      <c r="IH14" s="187"/>
      <c r="II14" s="188"/>
      <c r="IJ14" s="186">
        <v>36344480442</v>
      </c>
      <c r="IK14" s="187"/>
      <c r="IL14" s="187"/>
      <c r="IM14" s="187"/>
      <c r="IN14" s="187"/>
      <c r="IO14" s="187"/>
      <c r="IP14" s="187"/>
      <c r="IQ14" s="187"/>
      <c r="IR14" s="187"/>
      <c r="IS14" s="187"/>
      <c r="IT14" s="188"/>
      <c r="IU14" s="246">
        <v>107493</v>
      </c>
      <c r="IV14" s="247"/>
      <c r="IW14" s="247"/>
      <c r="IX14" s="247"/>
      <c r="IY14" s="247"/>
      <c r="IZ14" s="247"/>
      <c r="JA14" s="247"/>
      <c r="JB14" s="248"/>
      <c r="JC14" s="186">
        <v>2785698099</v>
      </c>
      <c r="JD14" s="187"/>
      <c r="JE14" s="187"/>
      <c r="JF14" s="187"/>
      <c r="JG14" s="187"/>
      <c r="JH14" s="187"/>
      <c r="JI14" s="187"/>
      <c r="JJ14" s="187"/>
      <c r="JK14" s="187"/>
      <c r="JL14" s="187"/>
      <c r="JM14" s="188"/>
      <c r="JN14" s="186">
        <v>51551</v>
      </c>
      <c r="JO14" s="187"/>
      <c r="JP14" s="187"/>
      <c r="JQ14" s="187"/>
      <c r="JR14" s="187"/>
      <c r="JS14" s="187"/>
      <c r="JT14" s="187"/>
      <c r="JU14" s="188"/>
      <c r="JV14" s="186">
        <v>4506185480</v>
      </c>
      <c r="JW14" s="187"/>
      <c r="JX14" s="187"/>
      <c r="JY14" s="187"/>
      <c r="JZ14" s="187"/>
      <c r="KA14" s="187"/>
      <c r="KB14" s="187"/>
      <c r="KC14" s="187"/>
      <c r="KD14" s="187"/>
      <c r="KE14" s="187"/>
      <c r="KF14" s="188"/>
    </row>
    <row r="15" spans="1:294" s="18" customFormat="1" ht="27" customHeight="1" x14ac:dyDescent="0.15">
      <c r="A15" s="215"/>
      <c r="B15" s="216"/>
      <c r="C15" s="216"/>
      <c r="D15" s="216"/>
      <c r="E15" s="216"/>
      <c r="F15" s="216"/>
      <c r="G15" s="216"/>
      <c r="H15" s="152" t="s">
        <v>59</v>
      </c>
      <c r="I15" s="152"/>
      <c r="J15" s="152"/>
      <c r="K15" s="152"/>
      <c r="L15" s="152"/>
      <c r="M15" s="152"/>
      <c r="N15" s="152"/>
      <c r="O15" s="152"/>
      <c r="P15" s="168" t="s">
        <v>60</v>
      </c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76" t="s">
        <v>59</v>
      </c>
      <c r="AB15" s="152"/>
      <c r="AC15" s="152"/>
      <c r="AD15" s="152"/>
      <c r="AE15" s="152"/>
      <c r="AF15" s="152"/>
      <c r="AG15" s="152"/>
      <c r="AH15" s="152"/>
      <c r="AI15" s="168" t="s">
        <v>60</v>
      </c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52" t="s">
        <v>59</v>
      </c>
      <c r="AU15" s="152"/>
      <c r="AV15" s="152"/>
      <c r="AW15" s="152"/>
      <c r="AX15" s="152"/>
      <c r="AY15" s="152"/>
      <c r="AZ15" s="152"/>
      <c r="BA15" s="152"/>
      <c r="BB15" s="168" t="s">
        <v>60</v>
      </c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52" t="s">
        <v>59</v>
      </c>
      <c r="BN15" s="152"/>
      <c r="BO15" s="152"/>
      <c r="BP15" s="152"/>
      <c r="BQ15" s="152"/>
      <c r="BR15" s="152"/>
      <c r="BS15" s="152"/>
      <c r="BT15" s="152"/>
      <c r="BU15" s="168" t="s">
        <v>60</v>
      </c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52" t="s">
        <v>59</v>
      </c>
      <c r="CG15" s="152"/>
      <c r="CH15" s="152"/>
      <c r="CI15" s="152"/>
      <c r="CJ15" s="152"/>
      <c r="CK15" s="152"/>
      <c r="CL15" s="152"/>
      <c r="CM15" s="152"/>
      <c r="CN15" s="168" t="s">
        <v>60</v>
      </c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52" t="s">
        <v>59</v>
      </c>
      <c r="CZ15" s="152"/>
      <c r="DA15" s="152"/>
      <c r="DB15" s="152"/>
      <c r="DC15" s="152"/>
      <c r="DD15" s="152"/>
      <c r="DE15" s="152"/>
      <c r="DF15" s="152"/>
      <c r="DG15" s="168" t="s">
        <v>60</v>
      </c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</row>
    <row r="16" spans="1:294" s="18" customFormat="1" ht="27" customHeight="1" x14ac:dyDescent="0.15">
      <c r="A16" s="158" t="s">
        <v>125</v>
      </c>
      <c r="B16" s="158"/>
      <c r="C16" s="158"/>
      <c r="D16" s="158"/>
      <c r="E16" s="158"/>
      <c r="F16" s="158"/>
      <c r="G16" s="159"/>
      <c r="H16" s="274">
        <f>SUM(AA16,AT16,BM16,CF16)</f>
        <v>3910</v>
      </c>
      <c r="I16" s="275"/>
      <c r="J16" s="275"/>
      <c r="K16" s="275"/>
      <c r="L16" s="275"/>
      <c r="M16" s="275"/>
      <c r="N16" s="275"/>
      <c r="O16" s="276"/>
      <c r="P16" s="293">
        <f>SUM(BB16,BU16,CN16)</f>
        <v>41860932</v>
      </c>
      <c r="Q16" s="294"/>
      <c r="R16" s="294"/>
      <c r="S16" s="294"/>
      <c r="T16" s="294"/>
      <c r="U16" s="294"/>
      <c r="V16" s="294"/>
      <c r="W16" s="294"/>
      <c r="X16" s="294"/>
      <c r="Y16" s="294"/>
      <c r="Z16" s="295"/>
      <c r="AA16" s="288">
        <v>5</v>
      </c>
      <c r="AB16" s="288"/>
      <c r="AC16" s="288"/>
      <c r="AD16" s="288"/>
      <c r="AE16" s="288"/>
      <c r="AF16" s="288"/>
      <c r="AG16" s="288"/>
      <c r="AH16" s="289"/>
      <c r="AI16" s="274" t="s">
        <v>81</v>
      </c>
      <c r="AJ16" s="275"/>
      <c r="AK16" s="275"/>
      <c r="AL16" s="275"/>
      <c r="AM16" s="275"/>
      <c r="AN16" s="275"/>
      <c r="AO16" s="275"/>
      <c r="AP16" s="275"/>
      <c r="AQ16" s="275"/>
      <c r="AR16" s="275"/>
      <c r="AS16" s="276"/>
      <c r="AT16" s="290">
        <v>48</v>
      </c>
      <c r="AU16" s="288"/>
      <c r="AV16" s="288"/>
      <c r="AW16" s="288"/>
      <c r="AX16" s="288"/>
      <c r="AY16" s="288"/>
      <c r="AZ16" s="288"/>
      <c r="BA16" s="289"/>
      <c r="BB16" s="290">
        <v>687923</v>
      </c>
      <c r="BC16" s="288"/>
      <c r="BD16" s="288"/>
      <c r="BE16" s="288"/>
      <c r="BF16" s="288"/>
      <c r="BG16" s="288"/>
      <c r="BH16" s="288"/>
      <c r="BI16" s="288"/>
      <c r="BJ16" s="288"/>
      <c r="BK16" s="288"/>
      <c r="BL16" s="289"/>
      <c r="BM16" s="290">
        <v>3856</v>
      </c>
      <c r="BN16" s="288"/>
      <c r="BO16" s="288"/>
      <c r="BP16" s="288"/>
      <c r="BQ16" s="288"/>
      <c r="BR16" s="288"/>
      <c r="BS16" s="288"/>
      <c r="BT16" s="289"/>
      <c r="BU16" s="290">
        <v>41147998</v>
      </c>
      <c r="BV16" s="288"/>
      <c r="BW16" s="288"/>
      <c r="BX16" s="288"/>
      <c r="BY16" s="288"/>
      <c r="BZ16" s="288"/>
      <c r="CA16" s="288"/>
      <c r="CB16" s="288"/>
      <c r="CC16" s="288"/>
      <c r="CD16" s="288"/>
      <c r="CE16" s="289"/>
      <c r="CF16" s="290">
        <v>1</v>
      </c>
      <c r="CG16" s="288"/>
      <c r="CH16" s="288"/>
      <c r="CI16" s="288"/>
      <c r="CJ16" s="288"/>
      <c r="CK16" s="288"/>
      <c r="CL16" s="288"/>
      <c r="CM16" s="289"/>
      <c r="CN16" s="290">
        <v>25011</v>
      </c>
      <c r="CO16" s="288"/>
      <c r="CP16" s="288"/>
      <c r="CQ16" s="288"/>
      <c r="CR16" s="288"/>
      <c r="CS16" s="288"/>
      <c r="CT16" s="288"/>
      <c r="CU16" s="288"/>
      <c r="CV16" s="288"/>
      <c r="CW16" s="288"/>
      <c r="CX16" s="289"/>
      <c r="CY16" s="285">
        <v>1704</v>
      </c>
      <c r="CZ16" s="286"/>
      <c r="DA16" s="286"/>
      <c r="DB16" s="286"/>
      <c r="DC16" s="286"/>
      <c r="DD16" s="286"/>
      <c r="DE16" s="286"/>
      <c r="DF16" s="287"/>
      <c r="DG16" s="285">
        <v>181353257</v>
      </c>
      <c r="DH16" s="286"/>
      <c r="DI16" s="286"/>
      <c r="DJ16" s="286"/>
      <c r="DK16" s="286"/>
      <c r="DL16" s="286"/>
      <c r="DM16" s="286"/>
      <c r="DN16" s="286"/>
      <c r="DO16" s="286"/>
      <c r="DP16" s="286"/>
      <c r="DQ16" s="287"/>
    </row>
    <row r="17" spans="1:218" s="18" customFormat="1" ht="27" customHeight="1" x14ac:dyDescent="0.15">
      <c r="A17" s="158" t="s">
        <v>95</v>
      </c>
      <c r="B17" s="158"/>
      <c r="C17" s="158"/>
      <c r="D17" s="158"/>
      <c r="E17" s="158"/>
      <c r="F17" s="158"/>
      <c r="G17" s="159"/>
      <c r="H17" s="274">
        <f>SUM(AA17,AT17,BM17,CF17)</f>
        <v>736</v>
      </c>
      <c r="I17" s="275"/>
      <c r="J17" s="275"/>
      <c r="K17" s="275"/>
      <c r="L17" s="275"/>
      <c r="M17" s="275"/>
      <c r="N17" s="275"/>
      <c r="O17" s="276"/>
      <c r="P17" s="274">
        <f>SUM(BB17,BU17,CN17)</f>
        <v>7388133</v>
      </c>
      <c r="Q17" s="275"/>
      <c r="R17" s="275"/>
      <c r="S17" s="275"/>
      <c r="T17" s="275"/>
      <c r="U17" s="275"/>
      <c r="V17" s="275"/>
      <c r="W17" s="275"/>
      <c r="X17" s="275"/>
      <c r="Y17" s="275"/>
      <c r="Z17" s="276"/>
      <c r="AA17" s="288">
        <v>0</v>
      </c>
      <c r="AB17" s="288"/>
      <c r="AC17" s="288"/>
      <c r="AD17" s="288"/>
      <c r="AE17" s="288"/>
      <c r="AF17" s="288"/>
      <c r="AG17" s="288"/>
      <c r="AH17" s="289"/>
      <c r="AI17" s="274" t="s">
        <v>81</v>
      </c>
      <c r="AJ17" s="275"/>
      <c r="AK17" s="275"/>
      <c r="AL17" s="275"/>
      <c r="AM17" s="275"/>
      <c r="AN17" s="275"/>
      <c r="AO17" s="275"/>
      <c r="AP17" s="275"/>
      <c r="AQ17" s="275"/>
      <c r="AR17" s="275"/>
      <c r="AS17" s="276"/>
      <c r="AT17" s="290">
        <v>-2</v>
      </c>
      <c r="AU17" s="288"/>
      <c r="AV17" s="288"/>
      <c r="AW17" s="288"/>
      <c r="AX17" s="288"/>
      <c r="AY17" s="288"/>
      <c r="AZ17" s="288"/>
      <c r="BA17" s="289"/>
      <c r="BB17" s="290">
        <v>-14280</v>
      </c>
      <c r="BC17" s="288"/>
      <c r="BD17" s="288"/>
      <c r="BE17" s="288"/>
      <c r="BF17" s="288"/>
      <c r="BG17" s="288"/>
      <c r="BH17" s="288"/>
      <c r="BI17" s="288"/>
      <c r="BJ17" s="288"/>
      <c r="BK17" s="288"/>
      <c r="BL17" s="289"/>
      <c r="BM17" s="290">
        <v>738</v>
      </c>
      <c r="BN17" s="288"/>
      <c r="BO17" s="288"/>
      <c r="BP17" s="288"/>
      <c r="BQ17" s="288"/>
      <c r="BR17" s="288"/>
      <c r="BS17" s="288"/>
      <c r="BT17" s="289"/>
      <c r="BU17" s="290">
        <v>7402413</v>
      </c>
      <c r="BV17" s="288"/>
      <c r="BW17" s="288"/>
      <c r="BX17" s="288"/>
      <c r="BY17" s="288"/>
      <c r="BZ17" s="288"/>
      <c r="CA17" s="288"/>
      <c r="CB17" s="288"/>
      <c r="CC17" s="288"/>
      <c r="CD17" s="288"/>
      <c r="CE17" s="289"/>
      <c r="CF17" s="290">
        <v>0</v>
      </c>
      <c r="CG17" s="288"/>
      <c r="CH17" s="288"/>
      <c r="CI17" s="288"/>
      <c r="CJ17" s="288"/>
      <c r="CK17" s="288"/>
      <c r="CL17" s="288"/>
      <c r="CM17" s="289"/>
      <c r="CN17" s="290">
        <v>0</v>
      </c>
      <c r="CO17" s="288"/>
      <c r="CP17" s="288"/>
      <c r="CQ17" s="288"/>
      <c r="CR17" s="288"/>
      <c r="CS17" s="288"/>
      <c r="CT17" s="288"/>
      <c r="CU17" s="288"/>
      <c r="CV17" s="288"/>
      <c r="CW17" s="288"/>
      <c r="CX17" s="289"/>
      <c r="CY17" s="285">
        <v>439</v>
      </c>
      <c r="CZ17" s="286"/>
      <c r="DA17" s="286"/>
      <c r="DB17" s="286"/>
      <c r="DC17" s="286"/>
      <c r="DD17" s="286"/>
      <c r="DE17" s="286"/>
      <c r="DF17" s="287"/>
      <c r="DG17" s="285">
        <v>45679272</v>
      </c>
      <c r="DH17" s="286"/>
      <c r="DI17" s="286"/>
      <c r="DJ17" s="286"/>
      <c r="DK17" s="286"/>
      <c r="DL17" s="286"/>
      <c r="DM17" s="286"/>
      <c r="DN17" s="286"/>
      <c r="DO17" s="286"/>
      <c r="DP17" s="286"/>
      <c r="DQ17" s="287"/>
    </row>
    <row r="18" spans="1:218" s="18" customFormat="1" ht="27" customHeight="1" x14ac:dyDescent="0.15">
      <c r="A18" s="159" t="s">
        <v>97</v>
      </c>
      <c r="B18" s="169"/>
      <c r="C18" s="169"/>
      <c r="D18" s="169"/>
      <c r="E18" s="169"/>
      <c r="F18" s="169"/>
      <c r="G18" s="169"/>
      <c r="H18" s="274">
        <f>SUM(AA18,AT18,BM18,CF18)</f>
        <v>18</v>
      </c>
      <c r="I18" s="275"/>
      <c r="J18" s="275"/>
      <c r="K18" s="275"/>
      <c r="L18" s="275"/>
      <c r="M18" s="275"/>
      <c r="N18" s="275"/>
      <c r="O18" s="276"/>
      <c r="P18" s="274">
        <f>SUM(BB18,BU18,CN18)</f>
        <v>424048</v>
      </c>
      <c r="Q18" s="275"/>
      <c r="R18" s="275"/>
      <c r="S18" s="275"/>
      <c r="T18" s="275"/>
      <c r="U18" s="275"/>
      <c r="V18" s="275"/>
      <c r="W18" s="275"/>
      <c r="X18" s="275"/>
      <c r="Y18" s="275"/>
      <c r="Z18" s="276"/>
      <c r="AA18" s="288">
        <v>0</v>
      </c>
      <c r="AB18" s="288"/>
      <c r="AC18" s="288"/>
      <c r="AD18" s="288"/>
      <c r="AE18" s="288"/>
      <c r="AF18" s="288"/>
      <c r="AG18" s="288"/>
      <c r="AH18" s="289"/>
      <c r="AI18" s="274" t="s">
        <v>81</v>
      </c>
      <c r="AJ18" s="275"/>
      <c r="AK18" s="275"/>
      <c r="AL18" s="275"/>
      <c r="AM18" s="275"/>
      <c r="AN18" s="275"/>
      <c r="AO18" s="275"/>
      <c r="AP18" s="275"/>
      <c r="AQ18" s="275"/>
      <c r="AR18" s="275"/>
      <c r="AS18" s="276"/>
      <c r="AT18" s="290">
        <v>0</v>
      </c>
      <c r="AU18" s="288"/>
      <c r="AV18" s="288"/>
      <c r="AW18" s="288"/>
      <c r="AX18" s="288"/>
      <c r="AY18" s="288"/>
      <c r="AZ18" s="288"/>
      <c r="BA18" s="289"/>
      <c r="BB18" s="290">
        <v>0</v>
      </c>
      <c r="BC18" s="288"/>
      <c r="BD18" s="288"/>
      <c r="BE18" s="288"/>
      <c r="BF18" s="288"/>
      <c r="BG18" s="288"/>
      <c r="BH18" s="288"/>
      <c r="BI18" s="288"/>
      <c r="BJ18" s="288"/>
      <c r="BK18" s="288"/>
      <c r="BL18" s="289"/>
      <c r="BM18" s="290">
        <v>18</v>
      </c>
      <c r="BN18" s="288"/>
      <c r="BO18" s="288"/>
      <c r="BP18" s="288"/>
      <c r="BQ18" s="288"/>
      <c r="BR18" s="288"/>
      <c r="BS18" s="288"/>
      <c r="BT18" s="289"/>
      <c r="BU18" s="290">
        <v>424048</v>
      </c>
      <c r="BV18" s="288"/>
      <c r="BW18" s="288"/>
      <c r="BX18" s="288"/>
      <c r="BY18" s="288"/>
      <c r="BZ18" s="288"/>
      <c r="CA18" s="288"/>
      <c r="CB18" s="288"/>
      <c r="CC18" s="288"/>
      <c r="CD18" s="288"/>
      <c r="CE18" s="289"/>
      <c r="CF18" s="290">
        <v>0</v>
      </c>
      <c r="CG18" s="288"/>
      <c r="CH18" s="288"/>
      <c r="CI18" s="288"/>
      <c r="CJ18" s="288"/>
      <c r="CK18" s="288"/>
      <c r="CL18" s="288"/>
      <c r="CM18" s="289"/>
      <c r="CN18" s="290">
        <v>0</v>
      </c>
      <c r="CO18" s="288"/>
      <c r="CP18" s="288"/>
      <c r="CQ18" s="288"/>
      <c r="CR18" s="288"/>
      <c r="CS18" s="288"/>
      <c r="CT18" s="288"/>
      <c r="CU18" s="288"/>
      <c r="CV18" s="288"/>
      <c r="CW18" s="288"/>
      <c r="CX18" s="289"/>
      <c r="CY18" s="285">
        <v>47</v>
      </c>
      <c r="CZ18" s="286"/>
      <c r="DA18" s="286"/>
      <c r="DB18" s="286"/>
      <c r="DC18" s="286"/>
      <c r="DD18" s="286"/>
      <c r="DE18" s="286"/>
      <c r="DF18" s="287"/>
      <c r="DG18" s="285">
        <v>2094245</v>
      </c>
      <c r="DH18" s="291"/>
      <c r="DI18" s="291"/>
      <c r="DJ18" s="291"/>
      <c r="DK18" s="291"/>
      <c r="DL18" s="291"/>
      <c r="DM18" s="291"/>
      <c r="DN18" s="291"/>
      <c r="DO18" s="291"/>
      <c r="DP18" s="291"/>
      <c r="DQ18" s="292"/>
    </row>
    <row r="19" spans="1:218" s="18" customFormat="1" ht="27" customHeight="1" x14ac:dyDescent="0.15">
      <c r="A19" s="159" t="s">
        <v>107</v>
      </c>
      <c r="B19" s="169"/>
      <c r="C19" s="169"/>
      <c r="D19" s="169"/>
      <c r="E19" s="169"/>
      <c r="F19" s="169"/>
      <c r="G19" s="169"/>
      <c r="H19" s="274">
        <f>SUM(AA19,AT19,BM19,CF19)</f>
        <v>-3</v>
      </c>
      <c r="I19" s="275"/>
      <c r="J19" s="275"/>
      <c r="K19" s="275"/>
      <c r="L19" s="275"/>
      <c r="M19" s="275"/>
      <c r="N19" s="275"/>
      <c r="O19" s="276"/>
      <c r="P19" s="274">
        <f>SUM(BB19,BU19,CN19)</f>
        <v>-42134</v>
      </c>
      <c r="Q19" s="275"/>
      <c r="R19" s="275"/>
      <c r="S19" s="275"/>
      <c r="T19" s="275"/>
      <c r="U19" s="275"/>
      <c r="V19" s="275"/>
      <c r="W19" s="275"/>
      <c r="X19" s="275"/>
      <c r="Y19" s="275"/>
      <c r="Z19" s="276"/>
      <c r="AA19" s="275">
        <v>0</v>
      </c>
      <c r="AB19" s="275"/>
      <c r="AC19" s="275"/>
      <c r="AD19" s="275"/>
      <c r="AE19" s="275"/>
      <c r="AF19" s="275"/>
      <c r="AG19" s="275"/>
      <c r="AH19" s="276"/>
      <c r="AI19" s="274" t="s">
        <v>81</v>
      </c>
      <c r="AJ19" s="275"/>
      <c r="AK19" s="275"/>
      <c r="AL19" s="275"/>
      <c r="AM19" s="275"/>
      <c r="AN19" s="275"/>
      <c r="AO19" s="275"/>
      <c r="AP19" s="275"/>
      <c r="AQ19" s="275"/>
      <c r="AR19" s="275"/>
      <c r="AS19" s="276"/>
      <c r="AT19" s="274">
        <v>0</v>
      </c>
      <c r="AU19" s="275"/>
      <c r="AV19" s="275"/>
      <c r="AW19" s="275"/>
      <c r="AX19" s="275"/>
      <c r="AY19" s="275"/>
      <c r="AZ19" s="275"/>
      <c r="BA19" s="276"/>
      <c r="BB19" s="274">
        <v>0</v>
      </c>
      <c r="BC19" s="275"/>
      <c r="BD19" s="275"/>
      <c r="BE19" s="275"/>
      <c r="BF19" s="275"/>
      <c r="BG19" s="275"/>
      <c r="BH19" s="275"/>
      <c r="BI19" s="275"/>
      <c r="BJ19" s="275"/>
      <c r="BK19" s="275"/>
      <c r="BL19" s="276"/>
      <c r="BM19" s="274">
        <v>-3</v>
      </c>
      <c r="BN19" s="275"/>
      <c r="BO19" s="275"/>
      <c r="BP19" s="275"/>
      <c r="BQ19" s="275"/>
      <c r="BR19" s="275"/>
      <c r="BS19" s="275"/>
      <c r="BT19" s="276"/>
      <c r="BU19" s="274">
        <v>-42134</v>
      </c>
      <c r="BV19" s="275"/>
      <c r="BW19" s="275"/>
      <c r="BX19" s="275"/>
      <c r="BY19" s="275"/>
      <c r="BZ19" s="275"/>
      <c r="CA19" s="275"/>
      <c r="CB19" s="275"/>
      <c r="CC19" s="275"/>
      <c r="CD19" s="275"/>
      <c r="CE19" s="276"/>
      <c r="CF19" s="274">
        <v>0</v>
      </c>
      <c r="CG19" s="275"/>
      <c r="CH19" s="275"/>
      <c r="CI19" s="275"/>
      <c r="CJ19" s="275"/>
      <c r="CK19" s="275"/>
      <c r="CL19" s="275"/>
      <c r="CM19" s="276"/>
      <c r="CN19" s="274">
        <v>0</v>
      </c>
      <c r="CO19" s="275"/>
      <c r="CP19" s="275"/>
      <c r="CQ19" s="275"/>
      <c r="CR19" s="275"/>
      <c r="CS19" s="275"/>
      <c r="CT19" s="275"/>
      <c r="CU19" s="275"/>
      <c r="CV19" s="275"/>
      <c r="CW19" s="275"/>
      <c r="CX19" s="276"/>
      <c r="CY19" s="277">
        <v>8</v>
      </c>
      <c r="CZ19" s="278"/>
      <c r="DA19" s="278"/>
      <c r="DB19" s="278"/>
      <c r="DC19" s="278"/>
      <c r="DD19" s="278"/>
      <c r="DE19" s="278"/>
      <c r="DF19" s="279"/>
      <c r="DG19" s="277">
        <v>240849</v>
      </c>
      <c r="DH19" s="280"/>
      <c r="DI19" s="280"/>
      <c r="DJ19" s="280"/>
      <c r="DK19" s="280"/>
      <c r="DL19" s="280"/>
      <c r="DM19" s="280"/>
      <c r="DN19" s="280"/>
      <c r="DO19" s="280"/>
      <c r="DP19" s="280"/>
      <c r="DQ19" s="281"/>
    </row>
    <row r="20" spans="1:218" s="18" customFormat="1" ht="27" customHeight="1" x14ac:dyDescent="0.15">
      <c r="A20" s="156" t="s">
        <v>118</v>
      </c>
      <c r="B20" s="157"/>
      <c r="C20" s="157"/>
      <c r="D20" s="157"/>
      <c r="E20" s="157"/>
      <c r="F20" s="157"/>
      <c r="G20" s="157"/>
      <c r="H20" s="282">
        <f>SUM(AA20,AT20,BM20,CF20)</f>
        <v>0</v>
      </c>
      <c r="I20" s="283"/>
      <c r="J20" s="283"/>
      <c r="K20" s="283"/>
      <c r="L20" s="283"/>
      <c r="M20" s="283"/>
      <c r="N20" s="283"/>
      <c r="O20" s="284"/>
      <c r="P20" s="282">
        <f>SUM(BB20,BU20,CN20)</f>
        <v>0</v>
      </c>
      <c r="Q20" s="283"/>
      <c r="R20" s="283"/>
      <c r="S20" s="283"/>
      <c r="T20" s="283"/>
      <c r="U20" s="283"/>
      <c r="V20" s="283"/>
      <c r="W20" s="283"/>
      <c r="X20" s="283"/>
      <c r="Y20" s="283"/>
      <c r="Z20" s="284"/>
      <c r="AA20" s="270">
        <v>0</v>
      </c>
      <c r="AB20" s="270"/>
      <c r="AC20" s="270"/>
      <c r="AD20" s="270"/>
      <c r="AE20" s="270"/>
      <c r="AF20" s="270"/>
      <c r="AG20" s="270"/>
      <c r="AH20" s="271"/>
      <c r="AI20" s="282" t="s">
        <v>119</v>
      </c>
      <c r="AJ20" s="283"/>
      <c r="AK20" s="283"/>
      <c r="AL20" s="283"/>
      <c r="AM20" s="283"/>
      <c r="AN20" s="283"/>
      <c r="AO20" s="283"/>
      <c r="AP20" s="283"/>
      <c r="AQ20" s="283"/>
      <c r="AR20" s="283"/>
      <c r="AS20" s="284"/>
      <c r="AT20" s="272">
        <v>0</v>
      </c>
      <c r="AU20" s="270"/>
      <c r="AV20" s="270"/>
      <c r="AW20" s="270"/>
      <c r="AX20" s="270"/>
      <c r="AY20" s="270"/>
      <c r="AZ20" s="270"/>
      <c r="BA20" s="271"/>
      <c r="BB20" s="269">
        <v>0</v>
      </c>
      <c r="BC20" s="270"/>
      <c r="BD20" s="270"/>
      <c r="BE20" s="270"/>
      <c r="BF20" s="270"/>
      <c r="BG20" s="270"/>
      <c r="BH20" s="270"/>
      <c r="BI20" s="270"/>
      <c r="BJ20" s="270"/>
      <c r="BK20" s="270"/>
      <c r="BL20" s="271"/>
      <c r="BM20" s="272">
        <v>0</v>
      </c>
      <c r="BN20" s="270"/>
      <c r="BO20" s="270"/>
      <c r="BP20" s="270"/>
      <c r="BQ20" s="270"/>
      <c r="BR20" s="270"/>
      <c r="BS20" s="270"/>
      <c r="BT20" s="271"/>
      <c r="BU20" s="269">
        <v>0</v>
      </c>
      <c r="BV20" s="270"/>
      <c r="BW20" s="270"/>
      <c r="BX20" s="270"/>
      <c r="BY20" s="270"/>
      <c r="BZ20" s="270"/>
      <c r="CA20" s="270"/>
      <c r="CB20" s="270"/>
      <c r="CC20" s="270"/>
      <c r="CD20" s="270"/>
      <c r="CE20" s="271"/>
      <c r="CF20" s="272">
        <v>0</v>
      </c>
      <c r="CG20" s="270"/>
      <c r="CH20" s="270"/>
      <c r="CI20" s="270"/>
      <c r="CJ20" s="270"/>
      <c r="CK20" s="270"/>
      <c r="CL20" s="270"/>
      <c r="CM20" s="271"/>
      <c r="CN20" s="269">
        <v>0</v>
      </c>
      <c r="CO20" s="270"/>
      <c r="CP20" s="270"/>
      <c r="CQ20" s="270"/>
      <c r="CR20" s="270"/>
      <c r="CS20" s="270"/>
      <c r="CT20" s="270"/>
      <c r="CU20" s="270"/>
      <c r="CV20" s="270"/>
      <c r="CW20" s="270"/>
      <c r="CX20" s="271"/>
      <c r="CY20" s="273">
        <v>0</v>
      </c>
      <c r="CZ20" s="267"/>
      <c r="DA20" s="267"/>
      <c r="DB20" s="267"/>
      <c r="DC20" s="267"/>
      <c r="DD20" s="267"/>
      <c r="DE20" s="267"/>
      <c r="DF20" s="268"/>
      <c r="DG20" s="266">
        <v>0</v>
      </c>
      <c r="DH20" s="267"/>
      <c r="DI20" s="267"/>
      <c r="DJ20" s="267"/>
      <c r="DK20" s="267"/>
      <c r="DL20" s="267"/>
      <c r="DM20" s="267"/>
      <c r="DN20" s="267"/>
      <c r="DO20" s="267"/>
      <c r="DP20" s="267"/>
      <c r="DQ20" s="268"/>
    </row>
    <row r="21" spans="1:218" s="18" customFormat="1" ht="27" customHeight="1" x14ac:dyDescent="0.15">
      <c r="A21" s="222" t="s">
        <v>91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</row>
    <row r="22" spans="1:218" s="18" customFormat="1" ht="27" customHeight="1" x14ac:dyDescent="0.15">
      <c r="A22" s="222" t="s">
        <v>92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</row>
    <row r="23" spans="1:218" s="18" customFormat="1" ht="27" customHeight="1" x14ac:dyDescent="0.15">
      <c r="A23" s="222" t="s">
        <v>82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</row>
    <row r="24" spans="1:218" s="18" customFormat="1" ht="27" customHeight="1" x14ac:dyDescent="0.15">
      <c r="A24" s="222" t="s">
        <v>120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</row>
    <row r="25" spans="1:218" ht="27" customHeight="1" x14ac:dyDescent="0.15"/>
    <row r="26" spans="1:218" ht="27" customHeight="1" x14ac:dyDescent="0.15">
      <c r="HD26" s="231"/>
      <c r="HE26" s="261"/>
      <c r="HF26" s="261"/>
      <c r="HG26" s="261"/>
      <c r="HH26" s="261"/>
      <c r="HI26" s="261"/>
      <c r="HJ26" s="261"/>
    </row>
    <row r="27" spans="1:218" ht="27" customHeight="1" x14ac:dyDescent="0.15">
      <c r="HD27" s="233"/>
      <c r="HE27" s="262"/>
      <c r="HF27" s="262"/>
      <c r="HG27" s="262"/>
      <c r="HH27" s="262"/>
      <c r="HI27" s="262"/>
      <c r="HJ27" s="262"/>
    </row>
    <row r="28" spans="1:218" ht="27" customHeight="1" x14ac:dyDescent="0.15">
      <c r="HD28" s="235"/>
      <c r="HE28" s="263"/>
      <c r="HF28" s="263"/>
      <c r="HG28" s="263"/>
      <c r="HH28" s="263"/>
      <c r="HI28" s="263"/>
      <c r="HJ28" s="263"/>
    </row>
    <row r="29" spans="1:218" ht="15" customHeight="1" x14ac:dyDescent="0.15">
      <c r="HD29" s="223" t="s">
        <v>90</v>
      </c>
      <c r="HE29" s="223"/>
      <c r="HF29" s="223"/>
      <c r="HG29" s="223"/>
      <c r="HH29" s="223"/>
      <c r="HI29" s="223"/>
      <c r="HJ29" s="224"/>
    </row>
    <row r="30" spans="1:218" ht="15" customHeight="1" x14ac:dyDescent="0.15">
      <c r="HD30" s="223" t="s">
        <v>95</v>
      </c>
      <c r="HE30" s="223"/>
      <c r="HF30" s="223"/>
      <c r="HG30" s="223"/>
      <c r="HH30" s="223"/>
      <c r="HI30" s="223"/>
      <c r="HJ30" s="224"/>
    </row>
    <row r="31" spans="1:218" ht="15" customHeight="1" x14ac:dyDescent="0.15">
      <c r="HD31" s="224" t="s">
        <v>97</v>
      </c>
      <c r="HE31" s="264"/>
      <c r="HF31" s="264"/>
      <c r="HG31" s="264"/>
      <c r="HH31" s="264"/>
      <c r="HI31" s="264"/>
      <c r="HJ31" s="264"/>
    </row>
    <row r="32" spans="1:218" x14ac:dyDescent="0.15">
      <c r="HD32" s="224" t="s">
        <v>107</v>
      </c>
      <c r="HE32" s="264"/>
      <c r="HF32" s="264"/>
      <c r="HG32" s="264"/>
      <c r="HH32" s="264"/>
      <c r="HI32" s="264"/>
      <c r="HJ32" s="264"/>
    </row>
    <row r="33" spans="212:218" x14ac:dyDescent="0.15">
      <c r="HD33" s="221" t="s">
        <v>118</v>
      </c>
      <c r="HE33" s="265"/>
      <c r="HF33" s="265"/>
      <c r="HG33" s="265"/>
      <c r="HH33" s="265"/>
      <c r="HI33" s="265"/>
      <c r="HJ33" s="265"/>
    </row>
  </sheetData>
  <mergeCells count="262">
    <mergeCell ref="AH4:CX4"/>
    <mergeCell ref="CY4:FV4"/>
    <mergeCell ref="A3:CX3"/>
    <mergeCell ref="CY3:FV3"/>
    <mergeCell ref="A4:J6"/>
    <mergeCell ref="K4:AG5"/>
    <mergeCell ref="AH5:BD5"/>
    <mergeCell ref="BE5:CA5"/>
    <mergeCell ref="CB5:CX5"/>
    <mergeCell ref="CY5:DQ5"/>
    <mergeCell ref="DR5:EJ5"/>
    <mergeCell ref="EK5:FC5"/>
    <mergeCell ref="FD5:FV5"/>
    <mergeCell ref="K6:S6"/>
    <mergeCell ref="T6:AG6"/>
    <mergeCell ref="AH6:AP6"/>
    <mergeCell ref="AQ6:BD6"/>
    <mergeCell ref="BE6:BM6"/>
    <mergeCell ref="BN6:CA6"/>
    <mergeCell ref="CB6:CJ6"/>
    <mergeCell ref="CK6:CX6"/>
    <mergeCell ref="FD6:FK6"/>
    <mergeCell ref="FL6:FV6"/>
    <mergeCell ref="DG6:DQ6"/>
    <mergeCell ref="DR6:DY6"/>
    <mergeCell ref="A7:J7"/>
    <mergeCell ref="K7:S7"/>
    <mergeCell ref="T7:AG7"/>
    <mergeCell ref="AH7:AP7"/>
    <mergeCell ref="AQ7:BD7"/>
    <mergeCell ref="BE7:BM7"/>
    <mergeCell ref="BN7:CA7"/>
    <mergeCell ref="CB7:CJ7"/>
    <mergeCell ref="CY6:DF6"/>
    <mergeCell ref="DZ6:EJ6"/>
    <mergeCell ref="EK6:ER6"/>
    <mergeCell ref="ES6:FC6"/>
    <mergeCell ref="ES7:FC7"/>
    <mergeCell ref="FD7:FK7"/>
    <mergeCell ref="FL7:FV7"/>
    <mergeCell ref="HK7:KH7"/>
    <mergeCell ref="A8:J8"/>
    <mergeCell ref="K8:S8"/>
    <mergeCell ref="T8:AG8"/>
    <mergeCell ref="AH8:AP8"/>
    <mergeCell ref="AQ8:BD8"/>
    <mergeCell ref="BE8:BM8"/>
    <mergeCell ref="CK7:CX7"/>
    <mergeCell ref="CY7:DF7"/>
    <mergeCell ref="DG7:DQ7"/>
    <mergeCell ref="DR7:DY7"/>
    <mergeCell ref="DZ7:EJ7"/>
    <mergeCell ref="EK7:ER7"/>
    <mergeCell ref="ID8:IV8"/>
    <mergeCell ref="IW8:JO8"/>
    <mergeCell ref="JP8:KH8"/>
    <mergeCell ref="ES8:FC8"/>
    <mergeCell ref="FD8:FK8"/>
    <mergeCell ref="A9:J9"/>
    <mergeCell ref="K9:S9"/>
    <mergeCell ref="T9:AG9"/>
    <mergeCell ref="AH9:AP9"/>
    <mergeCell ref="AQ9:BD9"/>
    <mergeCell ref="BE9:BM9"/>
    <mergeCell ref="BN9:CA9"/>
    <mergeCell ref="DZ8:EJ8"/>
    <mergeCell ref="EK8:ER8"/>
    <mergeCell ref="BN8:CA8"/>
    <mergeCell ref="CB8:CJ8"/>
    <mergeCell ref="CK8:CX8"/>
    <mergeCell ref="CY8:DF8"/>
    <mergeCell ref="DG8:DQ8"/>
    <mergeCell ref="DR8:DY8"/>
    <mergeCell ref="CB9:CJ9"/>
    <mergeCell ref="CK9:CX9"/>
    <mergeCell ref="CY9:DF9"/>
    <mergeCell ref="DG9:DQ9"/>
    <mergeCell ref="DR9:DY9"/>
    <mergeCell ref="DZ9:EJ9"/>
    <mergeCell ref="FL8:FV8"/>
    <mergeCell ref="HK8:IC8"/>
    <mergeCell ref="ID9:IK9"/>
    <mergeCell ref="IL9:IV9"/>
    <mergeCell ref="IW9:JD9"/>
    <mergeCell ref="JE9:JO9"/>
    <mergeCell ref="JP9:JW9"/>
    <mergeCell ref="JX9:KH9"/>
    <mergeCell ref="EK9:ER9"/>
    <mergeCell ref="ES9:FC9"/>
    <mergeCell ref="FD9:FK9"/>
    <mergeCell ref="FL9:FV9"/>
    <mergeCell ref="HK9:HR9"/>
    <mergeCell ref="HS9:IC9"/>
    <mergeCell ref="CK10:CX10"/>
    <mergeCell ref="CY10:DF10"/>
    <mergeCell ref="DG10:DQ10"/>
    <mergeCell ref="DR10:DY10"/>
    <mergeCell ref="A10:J10"/>
    <mergeCell ref="K10:S10"/>
    <mergeCell ref="T10:AG10"/>
    <mergeCell ref="AH10:AP10"/>
    <mergeCell ref="AQ10:BD10"/>
    <mergeCell ref="BE10:BM10"/>
    <mergeCell ref="JX10:KH10"/>
    <mergeCell ref="A11:J11"/>
    <mergeCell ref="K11:S11"/>
    <mergeCell ref="T11:AG11"/>
    <mergeCell ref="AH11:AP11"/>
    <mergeCell ref="AQ11:BD11"/>
    <mergeCell ref="BE11:BM11"/>
    <mergeCell ref="BN11:CA11"/>
    <mergeCell ref="CB11:CJ11"/>
    <mergeCell ref="CK11:CX11"/>
    <mergeCell ref="HS10:IC10"/>
    <mergeCell ref="ID10:IK10"/>
    <mergeCell ref="IL10:IV10"/>
    <mergeCell ref="IW10:JD10"/>
    <mergeCell ref="JE10:JO10"/>
    <mergeCell ref="JP10:JW10"/>
    <mergeCell ref="DZ10:EJ10"/>
    <mergeCell ref="EK10:ER10"/>
    <mergeCell ref="ES10:FC10"/>
    <mergeCell ref="FD10:FK10"/>
    <mergeCell ref="FL10:FV10"/>
    <mergeCell ref="HK10:HR10"/>
    <mergeCell ref="BN10:CA10"/>
    <mergeCell ref="CB10:CJ10"/>
    <mergeCell ref="JE11:JO11"/>
    <mergeCell ref="JP11:JW11"/>
    <mergeCell ref="JX11:KH11"/>
    <mergeCell ref="HK12:HR12"/>
    <mergeCell ref="HS12:IC12"/>
    <mergeCell ref="ID12:IK12"/>
    <mergeCell ref="IL12:IV12"/>
    <mergeCell ref="IW12:JD12"/>
    <mergeCell ref="JE12:JO12"/>
    <mergeCell ref="HK11:HR11"/>
    <mergeCell ref="HS11:IC11"/>
    <mergeCell ref="ID11:IK11"/>
    <mergeCell ref="IL11:IV11"/>
    <mergeCell ref="JP12:JW12"/>
    <mergeCell ref="JX12:KH12"/>
    <mergeCell ref="A13:G15"/>
    <mergeCell ref="H13:CX13"/>
    <mergeCell ref="CY13:DQ14"/>
    <mergeCell ref="HI13:HP13"/>
    <mergeCell ref="HQ13:IA13"/>
    <mergeCell ref="IB13:II13"/>
    <mergeCell ref="IJ13:IT13"/>
    <mergeCell ref="IU13:JB13"/>
    <mergeCell ref="IW11:JD11"/>
    <mergeCell ref="FD11:FK11"/>
    <mergeCell ref="FL11:FV11"/>
    <mergeCell ref="CY11:DF11"/>
    <mergeCell ref="DG11:DQ11"/>
    <mergeCell ref="DR11:DY11"/>
    <mergeCell ref="DZ11:EJ11"/>
    <mergeCell ref="EK11:ER11"/>
    <mergeCell ref="ES11:FC11"/>
    <mergeCell ref="H14:Z14"/>
    <mergeCell ref="AA14:AS14"/>
    <mergeCell ref="AT14:BL14"/>
    <mergeCell ref="BM14:CE14"/>
    <mergeCell ref="CF14:CX14"/>
    <mergeCell ref="HI14:HP14"/>
    <mergeCell ref="HQ14:IA14"/>
    <mergeCell ref="IB14:II14"/>
    <mergeCell ref="IJ14:IT14"/>
    <mergeCell ref="IU14:JB14"/>
    <mergeCell ref="JC14:JM14"/>
    <mergeCell ref="JN14:JU14"/>
    <mergeCell ref="JV14:KF14"/>
    <mergeCell ref="JC13:JM13"/>
    <mergeCell ref="JN13:JU13"/>
    <mergeCell ref="JV13:KF13"/>
    <mergeCell ref="BM15:BT15"/>
    <mergeCell ref="BU15:CE15"/>
    <mergeCell ref="CF15:CM15"/>
    <mergeCell ref="CN15:CX15"/>
    <mergeCell ref="CY15:DF15"/>
    <mergeCell ref="DG15:DQ15"/>
    <mergeCell ref="H15:O15"/>
    <mergeCell ref="P15:Z15"/>
    <mergeCell ref="AA15:AH15"/>
    <mergeCell ref="AI15:AS15"/>
    <mergeCell ref="AT15:BA15"/>
    <mergeCell ref="BB15:BL15"/>
    <mergeCell ref="DG16:DQ16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BU17:CE17"/>
    <mergeCell ref="BB16:BL16"/>
    <mergeCell ref="BM16:BT16"/>
    <mergeCell ref="BU16:CE16"/>
    <mergeCell ref="CF16:CM16"/>
    <mergeCell ref="CN16:CX16"/>
    <mergeCell ref="CY16:DF16"/>
    <mergeCell ref="A16:G16"/>
    <mergeCell ref="H16:O16"/>
    <mergeCell ref="P16:Z16"/>
    <mergeCell ref="AA16:AH16"/>
    <mergeCell ref="AI16:AS16"/>
    <mergeCell ref="AT16:BA16"/>
    <mergeCell ref="CF17:CM17"/>
    <mergeCell ref="CN17:CX17"/>
    <mergeCell ref="CY17:DF17"/>
    <mergeCell ref="DG17:DQ17"/>
    <mergeCell ref="A18:G18"/>
    <mergeCell ref="H18:O18"/>
    <mergeCell ref="P18:Z18"/>
    <mergeCell ref="AA18:AH18"/>
    <mergeCell ref="AI18:AS18"/>
    <mergeCell ref="AT18:BA18"/>
    <mergeCell ref="DG18:DQ18"/>
    <mergeCell ref="BB18:BL18"/>
    <mergeCell ref="BM18:BT18"/>
    <mergeCell ref="BU18:CE18"/>
    <mergeCell ref="CF18:CM18"/>
    <mergeCell ref="CN18:CX18"/>
    <mergeCell ref="CY18:DF18"/>
    <mergeCell ref="CF19:CM19"/>
    <mergeCell ref="CN19:CX19"/>
    <mergeCell ref="CY19:DF19"/>
    <mergeCell ref="DG19:DQ19"/>
    <mergeCell ref="A20:G20"/>
    <mergeCell ref="H20:O20"/>
    <mergeCell ref="P20:Z20"/>
    <mergeCell ref="AA20:AH20"/>
    <mergeCell ref="AI20:AS20"/>
    <mergeCell ref="AT20:BA20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HD26:HJ28"/>
    <mergeCell ref="HD29:HJ29"/>
    <mergeCell ref="HD30:HJ30"/>
    <mergeCell ref="HD31:HJ31"/>
    <mergeCell ref="HD32:HJ32"/>
    <mergeCell ref="HD33:HJ33"/>
    <mergeCell ref="DG20:DQ20"/>
    <mergeCell ref="A21:CX21"/>
    <mergeCell ref="A22:CX22"/>
    <mergeCell ref="A23:CX23"/>
    <mergeCell ref="A24:CX24"/>
    <mergeCell ref="BB20:BL20"/>
    <mergeCell ref="BM20:BT20"/>
    <mergeCell ref="BU20:CE20"/>
    <mergeCell ref="CF20:CM20"/>
    <mergeCell ref="CN20:CX20"/>
    <mergeCell ref="CY20:DF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6" fitToHeight="0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トビラ6</vt:lpstr>
      <vt:lpstr>白紙</vt:lpstr>
      <vt:lpstr>白紙１</vt:lpstr>
      <vt:lpstr>1</vt:lpstr>
      <vt:lpstr>2.3</vt:lpstr>
      <vt:lpstr>白紙２</vt:lpstr>
      <vt:lpstr>4（１）</vt:lpstr>
      <vt:lpstr>４（２）</vt:lpstr>
      <vt:lpstr>5（１）</vt:lpstr>
      <vt:lpstr>５（２）</vt:lpstr>
      <vt:lpstr>白紙３</vt:lpstr>
      <vt:lpstr>旧５</vt:lpstr>
      <vt:lpstr>'1'!Print_Area</vt:lpstr>
      <vt:lpstr>'2.3'!Print_Area</vt:lpstr>
      <vt:lpstr>'4（１）'!Print_Area</vt:lpstr>
      <vt:lpstr>'４（２）'!Print_Area</vt:lpstr>
      <vt:lpstr>'5（１）'!Print_Area</vt:lpstr>
      <vt:lpstr>'５（２）'!Print_Area</vt:lpstr>
      <vt:lpstr>トビラ6!Print_Area</vt:lpstr>
      <vt:lpstr>旧５!Print_Area</vt:lpstr>
      <vt:lpstr>白紙!Print_Area</vt:lpstr>
      <vt:lpstr>白紙１!Print_Area</vt:lpstr>
      <vt:lpstr>白紙２!Print_Area</vt:lpstr>
      <vt:lpstr>白紙３!Print_Area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2018-01-30T06:32:56Z</dcterms:created>
  <dcterms:modified xsi:type="dcterms:W3CDTF">2024-03-26T08:31:18Z</dcterms:modified>
</cp:coreProperties>
</file>