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指定担当（バックアップ）\1.指定関係\19　ホームページ関係\16　地域密着型サービス◎\☆平成30年4月～（HP公開用）\(入居、宿泊を伴わない）指定地域密着型サービス事業者の指定にかかる事前協議等について\１指定申請の流れ\２日程確認表\"/>
    </mc:Choice>
  </mc:AlternateContent>
  <xr:revisionPtr revIDLastSave="0" documentId="13_ncr:1_{D936D769-317C-4888-85E7-101BF70532EA}" xr6:coauthVersionLast="47" xr6:coauthVersionMax="47" xr10:uidLastSave="{00000000-0000-0000-0000-000000000000}"/>
  <bookViews>
    <workbookView xWindow="-120" yWindow="-120" windowWidth="20730" windowHeight="11040" tabRatio="564" firstSheet="1" activeTab="1" xr2:uid="{00000000-000D-0000-FFFF-FFFF00000000}"/>
  </bookViews>
  <sheets>
    <sheet name="地域密着型通所介護" sheetId="1" state="hidden" r:id="rId1"/>
    <sheet name="地域密着型通所介護以外" sheetId="4" r:id="rId2"/>
    <sheet name="日程確認" sheetId="5" state="hidden" r:id="rId3"/>
    <sheet name="日程確認 (協議あり)" sheetId="11" state="hidden" r:id="rId4"/>
    <sheet name="期間シート" sheetId="2" state="hidden" r:id="rId5"/>
    <sheet name="居宅ＰＤＦ" sheetId="8" state="hidden" r:id="rId6"/>
    <sheet name="地密ＰＤＦ" sheetId="9" state="hidden" r:id="rId7"/>
    <sheet name="地密デイ以外ＰＤＦ" sheetId="10" state="hidden" r:id="rId8"/>
  </sheets>
  <definedNames>
    <definedName name="_xlnm.Print_Area" localSheetId="0">地域密着型通所介護!$A$1:$Y$29</definedName>
    <definedName name="_xlnm.Print_Area" localSheetId="1">地域密着型通所介護以外!$A$1:$Y$31</definedName>
    <definedName name="_xlnm.Print_Area" localSheetId="2">日程確認!$A$1:$Y$14</definedName>
    <definedName name="_xlnm.Print_Area" localSheetId="3">'日程確認 (協議あり)'!$A$1:$Y$24</definedName>
    <definedName name="_xlnm.Print_Titles" localSheetId="5">居宅ＰＤＦ!$1:$4</definedName>
    <definedName name="_xlnm.Print_Titles" localSheetId="6">地密ＰＤＦ!$1:$4</definedName>
    <definedName name="_xlnm.Print_Titles" localSheetId="7">地密デイ以外ＰＤＦ!$1:$5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2" l="1"/>
  <c r="A36" i="10"/>
  <c r="B36" i="10"/>
  <c r="C36" i="10"/>
  <c r="D36" i="10"/>
  <c r="F36" i="10"/>
  <c r="G36" i="10"/>
  <c r="I36" i="10"/>
  <c r="J36" i="10"/>
  <c r="K36" i="10"/>
  <c r="A37" i="10"/>
  <c r="B37" i="10"/>
  <c r="C37" i="10"/>
  <c r="D37" i="10"/>
  <c r="F37" i="10"/>
  <c r="G37" i="10"/>
  <c r="I37" i="10"/>
  <c r="J37" i="10"/>
  <c r="K37" i="10"/>
  <c r="A35" i="9"/>
  <c r="B35" i="9"/>
  <c r="C35" i="9"/>
  <c r="D35" i="9"/>
  <c r="F35" i="9"/>
  <c r="G35" i="9"/>
  <c r="I35" i="9"/>
  <c r="J35" i="9"/>
  <c r="A36" i="9"/>
  <c r="B36" i="9"/>
  <c r="C36" i="9"/>
  <c r="D36" i="9"/>
  <c r="F36" i="9"/>
  <c r="G36" i="9"/>
  <c r="I36" i="9"/>
  <c r="J36" i="9"/>
  <c r="A35" i="8"/>
  <c r="B35" i="8"/>
  <c r="C35" i="8"/>
  <c r="E35" i="8"/>
  <c r="F35" i="8"/>
  <c r="H35" i="8"/>
  <c r="I35" i="8"/>
  <c r="A36" i="8"/>
  <c r="B36" i="8"/>
  <c r="C36" i="8"/>
  <c r="E36" i="8"/>
  <c r="F36" i="8"/>
  <c r="H36" i="8"/>
  <c r="I36" i="8"/>
  <c r="N32" i="2"/>
  <c r="N33" i="2" s="1"/>
  <c r="M32" i="2"/>
  <c r="M33" i="2" s="1"/>
  <c r="L32" i="2"/>
  <c r="L33" i="2" s="1"/>
  <c r="K32" i="2"/>
  <c r="K33" i="2" s="1"/>
  <c r="I33" i="2"/>
  <c r="I31" i="2"/>
  <c r="I2" i="2"/>
  <c r="G24" i="2"/>
  <c r="C33" i="2"/>
  <c r="C31" i="2"/>
  <c r="C29" i="2"/>
  <c r="B32" i="9" s="1"/>
  <c r="C27" i="2"/>
  <c r="C25" i="2"/>
  <c r="C23" i="2"/>
  <c r="B27" i="10" s="1"/>
  <c r="C21" i="2"/>
  <c r="B25" i="10" s="1"/>
  <c r="C19" i="2"/>
  <c r="C17" i="2"/>
  <c r="C15" i="2"/>
  <c r="C13" i="2"/>
  <c r="I12" i="4" s="1"/>
  <c r="C11" i="2"/>
  <c r="C9" i="2"/>
  <c r="C7" i="2"/>
  <c r="B11" i="10" s="1"/>
  <c r="C5" i="2"/>
  <c r="B8" i="9" s="1"/>
  <c r="C3" i="2"/>
  <c r="H31" i="2"/>
  <c r="H30" i="2"/>
  <c r="J33" i="9" s="1"/>
  <c r="G33" i="2"/>
  <c r="P33" i="2"/>
  <c r="C35" i="10"/>
  <c r="G31" i="2"/>
  <c r="H34" i="8" s="1"/>
  <c r="I30" i="2"/>
  <c r="C34" i="10" s="1"/>
  <c r="G30" i="2"/>
  <c r="M30" i="2" s="1"/>
  <c r="M31" i="2" s="1"/>
  <c r="I29" i="2"/>
  <c r="C32" i="9" s="1"/>
  <c r="H29" i="2"/>
  <c r="J32" i="9" s="1"/>
  <c r="G29" i="2"/>
  <c r="I28" i="2"/>
  <c r="C31" i="9" s="1"/>
  <c r="H28" i="2"/>
  <c r="N28" i="2" s="1"/>
  <c r="N29" i="2" s="1"/>
  <c r="O29" i="2" s="1"/>
  <c r="K33" i="10" s="1"/>
  <c r="G28" i="2"/>
  <c r="I31" i="9" s="1"/>
  <c r="I27" i="2"/>
  <c r="H27" i="2"/>
  <c r="I30" i="8" s="1"/>
  <c r="G27" i="2"/>
  <c r="I26" i="2"/>
  <c r="C30" i="10" s="1"/>
  <c r="H26" i="2"/>
  <c r="I29" i="8" s="1"/>
  <c r="G26" i="2"/>
  <c r="H29" i="8" s="1"/>
  <c r="I25" i="2"/>
  <c r="C29" i="10" s="1"/>
  <c r="H25" i="2"/>
  <c r="I28" i="8" s="1"/>
  <c r="G25" i="2"/>
  <c r="I28" i="9" s="1"/>
  <c r="I24" i="2"/>
  <c r="C28" i="10" s="1"/>
  <c r="H24" i="2"/>
  <c r="P24" i="2" s="1"/>
  <c r="I23" i="2"/>
  <c r="C27" i="10" s="1"/>
  <c r="H23" i="2"/>
  <c r="J26" i="9" s="1"/>
  <c r="G23" i="2"/>
  <c r="I22" i="2"/>
  <c r="H22" i="2"/>
  <c r="I25" i="8" s="1"/>
  <c r="G22" i="2"/>
  <c r="M22" i="2" s="1"/>
  <c r="M23" i="2" s="1"/>
  <c r="I27" i="10" s="1"/>
  <c r="I21" i="2"/>
  <c r="H21" i="2"/>
  <c r="G21" i="2"/>
  <c r="I24" i="9" s="1"/>
  <c r="I20" i="2"/>
  <c r="C23" i="9" s="1"/>
  <c r="H20" i="2"/>
  <c r="G20" i="2"/>
  <c r="H23" i="8" s="1"/>
  <c r="I19" i="2"/>
  <c r="C22" i="9" s="1"/>
  <c r="H19" i="2"/>
  <c r="I22" i="8" s="1"/>
  <c r="G19" i="2"/>
  <c r="I18" i="2"/>
  <c r="C22" i="10" s="1"/>
  <c r="H18" i="2"/>
  <c r="I21" i="8" s="1"/>
  <c r="G18" i="2"/>
  <c r="H21" i="8" s="1"/>
  <c r="I17" i="2"/>
  <c r="H17" i="2"/>
  <c r="I20" i="8" s="1"/>
  <c r="G17" i="2"/>
  <c r="I20" i="9" s="1"/>
  <c r="I16" i="2"/>
  <c r="C20" i="10" s="1"/>
  <c r="H16" i="2"/>
  <c r="G16" i="2"/>
  <c r="I19" i="9" s="1"/>
  <c r="I15" i="2"/>
  <c r="C19" i="10" s="1"/>
  <c r="H15" i="2"/>
  <c r="P15" i="2" s="1"/>
  <c r="G15" i="2"/>
  <c r="I14" i="2"/>
  <c r="C17" i="9" s="1"/>
  <c r="H14" i="2"/>
  <c r="J17" i="9" s="1"/>
  <c r="G14" i="2"/>
  <c r="I17" i="9" s="1"/>
  <c r="I13" i="2"/>
  <c r="H13" i="2"/>
  <c r="P13" i="2" s="1"/>
  <c r="G13" i="2"/>
  <c r="I12" i="2"/>
  <c r="C16" i="10" s="1"/>
  <c r="H12" i="2"/>
  <c r="G12" i="2"/>
  <c r="I15" i="9" s="1"/>
  <c r="I11" i="2"/>
  <c r="C14" i="9" s="1"/>
  <c r="H11" i="2"/>
  <c r="I14" i="8" s="1"/>
  <c r="G11" i="2"/>
  <c r="I10" i="2"/>
  <c r="C14" i="10" s="1"/>
  <c r="H10" i="2"/>
  <c r="I13" i="8" s="1"/>
  <c r="G10" i="2"/>
  <c r="H13" i="8" s="1"/>
  <c r="I9" i="2"/>
  <c r="H9" i="2"/>
  <c r="I12" i="8" s="1"/>
  <c r="G9" i="2"/>
  <c r="I12" i="9" s="1"/>
  <c r="I8" i="2"/>
  <c r="C11" i="9" s="1"/>
  <c r="H8" i="2"/>
  <c r="G8" i="2"/>
  <c r="I11" i="9" s="1"/>
  <c r="I7" i="2"/>
  <c r="C11" i="10" s="1"/>
  <c r="H7" i="2"/>
  <c r="J10" i="9" s="1"/>
  <c r="G7" i="2"/>
  <c r="I6" i="2"/>
  <c r="C9" i="9" s="1"/>
  <c r="H6" i="2"/>
  <c r="I9" i="8" s="1"/>
  <c r="G6" i="2"/>
  <c r="M6" i="2" s="1"/>
  <c r="M7" i="2" s="1"/>
  <c r="I11" i="10" s="1"/>
  <c r="I5" i="2"/>
  <c r="H5" i="2"/>
  <c r="J8" i="9" s="1"/>
  <c r="G5" i="2"/>
  <c r="I8" i="9" s="1"/>
  <c r="I4" i="2"/>
  <c r="C7" i="9" s="1"/>
  <c r="H4" i="2"/>
  <c r="G4" i="2"/>
  <c r="H7" i="8" s="1"/>
  <c r="I3" i="2"/>
  <c r="C6" i="9" s="1"/>
  <c r="H3" i="2"/>
  <c r="I6" i="8" s="1"/>
  <c r="G3" i="2"/>
  <c r="C6" i="10"/>
  <c r="H2" i="2"/>
  <c r="P2" i="2" s="1"/>
  <c r="G2" i="2"/>
  <c r="H5" i="8" s="1"/>
  <c r="J2" i="2"/>
  <c r="L2" i="2"/>
  <c r="L3" i="2"/>
  <c r="P32" i="2"/>
  <c r="K2" i="2"/>
  <c r="M12" i="2"/>
  <c r="M13" i="2" s="1"/>
  <c r="I17" i="10" s="1"/>
  <c r="I16" i="9"/>
  <c r="G32" i="2"/>
  <c r="I33" i="8"/>
  <c r="C13" i="9"/>
  <c r="C25" i="10"/>
  <c r="C26" i="10"/>
  <c r="C21" i="10"/>
  <c r="A8" i="11"/>
  <c r="A9" i="4"/>
  <c r="I11" i="11"/>
  <c r="I15" i="11"/>
  <c r="I23" i="11"/>
  <c r="I21" i="11"/>
  <c r="I19" i="11"/>
  <c r="N17" i="11"/>
  <c r="I17" i="11"/>
  <c r="N15" i="11"/>
  <c r="I13" i="5"/>
  <c r="I11" i="5"/>
  <c r="I9" i="5"/>
  <c r="N7" i="5"/>
  <c r="I7" i="5"/>
  <c r="N5" i="5"/>
  <c r="I5" i="5"/>
  <c r="I18" i="1"/>
  <c r="B35" i="10"/>
  <c r="A35" i="10"/>
  <c r="B34" i="10"/>
  <c r="A34" i="10"/>
  <c r="C33" i="10"/>
  <c r="B33" i="10"/>
  <c r="A33" i="10"/>
  <c r="B32" i="10"/>
  <c r="A32" i="10"/>
  <c r="C31" i="10"/>
  <c r="B31" i="10"/>
  <c r="A31" i="10"/>
  <c r="B30" i="10"/>
  <c r="A30" i="10"/>
  <c r="B29" i="10"/>
  <c r="A29" i="10"/>
  <c r="B28" i="10"/>
  <c r="A28" i="10"/>
  <c r="A27" i="10"/>
  <c r="B26" i="10"/>
  <c r="A26" i="10"/>
  <c r="A25" i="10"/>
  <c r="C24" i="10"/>
  <c r="B24" i="10"/>
  <c r="A24" i="10"/>
  <c r="B23" i="10"/>
  <c r="A23" i="10"/>
  <c r="B22" i="10"/>
  <c r="A22" i="10"/>
  <c r="B21" i="10"/>
  <c r="A21" i="10"/>
  <c r="B20" i="10"/>
  <c r="A20" i="10"/>
  <c r="B19" i="10"/>
  <c r="A19" i="10"/>
  <c r="B18" i="10"/>
  <c r="A18" i="10"/>
  <c r="C17" i="10"/>
  <c r="A17" i="10"/>
  <c r="B16" i="10"/>
  <c r="A16" i="10"/>
  <c r="B15" i="10"/>
  <c r="A15" i="10"/>
  <c r="B14" i="10"/>
  <c r="A14" i="10"/>
  <c r="C13" i="10"/>
  <c r="B13" i="10"/>
  <c r="A13" i="10"/>
  <c r="B12" i="10"/>
  <c r="A12" i="10"/>
  <c r="A11" i="10"/>
  <c r="C10" i="10"/>
  <c r="B10" i="10"/>
  <c r="A10" i="10"/>
  <c r="C9" i="10"/>
  <c r="B9" i="10"/>
  <c r="A9" i="10"/>
  <c r="B8" i="10"/>
  <c r="A8" i="10"/>
  <c r="B7" i="10"/>
  <c r="A7" i="10"/>
  <c r="B6" i="10"/>
  <c r="A6" i="10"/>
  <c r="D5" i="9"/>
  <c r="C8" i="9"/>
  <c r="C12" i="9"/>
  <c r="C16" i="9"/>
  <c r="C20" i="9"/>
  <c r="C21" i="9"/>
  <c r="C24" i="9"/>
  <c r="C28" i="9"/>
  <c r="C30" i="9"/>
  <c r="C5" i="9"/>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5" i="8"/>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5" i="9"/>
  <c r="B6" i="9"/>
  <c r="B7" i="9"/>
  <c r="B9" i="9"/>
  <c r="B10" i="9"/>
  <c r="B11" i="9"/>
  <c r="B12" i="9"/>
  <c r="B13" i="9"/>
  <c r="B14" i="9"/>
  <c r="B15" i="9"/>
  <c r="B17" i="9"/>
  <c r="B18" i="9"/>
  <c r="B19" i="9"/>
  <c r="B20" i="9"/>
  <c r="B21" i="9"/>
  <c r="B22" i="9"/>
  <c r="B23" i="9"/>
  <c r="B25" i="9"/>
  <c r="B26" i="9"/>
  <c r="B27" i="9"/>
  <c r="B28" i="9"/>
  <c r="B29" i="9"/>
  <c r="B30" i="9"/>
  <c r="B31" i="9"/>
  <c r="B33" i="9"/>
  <c r="B34" i="9"/>
  <c r="B5" i="9"/>
  <c r="J34" i="9"/>
  <c r="G34" i="9"/>
  <c r="F34" i="9"/>
  <c r="D34" i="9"/>
  <c r="G33" i="9"/>
  <c r="F33" i="9"/>
  <c r="D33" i="9"/>
  <c r="I32" i="9"/>
  <c r="G32" i="9"/>
  <c r="F32" i="9"/>
  <c r="D32" i="9"/>
  <c r="J31" i="9"/>
  <c r="G31" i="9"/>
  <c r="F31" i="9"/>
  <c r="D31" i="9"/>
  <c r="I30" i="9"/>
  <c r="G30" i="9"/>
  <c r="F30" i="9"/>
  <c r="D30" i="9"/>
  <c r="J29" i="9"/>
  <c r="G29" i="9"/>
  <c r="F29" i="9"/>
  <c r="D29" i="9"/>
  <c r="G28" i="9"/>
  <c r="F28" i="9"/>
  <c r="D28" i="9"/>
  <c r="J27" i="9"/>
  <c r="I27" i="9"/>
  <c r="G27" i="9"/>
  <c r="F27" i="9"/>
  <c r="D27" i="9"/>
  <c r="I26" i="9"/>
  <c r="G26" i="9"/>
  <c r="F26" i="9"/>
  <c r="D26" i="9"/>
  <c r="G25" i="9"/>
  <c r="F25" i="9"/>
  <c r="D25" i="9"/>
  <c r="J24" i="9"/>
  <c r="G24" i="9"/>
  <c r="F24" i="9"/>
  <c r="D24" i="9"/>
  <c r="J23" i="9"/>
  <c r="I23" i="9"/>
  <c r="G23" i="9"/>
  <c r="F23" i="9"/>
  <c r="D23" i="9"/>
  <c r="I22" i="9"/>
  <c r="G22" i="9"/>
  <c r="F22" i="9"/>
  <c r="D22" i="9"/>
  <c r="J21" i="9"/>
  <c r="G21" i="9"/>
  <c r="F21" i="9"/>
  <c r="D21" i="9"/>
  <c r="J20" i="9"/>
  <c r="G20" i="9"/>
  <c r="F20" i="9"/>
  <c r="D20" i="9"/>
  <c r="J19" i="9"/>
  <c r="G19" i="9"/>
  <c r="F19" i="9"/>
  <c r="D19" i="9"/>
  <c r="I18" i="9"/>
  <c r="G18" i="9"/>
  <c r="F18" i="9"/>
  <c r="D18" i="9"/>
  <c r="G17" i="9"/>
  <c r="F17" i="9"/>
  <c r="D17" i="9"/>
  <c r="J16" i="9"/>
  <c r="G16" i="9"/>
  <c r="F16" i="9"/>
  <c r="D16" i="9"/>
  <c r="J15" i="9"/>
  <c r="G15" i="9"/>
  <c r="F15" i="9"/>
  <c r="D15" i="9"/>
  <c r="I14" i="9"/>
  <c r="G14" i="9"/>
  <c r="F14" i="9"/>
  <c r="D14" i="9"/>
  <c r="G13" i="9"/>
  <c r="F13" i="9"/>
  <c r="D13" i="9"/>
  <c r="J12" i="9"/>
  <c r="G12" i="9"/>
  <c r="F12" i="9"/>
  <c r="D12" i="9"/>
  <c r="J11" i="9"/>
  <c r="G11" i="9"/>
  <c r="F11" i="9"/>
  <c r="D11" i="9"/>
  <c r="I10" i="9"/>
  <c r="G10" i="9"/>
  <c r="F10" i="9"/>
  <c r="D10" i="9"/>
  <c r="G9" i="9"/>
  <c r="F9" i="9"/>
  <c r="D9" i="9"/>
  <c r="G8" i="9"/>
  <c r="F8" i="9"/>
  <c r="D8" i="9"/>
  <c r="J7" i="9"/>
  <c r="G7" i="9"/>
  <c r="F7" i="9"/>
  <c r="D7" i="9"/>
  <c r="I6" i="9"/>
  <c r="G6" i="9"/>
  <c r="F6" i="9"/>
  <c r="D6" i="9"/>
  <c r="G5" i="9"/>
  <c r="F5" i="9"/>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5" i="8"/>
  <c r="I7" i="8"/>
  <c r="I8" i="8"/>
  <c r="I11" i="8"/>
  <c r="I15" i="8"/>
  <c r="I16" i="8"/>
  <c r="I19" i="8"/>
  <c r="I23" i="8"/>
  <c r="I24" i="8"/>
  <c r="I27" i="8"/>
  <c r="I34" i="8"/>
  <c r="F6" i="8"/>
  <c r="H6" i="8"/>
  <c r="F7" i="8"/>
  <c r="F8" i="8"/>
  <c r="F9" i="8"/>
  <c r="F10" i="8"/>
  <c r="H10" i="8"/>
  <c r="F11" i="8"/>
  <c r="H11" i="8"/>
  <c r="F12" i="8"/>
  <c r="F13" i="8"/>
  <c r="F14" i="8"/>
  <c r="H14" i="8"/>
  <c r="F15" i="8"/>
  <c r="F16" i="8"/>
  <c r="F17" i="8"/>
  <c r="F18" i="8"/>
  <c r="H18" i="8"/>
  <c r="F19" i="8"/>
  <c r="H19" i="8"/>
  <c r="F20" i="8"/>
  <c r="F21" i="8"/>
  <c r="F22" i="8"/>
  <c r="H22" i="8"/>
  <c r="F23" i="8"/>
  <c r="F24" i="8"/>
  <c r="F25" i="8"/>
  <c r="F26" i="8"/>
  <c r="H26" i="8"/>
  <c r="F27" i="8"/>
  <c r="H27" i="8"/>
  <c r="F28" i="8"/>
  <c r="F29" i="8"/>
  <c r="F30" i="8"/>
  <c r="H30" i="8"/>
  <c r="F31" i="8"/>
  <c r="F32" i="8"/>
  <c r="H32" i="8"/>
  <c r="F33" i="8"/>
  <c r="F34" i="8"/>
  <c r="F5" i="8"/>
  <c r="C6" i="8"/>
  <c r="E6" i="8"/>
  <c r="C7" i="8"/>
  <c r="E7" i="8"/>
  <c r="C8" i="8"/>
  <c r="E8" i="8"/>
  <c r="C9" i="8"/>
  <c r="E9" i="8"/>
  <c r="C10" i="8"/>
  <c r="E10" i="8"/>
  <c r="C11" i="8"/>
  <c r="E11" i="8"/>
  <c r="C12" i="8"/>
  <c r="E12" i="8"/>
  <c r="C13" i="8"/>
  <c r="E13" i="8"/>
  <c r="C14" i="8"/>
  <c r="E14" i="8"/>
  <c r="C15" i="8"/>
  <c r="E15" i="8"/>
  <c r="C16" i="8"/>
  <c r="E16" i="8"/>
  <c r="C17" i="8"/>
  <c r="E17" i="8"/>
  <c r="C18" i="8"/>
  <c r="E18" i="8"/>
  <c r="C19" i="8"/>
  <c r="E19" i="8"/>
  <c r="C20" i="8"/>
  <c r="E20" i="8"/>
  <c r="C21" i="8"/>
  <c r="E21" i="8"/>
  <c r="C22" i="8"/>
  <c r="E22" i="8"/>
  <c r="C23" i="8"/>
  <c r="E23" i="8"/>
  <c r="C24" i="8"/>
  <c r="E24" i="8"/>
  <c r="C25" i="8"/>
  <c r="E25" i="8"/>
  <c r="C26" i="8"/>
  <c r="E26" i="8"/>
  <c r="C27" i="8"/>
  <c r="E27" i="8"/>
  <c r="C28" i="8"/>
  <c r="E28" i="8"/>
  <c r="C29" i="8"/>
  <c r="E29" i="8"/>
  <c r="C30" i="8"/>
  <c r="E30" i="8"/>
  <c r="C31" i="8"/>
  <c r="E31" i="8"/>
  <c r="C32" i="8"/>
  <c r="E32" i="8"/>
  <c r="C33" i="8"/>
  <c r="E33" i="8"/>
  <c r="C34" i="8"/>
  <c r="E34" i="8"/>
  <c r="E5" i="8"/>
  <c r="C5" i="8"/>
  <c r="A27" i="4"/>
  <c r="I12" i="1"/>
  <c r="I26" i="1"/>
  <c r="I24" i="1"/>
  <c r="I22" i="1"/>
  <c r="N20" i="1"/>
  <c r="I20" i="1"/>
  <c r="N18" i="1"/>
  <c r="I14" i="1"/>
  <c r="A9" i="1"/>
  <c r="I14" i="4"/>
  <c r="P31" i="2"/>
  <c r="N30" i="2"/>
  <c r="J34" i="10" s="1"/>
  <c r="L30" i="2"/>
  <c r="K30" i="2"/>
  <c r="K31" i="2" s="1"/>
  <c r="F35" i="10" s="1"/>
  <c r="J30" i="2"/>
  <c r="D34" i="10" s="1"/>
  <c r="P28" i="2"/>
  <c r="L28" i="2"/>
  <c r="L29" i="2" s="1"/>
  <c r="G33" i="10" s="1"/>
  <c r="K28" i="2"/>
  <c r="J28" i="2"/>
  <c r="J29" i="2" s="1"/>
  <c r="D33" i="10" s="1"/>
  <c r="L26" i="2"/>
  <c r="K26" i="2"/>
  <c r="F30" i="10" s="1"/>
  <c r="J26" i="2"/>
  <c r="D30" i="10" s="1"/>
  <c r="P25" i="2"/>
  <c r="M24" i="2"/>
  <c r="I28" i="10" s="1"/>
  <c r="L24" i="2"/>
  <c r="K24" i="2"/>
  <c r="K25" i="2" s="1"/>
  <c r="F29" i="10" s="1"/>
  <c r="J24" i="2"/>
  <c r="J25" i="2" s="1"/>
  <c r="D29" i="10" s="1"/>
  <c r="L22" i="2"/>
  <c r="K22" i="2"/>
  <c r="F26" i="10" s="1"/>
  <c r="J22" i="2"/>
  <c r="J23" i="2" s="1"/>
  <c r="D27" i="10" s="1"/>
  <c r="P21" i="2"/>
  <c r="P20" i="2"/>
  <c r="N20" i="2"/>
  <c r="N21" i="2" s="1"/>
  <c r="O21" i="2" s="1"/>
  <c r="K25" i="10" s="1"/>
  <c r="L20" i="2"/>
  <c r="L21" i="2" s="1"/>
  <c r="G25" i="10" s="1"/>
  <c r="K20" i="2"/>
  <c r="J20" i="2"/>
  <c r="J21" i="2" s="1"/>
  <c r="D25" i="10" s="1"/>
  <c r="L18" i="2"/>
  <c r="L19" i="2" s="1"/>
  <c r="G23" i="10" s="1"/>
  <c r="K18" i="2"/>
  <c r="J18" i="2"/>
  <c r="J19" i="2" s="1"/>
  <c r="D23" i="10" s="1"/>
  <c r="P16" i="2"/>
  <c r="N16" i="2"/>
  <c r="L16" i="2"/>
  <c r="L17" i="2" s="1"/>
  <c r="G21" i="10" s="1"/>
  <c r="K16" i="2"/>
  <c r="K17" i="2" s="1"/>
  <c r="F21" i="10" s="1"/>
  <c r="J16" i="2"/>
  <c r="L14" i="2"/>
  <c r="L15" i="2" s="1"/>
  <c r="G19" i="10" s="1"/>
  <c r="K14" i="2"/>
  <c r="J14" i="2"/>
  <c r="J15" i="2" s="1"/>
  <c r="D19" i="10" s="1"/>
  <c r="P12" i="2"/>
  <c r="N12" i="2"/>
  <c r="L12" i="2"/>
  <c r="L13" i="2" s="1"/>
  <c r="G17" i="10" s="1"/>
  <c r="K12" i="2"/>
  <c r="K13" i="2" s="1"/>
  <c r="F17" i="10" s="1"/>
  <c r="J12" i="2"/>
  <c r="L10" i="2"/>
  <c r="L11" i="2" s="1"/>
  <c r="K10" i="2"/>
  <c r="F14" i="10" s="1"/>
  <c r="J10" i="2"/>
  <c r="P8" i="2"/>
  <c r="N8" i="2"/>
  <c r="N9" i="2" s="1"/>
  <c r="O9" i="2" s="1"/>
  <c r="K13" i="10" s="1"/>
  <c r="L8" i="2"/>
  <c r="L9" i="2" s="1"/>
  <c r="G13" i="10" s="1"/>
  <c r="K8" i="2"/>
  <c r="K9" i="2" s="1"/>
  <c r="F13" i="10" s="1"/>
  <c r="J8" i="2"/>
  <c r="J9" i="2" s="1"/>
  <c r="D13" i="10" s="1"/>
  <c r="L6" i="2"/>
  <c r="K6" i="2"/>
  <c r="K7" i="2" s="1"/>
  <c r="F11" i="10" s="1"/>
  <c r="J6" i="2"/>
  <c r="J7" i="2" s="1"/>
  <c r="D11" i="10" s="1"/>
  <c r="P5" i="2"/>
  <c r="P4" i="2"/>
  <c r="N4" i="2"/>
  <c r="N5" i="2" s="1"/>
  <c r="O5" i="2" s="1"/>
  <c r="K9" i="10" s="1"/>
  <c r="M4" i="2"/>
  <c r="M5" i="2" s="1"/>
  <c r="I9" i="10" s="1"/>
  <c r="L4" i="2"/>
  <c r="L5" i="2" s="1"/>
  <c r="G9" i="10" s="1"/>
  <c r="K4" i="2"/>
  <c r="J4" i="2"/>
  <c r="J5" i="2" s="1"/>
  <c r="D9" i="10" s="1"/>
  <c r="P3" i="2"/>
  <c r="G7" i="10"/>
  <c r="I20" i="4" l="1"/>
  <c r="N22" i="2"/>
  <c r="J26" i="10" s="1"/>
  <c r="P29" i="2"/>
  <c r="I32" i="8"/>
  <c r="P9" i="2"/>
  <c r="P17" i="2"/>
  <c r="N18" i="2"/>
  <c r="J22" i="10" s="1"/>
  <c r="M20" i="2"/>
  <c r="M21" i="2" s="1"/>
  <c r="I25" i="10" s="1"/>
  <c r="N24" i="2"/>
  <c r="N25" i="2" s="1"/>
  <c r="O25" i="2" s="1"/>
  <c r="K29" i="10" s="1"/>
  <c r="I31" i="8"/>
  <c r="I7" i="9"/>
  <c r="B24" i="9"/>
  <c r="B16" i="9"/>
  <c r="C34" i="9"/>
  <c r="C18" i="9"/>
  <c r="C15" i="10"/>
  <c r="B17" i="10"/>
  <c r="C18" i="10"/>
  <c r="C23" i="10"/>
  <c r="J28" i="9"/>
  <c r="C10" i="9"/>
  <c r="M8" i="2"/>
  <c r="N14" i="2"/>
  <c r="J18" i="10" s="1"/>
  <c r="M16" i="2"/>
  <c r="M17" i="2" s="1"/>
  <c r="I21" i="10" s="1"/>
  <c r="H15" i="8"/>
  <c r="I5" i="8"/>
  <c r="J9" i="9"/>
  <c r="I34" i="9"/>
  <c r="H31" i="8"/>
  <c r="M28" i="2"/>
  <c r="M29" i="2" s="1"/>
  <c r="I33" i="10" s="1"/>
  <c r="H25" i="8"/>
  <c r="N2" i="2"/>
  <c r="J6" i="10" s="1"/>
  <c r="H9" i="8"/>
  <c r="J5" i="9"/>
  <c r="J13" i="9"/>
  <c r="J25" i="9"/>
  <c r="C15" i="9"/>
  <c r="C7" i="10"/>
  <c r="I17" i="8"/>
  <c r="P19" i="2"/>
  <c r="I13" i="9"/>
  <c r="J22" i="9"/>
  <c r="M10" i="2"/>
  <c r="M11" i="2" s="1"/>
  <c r="P6" i="2"/>
  <c r="I28" i="1" s="1"/>
  <c r="P10" i="2"/>
  <c r="N26" i="2"/>
  <c r="J30" i="10" s="1"/>
  <c r="H28" i="8"/>
  <c r="I18" i="8"/>
  <c r="J6" i="9"/>
  <c r="C26" i="9"/>
  <c r="C32" i="10"/>
  <c r="I35" i="10"/>
  <c r="P7" i="2"/>
  <c r="J18" i="9"/>
  <c r="I25" i="9"/>
  <c r="C19" i="9"/>
  <c r="C8" i="10"/>
  <c r="C12" i="10"/>
  <c r="P27" i="2"/>
  <c r="I9" i="9"/>
  <c r="K11" i="2"/>
  <c r="F15" i="10" s="1"/>
  <c r="M18" i="2"/>
  <c r="M19" i="2" s="1"/>
  <c r="I23" i="10" s="1"/>
  <c r="H17" i="8"/>
  <c r="I26" i="8"/>
  <c r="I10" i="8"/>
  <c r="I5" i="9"/>
  <c r="J14" i="9"/>
  <c r="I21" i="9"/>
  <c r="J30" i="9"/>
  <c r="C27" i="9"/>
  <c r="M2" i="2"/>
  <c r="I6" i="10" s="1"/>
  <c r="M14" i="2"/>
  <c r="M15" i="2" s="1"/>
  <c r="I19" i="10" s="1"/>
  <c r="P23" i="2"/>
  <c r="P11" i="2"/>
  <c r="H24" i="8"/>
  <c r="H20" i="8"/>
  <c r="H16" i="8"/>
  <c r="H12" i="8"/>
  <c r="H8" i="8"/>
  <c r="I29" i="9"/>
  <c r="I33" i="9"/>
  <c r="M26" i="2"/>
  <c r="M27" i="2" s="1"/>
  <c r="I31" i="10" s="1"/>
  <c r="H33" i="8"/>
  <c r="N6" i="2"/>
  <c r="J10" i="10" s="1"/>
  <c r="P18" i="2"/>
  <c r="P26" i="2"/>
  <c r="N10" i="2"/>
  <c r="N11" i="2" s="1"/>
  <c r="P14" i="2"/>
  <c r="P22" i="2"/>
  <c r="P30" i="2"/>
  <c r="M25" i="2"/>
  <c r="I29" i="10" s="1"/>
  <c r="J27" i="2"/>
  <c r="D31" i="10" s="1"/>
  <c r="O22" i="2"/>
  <c r="K26" i="10" s="1"/>
  <c r="C33" i="9"/>
  <c r="C29" i="9"/>
  <c r="C25" i="9"/>
  <c r="K23" i="2"/>
  <c r="F27" i="10" s="1"/>
  <c r="O18" i="2"/>
  <c r="K22" i="10" s="1"/>
  <c r="O30" i="2"/>
  <c r="K34" i="10" s="1"/>
  <c r="J31" i="2"/>
  <c r="N20" i="4"/>
  <c r="O14" i="2"/>
  <c r="K18" i="10" s="1"/>
  <c r="K21" i="2"/>
  <c r="F25" i="10" s="1"/>
  <c r="F24" i="10"/>
  <c r="L23" i="2"/>
  <c r="G27" i="10" s="1"/>
  <c r="G26" i="10"/>
  <c r="J17" i="2"/>
  <c r="D21" i="10" s="1"/>
  <c r="D20" i="10"/>
  <c r="N17" i="2"/>
  <c r="J20" i="10"/>
  <c r="O16" i="2"/>
  <c r="K20" i="10" s="1"/>
  <c r="K19" i="2"/>
  <c r="F23" i="10" s="1"/>
  <c r="F22" i="10"/>
  <c r="K3" i="2"/>
  <c r="F7" i="10" s="1"/>
  <c r="F6" i="10"/>
  <c r="L25" i="2"/>
  <c r="G29" i="10" s="1"/>
  <c r="G28" i="10"/>
  <c r="L27" i="2"/>
  <c r="G31" i="10" s="1"/>
  <c r="G30" i="10"/>
  <c r="J3" i="2"/>
  <c r="D7" i="10" s="1"/>
  <c r="D6" i="10"/>
  <c r="K5" i="2"/>
  <c r="F9" i="10" s="1"/>
  <c r="F8" i="10"/>
  <c r="L7" i="2"/>
  <c r="G11" i="10" s="1"/>
  <c r="G10" i="10"/>
  <c r="M9" i="2"/>
  <c r="I13" i="10" s="1"/>
  <c r="I12" i="10"/>
  <c r="J11" i="2"/>
  <c r="D14" i="10"/>
  <c r="J13" i="2"/>
  <c r="D17" i="10" s="1"/>
  <c r="D16" i="10"/>
  <c r="N13" i="2"/>
  <c r="I26" i="4" s="1"/>
  <c r="J16" i="10"/>
  <c r="O12" i="2"/>
  <c r="K16" i="10" s="1"/>
  <c r="K15" i="2"/>
  <c r="F19" i="10" s="1"/>
  <c r="F18" i="10"/>
  <c r="K29" i="2"/>
  <c r="F32" i="10"/>
  <c r="L31" i="2"/>
  <c r="G34" i="10"/>
  <c r="I22" i="4"/>
  <c r="N15" i="2"/>
  <c r="G15" i="10"/>
  <c r="J33" i="10"/>
  <c r="J29" i="10"/>
  <c r="J25" i="10"/>
  <c r="J13" i="10"/>
  <c r="J9" i="10"/>
  <c r="I15" i="10"/>
  <c r="O28" i="2"/>
  <c r="K32" i="10" s="1"/>
  <c r="O24" i="2"/>
  <c r="K28" i="10" s="1"/>
  <c r="O20" i="2"/>
  <c r="K24" i="10" s="1"/>
  <c r="O8" i="2"/>
  <c r="K12" i="10" s="1"/>
  <c r="O4" i="2"/>
  <c r="K8" i="10" s="1"/>
  <c r="D26" i="10"/>
  <c r="D22" i="10"/>
  <c r="D18" i="10"/>
  <c r="D10" i="10"/>
  <c r="F28" i="10"/>
  <c r="F20" i="10"/>
  <c r="F16" i="10"/>
  <c r="F12" i="10"/>
  <c r="G22" i="10"/>
  <c r="G18" i="10"/>
  <c r="G14" i="10"/>
  <c r="J32" i="10"/>
  <c r="J28" i="10"/>
  <c r="J24" i="10"/>
  <c r="J12" i="10"/>
  <c r="J8" i="10"/>
  <c r="I34" i="10"/>
  <c r="I26" i="10"/>
  <c r="I14" i="10"/>
  <c r="I10" i="10"/>
  <c r="K27" i="2"/>
  <c r="F31" i="10" s="1"/>
  <c r="N31" i="2"/>
  <c r="D32" i="10"/>
  <c r="D28" i="10"/>
  <c r="D24" i="10"/>
  <c r="D12" i="10"/>
  <c r="D8" i="10"/>
  <c r="F34" i="10"/>
  <c r="F10" i="10"/>
  <c r="G6" i="10"/>
  <c r="G32" i="10"/>
  <c r="G24" i="10"/>
  <c r="G20" i="10"/>
  <c r="G16" i="10"/>
  <c r="G12" i="10"/>
  <c r="G8" i="10"/>
  <c r="I32" i="10"/>
  <c r="I24" i="10"/>
  <c r="I16" i="10"/>
  <c r="I8" i="10"/>
  <c r="N18" i="4"/>
  <c r="N23" i="2"/>
  <c r="N19" i="2" l="1"/>
  <c r="M3" i="2"/>
  <c r="I7" i="10" s="1"/>
  <c r="N3" i="2"/>
  <c r="J7" i="10" s="1"/>
  <c r="I20" i="10"/>
  <c r="O2" i="2"/>
  <c r="K6" i="10" s="1"/>
  <c r="O32" i="2"/>
  <c r="O33" i="2"/>
  <c r="N27" i="2"/>
  <c r="J31" i="10" s="1"/>
  <c r="I18" i="10"/>
  <c r="O6" i="2"/>
  <c r="K10" i="10" s="1"/>
  <c r="O26" i="2"/>
  <c r="K30" i="10" s="1"/>
  <c r="D35" i="10"/>
  <c r="J32" i="2"/>
  <c r="J33" i="2" s="1"/>
  <c r="N7" i="2"/>
  <c r="O7" i="2" s="1"/>
  <c r="K11" i="10" s="1"/>
  <c r="I22" i="10"/>
  <c r="G35" i="10"/>
  <c r="I30" i="10"/>
  <c r="O10" i="2"/>
  <c r="K14" i="10" s="1"/>
  <c r="J14" i="10"/>
  <c r="J35" i="10"/>
  <c r="O31" i="2"/>
  <c r="K35" i="10" s="1"/>
  <c r="F33" i="10"/>
  <c r="I24" i="4"/>
  <c r="J27" i="10"/>
  <c r="O23" i="2"/>
  <c r="K27" i="10" s="1"/>
  <c r="O17" i="2"/>
  <c r="K21" i="10" s="1"/>
  <c r="J21" i="10"/>
  <c r="J23" i="10"/>
  <c r="O19" i="2"/>
  <c r="K23" i="10" s="1"/>
  <c r="O13" i="2"/>
  <c r="K17" i="10" s="1"/>
  <c r="J17" i="10"/>
  <c r="J19" i="10"/>
  <c r="O15" i="2"/>
  <c r="K19" i="10" s="1"/>
  <c r="I18" i="4"/>
  <c r="D15" i="10"/>
  <c r="J11" i="10"/>
  <c r="J15" i="10"/>
  <c r="O11" i="2"/>
  <c r="K15" i="10" s="1"/>
  <c r="O3" i="2"/>
  <c r="K7" i="10" s="1"/>
  <c r="I30" i="4"/>
  <c r="I28" i="4"/>
  <c r="O27" i="2" l="1"/>
  <c r="K31" i="10" s="1"/>
</calcChain>
</file>

<file path=xl/sharedStrings.xml><?xml version="1.0" encoding="utf-8"?>
<sst xmlns="http://schemas.openxmlformats.org/spreadsheetml/2006/main" count="423" uniqueCount="120">
  <si>
    <t>申請するサービス</t>
    <rPh sb="0" eb="2">
      <t>シンセイ</t>
    </rPh>
    <phoneticPr fontId="1"/>
  </si>
  <si>
    <t>指定予定年月日</t>
    <rPh sb="0" eb="2">
      <t>シテイ</t>
    </rPh>
    <rPh sb="2" eb="4">
      <t>ヨテイ</t>
    </rPh>
    <rPh sb="4" eb="7">
      <t>ネンガッピ</t>
    </rPh>
    <phoneticPr fontId="1"/>
  </si>
  <si>
    <t>事前協議完了期限</t>
    <rPh sb="0" eb="2">
      <t>ジゼン</t>
    </rPh>
    <rPh sb="2" eb="4">
      <t>キョウギ</t>
    </rPh>
    <rPh sb="4" eb="6">
      <t>カンリョウ</t>
    </rPh>
    <rPh sb="6" eb="8">
      <t>キゲン</t>
    </rPh>
    <phoneticPr fontId="1"/>
  </si>
  <si>
    <t>申請予約日の希望日は</t>
    <rPh sb="0" eb="2">
      <t>シンセイ</t>
    </rPh>
    <rPh sb="2" eb="4">
      <t>ヨヤク</t>
    </rPh>
    <rPh sb="4" eb="5">
      <t>ビ</t>
    </rPh>
    <rPh sb="6" eb="9">
      <t>キボウビ</t>
    </rPh>
    <phoneticPr fontId="1"/>
  </si>
  <si>
    <t>指定申請書類について</t>
    <rPh sb="0" eb="2">
      <t>シテイ</t>
    </rPh>
    <rPh sb="2" eb="4">
      <t>シンセイ</t>
    </rPh>
    <rPh sb="4" eb="6">
      <t>ショルイ</t>
    </rPh>
    <phoneticPr fontId="1"/>
  </si>
  <si>
    <t>納入通知書について</t>
    <rPh sb="0" eb="2">
      <t>ノウニュウ</t>
    </rPh>
    <rPh sb="2" eb="4">
      <t>ツウチ</t>
    </rPh>
    <rPh sb="4" eb="5">
      <t>ショ</t>
    </rPh>
    <phoneticPr fontId="1"/>
  </si>
  <si>
    <t>現地調査について</t>
    <rPh sb="0" eb="2">
      <t>ゲンチ</t>
    </rPh>
    <rPh sb="2" eb="4">
      <t>チョウサ</t>
    </rPh>
    <phoneticPr fontId="1"/>
  </si>
  <si>
    <t>迄に事前協議を完了してください。</t>
    <rPh sb="0" eb="1">
      <t>マデ</t>
    </rPh>
    <rPh sb="2" eb="4">
      <t>ジゼン</t>
    </rPh>
    <rPh sb="4" eb="6">
      <t>キョウギ</t>
    </rPh>
    <rPh sb="7" eb="9">
      <t>カンリョウ</t>
    </rPh>
    <phoneticPr fontId="1"/>
  </si>
  <si>
    <t>～</t>
    <phoneticPr fontId="1"/>
  </si>
  <si>
    <t>の期間で設定をお願いします</t>
    <rPh sb="1" eb="3">
      <t>キカン</t>
    </rPh>
    <rPh sb="4" eb="6">
      <t>セッテイ</t>
    </rPh>
    <rPh sb="8" eb="9">
      <t>ネガ</t>
    </rPh>
    <phoneticPr fontId="1"/>
  </si>
  <si>
    <t>行政オンラインシステムによる
新規指定申請予約申込受付期間</t>
    <rPh sb="0" eb="2">
      <t>ギョウセイ</t>
    </rPh>
    <rPh sb="15" eb="17">
      <t>シンキ</t>
    </rPh>
    <rPh sb="17" eb="19">
      <t>シテイ</t>
    </rPh>
    <rPh sb="19" eb="21">
      <t>シンセイ</t>
    </rPh>
    <rPh sb="21" eb="23">
      <t>ヨヤク</t>
    </rPh>
    <rPh sb="23" eb="25">
      <t>モウシコミ</t>
    </rPh>
    <rPh sb="25" eb="27">
      <t>ウケツケ</t>
    </rPh>
    <rPh sb="27" eb="29">
      <t>キカン</t>
    </rPh>
    <phoneticPr fontId="1"/>
  </si>
  <si>
    <t>来庁日の案内について</t>
    <rPh sb="0" eb="2">
      <t>ライチョウ</t>
    </rPh>
    <rPh sb="2" eb="3">
      <t>ビ</t>
    </rPh>
    <rPh sb="4" eb="5">
      <t>アン</t>
    </rPh>
    <rPh sb="5" eb="6">
      <t>ナイ</t>
    </rPh>
    <phoneticPr fontId="1"/>
  </si>
  <si>
    <t>地域密着型サービス運営委員会の開催月</t>
    <rPh sb="0" eb="2">
      <t>チイキ</t>
    </rPh>
    <rPh sb="2" eb="5">
      <t>ミッチャクガタ</t>
    </rPh>
    <rPh sb="9" eb="11">
      <t>ウンエイ</t>
    </rPh>
    <rPh sb="11" eb="14">
      <t>イインカイ</t>
    </rPh>
    <rPh sb="15" eb="17">
      <t>カイサイ</t>
    </rPh>
    <rPh sb="17" eb="18">
      <t>ツキ</t>
    </rPh>
    <phoneticPr fontId="1"/>
  </si>
  <si>
    <t>までに全ての書類をそろえる必要があります</t>
    <rPh sb="3" eb="4">
      <t>スベ</t>
    </rPh>
    <rPh sb="6" eb="8">
      <t>ショルイ</t>
    </rPh>
    <rPh sb="13" eb="15">
      <t>ヒツヨウ</t>
    </rPh>
    <phoneticPr fontId="1"/>
  </si>
  <si>
    <t>指定予定年月</t>
    <rPh sb="0" eb="2">
      <t>シテイ</t>
    </rPh>
    <rPh sb="2" eb="4">
      <t>ヨテイ</t>
    </rPh>
    <rPh sb="4" eb="6">
      <t>ネンゲツ</t>
    </rPh>
    <phoneticPr fontId="1"/>
  </si>
  <si>
    <t>通所介護期限</t>
    <rPh sb="0" eb="2">
      <t>ツウショ</t>
    </rPh>
    <rPh sb="2" eb="4">
      <t>カイゴ</t>
    </rPh>
    <rPh sb="4" eb="6">
      <t>キゲン</t>
    </rPh>
    <phoneticPr fontId="1"/>
  </si>
  <si>
    <t>地域密着期限</t>
    <rPh sb="0" eb="2">
      <t>チイキ</t>
    </rPh>
    <rPh sb="2" eb="4">
      <t>ミッチャク</t>
    </rPh>
    <rPh sb="4" eb="6">
      <t>キゲン</t>
    </rPh>
    <phoneticPr fontId="1"/>
  </si>
  <si>
    <t>新規指定予約申込期間</t>
    <phoneticPr fontId="1"/>
  </si>
  <si>
    <t>申請期間</t>
    <rPh sb="0" eb="2">
      <t>シンセイ</t>
    </rPh>
    <rPh sb="2" eb="4">
      <t>キカン</t>
    </rPh>
    <phoneticPr fontId="1"/>
  </si>
  <si>
    <t>運営委員会</t>
    <rPh sb="0" eb="2">
      <t>ウンエイ</t>
    </rPh>
    <rPh sb="2" eb="5">
      <t>イインカイ</t>
    </rPh>
    <phoneticPr fontId="1"/>
  </si>
  <si>
    <t>密着デイ以外の予約申込期間</t>
    <rPh sb="0" eb="2">
      <t>ミッチャク</t>
    </rPh>
    <rPh sb="4" eb="6">
      <t>イガイ</t>
    </rPh>
    <rPh sb="7" eb="9">
      <t>ヨヤク</t>
    </rPh>
    <rPh sb="9" eb="11">
      <t>モウシコミ</t>
    </rPh>
    <rPh sb="11" eb="13">
      <t>キカン</t>
    </rPh>
    <phoneticPr fontId="1"/>
  </si>
  <si>
    <t>密着デイ以外の申請期間</t>
    <rPh sb="0" eb="2">
      <t>ミッチャク</t>
    </rPh>
    <rPh sb="4" eb="6">
      <t>イガイ</t>
    </rPh>
    <rPh sb="7" eb="9">
      <t>シンセイ</t>
    </rPh>
    <rPh sb="9" eb="11">
      <t>キカン</t>
    </rPh>
    <phoneticPr fontId="1"/>
  </si>
  <si>
    <t>指定に係る運営委員会</t>
    <rPh sb="0" eb="2">
      <t>シテイ</t>
    </rPh>
    <rPh sb="3" eb="4">
      <t>カカ</t>
    </rPh>
    <rPh sb="5" eb="7">
      <t>ウンエイ</t>
    </rPh>
    <rPh sb="7" eb="10">
      <t>イインカイ</t>
    </rPh>
    <phoneticPr fontId="1"/>
  </si>
  <si>
    <t>現地調査</t>
    <rPh sb="0" eb="2">
      <t>ゲンチ</t>
    </rPh>
    <rPh sb="2" eb="4">
      <t>チョウサ</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</si>
  <si>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</si>
  <si>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</si>
  <si>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</si>
  <si>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</si>
  <si>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</si>
  <si>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令和７年１０月</t>
    <rPh sb="0" eb="2">
      <t>レイワ</t>
    </rPh>
    <rPh sb="3" eb="4">
      <t>ネン</t>
    </rPh>
    <rPh sb="6" eb="7">
      <t>ガツ</t>
    </rPh>
    <phoneticPr fontId="1"/>
  </si>
  <si>
    <t>令和７年１１月</t>
    <rPh sb="0" eb="2">
      <t>レイワ</t>
    </rPh>
    <rPh sb="3" eb="4">
      <t>ネン</t>
    </rPh>
    <rPh sb="6" eb="7">
      <t>ガツ</t>
    </rPh>
    <phoneticPr fontId="1"/>
  </si>
  <si>
    <t>令和７年１２月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</si>
  <si>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</si>
  <si>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</si>
  <si>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</si>
  <si>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</si>
  <si>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</si>
  <si>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</si>
  <si>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未定</t>
    <rPh sb="0" eb="2">
      <t>ミテイ</t>
    </rPh>
    <phoneticPr fontId="1"/>
  </si>
  <si>
    <t>←選択してください</t>
    <rPh sb="1" eb="3">
      <t>センタク</t>
    </rPh>
    <phoneticPr fontId="1"/>
  </si>
  <si>
    <t>の上旬から中旬にかけて行います</t>
    <rPh sb="1" eb="3">
      <t>ジョウジュン</t>
    </rPh>
    <rPh sb="5" eb="7">
      <t>チュウジュン</t>
    </rPh>
    <rPh sb="11" eb="12">
      <t>オコナ</t>
    </rPh>
    <phoneticPr fontId="1"/>
  </si>
  <si>
    <r>
      <rPr>
        <b/>
        <sz val="12"/>
        <color theme="1"/>
        <rFont val="ＭＳ Ｐゴシック"/>
        <family val="3"/>
        <charset val="128"/>
      </rPr>
      <t>20日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</si>
  <si>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2"/>
        <color theme="1"/>
        <rFont val="ＭＳ Ｐゴシック"/>
        <family val="3"/>
        <charset val="128"/>
      </rPr>
      <t>25日</t>
    </r>
    <r>
      <rPr>
        <sz val="12"/>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</si>
  <si>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申請書類提出期限</t>
    <rPh sb="0" eb="2">
      <t>シンセイ</t>
    </rPh>
    <rPh sb="2" eb="4">
      <t>ショルイ</t>
    </rPh>
    <rPh sb="4" eb="6">
      <t>テイシュツ</t>
    </rPh>
    <rPh sb="6" eb="8">
      <t>キゲン</t>
    </rPh>
    <phoneticPr fontId="1"/>
  </si>
  <si>
    <t>指定申請提出期限</t>
    <rPh sb="0" eb="2">
      <t>シテイ</t>
    </rPh>
    <rPh sb="2" eb="4">
      <t>シンセイ</t>
    </rPh>
    <rPh sb="4" eb="6">
      <t>テイシュツ</t>
    </rPh>
    <rPh sb="6" eb="8">
      <t>キゲン</t>
    </rPh>
    <phoneticPr fontId="1"/>
  </si>
  <si>
    <t>―</t>
    <phoneticPr fontId="1"/>
  </si>
  <si>
    <t>は指定予定年月計算の数式（fx）貼り付け</t>
    <rPh sb="1" eb="3">
      <t>シテイ</t>
    </rPh>
    <rPh sb="3" eb="5">
      <t>ヨテイ</t>
    </rPh>
    <rPh sb="5" eb="7">
      <t>ネンゲツ</t>
    </rPh>
    <rPh sb="7" eb="9">
      <t>ケイサン</t>
    </rPh>
    <rPh sb="10" eb="12">
      <t>スウシキ</t>
    </rPh>
    <rPh sb="16" eb="17">
      <t>ハ</t>
    </rPh>
    <rPh sb="18" eb="19">
      <t>ツ</t>
    </rPh>
    <phoneticPr fontId="1"/>
  </si>
  <si>
    <t>最終営業日</t>
    <rPh sb="0" eb="2">
      <t>サイシュウ</t>
    </rPh>
    <rPh sb="2" eb="5">
      <t>エイギョウビ</t>
    </rPh>
    <phoneticPr fontId="1"/>
  </si>
  <si>
    <t>２０日が休みなら、翌開庁日で</t>
    <rPh sb="2" eb="3">
      <t>ニチ</t>
    </rPh>
    <rPh sb="4" eb="5">
      <t>ヤス</t>
    </rPh>
    <rPh sb="9" eb="10">
      <t>ヨク</t>
    </rPh>
    <rPh sb="10" eb="12">
      <t>カイチョウ</t>
    </rPh>
    <rPh sb="12" eb="13">
      <t>ビ</t>
    </rPh>
    <phoneticPr fontId="1"/>
  </si>
  <si>
    <t>行政オンラインのため開庁日は考えない</t>
    <rPh sb="0" eb="2">
      <t>ギョウセイ</t>
    </rPh>
    <rPh sb="10" eb="12">
      <t>カイチョウ</t>
    </rPh>
    <rPh sb="12" eb="13">
      <t>ビ</t>
    </rPh>
    <rPh sb="14" eb="15">
      <t>カンガ</t>
    </rPh>
    <phoneticPr fontId="1"/>
  </si>
  <si>
    <t>当月の初開庁日</t>
    <rPh sb="0" eb="2">
      <t>トウゲツ</t>
    </rPh>
    <rPh sb="3" eb="4">
      <t>ハツ</t>
    </rPh>
    <rPh sb="4" eb="6">
      <t>カイチョウ</t>
    </rPh>
    <rPh sb="6" eb="7">
      <t>ビ</t>
    </rPh>
    <phoneticPr fontId="1"/>
  </si>
  <si>
    <t>当月の６開庁日目</t>
    <rPh sb="0" eb="2">
      <t>トウゲツ</t>
    </rPh>
    <rPh sb="4" eb="6">
      <t>カイチョウ</t>
    </rPh>
    <rPh sb="6" eb="7">
      <t>ビ</t>
    </rPh>
    <rPh sb="7" eb="8">
      <t>メ</t>
    </rPh>
    <phoneticPr fontId="1"/>
  </si>
  <si>
    <t>この列は、Ｂ列の２か月後と同じ。Ｂ列修正後コピペ。</t>
    <rPh sb="2" eb="3">
      <t>レツ</t>
    </rPh>
    <rPh sb="6" eb="7">
      <t>レツ</t>
    </rPh>
    <rPh sb="10" eb="12">
      <t>ゲツゴ</t>
    </rPh>
    <rPh sb="13" eb="14">
      <t>オナ</t>
    </rPh>
    <rPh sb="17" eb="18">
      <t>レツ</t>
    </rPh>
    <rPh sb="18" eb="20">
      <t>シュウセイ</t>
    </rPh>
    <rPh sb="20" eb="21">
      <t>ゴ</t>
    </rPh>
    <phoneticPr fontId="1"/>
  </si>
  <si>
    <t>偶数月で</t>
    <rPh sb="0" eb="2">
      <t>グウスウ</t>
    </rPh>
    <rPh sb="2" eb="3">
      <t>ツキ</t>
    </rPh>
    <phoneticPr fontId="1"/>
  </si>
  <si>
    <t>奇数月</t>
    <rPh sb="0" eb="2">
      <t>キスウ</t>
    </rPh>
    <rPh sb="2" eb="3">
      <t>ツキ</t>
    </rPh>
    <phoneticPr fontId="1"/>
  </si>
  <si>
    <t>月まで</t>
    <rPh sb="0" eb="1">
      <t>ツキ</t>
    </rPh>
    <phoneticPr fontId="1"/>
  </si>
  <si>
    <t>指定に係る運営委員会があるため日程注意</t>
    <rPh sb="0" eb="2">
      <t>シテイ</t>
    </rPh>
    <rPh sb="3" eb="4">
      <t>カカ</t>
    </rPh>
    <rPh sb="5" eb="7">
      <t>ウンエイ</t>
    </rPh>
    <rPh sb="7" eb="10">
      <t>イインカイ</t>
    </rPh>
    <rPh sb="15" eb="17">
      <t>ニッテイ</t>
    </rPh>
    <rPh sb="17" eb="19">
      <t>チュウイ</t>
    </rPh>
    <phoneticPr fontId="1"/>
  </si>
  <si>
    <t>認知デイの現地調査はこの列を使用</t>
    <rPh sb="0" eb="2">
      <t>ニンチ</t>
    </rPh>
    <rPh sb="5" eb="7">
      <t>ゲンチ</t>
    </rPh>
    <rPh sb="7" eb="9">
      <t>チョウサ</t>
    </rPh>
    <rPh sb="12" eb="13">
      <t>レツ</t>
    </rPh>
    <rPh sb="14" eb="16">
      <t>シヨウ</t>
    </rPh>
    <phoneticPr fontId="1"/>
  </si>
  <si>
    <t>新築・増改築等の有無</t>
    <rPh sb="0" eb="2">
      <t>シンチク</t>
    </rPh>
    <rPh sb="3" eb="6">
      <t>ゾウカイチク</t>
    </rPh>
    <rPh sb="6" eb="7">
      <t>トウ</t>
    </rPh>
    <rPh sb="8" eb="10">
      <t>ウム</t>
    </rPh>
    <phoneticPr fontId="1"/>
  </si>
  <si>
    <t>新築・増改築・改修工事等あり</t>
    <phoneticPr fontId="1"/>
  </si>
  <si>
    <t>既存のまま使用</t>
    <rPh sb="0" eb="2">
      <t>キゾン</t>
    </rPh>
    <rPh sb="5" eb="7">
      <t>シヨウ</t>
    </rPh>
    <phoneticPr fontId="1"/>
  </si>
  <si>
    <t>次のスケジュールが最短になります。</t>
    <rPh sb="0" eb="1">
      <t>ツギ</t>
    </rPh>
    <rPh sb="9" eb="11">
      <t>サイタン</t>
    </rPh>
    <phoneticPr fontId="1"/>
  </si>
  <si>
    <t>新築・増改築・改修工事等がある場合の事前協議は、下記の事前協議完了期限とは異なります。
工事開始前に運営委員会に諮る必要がありますのでご注意ください。</t>
    <rPh sb="15" eb="17">
      <t>バアイ</t>
    </rPh>
    <rPh sb="18" eb="20">
      <t>ジゼン</t>
    </rPh>
    <rPh sb="20" eb="22">
      <t>キョウギ</t>
    </rPh>
    <rPh sb="24" eb="26">
      <t>カキ</t>
    </rPh>
    <rPh sb="37" eb="38">
      <t>コト</t>
    </rPh>
    <rPh sb="68" eb="70">
      <t>チュウイ</t>
    </rPh>
    <phoneticPr fontId="1"/>
  </si>
  <si>
    <t>地域密着型通所介護サービスの指定申請スケジュール確認表</t>
    <rPh sb="0" eb="2">
      <t>チイキ</t>
    </rPh>
    <rPh sb="2" eb="5">
      <t>ミッチャクガタ</t>
    </rPh>
    <rPh sb="5" eb="7">
      <t>ツウショ</t>
    </rPh>
    <rPh sb="7" eb="9">
      <t>カイゴ</t>
    </rPh>
    <rPh sb="14" eb="16">
      <t>シテイ</t>
    </rPh>
    <rPh sb="16" eb="18">
      <t>シンセイ</t>
    </rPh>
    <rPh sb="24" eb="26">
      <t>カクニン</t>
    </rPh>
    <rPh sb="26" eb="27">
      <t>ヒョウ</t>
    </rPh>
    <phoneticPr fontId="1"/>
  </si>
  <si>
    <t>地域密着型サービスの指定申請スケジュール確認表（地域密着型通所介護以外）</t>
    <rPh sb="0" eb="2">
      <t>チイキ</t>
    </rPh>
    <rPh sb="2" eb="5">
      <t>ミッチャクガタ</t>
    </rPh>
    <rPh sb="10" eb="12">
      <t>シテイ</t>
    </rPh>
    <rPh sb="12" eb="14">
      <t>シンセイ</t>
    </rPh>
    <rPh sb="20" eb="22">
      <t>カクニン</t>
    </rPh>
    <rPh sb="22" eb="23">
      <t>ヒョウ</t>
    </rPh>
    <rPh sb="24" eb="29">
      <t>チイキミッチャクガタ</t>
    </rPh>
    <rPh sb="29" eb="31">
      <t>ツウショ</t>
    </rPh>
    <rPh sb="31" eb="33">
      <t>カイゴ</t>
    </rPh>
    <rPh sb="33" eb="35">
      <t>イガイ</t>
    </rPh>
    <phoneticPr fontId="1"/>
  </si>
  <si>
    <t>地域密着型通所介護</t>
    <rPh sb="0" eb="5">
      <t>チイキミッチャクガタ</t>
    </rPh>
    <rPh sb="5" eb="9">
      <t>ツウショカイゴ</t>
    </rPh>
    <phoneticPr fontId="1"/>
  </si>
  <si>
    <t>受付開始日</t>
    <rPh sb="0" eb="2">
      <t>ウケツケ</t>
    </rPh>
    <rPh sb="2" eb="4">
      <t>カイシ</t>
    </rPh>
    <rPh sb="4" eb="5">
      <t>ビ</t>
    </rPh>
    <phoneticPr fontId="1"/>
  </si>
  <si>
    <t>受付期限</t>
    <rPh sb="0" eb="2">
      <t>ウケツケ</t>
    </rPh>
    <rPh sb="2" eb="4">
      <t>キゲン</t>
    </rPh>
    <phoneticPr fontId="1"/>
  </si>
  <si>
    <t>※不定期にメンテナンスが行われますので受付期限にご注意ください</t>
    <rPh sb="1" eb="4">
      <t>フテイキ</t>
    </rPh>
    <rPh sb="12" eb="13">
      <t>オコナ</t>
    </rPh>
    <rPh sb="19" eb="21">
      <t>ウケツケ</t>
    </rPh>
    <rPh sb="21" eb="23">
      <t>キゲン</t>
    </rPh>
    <rPh sb="25" eb="27">
      <t>チュウイ</t>
    </rPh>
    <phoneticPr fontId="1"/>
  </si>
  <si>
    <r>
      <rPr>
        <b/>
        <sz val="14"/>
        <color theme="1"/>
        <rFont val="ＭＳ Ｐゴシック"/>
        <family val="3"/>
        <charset val="128"/>
      </rPr>
      <t>20日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</si>
  <si>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r>
      <rPr>
        <b/>
        <sz val="14"/>
        <color theme="1"/>
        <rFont val="ＭＳ Ｐゴシック"/>
        <family val="3"/>
        <charset val="128"/>
      </rPr>
      <t>25日</t>
    </r>
    <r>
      <rPr>
        <sz val="14"/>
        <color theme="1"/>
        <rFont val="ＭＳ Ｐゴシック"/>
        <family val="3"/>
        <charset val="128"/>
      </rPr>
      <t>ごろに申請法人住所宛てに送付します</t>
    </r>
    <rPh sb="2" eb="3">
      <t>ニチ</t>
    </rPh>
    <rPh sb="6" eb="8">
      <t>シンセイ</t>
    </rPh>
    <rPh sb="8" eb="10">
      <t>ホウジン</t>
    </rPh>
    <rPh sb="10" eb="12">
      <t>ジュウショ</t>
    </rPh>
    <rPh sb="12" eb="13">
      <t>ア</t>
    </rPh>
    <rPh sb="15" eb="17">
      <t>ソウフ</t>
    </rPh>
    <phoneticPr fontId="1"/>
  </si>
  <si>
    <t>※不定期にシステムメンテナンスが行われますので受付期限にご注意ください</t>
    <rPh sb="1" eb="4">
      <t>フテイキ</t>
    </rPh>
    <rPh sb="16" eb="17">
      <t>オコナ</t>
    </rPh>
    <rPh sb="23" eb="25">
      <t>ウケツケ</t>
    </rPh>
    <rPh sb="25" eb="27">
      <t>キゲン</t>
    </rPh>
    <rPh sb="29" eb="31">
      <t>チュウイ</t>
    </rPh>
    <phoneticPr fontId="1"/>
  </si>
  <si>
    <t>夜間対応型訪問介護</t>
    <phoneticPr fontId="1"/>
  </si>
  <si>
    <t>定期巡回・随時対応型訪問介護看護</t>
    <phoneticPr fontId="1"/>
  </si>
  <si>
    <t>現地調査は必要時にお知らせします</t>
    <rPh sb="0" eb="2">
      <t>ゲンチ</t>
    </rPh>
    <rPh sb="2" eb="4">
      <t>チョウサ</t>
    </rPh>
    <rPh sb="5" eb="8">
      <t>ヒツヨウジ</t>
    </rPh>
    <rPh sb="10" eb="11">
      <t>シ</t>
    </rPh>
    <phoneticPr fontId="1"/>
  </si>
  <si>
    <t>指定予定日</t>
    <rPh sb="0" eb="2">
      <t>シテイ</t>
    </rPh>
    <rPh sb="2" eb="4">
      <t>ヨテイ</t>
    </rPh>
    <rPh sb="4" eb="5">
      <t>ビ</t>
    </rPh>
    <phoneticPr fontId="1"/>
  </si>
  <si>
    <t>受付開始</t>
    <rPh sb="0" eb="2">
      <t>ウケツ</t>
    </rPh>
    <rPh sb="2" eb="4">
      <t>カイシ</t>
    </rPh>
    <phoneticPr fontId="1"/>
  </si>
  <si>
    <t>申請書類の
提出期限</t>
    <rPh sb="0" eb="2">
      <t>シンセイ</t>
    </rPh>
    <rPh sb="2" eb="4">
      <t>ショルイ</t>
    </rPh>
    <rPh sb="6" eb="8">
      <t>テイシュツ</t>
    </rPh>
    <rPh sb="8" eb="10">
      <t>キゲン</t>
    </rPh>
    <phoneticPr fontId="1"/>
  </si>
  <si>
    <t>行政オンラインシステムで入力する
申請予約日の期間</t>
    <rPh sb="0" eb="2">
      <t>ギョウセイ</t>
    </rPh>
    <rPh sb="12" eb="14">
      <t>ニュウリョク</t>
    </rPh>
    <rPh sb="21" eb="22">
      <t>ビ</t>
    </rPh>
    <rPh sb="23" eb="25">
      <t>キカン</t>
    </rPh>
    <phoneticPr fontId="1"/>
  </si>
  <si>
    <t>月初</t>
    <rPh sb="0" eb="2">
      <t>ゲッショ</t>
    </rPh>
    <phoneticPr fontId="1"/>
  </si>
  <si>
    <t>６開庁日目</t>
    <rPh sb="1" eb="3">
      <t>カイチョウ</t>
    </rPh>
    <rPh sb="3" eb="4">
      <t>ビ</t>
    </rPh>
    <rPh sb="4" eb="5">
      <t>メ</t>
    </rPh>
    <phoneticPr fontId="1"/>
  </si>
  <si>
    <t>行政オンラインシステムによる
新規指定予約申込期間</t>
    <rPh sb="0" eb="2">
      <t>ギョウセイ</t>
    </rPh>
    <phoneticPr fontId="1"/>
  </si>
  <si>
    <t>地域密着型サービス
運営委員会開催月
（事前協議）</t>
    <rPh sb="0" eb="2">
      <t>チイキ</t>
    </rPh>
    <rPh sb="2" eb="5">
      <t>ミッチャクガタ</t>
    </rPh>
    <rPh sb="10" eb="15">
      <t>ウンエイイインカイ</t>
    </rPh>
    <rPh sb="15" eb="17">
      <t>カイサイ</t>
    </rPh>
    <rPh sb="17" eb="18">
      <t>ツキ</t>
    </rPh>
    <rPh sb="20" eb="24">
      <t>ジゼンキョウギ</t>
    </rPh>
    <phoneticPr fontId="1"/>
  </si>
  <si>
    <t>地域密着型サービス運営委員会開催月
（指定）</t>
    <rPh sb="0" eb="2">
      <t>チイキ</t>
    </rPh>
    <rPh sb="2" eb="5">
      <t>ミッチャクガタ</t>
    </rPh>
    <rPh sb="9" eb="14">
      <t>ウンエイイインカイ</t>
    </rPh>
    <rPh sb="14" eb="16">
      <t>カイサイ</t>
    </rPh>
    <rPh sb="16" eb="17">
      <t>ツキ</t>
    </rPh>
    <rPh sb="19" eb="21">
      <t>シテイ</t>
    </rPh>
    <phoneticPr fontId="1"/>
  </si>
  <si>
    <t>夜間対応型訪問介護、定期巡回・随時対応型訪問介護看護、（介護予防）認知症対応型通所介護</t>
    <rPh sb="0" eb="9">
      <t>ヤカンタイオウガタホウモンカイゴ</t>
    </rPh>
    <rPh sb="10" eb="14">
      <t>テイキジュンカイ</t>
    </rPh>
    <rPh sb="15" eb="17">
      <t>ズイジ</t>
    </rPh>
    <rPh sb="17" eb="20">
      <t>タイオウガタ</t>
    </rPh>
    <rPh sb="20" eb="22">
      <t>ホウモン</t>
    </rPh>
    <rPh sb="22" eb="24">
      <t>カイゴ</t>
    </rPh>
    <rPh sb="24" eb="26">
      <t>カンゴ</t>
    </rPh>
    <rPh sb="28" eb="32">
      <t>カイゴヨボウ</t>
    </rPh>
    <rPh sb="33" eb="43">
      <t>ニンチショウタイオウガタツウショカイゴ</t>
    </rPh>
    <phoneticPr fontId="1"/>
  </si>
  <si>
    <t>地域密着型サービス
運営委員会開催月</t>
    <rPh sb="0" eb="2">
      <t>チイキ</t>
    </rPh>
    <rPh sb="2" eb="5">
      <t>ミッチャクガタ</t>
    </rPh>
    <rPh sb="10" eb="15">
      <t>ウンエイイインカイ</t>
    </rPh>
    <rPh sb="15" eb="17">
      <t>カイサイ</t>
    </rPh>
    <rPh sb="17" eb="18">
      <t>ツキ</t>
    </rPh>
    <phoneticPr fontId="1"/>
  </si>
  <si>
    <r>
      <rPr>
        <b/>
        <sz val="12"/>
        <color rgb="FFFF0000"/>
        <rFont val="ＭＳ Ｐゴシック"/>
        <family val="3"/>
        <charset val="128"/>
      </rPr>
      <t>※</t>
    </r>
    <r>
      <rPr>
        <sz val="12"/>
        <color theme="1"/>
        <rFont val="ＭＳ Ｐゴシック"/>
        <family val="3"/>
        <charset val="128"/>
      </rPr>
      <t xml:space="preserve">
事前協議期限</t>
    </r>
    <rPh sb="2" eb="4">
      <t>ジゼン</t>
    </rPh>
    <rPh sb="4" eb="6">
      <t>キョウギ</t>
    </rPh>
    <rPh sb="6" eb="8">
      <t>キゲン</t>
    </rPh>
    <phoneticPr fontId="1"/>
  </si>
  <si>
    <r>
      <rPr>
        <b/>
        <sz val="12"/>
        <color rgb="FFFF0000"/>
        <rFont val="ＭＳ Ｐゴシック"/>
        <family val="3"/>
        <charset val="128"/>
      </rPr>
      <t>※</t>
    </r>
    <r>
      <rPr>
        <sz val="12"/>
        <color rgb="FFFF0000"/>
        <rFont val="ＭＳ Ｐゴシック"/>
        <family val="3"/>
        <charset val="128"/>
      </rPr>
      <t>事前協議期限について、新築・増改築等を行う場合は、工事前に事前協議を完了させる必要があります。</t>
    </r>
    <rPh sb="1" eb="3">
      <t>ジゼン</t>
    </rPh>
    <rPh sb="3" eb="5">
      <t>キョウギ</t>
    </rPh>
    <rPh sb="5" eb="7">
      <t>キゲン</t>
    </rPh>
    <rPh sb="12" eb="14">
      <t>シンチク</t>
    </rPh>
    <rPh sb="15" eb="18">
      <t>ゾウカイチク</t>
    </rPh>
    <rPh sb="18" eb="19">
      <t>トウ</t>
    </rPh>
    <rPh sb="20" eb="21">
      <t>オコナ</t>
    </rPh>
    <rPh sb="22" eb="24">
      <t>バアイ</t>
    </rPh>
    <rPh sb="26" eb="28">
      <t>コウジ</t>
    </rPh>
    <rPh sb="28" eb="29">
      <t>マエ</t>
    </rPh>
    <rPh sb="30" eb="32">
      <t>ジゼン</t>
    </rPh>
    <rPh sb="32" eb="34">
      <t>キョウギ</t>
    </rPh>
    <rPh sb="35" eb="37">
      <t>カンリョウ</t>
    </rPh>
    <rPh sb="40" eb="42">
      <t>ヒツヨウ</t>
    </rPh>
    <phoneticPr fontId="1"/>
  </si>
  <si>
    <t>指定申請スケジュール確認表（居宅サービス）</t>
    <rPh sb="0" eb="2">
      <t>シテイ</t>
    </rPh>
    <rPh sb="2" eb="4">
      <t>シンセイ</t>
    </rPh>
    <rPh sb="10" eb="12">
      <t>カクニン</t>
    </rPh>
    <rPh sb="12" eb="13">
      <t>ヒョウ</t>
    </rPh>
    <rPh sb="14" eb="16">
      <t>キョタク</t>
    </rPh>
    <phoneticPr fontId="1"/>
  </si>
  <si>
    <t>指定申請スケジュール一覧</t>
    <rPh sb="0" eb="4">
      <t>シテイシンセイ</t>
    </rPh>
    <rPh sb="10" eb="12">
      <t>イチラン</t>
    </rPh>
    <phoneticPr fontId="1"/>
  </si>
  <si>
    <t>指定申請スケジュール一覧（地域密着型通所介護）</t>
    <rPh sb="0" eb="2">
      <t>シテイ</t>
    </rPh>
    <rPh sb="2" eb="4">
      <t>シンセイ</t>
    </rPh>
    <rPh sb="10" eb="12">
      <t>イチラン</t>
    </rPh>
    <rPh sb="13" eb="15">
      <t>チイキ</t>
    </rPh>
    <rPh sb="15" eb="17">
      <t>ミッチャク</t>
    </rPh>
    <rPh sb="17" eb="18">
      <t>ガタ</t>
    </rPh>
    <rPh sb="18" eb="20">
      <t>ツウショ</t>
    </rPh>
    <rPh sb="20" eb="22">
      <t>カイゴ</t>
    </rPh>
    <phoneticPr fontId="1"/>
  </si>
  <si>
    <t>指定申請スケジュール一覧（居宅サービス）</t>
    <rPh sb="0" eb="2">
      <t>シテイ</t>
    </rPh>
    <rPh sb="2" eb="4">
      <t>シンセイ</t>
    </rPh>
    <rPh sb="10" eb="12">
      <t>イチラン</t>
    </rPh>
    <rPh sb="13" eb="15">
      <t>キョタク</t>
    </rPh>
    <phoneticPr fontId="1"/>
  </si>
  <si>
    <t>※土・日・祝日を除いた日で設定をお願いいたします。</t>
    <rPh sb="1" eb="2">
      <t>ド</t>
    </rPh>
    <rPh sb="3" eb="4">
      <t>ニチ</t>
    </rPh>
    <rPh sb="5" eb="6">
      <t>シュク</t>
    </rPh>
    <rPh sb="6" eb="7">
      <t>ジツ</t>
    </rPh>
    <rPh sb="8" eb="9">
      <t>ノゾ</t>
    </rPh>
    <rPh sb="11" eb="12">
      <t>ヒ</t>
    </rPh>
    <rPh sb="13" eb="15">
      <t>セッテイ</t>
    </rPh>
    <rPh sb="17" eb="18">
      <t>ネガ</t>
    </rPh>
    <phoneticPr fontId="1"/>
  </si>
  <si>
    <t>（通所介護・短期入所生活介護以外のサービス）</t>
    <rPh sb="1" eb="3">
      <t>ツウショ</t>
    </rPh>
    <rPh sb="3" eb="5">
      <t>カイゴ</t>
    </rPh>
    <rPh sb="6" eb="8">
      <t>タンキ</t>
    </rPh>
    <rPh sb="8" eb="10">
      <t>ニュウショ</t>
    </rPh>
    <rPh sb="10" eb="12">
      <t>セイカツ</t>
    </rPh>
    <rPh sb="12" eb="14">
      <t>カイゴ</t>
    </rPh>
    <rPh sb="14" eb="16">
      <t>イガイ</t>
    </rPh>
    <phoneticPr fontId="1"/>
  </si>
  <si>
    <r>
      <rPr>
        <b/>
        <sz val="12"/>
        <color rgb="FFFF0000"/>
        <rFont val="ＭＳ Ｐゴシック"/>
        <family val="3"/>
        <charset val="128"/>
      </rPr>
      <t>※</t>
    </r>
    <r>
      <rPr>
        <sz val="12"/>
        <color theme="1"/>
        <rFont val="ＭＳ Ｐゴシック"/>
        <family val="3"/>
        <charset val="128"/>
      </rPr>
      <t xml:space="preserve">
通所介護
短期入所生活介護
の事前協議期限</t>
    </r>
    <rPh sb="2" eb="4">
      <t>ツウショ</t>
    </rPh>
    <rPh sb="4" eb="6">
      <t>カイゴ</t>
    </rPh>
    <rPh sb="7" eb="9">
      <t>タンキ</t>
    </rPh>
    <rPh sb="9" eb="11">
      <t>ニュウショ</t>
    </rPh>
    <rPh sb="11" eb="13">
      <t>セイカツ</t>
    </rPh>
    <rPh sb="13" eb="15">
      <t>カイゴ</t>
    </rPh>
    <rPh sb="17" eb="19">
      <t>ジゼン</t>
    </rPh>
    <rPh sb="19" eb="21">
      <t>キョウギ</t>
    </rPh>
    <rPh sb="21" eb="23">
      <t>キゲン</t>
    </rPh>
    <phoneticPr fontId="1"/>
  </si>
  <si>
    <t>（通所介護・短期入所生活介護）</t>
    <phoneticPr fontId="1"/>
  </si>
  <si>
    <t>新築・増改築・改修工事等がある場合の事前協議は、下記の事前協議完了期限とは異なります。
工事開始前に事前協議を完了させる必要がありますのでご注意ください。</t>
    <rPh sb="15" eb="17">
      <t>バアイ</t>
    </rPh>
    <rPh sb="18" eb="20">
      <t>ジゼン</t>
    </rPh>
    <rPh sb="20" eb="22">
      <t>キョウギ</t>
    </rPh>
    <rPh sb="24" eb="26">
      <t>カキ</t>
    </rPh>
    <rPh sb="37" eb="38">
      <t>コト</t>
    </rPh>
    <rPh sb="50" eb="52">
      <t>ジゼン</t>
    </rPh>
    <rPh sb="52" eb="54">
      <t>キョウギ</t>
    </rPh>
    <rPh sb="55" eb="57">
      <t>カンリョウ</t>
    </rPh>
    <rPh sb="70" eb="72">
      <t>チュウイ</t>
    </rPh>
    <phoneticPr fontId="1"/>
  </si>
  <si>
    <t>新築・増改築・改修工事あり</t>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</si>
  <si>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</si>
  <si>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</si>
  <si>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</si>
  <si>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</si>
  <si>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</si>
  <si>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</si>
  <si>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</si>
  <si>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</si>
  <si>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</si>
  <si>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令和９年４月</t>
    <rPh sb="0" eb="2">
      <t>レイワ</t>
    </rPh>
    <rPh sb="3" eb="4">
      <t>ネン</t>
    </rPh>
    <rPh sb="5" eb="6">
      <t>ガツ</t>
    </rPh>
    <phoneticPr fontId="1"/>
  </si>
  <si>
    <t>令和９年５月</t>
    <rPh sb="0" eb="2">
      <t>レイワ</t>
    </rPh>
    <rPh sb="3" eb="4">
      <t>ネン</t>
    </rPh>
    <rPh sb="5" eb="6">
      <t>ガツ</t>
    </rPh>
    <phoneticPr fontId="1"/>
  </si>
  <si>
    <t>令和９年６月</t>
    <rPh sb="0" eb="2">
      <t>レイワ</t>
    </rPh>
    <rPh sb="3" eb="4">
      <t>ネン</t>
    </rPh>
    <rPh sb="5" eb="6">
      <t>ガツ</t>
    </rPh>
    <phoneticPr fontId="1"/>
  </si>
  <si>
    <t>令和９年７月</t>
    <rPh sb="0" eb="2">
      <t>レイワ</t>
    </rPh>
    <rPh sb="3" eb="4">
      <t>ネン</t>
    </rPh>
    <rPh sb="5" eb="6">
      <t>ガツ</t>
    </rPh>
    <phoneticPr fontId="1"/>
  </si>
  <si>
    <t>令和９年８月</t>
    <rPh sb="0" eb="2">
      <t>レイワ</t>
    </rPh>
    <rPh sb="3" eb="4">
      <t>ネン</t>
    </rPh>
    <rPh sb="5" eb="6">
      <t>ガツ</t>
    </rPh>
    <phoneticPr fontId="1"/>
  </si>
  <si>
    <t>令和９年９月</t>
    <rPh sb="0" eb="2">
      <t>レイワ</t>
    </rPh>
    <rPh sb="3" eb="4">
      <t>ネン</t>
    </rPh>
    <rPh sb="5" eb="6">
      <t>ガツ</t>
    </rPh>
    <phoneticPr fontId="1"/>
  </si>
  <si>
    <t>令和９年１０月</t>
    <rPh sb="0" eb="2">
      <t>レイワ</t>
    </rPh>
    <rPh sb="3" eb="4">
      <t>ネン</t>
    </rPh>
    <rPh sb="6" eb="7">
      <t>ガツ</t>
    </rPh>
    <phoneticPr fontId="1"/>
  </si>
  <si>
    <t>データ入力</t>
    <rPh sb="3" eb="5">
      <t>ニュウリョク</t>
    </rPh>
    <phoneticPr fontId="1"/>
  </si>
  <si>
    <t>数値確認</t>
    <rPh sb="0" eb="4">
      <t>スウチカクニン</t>
    </rPh>
    <phoneticPr fontId="1"/>
  </si>
  <si>
    <t>新規指定予約申込期間は上部２行入力後にコピー</t>
    <rPh sb="11" eb="13">
      <t>ジョウブ</t>
    </rPh>
    <rPh sb="14" eb="15">
      <t>ギョウ</t>
    </rPh>
    <rPh sb="15" eb="18">
      <t>ニュウリョクゴ</t>
    </rPh>
    <phoneticPr fontId="1"/>
  </si>
  <si>
    <t>令和９年１１月</t>
    <rPh sb="0" eb="2">
      <t>レイワ</t>
    </rPh>
    <rPh sb="3" eb="4">
      <t>ネン</t>
    </rPh>
    <rPh sb="6" eb="7">
      <t>ガツ</t>
    </rPh>
    <phoneticPr fontId="1"/>
  </si>
  <si>
    <t>令和９年１２月</t>
    <rPh sb="0" eb="2">
      <t>レイワ</t>
    </rPh>
    <rPh sb="3" eb="4">
      <t>ネン</t>
    </rPh>
    <rPh sb="6" eb="7">
      <t>ガツ</t>
    </rPh>
    <phoneticPr fontId="1"/>
  </si>
  <si>
    <t>新築・増改築・改修工事あり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</si>
</sst>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411]ggge&quot;年&quot;m&quot;月&quot;d&quot;日&quot;;@"/>
    <numFmt numFmtId="178" formatCode="[$]ggge&quot;年&quot;m&quot;月&quot;;@" x16r2:formatCode16="[$-ja-JP-x-gannen]ggge&quot;年&quot;m&quot;月&quot;;@"/>
    <numFmt numFmtId="179" formatCode="[$-411]ggge&quot;年&quot;m&quot;月&quot;;@"/>
    <numFmt numFmtId="180" formatCode="[$]ggge&quot;年&quot;m&quot;月&quot;d&quot;日&quot;;@" x16r2:formatCode16="[$-ja-JP-x-gannen]ggge&quot;年&quot;m&quot;月&quot;d&quot;日&quot;;@"/>
  </numFmts>
  <fonts count="19">
    <font>
      <sz val="11"/>
      <color theme="1"/>
      <name val="Yu Gothic"/>
      <family val="2"/>
      <scheme val="minor"/>
    </font>
    <font>
      <sz val="6"/>
      <name val="Yu Gothic"/>
      <family val="3"/>
      <charset val="128"/>
      <scheme val="minor"/>
    </font>
    <font>
      <sz val="12"/>
      <color theme="1"/>
      <name val="ＭＳ Ｐゴシック"/>
      <family val="3"/>
      <charset val="128"/>
    </font>
    <font>
      <sz val="18"/>
      <color theme="1"/>
      <name val="ＭＳ Ｐゴシック"/>
      <family val="3"/>
      <charset val="128"/>
    </font>
    <font>
      <b/>
      <sz val="12"/>
      <color theme="1"/>
      <name val="ＭＳ Ｐゴシック"/>
      <family val="3"/>
      <charset val="128"/>
    </font>
    <font>
      <sz val="20"/>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1"/>
      <name val="Yu Gothic"/>
      <family val="3"/>
      <charset val="128"/>
      <scheme val="minor"/>
    </font>
    <font>
      <sz val="24"/>
      <color theme="1"/>
      <name val="ＭＳ Ｐゴシック"/>
      <family val="3"/>
      <charset val="128"/>
    </font>
    <font>
      <sz val="12"/>
      <color rgb="FFFF0000"/>
      <name val="ＭＳ Ｐゴシック"/>
      <family val="3"/>
      <charset val="128"/>
    </font>
    <font>
      <b/>
      <sz val="12"/>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8"/>
      <color theme="1"/>
      <name val="ＭＳ Ｐゴシック"/>
      <family val="3"/>
      <charset val="128"/>
    </font>
    <font>
      <b/>
      <sz val="20"/>
      <color theme="1"/>
      <name val="ＭＳ Ｐゴシック"/>
      <family val="3"/>
      <charset val="128"/>
    </font>
    <font>
      <sz val="22"/>
      <color theme="1"/>
      <name val="ＭＳ Ｐゴシック"/>
      <family val="3"/>
      <charset val="128"/>
    </font>
    <font>
      <b/>
      <sz val="16"/>
      <color theme="1"/>
      <name val="ＭＳ Ｐゴシック"/>
      <family val="3"/>
      <charset val="128"/>
    </font>
  </fonts>
  <fills count="1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1">
    <xf numFmtId="0" fontId="0" fillId="0" borderId="0" xfId="0"/>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xf numFmtId="0" fontId="0" fillId="0" borderId="0" xfId="0" applyAlignment="1">
      <alignment horizontal="center" vertical="center"/>
    </xf>
    <xf numFmtId="176" fontId="0" fillId="0" borderId="0" xfId="0" applyNumberFormat="1"/>
    <xf numFmtId="14" fontId="0" fillId="0" borderId="0" xfId="0" applyNumberFormat="1" applyAlignment="1">
      <alignment horizontal="right"/>
    </xf>
    <xf numFmtId="0" fontId="0" fillId="0" borderId="0" xfId="0" applyAlignment="1">
      <alignment horizontal="right" vertical="center"/>
    </xf>
    <xf numFmtId="0" fontId="0" fillId="0" borderId="0" xfId="0" applyAlignment="1">
      <alignment horizontal="right"/>
    </xf>
    <xf numFmtId="0" fontId="0" fillId="0" borderId="0" xfId="0" applyAlignment="1">
      <alignment vertical="center" wrapText="1"/>
    </xf>
    <xf numFmtId="0" fontId="2" fillId="2" borderId="0" xfId="0" applyFont="1" applyFill="1" applyBorder="1" applyAlignment="1">
      <alignment horizontal="left" vertical="center"/>
    </xf>
    <xf numFmtId="177" fontId="2" fillId="2" borderId="0" xfId="0" applyNumberFormat="1" applyFont="1" applyFill="1" applyAlignment="1">
      <alignment horizontal="center" vertical="center"/>
    </xf>
    <xf numFmtId="177" fontId="4" fillId="2" borderId="0" xfId="0" applyNumberFormat="1" applyFont="1" applyFill="1" applyAlignment="1">
      <alignment vertical="center"/>
    </xf>
    <xf numFmtId="177" fontId="2" fillId="2" borderId="0" xfId="0" applyNumberFormat="1" applyFont="1" applyFill="1" applyAlignment="1">
      <alignment horizontal="center" vertical="center" shrinkToFit="1"/>
    </xf>
    <xf numFmtId="0" fontId="0" fillId="3" borderId="12" xfId="0" applyFill="1" applyBorder="1" applyAlignment="1">
      <alignment horizontal="right"/>
    </xf>
    <xf numFmtId="0" fontId="0" fillId="4" borderId="12" xfId="0" applyFill="1" applyBorder="1"/>
    <xf numFmtId="0" fontId="0" fillId="5" borderId="12" xfId="0" applyFill="1" applyBorder="1" applyAlignment="1">
      <alignment horizontal="center"/>
    </xf>
    <xf numFmtId="0" fontId="0" fillId="7" borderId="12" xfId="0" applyFill="1" applyBorder="1" applyAlignment="1">
      <alignment horizontal="center"/>
    </xf>
    <xf numFmtId="14" fontId="0" fillId="0" borderId="12" xfId="0" applyNumberFormat="1" applyBorder="1"/>
    <xf numFmtId="176" fontId="0" fillId="0" borderId="12" xfId="0" applyNumberFormat="1" applyBorder="1"/>
    <xf numFmtId="0" fontId="0" fillId="9" borderId="0" xfId="0" applyFill="1" applyAlignment="1">
      <alignment horizontal="right" vertical="center"/>
    </xf>
    <xf numFmtId="0" fontId="0" fillId="9" borderId="0" xfId="0" applyFill="1" applyAlignment="1">
      <alignment horizontal="center" vertical="center"/>
    </xf>
    <xf numFmtId="0" fontId="0" fillId="9" borderId="0" xfId="0" applyFill="1"/>
    <xf numFmtId="0" fontId="0" fillId="7" borderId="0" xfId="0" applyFill="1"/>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xf>
    <xf numFmtId="0" fontId="0" fillId="0" borderId="0" xfId="0" applyAlignment="1">
      <alignment horizontal="left" vertical="center"/>
    </xf>
    <xf numFmtId="0" fontId="2" fillId="10" borderId="0" xfId="0" applyFont="1" applyFill="1" applyBorder="1" applyAlignment="1">
      <alignment horizontal="left" vertical="center"/>
    </xf>
    <xf numFmtId="177" fontId="6" fillId="2" borderId="0" xfId="0" applyNumberFormat="1" applyFont="1" applyFill="1" applyAlignment="1">
      <alignment horizontal="center" vertical="center" shrinkToFit="1"/>
    </xf>
    <xf numFmtId="0" fontId="6" fillId="2" borderId="0" xfId="0" applyFont="1" applyFill="1"/>
    <xf numFmtId="0" fontId="8" fillId="2" borderId="0" xfId="0" applyFont="1" applyFill="1" applyAlignment="1">
      <alignment vertical="center"/>
    </xf>
    <xf numFmtId="0" fontId="8" fillId="2" borderId="0" xfId="0" applyFont="1" applyFill="1"/>
    <xf numFmtId="0" fontId="6" fillId="2" borderId="0" xfId="0" applyFont="1" applyFill="1" applyAlignment="1">
      <alignment horizontal="center" vertical="center"/>
    </xf>
    <xf numFmtId="177" fontId="8" fillId="2" borderId="0" xfId="0" applyNumberFormat="1" applyFont="1" applyFill="1" applyAlignment="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Border="1" applyAlignment="1">
      <alignment vertical="center"/>
    </xf>
    <xf numFmtId="0" fontId="0" fillId="2" borderId="8" xfId="0" applyFill="1" applyBorder="1" applyAlignment="1">
      <alignment vertical="center"/>
    </xf>
    <xf numFmtId="0" fontId="2" fillId="2" borderId="7" xfId="0" applyFont="1" applyFill="1" applyBorder="1" applyAlignment="1">
      <alignment vertical="center"/>
    </xf>
    <xf numFmtId="177" fontId="2" fillId="2" borderId="0"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 fillId="10" borderId="0" xfId="0" applyFont="1" applyFill="1" applyBorder="1" applyAlignment="1">
      <alignment vertical="center"/>
    </xf>
    <xf numFmtId="0" fontId="0" fillId="10" borderId="0" xfId="0" applyFill="1" applyAlignment="1">
      <alignment vertical="center"/>
    </xf>
    <xf numFmtId="0" fontId="0" fillId="0" borderId="0" xfId="0" applyAlignment="1">
      <alignment horizontal="left" vertical="center" shrinkToFit="1"/>
    </xf>
    <xf numFmtId="177" fontId="6" fillId="2" borderId="0" xfId="0" applyNumberFormat="1" applyFont="1" applyFill="1" applyBorder="1" applyAlignment="1">
      <alignment vertical="center"/>
    </xf>
    <xf numFmtId="0" fontId="8" fillId="2" borderId="0" xfId="0" applyFont="1" applyFill="1" applyAlignment="1">
      <alignment vertical="center" shrinkToFit="1"/>
    </xf>
    <xf numFmtId="177" fontId="8" fillId="2" borderId="0" xfId="0" applyNumberFormat="1" applyFont="1" applyFill="1" applyAlignment="1">
      <alignment vertical="center" shrinkToFit="1"/>
    </xf>
    <xf numFmtId="177" fontId="8" fillId="2" borderId="0" xfId="0" applyNumberFormat="1" applyFont="1" applyFill="1" applyBorder="1" applyAlignment="1">
      <alignment vertical="center" shrinkToFit="1"/>
    </xf>
    <xf numFmtId="177" fontId="6" fillId="2" borderId="0" xfId="0" applyNumberFormat="1" applyFont="1" applyFill="1" applyBorder="1" applyAlignment="1">
      <alignment vertical="center" shrinkToFit="1"/>
    </xf>
    <xf numFmtId="0" fontId="2" fillId="0" borderId="0" xfId="0" applyFont="1" applyAlignment="1">
      <alignment vertical="center"/>
    </xf>
    <xf numFmtId="0" fontId="2" fillId="0" borderId="0" xfId="0" applyFont="1" applyAlignment="1">
      <alignment horizontal="center" vertical="center"/>
    </xf>
    <xf numFmtId="180" fontId="2" fillId="0" borderId="17" xfId="0" applyNumberFormat="1" applyFont="1" applyBorder="1" applyAlignment="1">
      <alignment horizontal="center" vertical="center"/>
    </xf>
    <xf numFmtId="180" fontId="2" fillId="0" borderId="16" xfId="0" applyNumberFormat="1" applyFont="1" applyBorder="1" applyAlignment="1">
      <alignment horizontal="center" vertical="center"/>
    </xf>
    <xf numFmtId="180" fontId="2" fillId="0" borderId="13" xfId="0" applyNumberFormat="1" applyFont="1" applyBorder="1" applyAlignment="1">
      <alignment horizontal="center" vertical="center"/>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3" xfId="0" applyFont="1" applyFill="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2" fillId="0" borderId="12" xfId="0" applyFont="1" applyBorder="1" applyAlignment="1">
      <alignment horizontal="center" vertical="center"/>
    </xf>
    <xf numFmtId="180" fontId="2" fillId="0" borderId="12" xfId="0" applyNumberFormat="1" applyFont="1" applyBorder="1" applyAlignment="1">
      <alignment vertical="center"/>
    </xf>
    <xf numFmtId="179" fontId="2" fillId="0" borderId="17" xfId="0" applyNumberFormat="1" applyFont="1" applyBorder="1" applyAlignment="1">
      <alignment horizontal="center" vertical="center"/>
    </xf>
    <xf numFmtId="0" fontId="2" fillId="12" borderId="17"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3"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3" xfId="0" applyFont="1" applyFill="1" applyBorder="1" applyAlignment="1">
      <alignment horizontal="center" vertical="center"/>
    </xf>
    <xf numFmtId="179" fontId="2" fillId="0" borderId="12" xfId="0" applyNumberFormat="1" applyFont="1" applyBorder="1" applyAlignment="1">
      <alignment horizontal="center" vertical="center"/>
    </xf>
    <xf numFmtId="0" fontId="0" fillId="7" borderId="12" xfId="0" applyFill="1" applyBorder="1" applyAlignment="1">
      <alignment horizontal="center"/>
    </xf>
    <xf numFmtId="0" fontId="0" fillId="8" borderId="12" xfId="0" applyFill="1" applyBorder="1"/>
    <xf numFmtId="0" fontId="2" fillId="14" borderId="0" xfId="0" applyFont="1" applyFill="1" applyAlignment="1">
      <alignment horizontal="center" vertical="center"/>
    </xf>
    <xf numFmtId="0" fontId="2" fillId="14" borderId="0" xfId="0" applyFont="1" applyFill="1" applyAlignment="1">
      <alignment vertical="center"/>
    </xf>
    <xf numFmtId="0" fontId="11" fillId="14" borderId="0" xfId="0" applyFont="1" applyFill="1" applyAlignment="1">
      <alignment horizontal="left" vertical="center"/>
    </xf>
    <xf numFmtId="177" fontId="6" fillId="2" borderId="10" xfId="0" applyNumberFormat="1" applyFont="1" applyFill="1" applyBorder="1" applyAlignment="1">
      <alignment vertical="center"/>
    </xf>
    <xf numFmtId="177" fontId="13" fillId="2" borderId="0" xfId="0" applyNumberFormat="1" applyFont="1" applyFill="1" applyBorder="1" applyAlignment="1">
      <alignment vertical="center"/>
    </xf>
    <xf numFmtId="0" fontId="7" fillId="0" borderId="0" xfId="0" applyFont="1"/>
    <xf numFmtId="0" fontId="7" fillId="2" borderId="0" xfId="0" applyFont="1" applyFill="1"/>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0" borderId="0" xfId="0" applyFont="1" applyBorder="1" applyAlignment="1">
      <alignment vertical="center"/>
    </xf>
    <xf numFmtId="0" fontId="15" fillId="2" borderId="0" xfId="0" applyFont="1" applyFill="1" applyAlignment="1">
      <alignment horizontal="center" vertical="center"/>
    </xf>
    <xf numFmtId="0" fontId="0" fillId="15" borderId="0" xfId="0" applyFill="1" applyAlignment="1">
      <alignment horizontal="center" vertical="center"/>
    </xf>
    <xf numFmtId="14" fontId="0" fillId="15" borderId="12" xfId="0" applyNumberFormat="1" applyFill="1" applyBorder="1"/>
    <xf numFmtId="0" fontId="0" fillId="4" borderId="0" xfId="0" applyFill="1"/>
    <xf numFmtId="0" fontId="0" fillId="0" borderId="0" xfId="0" applyAlignment="1">
      <alignment horizontal="left"/>
    </xf>
    <xf numFmtId="14" fontId="0" fillId="4" borderId="12" xfId="0" applyNumberFormat="1" applyFill="1" applyBorder="1"/>
    <xf numFmtId="14" fontId="0" fillId="15" borderId="12" xfId="0" applyNumberFormat="1" applyFill="1" applyBorder="1" applyAlignment="1">
      <alignment horizontal="right"/>
    </xf>
    <xf numFmtId="14" fontId="0" fillId="15" borderId="12" xfId="0" applyNumberFormat="1" applyFill="1" applyBorder="1" applyAlignment="1">
      <alignment horizontal="center" vertical="center"/>
    </xf>
    <xf numFmtId="14" fontId="0" fillId="0" borderId="12" xfId="0" applyNumberFormat="1" applyFill="1" applyBorder="1" applyAlignment="1">
      <alignment horizontal="center" vertical="center"/>
    </xf>
    <xf numFmtId="0" fontId="2" fillId="2" borderId="0" xfId="0" applyFont="1" applyFill="1" applyAlignment="1">
      <alignment horizontal="center" vertical="center"/>
    </xf>
    <xf numFmtId="177" fontId="8" fillId="2" borderId="1" xfId="0" applyNumberFormat="1" applyFont="1" applyFill="1" applyBorder="1" applyAlignment="1">
      <alignment horizontal="center" vertical="center" shrinkToFit="1"/>
    </xf>
    <xf numFmtId="177" fontId="8" fillId="2" borderId="2" xfId="0" applyNumberFormat="1" applyFont="1" applyFill="1" applyBorder="1" applyAlignment="1">
      <alignment horizontal="center" vertical="center" shrinkToFit="1"/>
    </xf>
    <xf numFmtId="177" fontId="8" fillId="2" borderId="3" xfId="0" applyNumberFormat="1"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Alignment="1">
      <alignment horizontal="center" vertical="center" wrapText="1"/>
    </xf>
    <xf numFmtId="179" fontId="8" fillId="2" borderId="1" xfId="0" applyNumberFormat="1" applyFont="1" applyFill="1" applyBorder="1" applyAlignment="1">
      <alignment horizontal="center" vertical="center" shrinkToFit="1"/>
    </xf>
    <xf numFmtId="179" fontId="8" fillId="2" borderId="2" xfId="0" applyNumberFormat="1" applyFont="1" applyFill="1" applyBorder="1" applyAlignment="1">
      <alignment horizontal="center" vertical="center" shrinkToFit="1"/>
    </xf>
    <xf numFmtId="179" fontId="8" fillId="2" borderId="3"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xf>
    <xf numFmtId="177" fontId="8" fillId="2" borderId="2" xfId="0" applyNumberFormat="1" applyFont="1" applyFill="1" applyBorder="1" applyAlignment="1">
      <alignment horizontal="center" vertical="center"/>
    </xf>
    <xf numFmtId="177" fontId="8" fillId="2" borderId="3" xfId="0" applyNumberFormat="1" applyFont="1" applyFill="1" applyBorder="1" applyAlignment="1">
      <alignment horizontal="center" vertical="center"/>
    </xf>
    <xf numFmtId="0" fontId="7" fillId="2" borderId="10" xfId="0" applyFont="1" applyFill="1" applyBorder="1" applyAlignment="1">
      <alignment horizontal="left"/>
    </xf>
    <xf numFmtId="0" fontId="5" fillId="2" borderId="0" xfId="0" applyFont="1" applyFill="1" applyAlignment="1">
      <alignment horizontal="center" vertical="center"/>
    </xf>
    <xf numFmtId="178" fontId="8" fillId="2" borderId="1" xfId="0" applyNumberFormat="1" applyFont="1" applyFill="1" applyBorder="1" applyAlignment="1">
      <alignment horizontal="center" vertical="center"/>
    </xf>
    <xf numFmtId="178" fontId="8" fillId="2" borderId="2" xfId="0" applyNumberFormat="1" applyFont="1" applyFill="1" applyBorder="1" applyAlignment="1">
      <alignment horizontal="center" vertical="center"/>
    </xf>
    <xf numFmtId="178" fontId="8" fillId="2" borderId="3"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177" fontId="14" fillId="2" borderId="0" xfId="0" applyNumberFormat="1" applyFont="1" applyFill="1" applyBorder="1" applyAlignment="1">
      <alignment horizontal="left" vertical="top" shrinkToFi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2" fillId="2" borderId="0" xfId="0" applyFont="1" applyFill="1" applyAlignment="1">
      <alignment horizontal="center"/>
    </xf>
    <xf numFmtId="0" fontId="2" fillId="10" borderId="0" xfId="0" applyFont="1" applyFill="1" applyAlignment="1">
      <alignment horizontal="center" vertical="center"/>
    </xf>
    <xf numFmtId="179" fontId="8" fillId="10" borderId="1" xfId="0" applyNumberFormat="1" applyFont="1" applyFill="1" applyBorder="1" applyAlignment="1">
      <alignment horizontal="center" vertical="center" shrinkToFit="1"/>
    </xf>
    <xf numFmtId="179" fontId="8" fillId="10" borderId="2" xfId="0" applyNumberFormat="1" applyFont="1" applyFill="1" applyBorder="1" applyAlignment="1">
      <alignment horizontal="center" vertical="center" shrinkToFit="1"/>
    </xf>
    <xf numFmtId="179" fontId="8" fillId="10" borderId="3" xfId="0" applyNumberFormat="1" applyFont="1" applyFill="1" applyBorder="1" applyAlignment="1">
      <alignment horizontal="center" vertical="center" shrinkToFit="1"/>
    </xf>
    <xf numFmtId="0" fontId="2" fillId="2" borderId="0" xfId="0" applyFont="1" applyFill="1" applyAlignment="1">
      <alignment horizontal="center" vertical="center" shrinkToFit="1"/>
    </xf>
    <xf numFmtId="0" fontId="8" fillId="6" borderId="1"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8" fillId="6" borderId="3" xfId="0" applyFont="1" applyFill="1" applyBorder="1" applyAlignment="1">
      <alignment horizontal="center" vertical="center" shrinkToFit="1"/>
    </xf>
    <xf numFmtId="0" fontId="8" fillId="2" borderId="0" xfId="0" applyFont="1" applyFill="1" applyAlignment="1">
      <alignment horizontal="center" vertical="center" wrapText="1"/>
    </xf>
    <xf numFmtId="0" fontId="5" fillId="2" borderId="0" xfId="0" applyFont="1" applyFill="1" applyAlignment="1">
      <alignment horizontal="center" vertical="center" shrinkToFit="1"/>
    </xf>
    <xf numFmtId="0" fontId="6" fillId="2" borderId="0" xfId="0" applyFont="1" applyFill="1" applyAlignment="1">
      <alignment horizontal="center"/>
    </xf>
    <xf numFmtId="179" fontId="8" fillId="2" borderId="1" xfId="0" applyNumberFormat="1" applyFont="1" applyFill="1" applyBorder="1" applyAlignment="1">
      <alignment horizontal="center" vertical="center"/>
    </xf>
    <xf numFmtId="179" fontId="8" fillId="2" borderId="2" xfId="0" applyNumberFormat="1" applyFont="1" applyFill="1" applyBorder="1" applyAlignment="1">
      <alignment horizontal="center" vertical="center"/>
    </xf>
    <xf numFmtId="179" fontId="8" fillId="2" borderId="3"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7" fillId="2" borderId="2" xfId="0" applyFont="1" applyFill="1" applyBorder="1" applyAlignment="1">
      <alignment horizontal="left"/>
    </xf>
    <xf numFmtId="0" fontId="18" fillId="2" borderId="0" xfId="0" applyFont="1" applyFill="1" applyAlignment="1">
      <alignment horizontal="center" vertical="top" shrinkToFit="1"/>
    </xf>
    <xf numFmtId="0" fontId="6" fillId="2" borderId="0" xfId="0" applyFont="1" applyFill="1" applyAlignment="1">
      <alignment horizontal="center" wrapText="1"/>
    </xf>
    <xf numFmtId="0" fontId="2" fillId="2" borderId="7" xfId="0" applyFont="1" applyFill="1" applyBorder="1" applyAlignment="1">
      <alignment horizontal="left" vertical="center" wrapText="1"/>
    </xf>
    <xf numFmtId="0" fontId="2" fillId="2" borderId="0" xfId="0" applyFont="1" applyFill="1" applyAlignment="1">
      <alignment horizontal="left" vertical="center" wrapText="1"/>
    </xf>
    <xf numFmtId="0" fontId="17" fillId="2" borderId="0" xfId="0" applyFont="1" applyFill="1" applyAlignment="1">
      <alignment horizontal="center" vertical="center"/>
    </xf>
    <xf numFmtId="0" fontId="6" fillId="2" borderId="0" xfId="0" applyFont="1" applyFill="1" applyAlignment="1">
      <alignment horizontal="center" vertical="center"/>
    </xf>
    <xf numFmtId="0" fontId="7" fillId="2" borderId="2" xfId="0" applyFont="1" applyFill="1" applyBorder="1" applyAlignment="1">
      <alignment horizontal="left" vertical="center"/>
    </xf>
    <xf numFmtId="177" fontId="14" fillId="2" borderId="0" xfId="0" applyNumberFormat="1" applyFont="1" applyFill="1" applyBorder="1" applyAlignment="1">
      <alignment horizontal="left" vertical="center" shrinkToFit="1"/>
    </xf>
    <xf numFmtId="0" fontId="1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wrapText="1"/>
    </xf>
    <xf numFmtId="0" fontId="0" fillId="5" borderId="12" xfId="0" applyFill="1" applyBorder="1" applyAlignment="1">
      <alignment horizontal="center"/>
    </xf>
    <xf numFmtId="0" fontId="0" fillId="7" borderId="12" xfId="0" applyFill="1" applyBorder="1" applyAlignment="1">
      <alignment horizontal="center"/>
    </xf>
    <xf numFmtId="0" fontId="9" fillId="0" borderId="0" xfId="0" applyFont="1" applyAlignment="1">
      <alignment horizontal="left" vertical="center" wrapText="1"/>
    </xf>
    <xf numFmtId="0" fontId="2" fillId="11" borderId="13" xfId="0" applyFont="1" applyFill="1" applyBorder="1" applyAlignment="1">
      <alignment horizontal="center" vertical="center" wrapText="1"/>
    </xf>
    <xf numFmtId="0" fontId="2" fillId="11" borderId="12" xfId="0" applyFont="1" applyFill="1" applyBorder="1" applyAlignment="1">
      <alignment horizontal="center" vertical="center"/>
    </xf>
    <xf numFmtId="0" fontId="2" fillId="11" borderId="12" xfId="0" applyFont="1" applyFill="1" applyBorder="1" applyAlignment="1">
      <alignment horizontal="center" vertical="center" wrapText="1"/>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4"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10" fillId="0" borderId="0" xfId="0" applyFont="1" applyAlignment="1">
      <alignment horizontal="center" vertical="center"/>
    </xf>
    <xf numFmtId="0" fontId="2" fillId="13" borderId="14" xfId="0" applyFont="1" applyFill="1" applyBorder="1" applyAlignment="1">
      <alignment horizontal="center" vertical="center"/>
    </xf>
    <xf numFmtId="0" fontId="2" fillId="13" borderId="15"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13" borderId="12" xfId="0" applyFont="1" applyFill="1" applyBorder="1" applyAlignment="1">
      <alignment horizontal="center" vertical="center"/>
    </xf>
    <xf numFmtId="0" fontId="2" fillId="13" borderId="12" xfId="0" applyFont="1" applyFill="1" applyBorder="1" applyAlignment="1">
      <alignment horizontal="center" vertical="center" wrapText="1"/>
    </xf>
    <xf numFmtId="0" fontId="7" fillId="13" borderId="14" xfId="0" applyFont="1" applyFill="1" applyBorder="1" applyAlignment="1">
      <alignment horizontal="center" vertical="center" wrapText="1"/>
    </xf>
    <xf numFmtId="0" fontId="7" fillId="13" borderId="15" xfId="0" applyFont="1" applyFill="1" applyBorder="1" applyAlignment="1">
      <alignment horizontal="center" vertical="center" wrapText="1"/>
    </xf>
    <xf numFmtId="0" fontId="7" fillId="12" borderId="14" xfId="0" applyFont="1" applyFill="1" applyBorder="1" applyAlignment="1">
      <alignment horizontal="center" vertical="center" wrapText="1"/>
    </xf>
    <xf numFmtId="0" fontId="7" fillId="12" borderId="15" xfId="0" applyFont="1" applyFill="1" applyBorder="1" applyAlignment="1">
      <alignment horizontal="center" vertical="center" wrapText="1"/>
    </xf>
    <xf numFmtId="0" fontId="10" fillId="0" borderId="0" xfId="0" applyFont="1" applyAlignment="1">
      <alignment horizontal="center" vertical="center" shrinkToFit="1"/>
    </xf>
    <xf numFmtId="0" fontId="2" fillId="12" borderId="14"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4"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12" xfId="0" applyFont="1" applyFill="1" applyBorder="1" applyAlignment="1">
      <alignment horizontal="center" vertical="center"/>
    </xf>
    <xf numFmtId="0" fontId="2" fillId="12" borderId="12" xfId="0" applyFont="1" applyFill="1" applyBorder="1" applyAlignment="1">
      <alignment horizontal="center" vertical="center" wrapText="1"/>
    </xf>
  </cellXfs>
  <cellStyles count="1">
    <cellStyle name="標準" xfId="0" builtinId="0"/>
  </cellStyles>
  <dxfs count="5">
    <dxf>
      <fill>
        <patternFill>
          <bgColor theme="0" tint="-0.34998626667073579"/>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E88"/>
  <sheetViews>
    <sheetView showGridLines="0" zoomScaleNormal="100" zoomScaleSheetLayoutView="100" workbookViewId="0">
      <selection activeCell="T4" sqref="T4"/>
    </sheetView>
  </sheetViews>
  <sheetFormatPr defaultRowHeight="18.75"/>
  <cols>
    <col min="1" max="25" width="5.125" style="41" customWidth="1"/>
    <col min="26" max="38" width="4.625" style="41" customWidth="1"/>
    <col min="39" max="16384" width="9" style="41"/>
  </cols>
  <sheetData>
    <row r="1" spans="1:31" ht="24">
      <c r="A1" s="125" t="s">
        <v>63</v>
      </c>
      <c r="B1" s="125"/>
      <c r="C1" s="125"/>
      <c r="D1" s="125"/>
      <c r="E1" s="125"/>
      <c r="F1" s="125"/>
      <c r="G1" s="125"/>
      <c r="H1" s="125"/>
      <c r="I1" s="125"/>
      <c r="J1" s="125"/>
      <c r="K1" s="125"/>
      <c r="L1" s="125"/>
      <c r="M1" s="125"/>
      <c r="N1" s="125"/>
      <c r="O1" s="125"/>
      <c r="P1" s="125"/>
      <c r="Q1" s="125"/>
      <c r="R1" s="125"/>
      <c r="S1" s="125"/>
      <c r="T1" s="125"/>
      <c r="U1" s="125"/>
      <c r="V1" s="125"/>
      <c r="W1" s="125"/>
      <c r="X1" s="125"/>
      <c r="Y1" s="125"/>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4.95" customHeight="1" thickBot="1">
      <c r="A3" s="109" t="s">
        <v>0</v>
      </c>
      <c r="B3" s="109"/>
      <c r="C3" s="109"/>
      <c r="D3" s="109"/>
      <c r="E3" s="109"/>
      <c r="F3" s="109"/>
      <c r="G3" s="109"/>
      <c r="H3" s="109"/>
      <c r="I3" s="135" t="s">
        <v>65</v>
      </c>
      <c r="J3" s="136"/>
      <c r="K3" s="136"/>
      <c r="L3" s="136"/>
      <c r="M3" s="136"/>
      <c r="N3" s="136"/>
      <c r="O3" s="136"/>
      <c r="P3" s="136"/>
      <c r="Q3" s="137"/>
      <c r="R3" s="42"/>
      <c r="S3" s="40"/>
      <c r="T3" s="40"/>
      <c r="U3" s="40"/>
      <c r="V3" s="40"/>
      <c r="W3" s="40"/>
      <c r="X3" s="40"/>
      <c r="Y3" s="40"/>
      <c r="Z3" s="40"/>
      <c r="AA3" s="40"/>
      <c r="AB3" s="40"/>
      <c r="AC3" s="40"/>
      <c r="AD3" s="40"/>
      <c r="AE3" s="40"/>
    </row>
    <row r="4" spans="1:31" ht="15" customHeight="1" thickBot="1">
      <c r="A4" s="42"/>
      <c r="B4" s="42"/>
      <c r="C4" s="42"/>
      <c r="D4" s="42"/>
      <c r="E4" s="42"/>
      <c r="F4" s="42"/>
      <c r="G4" s="42"/>
      <c r="H4" s="42"/>
      <c r="I4" s="34"/>
      <c r="J4" s="34"/>
      <c r="K4" s="34"/>
      <c r="L4" s="34"/>
      <c r="M4" s="34"/>
      <c r="N4" s="34"/>
      <c r="O4" s="34"/>
      <c r="P4" s="34"/>
      <c r="Q4" s="34"/>
      <c r="R4" s="42"/>
      <c r="S4" s="40"/>
      <c r="T4" s="40"/>
      <c r="U4" s="40"/>
      <c r="V4" s="40"/>
      <c r="W4" s="40"/>
      <c r="X4" s="40"/>
      <c r="Y4" s="40"/>
      <c r="Z4" s="40"/>
      <c r="AA4" s="40"/>
      <c r="AB4" s="40"/>
      <c r="AC4" s="40"/>
      <c r="AD4" s="40"/>
      <c r="AE4" s="40"/>
    </row>
    <row r="5" spans="1:31" ht="24.95" customHeight="1" thickBot="1">
      <c r="A5" s="109" t="s">
        <v>1</v>
      </c>
      <c r="B5" s="109"/>
      <c r="C5" s="109"/>
      <c r="D5" s="109"/>
      <c r="E5" s="109"/>
      <c r="F5" s="109"/>
      <c r="G5" s="109"/>
      <c r="H5" s="109"/>
      <c r="I5" s="129"/>
      <c r="J5" s="130"/>
      <c r="K5" s="130"/>
      <c r="L5" s="130"/>
      <c r="M5" s="130"/>
      <c r="N5" s="130"/>
      <c r="O5" s="130"/>
      <c r="P5" s="130"/>
      <c r="Q5" s="131"/>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34"/>
      <c r="J6" s="34"/>
      <c r="K6" s="34"/>
      <c r="L6" s="34"/>
      <c r="M6" s="34"/>
      <c r="N6" s="34"/>
      <c r="O6" s="34"/>
      <c r="P6" s="34"/>
      <c r="Q6" s="34"/>
      <c r="R6" s="42"/>
      <c r="S6" s="40"/>
      <c r="T6" s="40"/>
      <c r="U6" s="40"/>
      <c r="V6" s="40"/>
      <c r="W6" s="40"/>
      <c r="X6" s="40"/>
      <c r="Y6" s="40"/>
      <c r="Z6" s="40"/>
      <c r="AA6" s="40"/>
      <c r="AB6" s="40"/>
      <c r="AC6" s="40"/>
      <c r="AD6" s="40"/>
      <c r="AE6" s="40"/>
    </row>
    <row r="7" spans="1:31" ht="24.95" customHeight="1" thickBot="1">
      <c r="A7" s="109" t="s">
        <v>58</v>
      </c>
      <c r="B7" s="109"/>
      <c r="C7" s="109"/>
      <c r="D7" s="109"/>
      <c r="E7" s="109"/>
      <c r="F7" s="109"/>
      <c r="G7" s="109"/>
      <c r="H7" s="109"/>
      <c r="I7" s="129"/>
      <c r="J7" s="130"/>
      <c r="K7" s="130"/>
      <c r="L7" s="130"/>
      <c r="M7" s="130"/>
      <c r="N7" s="130"/>
      <c r="O7" s="130"/>
      <c r="P7" s="130"/>
      <c r="Q7" s="131"/>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c r="A9" s="133" t="str">
        <f>IFERROR(VLOOKUP(I7,期間シート!A1:U206,2,FALSE),"")</f>
        <v/>
      </c>
      <c r="B9" s="133"/>
      <c r="C9" s="133"/>
      <c r="D9" s="133"/>
      <c r="E9" s="133"/>
      <c r="F9" s="133"/>
      <c r="G9" s="133"/>
      <c r="H9" s="133"/>
      <c r="I9" s="133"/>
      <c r="J9" s="133"/>
      <c r="K9" s="133"/>
      <c r="L9" s="133"/>
      <c r="M9" s="133"/>
      <c r="N9" s="133"/>
      <c r="O9" s="133"/>
      <c r="P9" s="133"/>
      <c r="Q9" s="133"/>
      <c r="R9" s="133"/>
      <c r="S9" s="133"/>
      <c r="T9" s="133"/>
      <c r="U9" s="133"/>
      <c r="V9" s="133"/>
      <c r="W9" s="133"/>
      <c r="X9" s="133"/>
      <c r="Y9" s="133"/>
      <c r="Z9" s="40"/>
      <c r="AA9" s="40"/>
      <c r="AB9" s="40"/>
      <c r="AC9" s="40"/>
      <c r="AD9" s="40"/>
      <c r="AE9" s="40"/>
    </row>
    <row r="10" spans="1:31" ht="19.5" thickBo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40"/>
      <c r="AA10" s="40"/>
      <c r="AB10" s="40"/>
      <c r="AC10" s="40"/>
      <c r="AD10" s="40"/>
      <c r="AE10" s="40"/>
    </row>
    <row r="11" spans="1:31" ht="19.5"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4.95"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9.5"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4.95"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9.5"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19.5"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IFERROR(VLOOKUP(I5,期間シート!A1:U206,4,FALSE),"")</f>
        <v/>
      </c>
      <c r="J18" s="111"/>
      <c r="K18" s="111"/>
      <c r="L18" s="112"/>
      <c r="M18" s="14" t="s">
        <v>8</v>
      </c>
      <c r="N18" s="110" t="str">
        <f>IFERROR(VLOOKUP(I5,期間シート!A1:U206,5,FALSE),"")</f>
        <v/>
      </c>
      <c r="O18" s="111"/>
      <c r="P18" s="111"/>
      <c r="Q18" s="112"/>
      <c r="R18" s="138" t="s">
        <v>71</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4.95" customHeight="1" thickBot="1">
      <c r="A20" s="109" t="s">
        <v>3</v>
      </c>
      <c r="B20" s="109"/>
      <c r="C20" s="109"/>
      <c r="D20" s="109"/>
      <c r="E20" s="109"/>
      <c r="F20" s="109"/>
      <c r="G20" s="109"/>
      <c r="H20" s="109"/>
      <c r="I20" s="110" t="str">
        <f>IFERROR(VLOOKUP(I5,期間シート!A1:U206,6,FALSE),"")</f>
        <v/>
      </c>
      <c r="J20" s="111"/>
      <c r="K20" s="111"/>
      <c r="L20" s="112"/>
      <c r="M20" s="2" t="s">
        <v>8</v>
      </c>
      <c r="N20" s="110" t="str">
        <f>IFERROR(VLOOKUP(I5,期間シート!A1:U206,7,FALSE),"")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4.95" customHeight="1" thickBot="1">
      <c r="A22" s="109" t="s">
        <v>11</v>
      </c>
      <c r="B22" s="109"/>
      <c r="C22" s="109"/>
      <c r="D22" s="109"/>
      <c r="E22" s="109"/>
      <c r="F22" s="109"/>
      <c r="G22" s="109"/>
      <c r="H22" s="109"/>
      <c r="I22" s="118" t="str">
        <f>IFERROR(VLOOKUP(I5,期間シート!A1:U206,5,FALSE),"")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4.95" customHeight="1" thickBot="1">
      <c r="A24" s="109" t="s">
        <v>5</v>
      </c>
      <c r="B24" s="109"/>
      <c r="C24" s="109"/>
      <c r="D24" s="109"/>
      <c r="E24" s="109"/>
      <c r="F24" s="109"/>
      <c r="G24" s="109"/>
      <c r="H24" s="109"/>
      <c r="I24" s="118" t="str">
        <f>IFERROR(VLOOKUP(I5,期間シート!A1:U206,5,FALSE),"")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4.95" customHeight="1" thickBot="1">
      <c r="A26" s="109" t="s">
        <v>4</v>
      </c>
      <c r="B26" s="109"/>
      <c r="C26" s="109"/>
      <c r="D26" s="109"/>
      <c r="E26" s="109"/>
      <c r="F26" s="109"/>
      <c r="G26" s="109"/>
      <c r="H26" s="109"/>
      <c r="I26" s="110" t="str">
        <f>IFERROR(VLOOKUP(I5,期間シート!A1:U206,8,FALSE),"")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15" customHeight="1" thickBot="1">
      <c r="A27" s="42"/>
      <c r="B27" s="42"/>
      <c r="C27" s="42"/>
      <c r="D27" s="42"/>
      <c r="E27" s="42"/>
      <c r="F27" s="42"/>
      <c r="G27" s="42"/>
      <c r="H27" s="42"/>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4.95" customHeight="1" thickBot="1">
      <c r="A28" s="109" t="s">
        <v>6</v>
      </c>
      <c r="B28" s="109"/>
      <c r="C28" s="109"/>
      <c r="D28" s="109"/>
      <c r="E28" s="109"/>
      <c r="F28" s="109"/>
      <c r="G28" s="109"/>
      <c r="H28" s="109"/>
      <c r="I28" s="118" t="str">
        <f>IFERROR(VLOOKUP(I5,期間シート!A1:U206,16,FALSE),"")</f>
        <v/>
      </c>
      <c r="J28" s="119"/>
      <c r="K28" s="119"/>
      <c r="L28" s="120"/>
      <c r="M28" s="11" t="s">
        <v>40</v>
      </c>
      <c r="N28" s="46"/>
      <c r="O28" s="46"/>
      <c r="P28" s="46"/>
      <c r="Q28" s="46"/>
      <c r="R28" s="46"/>
      <c r="S28" s="40"/>
      <c r="T28" s="40"/>
      <c r="U28" s="40"/>
      <c r="V28" s="40"/>
      <c r="W28" s="40"/>
      <c r="X28" s="40"/>
      <c r="Y28" s="40"/>
      <c r="Z28" s="40"/>
      <c r="AA28" s="40"/>
      <c r="AB28" s="40"/>
      <c r="AC28" s="40"/>
      <c r="AD28" s="40"/>
      <c r="AE28" s="40"/>
    </row>
    <row r="29" spans="1:31">
      <c r="A29" s="42"/>
      <c r="B29" s="42"/>
      <c r="C29" s="42"/>
      <c r="D29" s="42"/>
      <c r="E29" s="42"/>
      <c r="F29" s="42"/>
      <c r="G29" s="42"/>
      <c r="H29" s="42"/>
      <c r="I29" s="50"/>
      <c r="J29" s="50"/>
      <c r="K29" s="50"/>
      <c r="L29" s="50"/>
      <c r="M29" s="46"/>
      <c r="N29" s="46"/>
      <c r="O29" s="46"/>
      <c r="P29" s="46"/>
      <c r="Q29" s="46"/>
      <c r="R29" s="46"/>
      <c r="S29" s="40"/>
      <c r="T29" s="40"/>
      <c r="U29" s="40"/>
      <c r="V29" s="40"/>
      <c r="W29" s="40"/>
      <c r="X29" s="40"/>
      <c r="Y29" s="40"/>
      <c r="Z29" s="40"/>
      <c r="AA29" s="40"/>
      <c r="AB29" s="40"/>
      <c r="AC29" s="40"/>
      <c r="AD29" s="40"/>
      <c r="AE29" s="40"/>
    </row>
    <row r="30" spans="1:31">
      <c r="A30" s="42"/>
      <c r="B30" s="42"/>
      <c r="C30" s="42"/>
      <c r="D30" s="42"/>
      <c r="E30" s="42"/>
      <c r="F30" s="42"/>
      <c r="G30" s="42"/>
      <c r="H30" s="42"/>
      <c r="I30" s="42"/>
      <c r="J30" s="42"/>
      <c r="K30" s="42"/>
      <c r="L30" s="42"/>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25">
      <c r="A81" s="42"/>
      <c r="B81" s="42"/>
      <c r="C81" s="42"/>
      <c r="D81" s="42"/>
      <c r="E81" s="42"/>
      <c r="F81" s="42"/>
      <c r="G81" s="42"/>
      <c r="H81" s="42"/>
      <c r="I81" s="42"/>
      <c r="J81" s="42"/>
      <c r="K81" s="42"/>
      <c r="L81" s="42"/>
      <c r="M81" s="42"/>
      <c r="N81" s="42"/>
      <c r="O81" s="42"/>
      <c r="P81" s="42"/>
      <c r="Q81" s="42"/>
      <c r="R81" s="42"/>
      <c r="S81" s="40"/>
      <c r="T81" s="40"/>
      <c r="U81" s="40"/>
      <c r="V81" s="40"/>
      <c r="W81" s="40"/>
      <c r="X81" s="40"/>
      <c r="Y81" s="40"/>
    </row>
    <row r="82" spans="1:25">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25">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25">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25">
      <c r="A85" s="40"/>
      <c r="B85" s="40"/>
      <c r="C85" s="40"/>
      <c r="D85" s="40"/>
      <c r="E85" s="40"/>
      <c r="F85" s="40"/>
      <c r="G85" s="40"/>
      <c r="H85" s="40"/>
      <c r="I85" s="40"/>
      <c r="J85" s="40"/>
      <c r="K85" s="40"/>
      <c r="L85" s="40"/>
      <c r="M85" s="40"/>
      <c r="N85" s="40"/>
      <c r="O85" s="40"/>
      <c r="P85" s="40"/>
      <c r="Q85" s="40"/>
      <c r="R85" s="40"/>
      <c r="S85" s="40"/>
      <c r="T85" s="40"/>
      <c r="U85" s="40"/>
      <c r="V85" s="40"/>
      <c r="W85" s="40"/>
      <c r="X85" s="40"/>
      <c r="Y85" s="40"/>
    </row>
    <row r="86" spans="1:25">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25">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25">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sheetData>
  <protectedRanges>
    <protectedRange sqref="A9:Y16 A19:Y20 A17:H17 R17:Y17 A18:Q18 A22:Y33 A21:Q21" name="範囲1"/>
    <protectedRange sqref="R18:Y18" name="範囲1_1"/>
    <protectedRange sqref="R21:Y21" name="範囲1_2"/>
  </protectedRanges>
  <mergeCells count="30">
    <mergeCell ref="R21:Y21"/>
    <mergeCell ref="A9:Y10"/>
    <mergeCell ref="I3:Q3"/>
    <mergeCell ref="A22:H22"/>
    <mergeCell ref="A24:H24"/>
    <mergeCell ref="I22:L22"/>
    <mergeCell ref="N18:Q18"/>
    <mergeCell ref="A20:H20"/>
    <mergeCell ref="N20:Q20"/>
    <mergeCell ref="R18:Y18"/>
    <mergeCell ref="A1:Y1"/>
    <mergeCell ref="I14:Q14"/>
    <mergeCell ref="A3:H3"/>
    <mergeCell ref="A5:H5"/>
    <mergeCell ref="A7:H7"/>
    <mergeCell ref="I7:Q7"/>
    <mergeCell ref="I5:Q5"/>
    <mergeCell ref="A28:H28"/>
    <mergeCell ref="I18:L18"/>
    <mergeCell ref="A12:H12"/>
    <mergeCell ref="A14:H14"/>
    <mergeCell ref="A18:H18"/>
    <mergeCell ref="A26:H26"/>
    <mergeCell ref="I26:L26"/>
    <mergeCell ref="I28:L28"/>
    <mergeCell ref="I20:L20"/>
    <mergeCell ref="I12:Q12"/>
    <mergeCell ref="I24:L24"/>
    <mergeCell ref="I17:L17"/>
    <mergeCell ref="N17:Q17"/>
  </mergeCells>
  <phoneticPr fontId="1"/>
  <conditionalFormatting sqref="A11:Y15">
    <cfRule type="expression" dxfId="4" priority="1">
      <formula>$I$7="新築・増改築・改修工事等あり"</formula>
    </cfRule>
  </conditionalFormatting>
  <dataValidations count="1">
    <dataValidation type="list" allowBlank="1" showInputMessage="1" showErrorMessage="1" sqref="I7:Q7" xr:uid="{E64ADC91-994C-4AC5-9E13-C1CADDEF63F0}">
      <formula1>"新築・増改築・改修工事等あり,既存のまま使用"</formula1>
    </dataValidation>
  </dataValidations>
  <pageMargins left="0.98425196850393704" right="0.78740157480314965" top="0.74803149606299213" bottom="0.74803149606299213" header="0.31496062992125984" footer="0.31496062992125984"/>
  <pageSetup paperSize="9"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175CA57-A0BE-409D-B76B-C7FDBEBAA790}">
          <x14:formula1>
            <xm:f>期間シート!$A$2:$A$31</xm:f>
          </x14:formula1>
          <xm:sqref>I5:Q5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9AF7-6A90-463D-8303-3F698A7878C9}">
  <sheetPr>
    <tabColor rgb="FFFFC000"/>
    <pageSetUpPr fitToPage="1"/>
  </sheetPr>
  <dimension ref="A1:AE89"/>
  <sheetViews>
    <sheetView showGridLines="0" tabSelected="1" zoomScaleNormal="100" zoomScaleSheetLayoutView="100" workbookViewId="0">
      <selection activeCell="I7" sqref="I7:Q7"/>
    </sheetView>
  </sheetViews>
  <sheetFormatPr defaultRowHeight="18.75"/>
  <cols>
    <col min="1" max="25" width="5.125" style="41" customWidth="1"/>
    <col min="26" max="38" width="4.625" style="41" customWidth="1"/>
    <col min="39" max="16384" width="9" style="41"/>
  </cols>
  <sheetData>
    <row r="1" spans="1:31" ht="24">
      <c r="A1" s="150" t="s">
        <v>64</v>
      </c>
      <c r="B1" s="150"/>
      <c r="C1" s="150"/>
      <c r="D1" s="150"/>
      <c r="E1" s="150"/>
      <c r="F1" s="150"/>
      <c r="G1" s="150"/>
      <c r="H1" s="150"/>
      <c r="I1" s="150"/>
      <c r="J1" s="150"/>
      <c r="K1" s="150"/>
      <c r="L1" s="150"/>
      <c r="M1" s="150"/>
      <c r="N1" s="150"/>
      <c r="O1" s="150"/>
      <c r="P1" s="150"/>
      <c r="Q1" s="150"/>
      <c r="R1" s="150"/>
      <c r="S1" s="150"/>
      <c r="T1" s="150"/>
      <c r="U1" s="150"/>
      <c r="V1" s="150"/>
      <c r="W1" s="150"/>
      <c r="X1" s="150"/>
      <c r="Y1" s="150"/>
      <c r="Z1" s="40"/>
      <c r="AA1" s="40"/>
      <c r="AB1" s="40"/>
      <c r="AC1" s="40"/>
      <c r="AD1" s="40"/>
      <c r="AE1" s="40"/>
    </row>
    <row r="2" spans="1:31" ht="15" customHeight="1" thickBo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20.100000000000001" customHeight="1" thickBot="1">
      <c r="A3" s="109" t="s">
        <v>0</v>
      </c>
      <c r="B3" s="109"/>
      <c r="C3" s="109"/>
      <c r="D3" s="109"/>
      <c r="E3" s="109"/>
      <c r="F3" s="109"/>
      <c r="G3" s="109"/>
      <c r="H3" s="109"/>
      <c r="I3" s="146"/>
      <c r="J3" s="147"/>
      <c r="K3" s="147"/>
      <c r="L3" s="147"/>
      <c r="M3" s="147"/>
      <c r="N3" s="147"/>
      <c r="O3" s="147"/>
      <c r="P3" s="147"/>
      <c r="Q3" s="148"/>
      <c r="R3" s="42" t="s">
        <v>39</v>
      </c>
      <c r="S3" s="40"/>
      <c r="T3" s="40"/>
      <c r="U3" s="40"/>
      <c r="V3" s="40"/>
      <c r="W3" s="40"/>
      <c r="X3" s="40"/>
      <c r="Y3" s="40"/>
      <c r="Z3" s="40"/>
      <c r="AA3" s="40"/>
      <c r="AB3" s="40"/>
      <c r="AC3" s="40"/>
      <c r="AD3" s="40"/>
      <c r="AE3" s="40"/>
    </row>
    <row r="4" spans="1:31" ht="15" customHeight="1" thickBot="1">
      <c r="A4" s="42"/>
      <c r="B4" s="42"/>
      <c r="C4" s="42"/>
      <c r="D4" s="42"/>
      <c r="E4" s="42"/>
      <c r="F4" s="42"/>
      <c r="G4" s="42"/>
      <c r="H4" s="42"/>
      <c r="I4" s="59"/>
      <c r="J4" s="59"/>
      <c r="K4" s="59"/>
      <c r="L4" s="59"/>
      <c r="M4" s="59"/>
      <c r="N4" s="59"/>
      <c r="O4" s="59"/>
      <c r="P4" s="59"/>
      <c r="Q4" s="59"/>
      <c r="R4" s="42"/>
      <c r="S4" s="40"/>
      <c r="T4" s="40"/>
      <c r="U4" s="40"/>
      <c r="V4" s="40"/>
      <c r="W4" s="40"/>
      <c r="X4" s="40"/>
      <c r="Y4" s="40"/>
      <c r="Z4" s="40"/>
      <c r="AA4" s="40"/>
      <c r="AB4" s="40"/>
      <c r="AC4" s="40"/>
      <c r="AD4" s="40"/>
      <c r="AE4" s="40"/>
    </row>
    <row r="5" spans="1:31" ht="20.100000000000001" customHeight="1" thickBot="1">
      <c r="A5" s="109" t="s">
        <v>1</v>
      </c>
      <c r="B5" s="109"/>
      <c r="C5" s="109"/>
      <c r="D5" s="109"/>
      <c r="E5" s="109"/>
      <c r="F5" s="109"/>
      <c r="G5" s="109"/>
      <c r="H5" s="109"/>
      <c r="I5" s="146"/>
      <c r="J5" s="147"/>
      <c r="K5" s="147"/>
      <c r="L5" s="147"/>
      <c r="M5" s="147"/>
      <c r="N5" s="147"/>
      <c r="O5" s="147"/>
      <c r="P5" s="147"/>
      <c r="Q5" s="148"/>
      <c r="R5" s="42" t="s">
        <v>39</v>
      </c>
      <c r="S5" s="40"/>
      <c r="T5" s="40"/>
      <c r="U5" s="40"/>
      <c r="V5" s="40"/>
      <c r="W5" s="40"/>
      <c r="X5" s="40"/>
      <c r="Y5" s="40"/>
      <c r="Z5" s="40"/>
      <c r="AA5" s="40"/>
      <c r="AB5" s="40"/>
      <c r="AC5" s="40"/>
      <c r="AD5" s="40"/>
      <c r="AE5" s="40"/>
    </row>
    <row r="6" spans="1:31" ht="15" customHeight="1" thickBot="1">
      <c r="A6" s="42"/>
      <c r="B6" s="42"/>
      <c r="C6" s="42"/>
      <c r="D6" s="42"/>
      <c r="E6" s="42"/>
      <c r="F6" s="42"/>
      <c r="G6" s="42"/>
      <c r="H6" s="42"/>
      <c r="I6" s="59"/>
      <c r="J6" s="59"/>
      <c r="K6" s="59"/>
      <c r="L6" s="59"/>
      <c r="M6" s="59"/>
      <c r="N6" s="59"/>
      <c r="O6" s="59"/>
      <c r="P6" s="59"/>
      <c r="Q6" s="59"/>
      <c r="R6" s="42"/>
      <c r="S6" s="40"/>
      <c r="T6" s="40"/>
      <c r="U6" s="40"/>
      <c r="V6" s="40"/>
      <c r="W6" s="40"/>
      <c r="X6" s="40"/>
      <c r="Y6" s="40"/>
      <c r="Z6" s="40"/>
      <c r="AA6" s="40"/>
      <c r="AB6" s="40"/>
      <c r="AC6" s="40"/>
      <c r="AD6" s="40"/>
      <c r="AE6" s="40"/>
    </row>
    <row r="7" spans="1:31" ht="20.100000000000001" customHeight="1" thickBot="1">
      <c r="A7" s="109" t="s">
        <v>58</v>
      </c>
      <c r="B7" s="109"/>
      <c r="C7" s="109"/>
      <c r="D7" s="109"/>
      <c r="E7" s="109"/>
      <c r="F7" s="109"/>
      <c r="G7" s="109"/>
      <c r="H7" s="109"/>
      <c r="I7" s="146"/>
      <c r="J7" s="147"/>
      <c r="K7" s="147"/>
      <c r="L7" s="147"/>
      <c r="M7" s="147"/>
      <c r="N7" s="147"/>
      <c r="O7" s="147"/>
      <c r="P7" s="147"/>
      <c r="Q7" s="148"/>
      <c r="R7" s="42" t="s">
        <v>39</v>
      </c>
      <c r="S7" s="40"/>
      <c r="T7" s="40"/>
      <c r="U7" s="40"/>
      <c r="V7" s="40"/>
      <c r="W7" s="40"/>
      <c r="X7" s="40"/>
      <c r="Y7" s="40"/>
      <c r="Z7" s="40"/>
      <c r="AA7" s="40"/>
      <c r="AB7" s="40"/>
      <c r="AC7" s="40"/>
      <c r="AD7" s="40"/>
      <c r="AE7" s="40"/>
    </row>
    <row r="8" spans="1:31" ht="15" customHeight="1">
      <c r="A8" s="42"/>
      <c r="B8" s="42"/>
      <c r="C8" s="42"/>
      <c r="D8" s="42"/>
      <c r="E8" s="42"/>
      <c r="F8" s="42"/>
      <c r="G8" s="42"/>
      <c r="H8" s="42"/>
      <c r="I8" s="42"/>
      <c r="J8" s="42"/>
      <c r="K8" s="42"/>
      <c r="L8" s="42"/>
      <c r="M8" s="42"/>
      <c r="N8" s="42"/>
      <c r="O8" s="42"/>
      <c r="P8" s="42"/>
      <c r="Q8" s="42"/>
      <c r="R8" s="42"/>
      <c r="S8" s="40"/>
      <c r="T8" s="40"/>
      <c r="U8" s="40"/>
      <c r="V8" s="40"/>
      <c r="W8" s="40"/>
      <c r="X8" s="40"/>
      <c r="Y8" s="40"/>
      <c r="Z8" s="40"/>
      <c r="AA8" s="40"/>
      <c r="AB8" s="40"/>
      <c r="AC8" s="40"/>
      <c r="AD8" s="40"/>
      <c r="AE8" s="40"/>
    </row>
    <row r="9" spans="1:31" ht="20.100000000000001" customHeight="1">
      <c r="A9" s="149" t="str">
        <f>IFERROR(VLOOKUP(I7,期間シート!A1:U206,2,FALSE),"")</f>
        <v/>
      </c>
      <c r="B9" s="149"/>
      <c r="C9" s="149"/>
      <c r="D9" s="149"/>
      <c r="E9" s="149"/>
      <c r="F9" s="149"/>
      <c r="G9" s="149"/>
      <c r="H9" s="149"/>
      <c r="I9" s="149"/>
      <c r="J9" s="149"/>
      <c r="K9" s="149"/>
      <c r="L9" s="149"/>
      <c r="M9" s="149"/>
      <c r="N9" s="149"/>
      <c r="O9" s="149"/>
      <c r="P9" s="149"/>
      <c r="Q9" s="149"/>
      <c r="R9" s="149"/>
      <c r="S9" s="149"/>
      <c r="T9" s="149"/>
      <c r="U9" s="149"/>
      <c r="V9" s="149"/>
      <c r="W9" s="149"/>
      <c r="X9" s="149"/>
      <c r="Y9" s="149"/>
      <c r="Z9" s="40"/>
      <c r="AA9" s="40"/>
      <c r="AB9" s="40"/>
      <c r="AC9" s="40"/>
      <c r="AD9" s="40"/>
      <c r="AE9" s="40"/>
    </row>
    <row r="10" spans="1:31" ht="20.100000000000001" customHeight="1" thickBot="1">
      <c r="A10" s="149"/>
      <c r="B10" s="149"/>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40"/>
      <c r="AA10" s="40"/>
      <c r="AB10" s="40"/>
      <c r="AC10" s="40"/>
      <c r="AD10" s="40"/>
      <c r="AE10" s="40"/>
    </row>
    <row r="11" spans="1:31" ht="15" customHeight="1" thickBot="1">
      <c r="A11" s="43"/>
      <c r="B11" s="44"/>
      <c r="C11" s="44"/>
      <c r="D11" s="44"/>
      <c r="E11" s="44"/>
      <c r="F11" s="44"/>
      <c r="G11" s="44"/>
      <c r="H11" s="44"/>
      <c r="I11" s="44"/>
      <c r="J11" s="44"/>
      <c r="K11" s="44"/>
      <c r="L11" s="44"/>
      <c r="M11" s="44"/>
      <c r="N11" s="44"/>
      <c r="O11" s="44"/>
      <c r="P11" s="44"/>
      <c r="Q11" s="44"/>
      <c r="R11" s="44"/>
      <c r="S11" s="44"/>
      <c r="T11" s="44"/>
      <c r="U11" s="44"/>
      <c r="V11" s="44"/>
      <c r="W11" s="44"/>
      <c r="X11" s="44"/>
      <c r="Y11" s="45"/>
      <c r="Z11" s="40"/>
      <c r="AA11" s="40"/>
      <c r="AB11" s="40"/>
      <c r="AC11" s="40"/>
      <c r="AD11" s="40"/>
      <c r="AE11" s="40"/>
    </row>
    <row r="12" spans="1:31" ht="20.100000000000001" customHeight="1" thickBot="1">
      <c r="A12" s="113" t="s">
        <v>2</v>
      </c>
      <c r="B12" s="114"/>
      <c r="C12" s="114"/>
      <c r="D12" s="114"/>
      <c r="E12" s="114"/>
      <c r="F12" s="114"/>
      <c r="G12" s="114"/>
      <c r="H12" s="114"/>
      <c r="I12" s="121" t="str">
        <f>IFERROR(VLOOKUP(I5,期間シート!A1:U206,3,FALSE),"")</f>
        <v/>
      </c>
      <c r="J12" s="122"/>
      <c r="K12" s="122"/>
      <c r="L12" s="122"/>
      <c r="M12" s="122"/>
      <c r="N12" s="122"/>
      <c r="O12" s="122"/>
      <c r="P12" s="122"/>
      <c r="Q12" s="123"/>
      <c r="R12" s="46" t="s">
        <v>7</v>
      </c>
      <c r="S12" s="47"/>
      <c r="T12" s="47"/>
      <c r="U12" s="47"/>
      <c r="V12" s="47"/>
      <c r="W12" s="47"/>
      <c r="X12" s="47"/>
      <c r="Y12" s="48"/>
      <c r="Z12" s="40"/>
      <c r="AA12" s="40"/>
      <c r="AB12" s="40"/>
      <c r="AC12" s="40"/>
      <c r="AD12" s="40"/>
      <c r="AE12" s="40"/>
    </row>
    <row r="13" spans="1:31" ht="15" customHeight="1" thickBot="1">
      <c r="A13" s="49"/>
      <c r="B13" s="46"/>
      <c r="C13" s="46"/>
      <c r="D13" s="46"/>
      <c r="E13" s="46"/>
      <c r="F13" s="46"/>
      <c r="G13" s="46"/>
      <c r="H13" s="46"/>
      <c r="I13" s="58"/>
      <c r="J13" s="58"/>
      <c r="K13" s="58"/>
      <c r="L13" s="58"/>
      <c r="M13" s="58"/>
      <c r="N13" s="58"/>
      <c r="O13" s="58"/>
      <c r="P13" s="58"/>
      <c r="Q13" s="58"/>
      <c r="R13" s="46"/>
      <c r="S13" s="47"/>
      <c r="T13" s="47"/>
      <c r="U13" s="47"/>
      <c r="V13" s="47"/>
      <c r="W13" s="47"/>
      <c r="X13" s="47"/>
      <c r="Y13" s="48"/>
      <c r="Z13" s="40"/>
      <c r="AA13" s="40"/>
      <c r="AB13" s="40"/>
      <c r="AC13" s="40"/>
      <c r="AD13" s="40"/>
      <c r="AE13" s="40"/>
    </row>
    <row r="14" spans="1:31" ht="20.100000000000001" customHeight="1" thickBot="1">
      <c r="A14" s="115" t="s">
        <v>12</v>
      </c>
      <c r="B14" s="116"/>
      <c r="C14" s="116"/>
      <c r="D14" s="116"/>
      <c r="E14" s="116"/>
      <c r="F14" s="116"/>
      <c r="G14" s="116"/>
      <c r="H14" s="116"/>
      <c r="I14" s="126" t="str">
        <f>IFERROR(VLOOKUP(I5,期間シート!A1:U206,9,FALSE),"")</f>
        <v/>
      </c>
      <c r="J14" s="127"/>
      <c r="K14" s="127"/>
      <c r="L14" s="127"/>
      <c r="M14" s="127"/>
      <c r="N14" s="127"/>
      <c r="O14" s="127"/>
      <c r="P14" s="127"/>
      <c r="Q14" s="128"/>
      <c r="R14" s="46"/>
      <c r="S14" s="47"/>
      <c r="T14" s="47"/>
      <c r="U14" s="47"/>
      <c r="V14" s="47"/>
      <c r="W14" s="47"/>
      <c r="X14" s="47"/>
      <c r="Y14" s="48"/>
      <c r="Z14" s="40"/>
      <c r="AA14" s="40"/>
      <c r="AB14" s="40"/>
      <c r="AC14" s="40"/>
      <c r="AD14" s="40"/>
      <c r="AE14" s="40"/>
    </row>
    <row r="15" spans="1:31" ht="15" customHeight="1" thickBot="1">
      <c r="A15" s="51"/>
      <c r="B15" s="52"/>
      <c r="C15" s="52"/>
      <c r="D15" s="52"/>
      <c r="E15" s="52"/>
      <c r="F15" s="52"/>
      <c r="G15" s="52"/>
      <c r="H15" s="52"/>
      <c r="I15" s="52"/>
      <c r="J15" s="52"/>
      <c r="K15" s="52"/>
      <c r="L15" s="52"/>
      <c r="M15" s="52"/>
      <c r="N15" s="52"/>
      <c r="O15" s="52"/>
      <c r="P15" s="52"/>
      <c r="Q15" s="52"/>
      <c r="R15" s="52"/>
      <c r="S15" s="53"/>
      <c r="T15" s="53"/>
      <c r="U15" s="53"/>
      <c r="V15" s="53"/>
      <c r="W15" s="53"/>
      <c r="X15" s="53"/>
      <c r="Y15" s="54"/>
      <c r="Z15" s="40"/>
      <c r="AA15" s="40"/>
      <c r="AB15" s="40"/>
      <c r="AC15" s="40"/>
      <c r="AD15" s="40"/>
      <c r="AE15" s="40"/>
    </row>
    <row r="16" spans="1:31" ht="15" customHeight="1">
      <c r="A16" s="46"/>
      <c r="B16" s="46"/>
      <c r="C16" s="46"/>
      <c r="D16" s="46"/>
      <c r="E16" s="46"/>
      <c r="F16" s="46"/>
      <c r="G16" s="46"/>
      <c r="H16" s="46"/>
      <c r="I16" s="46"/>
      <c r="J16" s="46"/>
      <c r="K16" s="46"/>
      <c r="L16" s="46"/>
      <c r="M16" s="46"/>
      <c r="N16" s="46"/>
      <c r="O16" s="46"/>
      <c r="P16" s="46"/>
      <c r="Q16" s="46"/>
      <c r="R16" s="46"/>
      <c r="S16" s="47"/>
      <c r="T16" s="47"/>
      <c r="U16" s="47"/>
      <c r="V16" s="47"/>
      <c r="W16" s="47"/>
      <c r="X16" s="47"/>
      <c r="Y16" s="47"/>
      <c r="Z16" s="40"/>
      <c r="AA16" s="40"/>
      <c r="AB16" s="40"/>
      <c r="AC16" s="40"/>
      <c r="AD16" s="40"/>
      <c r="AE16" s="40"/>
    </row>
    <row r="17" spans="1:31" ht="20.100000000000001" customHeight="1" thickBot="1">
      <c r="A17" s="42"/>
      <c r="B17" s="42"/>
      <c r="C17" s="42"/>
      <c r="D17" s="42"/>
      <c r="E17" s="42"/>
      <c r="F17" s="42"/>
      <c r="G17" s="42"/>
      <c r="H17" s="42"/>
      <c r="I17" s="124" t="s">
        <v>66</v>
      </c>
      <c r="J17" s="124"/>
      <c r="K17" s="124"/>
      <c r="L17" s="124"/>
      <c r="M17" s="4"/>
      <c r="N17" s="124" t="s">
        <v>67</v>
      </c>
      <c r="O17" s="124"/>
      <c r="P17" s="124"/>
      <c r="Q17" s="124"/>
      <c r="R17" s="42"/>
      <c r="S17" s="40"/>
      <c r="T17" s="40"/>
      <c r="U17" s="40"/>
      <c r="V17" s="40"/>
      <c r="W17" s="40"/>
      <c r="X17" s="40"/>
      <c r="Y17" s="40"/>
      <c r="Z17" s="40"/>
      <c r="AA17" s="40"/>
      <c r="AB17" s="40"/>
      <c r="AC17" s="40"/>
      <c r="AD17" s="40"/>
      <c r="AE17" s="40"/>
    </row>
    <row r="18" spans="1:31" ht="37.5" customHeight="1" thickBot="1">
      <c r="A18" s="117" t="s">
        <v>10</v>
      </c>
      <c r="B18" s="117"/>
      <c r="C18" s="117"/>
      <c r="D18" s="117"/>
      <c r="E18" s="117"/>
      <c r="F18" s="117"/>
      <c r="G18" s="117"/>
      <c r="H18" s="117"/>
      <c r="I18" s="110" t="str">
        <f>IFERROR(VLOOKUP(I5,期間シート!A1:U206,10,FALSE),"")</f>
        <v/>
      </c>
      <c r="J18" s="111"/>
      <c r="K18" s="111"/>
      <c r="L18" s="112"/>
      <c r="M18" s="12" t="s">
        <v>8</v>
      </c>
      <c r="N18" s="110" t="str">
        <f>IFERROR(VLOOKUP(I5,期間シート!A1:U206,11,FALSE),"")</f>
        <v/>
      </c>
      <c r="O18" s="111"/>
      <c r="P18" s="111"/>
      <c r="Q18" s="112"/>
      <c r="R18" s="138" t="s">
        <v>68</v>
      </c>
      <c r="S18" s="139"/>
      <c r="T18" s="139"/>
      <c r="U18" s="139"/>
      <c r="V18" s="139"/>
      <c r="W18" s="139"/>
      <c r="X18" s="139"/>
      <c r="Y18" s="139"/>
      <c r="Z18" s="40"/>
      <c r="AA18" s="40"/>
      <c r="AB18" s="40"/>
      <c r="AC18" s="40"/>
      <c r="AD18" s="40"/>
      <c r="AE18" s="40"/>
    </row>
    <row r="19" spans="1:31" ht="15" customHeight="1" thickBot="1">
      <c r="A19" s="42"/>
      <c r="B19" s="42"/>
      <c r="C19" s="42"/>
      <c r="D19" s="42"/>
      <c r="E19" s="42"/>
      <c r="F19" s="42"/>
      <c r="G19" s="42"/>
      <c r="H19" s="42"/>
      <c r="I19" s="59"/>
      <c r="J19" s="59"/>
      <c r="K19" s="59"/>
      <c r="L19" s="59"/>
      <c r="M19" s="42"/>
      <c r="N19" s="59"/>
      <c r="O19" s="59"/>
      <c r="P19" s="59"/>
      <c r="Q19" s="59"/>
      <c r="R19" s="42"/>
      <c r="S19" s="40"/>
      <c r="T19" s="40"/>
      <c r="U19" s="40"/>
      <c r="V19" s="40"/>
      <c r="W19" s="40"/>
      <c r="X19" s="40"/>
      <c r="Y19" s="40"/>
      <c r="Z19" s="40"/>
      <c r="AA19" s="40"/>
      <c r="AB19" s="40"/>
      <c r="AC19" s="40"/>
      <c r="AD19" s="40"/>
      <c r="AE19" s="40"/>
    </row>
    <row r="20" spans="1:31" ht="20.100000000000001" customHeight="1" thickBot="1">
      <c r="A20" s="109" t="s">
        <v>3</v>
      </c>
      <c r="B20" s="109"/>
      <c r="C20" s="109"/>
      <c r="D20" s="109"/>
      <c r="E20" s="109"/>
      <c r="F20" s="109"/>
      <c r="G20" s="109"/>
      <c r="H20" s="109"/>
      <c r="I20" s="110" t="str">
        <f>IFERROR(VLOOKUP(I5,期間シート!A1:U206,12,FALSE),"")</f>
        <v/>
      </c>
      <c r="J20" s="111"/>
      <c r="K20" s="111"/>
      <c r="L20" s="112"/>
      <c r="M20" s="2" t="s">
        <v>8</v>
      </c>
      <c r="N20" s="110" t="str">
        <f>IFERROR(VLOOKUP(I5,期間シート!A1:U206,13,FALSE),"")</f>
        <v/>
      </c>
      <c r="O20" s="111"/>
      <c r="P20" s="111"/>
      <c r="Q20" s="112"/>
      <c r="R20" s="42" t="s">
        <v>9</v>
      </c>
      <c r="S20" s="40"/>
      <c r="T20" s="40"/>
      <c r="U20" s="40"/>
      <c r="V20" s="40"/>
      <c r="W20" s="40"/>
      <c r="X20" s="40"/>
      <c r="Y20" s="40"/>
      <c r="Z20" s="40"/>
      <c r="AA20" s="40"/>
      <c r="AB20" s="40"/>
      <c r="AC20" s="40"/>
      <c r="AD20" s="40"/>
      <c r="AE20" s="40"/>
    </row>
    <row r="21" spans="1:31" ht="15" customHeight="1" thickBot="1">
      <c r="A21" s="42"/>
      <c r="B21" s="42"/>
      <c r="C21" s="42"/>
      <c r="D21" s="42"/>
      <c r="E21" s="42"/>
      <c r="F21" s="42"/>
      <c r="G21" s="42"/>
      <c r="H21" s="42"/>
      <c r="I21" s="60"/>
      <c r="J21" s="60"/>
      <c r="K21" s="60"/>
      <c r="L21" s="60"/>
      <c r="M21" s="42"/>
      <c r="N21" s="42"/>
      <c r="O21" s="42"/>
      <c r="P21" s="42"/>
      <c r="Q21" s="42"/>
      <c r="R21" s="132" t="s">
        <v>92</v>
      </c>
      <c r="S21" s="132"/>
      <c r="T21" s="132"/>
      <c r="U21" s="132"/>
      <c r="V21" s="132"/>
      <c r="W21" s="132"/>
      <c r="X21" s="132"/>
      <c r="Y21" s="132"/>
      <c r="Z21" s="40"/>
      <c r="AA21" s="40"/>
      <c r="AB21" s="40"/>
      <c r="AC21" s="40"/>
      <c r="AD21" s="40"/>
      <c r="AE21" s="40"/>
    </row>
    <row r="22" spans="1:31" ht="20.100000000000001" customHeight="1" thickBot="1">
      <c r="A22" s="109" t="s">
        <v>11</v>
      </c>
      <c r="B22" s="109"/>
      <c r="C22" s="109"/>
      <c r="D22" s="109"/>
      <c r="E22" s="109"/>
      <c r="F22" s="109"/>
      <c r="G22" s="109"/>
      <c r="H22" s="109"/>
      <c r="I22" s="118" t="str">
        <f>IFERROR(VLOOKUP(I5,期間シート!A1:U206,11,FALSE),"")</f>
        <v/>
      </c>
      <c r="J22" s="119"/>
      <c r="K22" s="119"/>
      <c r="L22" s="120"/>
      <c r="M22" s="3" t="s">
        <v>41</v>
      </c>
      <c r="N22" s="42"/>
      <c r="O22" s="42"/>
      <c r="P22" s="42"/>
      <c r="Q22" s="42"/>
      <c r="R22" s="42"/>
      <c r="S22" s="40"/>
      <c r="T22" s="40"/>
      <c r="U22" s="40"/>
      <c r="V22" s="40"/>
      <c r="W22" s="40"/>
      <c r="X22" s="40"/>
      <c r="Y22" s="40"/>
      <c r="Z22" s="40"/>
      <c r="AA22" s="40"/>
      <c r="AB22" s="40"/>
      <c r="AC22" s="40"/>
      <c r="AD22" s="40"/>
      <c r="AE22" s="40"/>
    </row>
    <row r="23" spans="1:31" ht="15" customHeight="1" thickBot="1">
      <c r="A23" s="42"/>
      <c r="B23" s="42"/>
      <c r="C23" s="42"/>
      <c r="D23" s="42"/>
      <c r="E23" s="42"/>
      <c r="F23" s="42"/>
      <c r="G23" s="42"/>
      <c r="H23" s="42"/>
      <c r="I23" s="60"/>
      <c r="J23" s="60"/>
      <c r="K23" s="60"/>
      <c r="L23" s="60"/>
      <c r="M23" s="42"/>
      <c r="N23" s="42"/>
      <c r="O23" s="42"/>
      <c r="P23" s="42"/>
      <c r="Q23" s="42"/>
      <c r="R23" s="42"/>
      <c r="S23" s="40"/>
      <c r="T23" s="40"/>
      <c r="U23" s="40"/>
      <c r="V23" s="40"/>
      <c r="W23" s="40"/>
      <c r="X23" s="40"/>
      <c r="Y23" s="40"/>
      <c r="Z23" s="40"/>
      <c r="AA23" s="40"/>
      <c r="AB23" s="40"/>
      <c r="AC23" s="40"/>
      <c r="AD23" s="40"/>
      <c r="AE23" s="40"/>
    </row>
    <row r="24" spans="1:31" ht="20.100000000000001" customHeight="1" thickBot="1">
      <c r="A24" s="109" t="s">
        <v>5</v>
      </c>
      <c r="B24" s="109"/>
      <c r="C24" s="109"/>
      <c r="D24" s="109"/>
      <c r="E24" s="109"/>
      <c r="F24" s="109"/>
      <c r="G24" s="109"/>
      <c r="H24" s="109"/>
      <c r="I24" s="118" t="str">
        <f>IFERROR(VLOOKUP(I5,期間シート!A1:U206,11,FALSE),"")</f>
        <v/>
      </c>
      <c r="J24" s="119"/>
      <c r="K24" s="119"/>
      <c r="L24" s="120"/>
      <c r="M24" s="3" t="s">
        <v>42</v>
      </c>
      <c r="N24" s="42"/>
      <c r="O24" s="42"/>
      <c r="P24" s="42"/>
      <c r="Q24" s="42"/>
      <c r="R24" s="42"/>
      <c r="S24" s="40"/>
      <c r="T24" s="40"/>
      <c r="U24" s="40"/>
      <c r="V24" s="40"/>
      <c r="W24" s="40"/>
      <c r="X24" s="40"/>
      <c r="Y24" s="40"/>
      <c r="Z24" s="40"/>
      <c r="AA24" s="40"/>
      <c r="AB24" s="40"/>
      <c r="AC24" s="40"/>
      <c r="AD24" s="40"/>
      <c r="AE24" s="40"/>
    </row>
    <row r="25" spans="1:31" ht="15" customHeight="1" thickBot="1">
      <c r="A25" s="42"/>
      <c r="B25" s="42"/>
      <c r="C25" s="42"/>
      <c r="D25" s="42"/>
      <c r="E25" s="42"/>
      <c r="F25" s="42"/>
      <c r="G25" s="42"/>
      <c r="H25" s="42"/>
      <c r="I25" s="61"/>
      <c r="J25" s="61"/>
      <c r="K25" s="61"/>
      <c r="L25" s="61"/>
      <c r="M25" s="46"/>
      <c r="N25" s="46"/>
      <c r="O25" s="46"/>
      <c r="P25" s="46"/>
      <c r="Q25" s="46"/>
      <c r="R25" s="46"/>
      <c r="S25" s="40"/>
      <c r="T25" s="40"/>
      <c r="U25" s="40"/>
      <c r="V25" s="40"/>
      <c r="W25" s="40"/>
      <c r="X25" s="40"/>
      <c r="Y25" s="40"/>
      <c r="Z25" s="40"/>
      <c r="AA25" s="40"/>
      <c r="AB25" s="40"/>
      <c r="AC25" s="40"/>
      <c r="AD25" s="40"/>
      <c r="AE25" s="40"/>
    </row>
    <row r="26" spans="1:31" ht="20.100000000000001" customHeight="1" thickBot="1">
      <c r="A26" s="109" t="s">
        <v>4</v>
      </c>
      <c r="B26" s="109"/>
      <c r="C26" s="109"/>
      <c r="D26" s="109"/>
      <c r="E26" s="109"/>
      <c r="F26" s="109"/>
      <c r="G26" s="109"/>
      <c r="H26" s="109"/>
      <c r="I26" s="110" t="str">
        <f>IFERROR(VLOOKUP(I5,期間シート!A1:U206,14,FALSE),"")</f>
        <v/>
      </c>
      <c r="J26" s="111"/>
      <c r="K26" s="111"/>
      <c r="L26" s="112"/>
      <c r="M26" s="46" t="s">
        <v>13</v>
      </c>
      <c r="N26" s="46"/>
      <c r="O26" s="46"/>
      <c r="P26" s="46"/>
      <c r="Q26" s="46"/>
      <c r="R26" s="46"/>
      <c r="S26" s="40"/>
      <c r="T26" s="40"/>
      <c r="U26" s="40"/>
      <c r="V26" s="40"/>
      <c r="W26" s="40"/>
      <c r="X26" s="40"/>
      <c r="Y26" s="40"/>
      <c r="Z26" s="40"/>
      <c r="AA26" s="40"/>
      <c r="AB26" s="40"/>
      <c r="AC26" s="40"/>
      <c r="AD26" s="40"/>
      <c r="AE26" s="40"/>
    </row>
    <row r="27" spans="1:31" ht="20.100000000000001" customHeight="1" thickBot="1">
      <c r="A27" s="140" t="str">
        <f>IFERROR(VLOOKUP(I3,期間シート!A1:U206,2,FALSE),"")</f>
        <v/>
      </c>
      <c r="B27" s="140"/>
      <c r="C27" s="140"/>
      <c r="D27" s="140"/>
      <c r="E27" s="140"/>
      <c r="F27" s="140"/>
      <c r="G27" s="140"/>
      <c r="H27" s="140"/>
      <c r="I27" s="61"/>
      <c r="J27" s="61"/>
      <c r="K27" s="61"/>
      <c r="L27" s="61"/>
      <c r="M27" s="46"/>
      <c r="N27" s="46"/>
      <c r="O27" s="46"/>
      <c r="P27" s="46"/>
      <c r="Q27" s="46"/>
      <c r="R27" s="46"/>
      <c r="S27" s="40"/>
      <c r="T27" s="40"/>
      <c r="U27" s="40"/>
      <c r="V27" s="40"/>
      <c r="W27" s="40"/>
      <c r="X27" s="40"/>
      <c r="Y27" s="40"/>
      <c r="Z27" s="40"/>
      <c r="AA27" s="40"/>
      <c r="AB27" s="40"/>
      <c r="AC27" s="40"/>
      <c r="AD27" s="40"/>
      <c r="AE27" s="40"/>
    </row>
    <row r="28" spans="1:31" ht="20.100000000000001" customHeight="1" thickBot="1">
      <c r="A28" s="141" t="s">
        <v>6</v>
      </c>
      <c r="B28" s="141"/>
      <c r="C28" s="141"/>
      <c r="D28" s="141"/>
      <c r="E28" s="141"/>
      <c r="F28" s="141"/>
      <c r="G28" s="141"/>
      <c r="H28" s="141"/>
      <c r="I28" s="142" t="str">
        <f>IFERROR(VLOOKUP(I5,期間シート!A1:U206,15,FALSE),"")</f>
        <v/>
      </c>
      <c r="J28" s="143"/>
      <c r="K28" s="143"/>
      <c r="L28" s="144"/>
      <c r="M28" s="31" t="s">
        <v>40</v>
      </c>
      <c r="N28" s="55"/>
      <c r="O28" s="55"/>
      <c r="P28" s="55"/>
      <c r="Q28" s="55"/>
      <c r="R28" s="55"/>
      <c r="S28" s="56"/>
      <c r="T28" s="56"/>
      <c r="U28" s="56"/>
      <c r="V28" s="56"/>
      <c r="W28" s="56"/>
      <c r="X28" s="56"/>
      <c r="Y28" s="56"/>
      <c r="Z28" s="40"/>
      <c r="AA28" s="40"/>
      <c r="AB28" s="40"/>
      <c r="AC28" s="40"/>
      <c r="AD28" s="40"/>
      <c r="AE28" s="40"/>
    </row>
    <row r="29" spans="1:31" ht="15" customHeight="1" thickBot="1">
      <c r="A29" s="42"/>
      <c r="B29" s="42"/>
      <c r="C29" s="42"/>
      <c r="D29" s="42"/>
      <c r="E29" s="42"/>
      <c r="F29" s="42"/>
      <c r="G29" s="42"/>
      <c r="H29" s="42"/>
      <c r="I29" s="62"/>
      <c r="J29" s="62"/>
      <c r="K29" s="62"/>
      <c r="L29" s="62"/>
      <c r="M29" s="46"/>
      <c r="N29" s="46"/>
      <c r="O29" s="46"/>
      <c r="P29" s="46"/>
      <c r="Q29" s="46"/>
      <c r="R29" s="46"/>
      <c r="S29" s="40"/>
      <c r="T29" s="40"/>
      <c r="U29" s="40"/>
      <c r="V29" s="40"/>
      <c r="W29" s="40"/>
      <c r="X29" s="40"/>
      <c r="Y29" s="40"/>
      <c r="Z29" s="40"/>
      <c r="AA29" s="40"/>
      <c r="AB29" s="40"/>
      <c r="AC29" s="40"/>
      <c r="AD29" s="40"/>
      <c r="AE29" s="40"/>
    </row>
    <row r="30" spans="1:31" ht="20.100000000000001" customHeight="1" thickBot="1">
      <c r="A30" s="145" t="s">
        <v>12</v>
      </c>
      <c r="B30" s="145"/>
      <c r="C30" s="145"/>
      <c r="D30" s="145"/>
      <c r="E30" s="145"/>
      <c r="F30" s="145"/>
      <c r="G30" s="145"/>
      <c r="H30" s="145"/>
      <c r="I30" s="118" t="str">
        <f>IFERROR(VLOOKUP(I5,期間シート!A1:U206,15,FALSE),"")</f>
        <v/>
      </c>
      <c r="J30" s="119"/>
      <c r="K30" s="119"/>
      <c r="L30" s="120"/>
      <c r="M30" s="42"/>
      <c r="N30" s="42"/>
      <c r="O30" s="42"/>
      <c r="P30" s="42"/>
      <c r="Q30" s="42"/>
      <c r="R30" s="42"/>
      <c r="S30" s="40"/>
      <c r="T30" s="40"/>
      <c r="U30" s="40"/>
      <c r="V30" s="40"/>
      <c r="W30" s="40"/>
      <c r="X30" s="40"/>
      <c r="Y30" s="40"/>
      <c r="Z30" s="40"/>
      <c r="AA30" s="40"/>
      <c r="AB30" s="40"/>
      <c r="AC30" s="40"/>
      <c r="AD30" s="40"/>
      <c r="AE30" s="40"/>
    </row>
    <row r="31" spans="1:31">
      <c r="A31" s="42"/>
      <c r="B31" s="42"/>
      <c r="C31" s="42"/>
      <c r="D31" s="42"/>
      <c r="E31" s="42"/>
      <c r="F31" s="42"/>
      <c r="G31" s="42"/>
      <c r="H31" s="42"/>
      <c r="I31" s="42"/>
      <c r="J31" s="42"/>
      <c r="K31" s="42"/>
      <c r="L31" s="42"/>
      <c r="M31" s="42"/>
      <c r="N31" s="42"/>
      <c r="O31" s="42"/>
      <c r="P31" s="42"/>
      <c r="Q31" s="42"/>
      <c r="R31" s="42"/>
      <c r="S31" s="40"/>
      <c r="T31" s="40"/>
      <c r="U31" s="40"/>
      <c r="V31" s="40"/>
      <c r="W31" s="40"/>
      <c r="X31" s="40"/>
      <c r="Y31" s="40"/>
      <c r="Z31" s="40"/>
      <c r="AA31" s="40"/>
      <c r="AB31" s="40"/>
      <c r="AC31" s="40"/>
      <c r="AD31" s="40"/>
      <c r="AE31" s="40"/>
    </row>
    <row r="32" spans="1:31">
      <c r="A32" s="42"/>
      <c r="B32" s="42"/>
      <c r="C32" s="42"/>
      <c r="D32" s="42"/>
      <c r="E32" s="42"/>
      <c r="F32" s="42"/>
      <c r="G32" s="42"/>
      <c r="H32" s="42"/>
      <c r="I32" s="42"/>
      <c r="J32" s="42"/>
      <c r="K32" s="42"/>
      <c r="L32" s="42"/>
      <c r="M32" s="42"/>
      <c r="N32" s="42"/>
      <c r="O32" s="42"/>
      <c r="P32" s="42"/>
      <c r="Q32" s="42"/>
      <c r="R32" s="42"/>
      <c r="S32" s="40"/>
      <c r="T32" s="40"/>
      <c r="U32" s="40"/>
      <c r="V32" s="40"/>
      <c r="W32" s="40"/>
      <c r="X32" s="40"/>
      <c r="Y32" s="40"/>
      <c r="Z32" s="40"/>
      <c r="AA32" s="40"/>
      <c r="AB32" s="40"/>
      <c r="AC32" s="40"/>
      <c r="AD32" s="40"/>
      <c r="AE32" s="40"/>
    </row>
    <row r="33" spans="1:31">
      <c r="A33" s="42"/>
      <c r="B33" s="42"/>
      <c r="C33" s="42"/>
      <c r="D33" s="42"/>
      <c r="E33" s="42"/>
      <c r="F33" s="42"/>
      <c r="G33" s="42"/>
      <c r="H33" s="42"/>
      <c r="I33" s="42"/>
      <c r="J33" s="42"/>
      <c r="K33" s="42"/>
      <c r="L33" s="42"/>
      <c r="M33" s="42"/>
      <c r="N33" s="42"/>
      <c r="O33" s="42"/>
      <c r="P33" s="42"/>
      <c r="Q33" s="42"/>
      <c r="R33" s="42"/>
      <c r="S33" s="40"/>
      <c r="T33" s="40"/>
      <c r="U33" s="40"/>
      <c r="V33" s="40"/>
      <c r="W33" s="40"/>
      <c r="X33" s="40"/>
      <c r="Y33" s="40"/>
      <c r="Z33" s="40"/>
      <c r="AA33" s="40"/>
      <c r="AB33" s="40"/>
      <c r="AC33" s="40"/>
      <c r="AD33" s="40"/>
      <c r="AE33" s="40"/>
    </row>
    <row r="34" spans="1:31">
      <c r="A34" s="42"/>
      <c r="B34" s="42"/>
      <c r="C34" s="42"/>
      <c r="D34" s="42"/>
      <c r="E34" s="42"/>
      <c r="F34" s="42"/>
      <c r="G34" s="42"/>
      <c r="H34" s="42"/>
      <c r="I34" s="42"/>
      <c r="J34" s="42"/>
      <c r="K34" s="42"/>
      <c r="L34" s="42"/>
      <c r="M34" s="42"/>
      <c r="N34" s="42"/>
      <c r="O34" s="42"/>
      <c r="P34" s="42"/>
      <c r="Q34" s="42"/>
      <c r="R34" s="42"/>
      <c r="S34" s="40"/>
      <c r="T34" s="40"/>
      <c r="U34" s="40"/>
      <c r="V34" s="40"/>
      <c r="W34" s="40"/>
      <c r="X34" s="40"/>
      <c r="Y34" s="40"/>
      <c r="Z34" s="40"/>
      <c r="AA34" s="40"/>
      <c r="AB34" s="40"/>
      <c r="AC34" s="40"/>
      <c r="AD34" s="40"/>
      <c r="AE34" s="40"/>
    </row>
    <row r="35" spans="1:31">
      <c r="A35" s="42"/>
      <c r="B35" s="42"/>
      <c r="C35" s="42"/>
      <c r="D35" s="42"/>
      <c r="E35" s="42"/>
      <c r="F35" s="42"/>
      <c r="G35" s="42"/>
      <c r="H35" s="42"/>
      <c r="I35" s="42"/>
      <c r="J35" s="42"/>
      <c r="K35" s="42"/>
      <c r="L35" s="42"/>
      <c r="M35" s="42"/>
      <c r="N35" s="42"/>
      <c r="O35" s="42"/>
      <c r="P35" s="42"/>
      <c r="Q35" s="42"/>
      <c r="R35" s="42"/>
      <c r="S35" s="40"/>
      <c r="T35" s="40"/>
      <c r="U35" s="40"/>
      <c r="V35" s="40"/>
      <c r="W35" s="40"/>
      <c r="X35" s="40"/>
      <c r="Y35" s="40"/>
      <c r="Z35" s="40"/>
      <c r="AA35" s="40"/>
      <c r="AB35" s="40"/>
      <c r="AC35" s="40"/>
      <c r="AD35" s="40"/>
      <c r="AE35" s="40"/>
    </row>
    <row r="36" spans="1:31">
      <c r="A36" s="42"/>
      <c r="B36" s="42"/>
      <c r="C36" s="42"/>
      <c r="D36" s="42"/>
      <c r="E36" s="42"/>
      <c r="F36" s="42"/>
      <c r="G36" s="42"/>
      <c r="H36" s="42"/>
      <c r="I36" s="42"/>
      <c r="J36" s="42"/>
      <c r="K36" s="42"/>
      <c r="L36" s="42"/>
      <c r="M36" s="42"/>
      <c r="N36" s="42"/>
      <c r="O36" s="42"/>
      <c r="P36" s="42"/>
      <c r="Q36" s="42"/>
      <c r="R36" s="42"/>
      <c r="S36" s="40"/>
      <c r="T36" s="40"/>
      <c r="U36" s="40"/>
      <c r="V36" s="40"/>
      <c r="W36" s="40"/>
      <c r="X36" s="40"/>
      <c r="Y36" s="40"/>
      <c r="Z36" s="40"/>
      <c r="AA36" s="40"/>
      <c r="AB36" s="40"/>
      <c r="AC36" s="40"/>
      <c r="AD36" s="40"/>
      <c r="AE36" s="40"/>
    </row>
    <row r="37" spans="1:31">
      <c r="A37" s="42"/>
      <c r="B37" s="42"/>
      <c r="C37" s="42"/>
      <c r="D37" s="42"/>
      <c r="E37" s="42"/>
      <c r="F37" s="42"/>
      <c r="G37" s="42"/>
      <c r="H37" s="42"/>
      <c r="I37" s="42"/>
      <c r="J37" s="42"/>
      <c r="K37" s="42"/>
      <c r="L37" s="42"/>
      <c r="M37" s="42"/>
      <c r="N37" s="42"/>
      <c r="O37" s="42"/>
      <c r="P37" s="42"/>
      <c r="Q37" s="42"/>
      <c r="R37" s="42"/>
      <c r="S37" s="40"/>
      <c r="T37" s="40"/>
      <c r="U37" s="40"/>
      <c r="V37" s="40"/>
      <c r="W37" s="40"/>
      <c r="X37" s="40"/>
      <c r="Y37" s="40"/>
      <c r="Z37" s="40"/>
      <c r="AA37" s="40"/>
      <c r="AB37" s="40"/>
      <c r="AC37" s="40"/>
      <c r="AD37" s="40"/>
      <c r="AE37" s="40"/>
    </row>
    <row r="38" spans="1:31">
      <c r="A38" s="42"/>
      <c r="B38" s="42"/>
      <c r="C38" s="42"/>
      <c r="D38" s="42"/>
      <c r="E38" s="42"/>
      <c r="F38" s="42"/>
      <c r="G38" s="42"/>
      <c r="H38" s="42"/>
      <c r="I38" s="42"/>
      <c r="J38" s="42"/>
      <c r="K38" s="42"/>
      <c r="L38" s="42"/>
      <c r="M38" s="42"/>
      <c r="N38" s="42"/>
      <c r="O38" s="42"/>
      <c r="P38" s="42"/>
      <c r="Q38" s="42"/>
      <c r="R38" s="42"/>
      <c r="S38" s="40"/>
      <c r="T38" s="40"/>
      <c r="U38" s="40"/>
      <c r="V38" s="40"/>
      <c r="W38" s="40"/>
      <c r="X38" s="40"/>
      <c r="Y38" s="40"/>
      <c r="Z38" s="40"/>
      <c r="AA38" s="40"/>
      <c r="AB38" s="40"/>
      <c r="AC38" s="40"/>
      <c r="AD38" s="40"/>
      <c r="AE38" s="40"/>
    </row>
    <row r="39" spans="1:31">
      <c r="A39" s="42"/>
      <c r="B39" s="42"/>
      <c r="C39" s="42"/>
      <c r="D39" s="42"/>
      <c r="E39" s="42"/>
      <c r="F39" s="42"/>
      <c r="G39" s="42"/>
      <c r="H39" s="42"/>
      <c r="I39" s="42"/>
      <c r="J39" s="42"/>
      <c r="K39" s="42"/>
      <c r="L39" s="42"/>
      <c r="M39" s="42"/>
      <c r="N39" s="42"/>
      <c r="O39" s="42"/>
      <c r="P39" s="42"/>
      <c r="Q39" s="42"/>
      <c r="R39" s="42"/>
      <c r="S39" s="40"/>
      <c r="T39" s="40"/>
      <c r="U39" s="40"/>
      <c r="V39" s="40"/>
      <c r="W39" s="40"/>
      <c r="X39" s="40"/>
      <c r="Y39" s="40"/>
      <c r="Z39" s="40"/>
      <c r="AA39" s="40"/>
      <c r="AB39" s="40"/>
      <c r="AC39" s="40"/>
      <c r="AD39" s="40"/>
      <c r="AE39" s="40"/>
    </row>
    <row r="40" spans="1:31">
      <c r="A40" s="42"/>
      <c r="B40" s="42"/>
      <c r="C40" s="42"/>
      <c r="D40" s="42"/>
      <c r="E40" s="42"/>
      <c r="F40" s="42"/>
      <c r="G40" s="42"/>
      <c r="H40" s="42"/>
      <c r="I40" s="42"/>
      <c r="J40" s="42"/>
      <c r="K40" s="42"/>
      <c r="L40" s="42"/>
      <c r="M40" s="42"/>
      <c r="N40" s="42"/>
      <c r="O40" s="42"/>
      <c r="P40" s="42"/>
      <c r="Q40" s="42"/>
      <c r="R40" s="42"/>
      <c r="S40" s="40"/>
      <c r="T40" s="40"/>
      <c r="U40" s="40"/>
      <c r="V40" s="40"/>
      <c r="W40" s="40"/>
      <c r="X40" s="40"/>
      <c r="Y40" s="40"/>
      <c r="Z40" s="40"/>
      <c r="AA40" s="40"/>
      <c r="AB40" s="40"/>
      <c r="AC40" s="40"/>
      <c r="AD40" s="40"/>
      <c r="AE40" s="40"/>
    </row>
    <row r="41" spans="1:31">
      <c r="A41" s="42"/>
      <c r="B41" s="42"/>
      <c r="C41" s="42"/>
      <c r="D41" s="42"/>
      <c r="E41" s="42"/>
      <c r="F41" s="42"/>
      <c r="G41" s="42"/>
      <c r="H41" s="42"/>
      <c r="I41" s="42"/>
      <c r="J41" s="42"/>
      <c r="K41" s="42"/>
      <c r="L41" s="42"/>
      <c r="M41" s="42"/>
      <c r="N41" s="42"/>
      <c r="O41" s="42"/>
      <c r="P41" s="42"/>
      <c r="Q41" s="42"/>
      <c r="R41" s="42"/>
      <c r="S41" s="40"/>
      <c r="T41" s="40"/>
      <c r="U41" s="40"/>
      <c r="V41" s="40"/>
      <c r="W41" s="40"/>
      <c r="X41" s="40"/>
      <c r="Y41" s="40"/>
      <c r="Z41" s="40"/>
      <c r="AA41" s="40"/>
      <c r="AB41" s="40"/>
      <c r="AC41" s="40"/>
      <c r="AD41" s="40"/>
      <c r="AE41" s="40"/>
    </row>
    <row r="42" spans="1:31">
      <c r="A42" s="42"/>
      <c r="B42" s="42"/>
      <c r="C42" s="42"/>
      <c r="D42" s="42"/>
      <c r="E42" s="42"/>
      <c r="F42" s="42"/>
      <c r="G42" s="42"/>
      <c r="H42" s="42"/>
      <c r="I42" s="42"/>
      <c r="J42" s="42"/>
      <c r="K42" s="42"/>
      <c r="L42" s="42"/>
      <c r="M42" s="42"/>
      <c r="N42" s="42"/>
      <c r="O42" s="42"/>
      <c r="P42" s="42"/>
      <c r="Q42" s="42"/>
      <c r="R42" s="42"/>
      <c r="S42" s="40"/>
      <c r="T42" s="40"/>
      <c r="U42" s="40"/>
      <c r="V42" s="40"/>
      <c r="W42" s="40"/>
      <c r="X42" s="40"/>
      <c r="Y42" s="40"/>
      <c r="Z42" s="40"/>
      <c r="AA42" s="40"/>
      <c r="AB42" s="40"/>
      <c r="AC42" s="40"/>
      <c r="AD42" s="40"/>
      <c r="AE42" s="40"/>
    </row>
    <row r="43" spans="1:31">
      <c r="A43" s="42"/>
      <c r="B43" s="42"/>
      <c r="C43" s="42"/>
      <c r="D43" s="42"/>
      <c r="E43" s="42"/>
      <c r="F43" s="42"/>
      <c r="G43" s="42"/>
      <c r="H43" s="42"/>
      <c r="I43" s="42"/>
      <c r="J43" s="42"/>
      <c r="K43" s="42"/>
      <c r="L43" s="42"/>
      <c r="M43" s="42"/>
      <c r="N43" s="42"/>
      <c r="O43" s="42"/>
      <c r="P43" s="42"/>
      <c r="Q43" s="42"/>
      <c r="R43" s="42"/>
      <c r="S43" s="40"/>
      <c r="T43" s="40"/>
      <c r="U43" s="40"/>
      <c r="V43" s="40"/>
      <c r="W43" s="40"/>
      <c r="X43" s="40"/>
      <c r="Y43" s="40"/>
      <c r="Z43" s="40"/>
      <c r="AA43" s="40"/>
      <c r="AB43" s="40"/>
      <c r="AC43" s="40"/>
      <c r="AD43" s="40"/>
      <c r="AE43" s="40"/>
    </row>
    <row r="44" spans="1:31">
      <c r="A44" s="42"/>
      <c r="B44" s="42"/>
      <c r="C44" s="42"/>
      <c r="D44" s="42"/>
      <c r="E44" s="42"/>
      <c r="F44" s="42"/>
      <c r="G44" s="42"/>
      <c r="H44" s="42"/>
      <c r="I44" s="42"/>
      <c r="J44" s="42"/>
      <c r="K44" s="42"/>
      <c r="L44" s="42"/>
      <c r="M44" s="42"/>
      <c r="N44" s="42"/>
      <c r="O44" s="42"/>
      <c r="P44" s="42"/>
      <c r="Q44" s="42"/>
      <c r="R44" s="42"/>
      <c r="S44" s="40"/>
      <c r="T44" s="40"/>
      <c r="U44" s="40"/>
      <c r="V44" s="40"/>
      <c r="W44" s="40"/>
      <c r="X44" s="40"/>
      <c r="Y44" s="40"/>
      <c r="Z44" s="40"/>
      <c r="AA44" s="40"/>
      <c r="AB44" s="40"/>
      <c r="AC44" s="40"/>
      <c r="AD44" s="40"/>
      <c r="AE44" s="40"/>
    </row>
    <row r="45" spans="1:31">
      <c r="A45" s="42"/>
      <c r="B45" s="42"/>
      <c r="C45" s="42"/>
      <c r="D45" s="42"/>
      <c r="E45" s="42"/>
      <c r="F45" s="42"/>
      <c r="G45" s="42"/>
      <c r="H45" s="42"/>
      <c r="I45" s="42"/>
      <c r="J45" s="42"/>
      <c r="K45" s="42"/>
      <c r="L45" s="42"/>
      <c r="M45" s="42"/>
      <c r="N45" s="42"/>
      <c r="O45" s="42"/>
      <c r="P45" s="42"/>
      <c r="Q45" s="42"/>
      <c r="R45" s="42"/>
      <c r="S45" s="40"/>
      <c r="T45" s="40"/>
      <c r="U45" s="40"/>
      <c r="V45" s="40"/>
      <c r="W45" s="40"/>
      <c r="X45" s="40"/>
      <c r="Y45" s="40"/>
      <c r="Z45" s="40"/>
      <c r="AA45" s="40"/>
      <c r="AB45" s="40"/>
      <c r="AC45" s="40"/>
      <c r="AD45" s="40"/>
      <c r="AE45" s="40"/>
    </row>
    <row r="46" spans="1:31">
      <c r="A46" s="42"/>
      <c r="B46" s="42"/>
      <c r="C46" s="42"/>
      <c r="D46" s="42"/>
      <c r="E46" s="42"/>
      <c r="F46" s="42"/>
      <c r="G46" s="42"/>
      <c r="H46" s="42"/>
      <c r="I46" s="42"/>
      <c r="J46" s="42"/>
      <c r="K46" s="42"/>
      <c r="L46" s="42"/>
      <c r="M46" s="42"/>
      <c r="N46" s="42"/>
      <c r="O46" s="42"/>
      <c r="P46" s="42"/>
      <c r="Q46" s="42"/>
      <c r="R46" s="42"/>
      <c r="S46" s="40"/>
      <c r="T46" s="40"/>
      <c r="U46" s="40"/>
      <c r="V46" s="40"/>
      <c r="W46" s="40"/>
      <c r="X46" s="40"/>
      <c r="Y46" s="40"/>
      <c r="Z46" s="40"/>
      <c r="AA46" s="40"/>
      <c r="AB46" s="40"/>
      <c r="AC46" s="40"/>
      <c r="AD46" s="40"/>
      <c r="AE46" s="40"/>
    </row>
    <row r="47" spans="1:31">
      <c r="A47" s="42"/>
      <c r="B47" s="42"/>
      <c r="C47" s="42"/>
      <c r="D47" s="42"/>
      <c r="E47" s="42"/>
      <c r="F47" s="42"/>
      <c r="G47" s="42"/>
      <c r="H47" s="42"/>
      <c r="I47" s="42"/>
      <c r="J47" s="42"/>
      <c r="K47" s="42"/>
      <c r="L47" s="42"/>
      <c r="M47" s="42"/>
      <c r="N47" s="42"/>
      <c r="O47" s="42"/>
      <c r="P47" s="42"/>
      <c r="Q47" s="42"/>
      <c r="R47" s="42"/>
      <c r="S47" s="40"/>
      <c r="T47" s="40"/>
      <c r="U47" s="40"/>
      <c r="V47" s="40"/>
      <c r="W47" s="40"/>
      <c r="X47" s="40"/>
      <c r="Y47" s="40"/>
      <c r="Z47" s="40"/>
      <c r="AA47" s="40"/>
      <c r="AB47" s="40"/>
      <c r="AC47" s="40"/>
      <c r="AD47" s="40"/>
      <c r="AE47" s="40"/>
    </row>
    <row r="48" spans="1:31">
      <c r="A48" s="42"/>
      <c r="B48" s="42"/>
      <c r="C48" s="42"/>
      <c r="D48" s="42"/>
      <c r="E48" s="42"/>
      <c r="F48" s="42"/>
      <c r="G48" s="42"/>
      <c r="H48" s="42"/>
      <c r="I48" s="42"/>
      <c r="J48" s="42"/>
      <c r="K48" s="42"/>
      <c r="L48" s="42"/>
      <c r="M48" s="42"/>
      <c r="N48" s="42"/>
      <c r="O48" s="42"/>
      <c r="P48" s="42"/>
      <c r="Q48" s="42"/>
      <c r="R48" s="42"/>
      <c r="S48" s="40"/>
      <c r="T48" s="40"/>
      <c r="U48" s="40"/>
      <c r="V48" s="40"/>
      <c r="W48" s="40"/>
      <c r="X48" s="40"/>
      <c r="Y48" s="40"/>
      <c r="Z48" s="40"/>
      <c r="AA48" s="40"/>
      <c r="AB48" s="40"/>
      <c r="AC48" s="40"/>
      <c r="AD48" s="40"/>
      <c r="AE48" s="40"/>
    </row>
    <row r="49" spans="1:31">
      <c r="A49" s="42"/>
      <c r="B49" s="42"/>
      <c r="C49" s="42"/>
      <c r="D49" s="42"/>
      <c r="E49" s="42"/>
      <c r="F49" s="42"/>
      <c r="G49" s="42"/>
      <c r="H49" s="42"/>
      <c r="I49" s="42"/>
      <c r="J49" s="42"/>
      <c r="K49" s="42"/>
      <c r="L49" s="42"/>
      <c r="M49" s="42"/>
      <c r="N49" s="42"/>
      <c r="O49" s="42"/>
      <c r="P49" s="42"/>
      <c r="Q49" s="42"/>
      <c r="R49" s="42"/>
      <c r="S49" s="40"/>
      <c r="T49" s="40"/>
      <c r="U49" s="40"/>
      <c r="V49" s="40"/>
      <c r="W49" s="40"/>
      <c r="X49" s="40"/>
      <c r="Y49" s="40"/>
      <c r="Z49" s="40"/>
      <c r="AA49" s="40"/>
      <c r="AB49" s="40"/>
      <c r="AC49" s="40"/>
      <c r="AD49" s="40"/>
      <c r="AE49" s="40"/>
    </row>
    <row r="50" spans="1:31">
      <c r="A50" s="42"/>
      <c r="B50" s="42"/>
      <c r="C50" s="42"/>
      <c r="D50" s="42"/>
      <c r="E50" s="42"/>
      <c r="F50" s="42"/>
      <c r="G50" s="42"/>
      <c r="H50" s="42"/>
      <c r="I50" s="42"/>
      <c r="J50" s="42"/>
      <c r="K50" s="42"/>
      <c r="L50" s="42"/>
      <c r="M50" s="42"/>
      <c r="N50" s="42"/>
      <c r="O50" s="42"/>
      <c r="P50" s="42"/>
      <c r="Q50" s="42"/>
      <c r="R50" s="42"/>
      <c r="S50" s="40"/>
      <c r="T50" s="40"/>
      <c r="U50" s="40"/>
      <c r="V50" s="40"/>
      <c r="W50" s="40"/>
      <c r="X50" s="40"/>
      <c r="Y50" s="40"/>
      <c r="Z50" s="40"/>
      <c r="AA50" s="40"/>
      <c r="AB50" s="40"/>
      <c r="AC50" s="40"/>
      <c r="AD50" s="40"/>
      <c r="AE50" s="40"/>
    </row>
    <row r="51" spans="1:31">
      <c r="A51" s="42"/>
      <c r="B51" s="42"/>
      <c r="C51" s="42"/>
      <c r="D51" s="42"/>
      <c r="E51" s="42"/>
      <c r="F51" s="42"/>
      <c r="G51" s="42"/>
      <c r="H51" s="42"/>
      <c r="I51" s="42"/>
      <c r="J51" s="42"/>
      <c r="K51" s="42"/>
      <c r="L51" s="42"/>
      <c r="M51" s="42"/>
      <c r="N51" s="42"/>
      <c r="O51" s="42"/>
      <c r="P51" s="42"/>
      <c r="Q51" s="42"/>
      <c r="R51" s="42"/>
      <c r="S51" s="40"/>
      <c r="T51" s="40"/>
      <c r="U51" s="40"/>
      <c r="V51" s="40"/>
      <c r="W51" s="40"/>
      <c r="X51" s="40"/>
      <c r="Y51" s="40"/>
      <c r="Z51" s="40"/>
      <c r="AA51" s="40"/>
      <c r="AB51" s="40"/>
      <c r="AC51" s="40"/>
      <c r="AD51" s="40"/>
      <c r="AE51" s="40"/>
    </row>
    <row r="52" spans="1:31">
      <c r="A52" s="42"/>
      <c r="B52" s="42"/>
      <c r="C52" s="42"/>
      <c r="D52" s="42"/>
      <c r="E52" s="42"/>
      <c r="F52" s="42"/>
      <c r="G52" s="42"/>
      <c r="H52" s="42"/>
      <c r="I52" s="42"/>
      <c r="J52" s="42"/>
      <c r="K52" s="42"/>
      <c r="L52" s="42"/>
      <c r="M52" s="42"/>
      <c r="N52" s="42"/>
      <c r="O52" s="42"/>
      <c r="P52" s="42"/>
      <c r="Q52" s="42"/>
      <c r="R52" s="42"/>
      <c r="S52" s="40"/>
      <c r="T52" s="40"/>
      <c r="U52" s="40"/>
      <c r="V52" s="40"/>
      <c r="W52" s="40"/>
      <c r="X52" s="40"/>
      <c r="Y52" s="40"/>
      <c r="Z52" s="40"/>
      <c r="AA52" s="40"/>
      <c r="AB52" s="40"/>
      <c r="AC52" s="40"/>
      <c r="AD52" s="40"/>
      <c r="AE52" s="40"/>
    </row>
    <row r="53" spans="1:31">
      <c r="A53" s="42"/>
      <c r="B53" s="42"/>
      <c r="C53" s="42"/>
      <c r="D53" s="42"/>
      <c r="E53" s="42"/>
      <c r="F53" s="42"/>
      <c r="G53" s="42"/>
      <c r="H53" s="42"/>
      <c r="I53" s="42"/>
      <c r="J53" s="42"/>
      <c r="K53" s="42"/>
      <c r="L53" s="42"/>
      <c r="M53" s="42"/>
      <c r="N53" s="42"/>
      <c r="O53" s="42"/>
      <c r="P53" s="42"/>
      <c r="Q53" s="42"/>
      <c r="R53" s="42"/>
      <c r="S53" s="40"/>
      <c r="T53" s="40"/>
      <c r="U53" s="40"/>
      <c r="V53" s="40"/>
      <c r="W53" s="40"/>
      <c r="X53" s="40"/>
      <c r="Y53" s="40"/>
      <c r="Z53" s="40"/>
      <c r="AA53" s="40"/>
      <c r="AB53" s="40"/>
      <c r="AC53" s="40"/>
      <c r="AD53" s="40"/>
      <c r="AE53" s="40"/>
    </row>
    <row r="54" spans="1:31">
      <c r="A54" s="42"/>
      <c r="B54" s="42"/>
      <c r="C54" s="42"/>
      <c r="D54" s="42"/>
      <c r="E54" s="42"/>
      <c r="F54" s="42"/>
      <c r="G54" s="42"/>
      <c r="H54" s="42"/>
      <c r="I54" s="42"/>
      <c r="J54" s="42"/>
      <c r="K54" s="42"/>
      <c r="L54" s="42"/>
      <c r="M54" s="42"/>
      <c r="N54" s="42"/>
      <c r="O54" s="42"/>
      <c r="P54" s="42"/>
      <c r="Q54" s="42"/>
      <c r="R54" s="42"/>
      <c r="S54" s="40"/>
      <c r="T54" s="40"/>
      <c r="U54" s="40"/>
      <c r="V54" s="40"/>
      <c r="W54" s="40"/>
      <c r="X54" s="40"/>
      <c r="Y54" s="40"/>
      <c r="Z54" s="40"/>
      <c r="AA54" s="40"/>
      <c r="AB54" s="40"/>
      <c r="AC54" s="40"/>
      <c r="AD54" s="40"/>
      <c r="AE54" s="40"/>
    </row>
    <row r="55" spans="1:31">
      <c r="A55" s="42"/>
      <c r="B55" s="42"/>
      <c r="C55" s="42"/>
      <c r="D55" s="42"/>
      <c r="E55" s="42"/>
      <c r="F55" s="42"/>
      <c r="G55" s="42"/>
      <c r="H55" s="42"/>
      <c r="I55" s="42"/>
      <c r="J55" s="42"/>
      <c r="K55" s="42"/>
      <c r="L55" s="42"/>
      <c r="M55" s="42"/>
      <c r="N55" s="42"/>
      <c r="O55" s="42"/>
      <c r="P55" s="42"/>
      <c r="Q55" s="42"/>
      <c r="R55" s="42"/>
      <c r="S55" s="40"/>
      <c r="T55" s="40"/>
      <c r="U55" s="40"/>
      <c r="V55" s="40"/>
      <c r="W55" s="40"/>
      <c r="X55" s="40"/>
      <c r="Y55" s="40"/>
      <c r="Z55" s="40"/>
      <c r="AA55" s="40"/>
      <c r="AB55" s="40"/>
      <c r="AC55" s="40"/>
      <c r="AD55" s="40"/>
      <c r="AE55" s="40"/>
    </row>
    <row r="56" spans="1:31">
      <c r="A56" s="42"/>
      <c r="B56" s="42"/>
      <c r="C56" s="42"/>
      <c r="D56" s="42"/>
      <c r="E56" s="42"/>
      <c r="F56" s="42"/>
      <c r="G56" s="42"/>
      <c r="H56" s="42"/>
      <c r="I56" s="42"/>
      <c r="J56" s="42"/>
      <c r="K56" s="42"/>
      <c r="L56" s="42"/>
      <c r="M56" s="42"/>
      <c r="N56" s="42"/>
      <c r="O56" s="42"/>
      <c r="P56" s="42"/>
      <c r="Q56" s="42"/>
      <c r="R56" s="42"/>
      <c r="S56" s="40"/>
      <c r="T56" s="40"/>
      <c r="U56" s="40"/>
      <c r="V56" s="40"/>
      <c r="W56" s="40"/>
      <c r="X56" s="40"/>
      <c r="Y56" s="40"/>
      <c r="Z56" s="40"/>
      <c r="AA56" s="40"/>
      <c r="AB56" s="40"/>
      <c r="AC56" s="40"/>
      <c r="AD56" s="40"/>
      <c r="AE56" s="40"/>
    </row>
    <row r="57" spans="1:31">
      <c r="A57" s="42"/>
      <c r="B57" s="42"/>
      <c r="C57" s="42"/>
      <c r="D57" s="42"/>
      <c r="E57" s="42"/>
      <c r="F57" s="42"/>
      <c r="G57" s="42"/>
      <c r="H57" s="42"/>
      <c r="I57" s="42"/>
      <c r="J57" s="42"/>
      <c r="K57" s="42"/>
      <c r="L57" s="42"/>
      <c r="M57" s="42"/>
      <c r="N57" s="42"/>
      <c r="O57" s="42"/>
      <c r="P57" s="42"/>
      <c r="Q57" s="42"/>
      <c r="R57" s="42"/>
      <c r="S57" s="40"/>
      <c r="T57" s="40"/>
      <c r="U57" s="40"/>
      <c r="V57" s="40"/>
      <c r="W57" s="40"/>
      <c r="X57" s="40"/>
      <c r="Y57" s="40"/>
      <c r="Z57" s="40"/>
      <c r="AA57" s="40"/>
      <c r="AB57" s="40"/>
      <c r="AC57" s="40"/>
      <c r="AD57" s="40"/>
      <c r="AE57" s="40"/>
    </row>
    <row r="58" spans="1:31">
      <c r="A58" s="42"/>
      <c r="B58" s="42"/>
      <c r="C58" s="42"/>
      <c r="D58" s="42"/>
      <c r="E58" s="42"/>
      <c r="F58" s="42"/>
      <c r="G58" s="42"/>
      <c r="H58" s="42"/>
      <c r="I58" s="42"/>
      <c r="J58" s="42"/>
      <c r="K58" s="42"/>
      <c r="L58" s="42"/>
      <c r="M58" s="42"/>
      <c r="N58" s="42"/>
      <c r="O58" s="42"/>
      <c r="P58" s="42"/>
      <c r="Q58" s="42"/>
      <c r="R58" s="42"/>
      <c r="S58" s="40"/>
      <c r="T58" s="40"/>
      <c r="U58" s="40"/>
      <c r="V58" s="40"/>
      <c r="W58" s="40"/>
      <c r="X58" s="40"/>
      <c r="Y58" s="40"/>
      <c r="Z58" s="40"/>
      <c r="AA58" s="40"/>
      <c r="AB58" s="40"/>
      <c r="AC58" s="40"/>
      <c r="AD58" s="40"/>
      <c r="AE58" s="40"/>
    </row>
    <row r="59" spans="1:31">
      <c r="A59" s="42"/>
      <c r="B59" s="42"/>
      <c r="C59" s="42"/>
      <c r="D59" s="42"/>
      <c r="E59" s="42"/>
      <c r="F59" s="42"/>
      <c r="G59" s="42"/>
      <c r="H59" s="42"/>
      <c r="I59" s="42"/>
      <c r="J59" s="42"/>
      <c r="K59" s="42"/>
      <c r="L59" s="42"/>
      <c r="M59" s="42"/>
      <c r="N59" s="42"/>
      <c r="O59" s="42"/>
      <c r="P59" s="42"/>
      <c r="Q59" s="42"/>
      <c r="R59" s="42"/>
      <c r="S59" s="40"/>
      <c r="T59" s="40"/>
      <c r="U59" s="40"/>
      <c r="V59" s="40"/>
      <c r="W59" s="40"/>
      <c r="X59" s="40"/>
      <c r="Y59" s="40"/>
      <c r="Z59" s="40"/>
      <c r="AA59" s="40"/>
      <c r="AB59" s="40"/>
      <c r="AC59" s="40"/>
      <c r="AD59" s="40"/>
      <c r="AE59" s="40"/>
    </row>
    <row r="60" spans="1:31">
      <c r="A60" s="42"/>
      <c r="B60" s="42"/>
      <c r="C60" s="42"/>
      <c r="D60" s="42"/>
      <c r="E60" s="42"/>
      <c r="F60" s="42"/>
      <c r="G60" s="42"/>
      <c r="H60" s="42"/>
      <c r="I60" s="42"/>
      <c r="J60" s="42"/>
      <c r="K60" s="42"/>
      <c r="L60" s="42"/>
      <c r="M60" s="42"/>
      <c r="N60" s="42"/>
      <c r="O60" s="42"/>
      <c r="P60" s="42"/>
      <c r="Q60" s="42"/>
      <c r="R60" s="42"/>
      <c r="S60" s="40"/>
      <c r="T60" s="40"/>
      <c r="U60" s="40"/>
      <c r="V60" s="40"/>
      <c r="W60" s="40"/>
      <c r="X60" s="40"/>
      <c r="Y60" s="40"/>
      <c r="Z60" s="40"/>
      <c r="AA60" s="40"/>
      <c r="AB60" s="40"/>
      <c r="AC60" s="40"/>
      <c r="AD60" s="40"/>
      <c r="AE60" s="40"/>
    </row>
    <row r="61" spans="1:31">
      <c r="A61" s="42"/>
      <c r="B61" s="42"/>
      <c r="C61" s="42"/>
      <c r="D61" s="42"/>
      <c r="E61" s="42"/>
      <c r="F61" s="42"/>
      <c r="G61" s="42"/>
      <c r="H61" s="42"/>
      <c r="I61" s="42"/>
      <c r="J61" s="42"/>
      <c r="K61" s="42"/>
      <c r="L61" s="42"/>
      <c r="M61" s="42"/>
      <c r="N61" s="42"/>
      <c r="O61" s="42"/>
      <c r="P61" s="42"/>
      <c r="Q61" s="42"/>
      <c r="R61" s="42"/>
      <c r="S61" s="40"/>
      <c r="T61" s="40"/>
      <c r="U61" s="40"/>
      <c r="V61" s="40"/>
      <c r="W61" s="40"/>
      <c r="X61" s="40"/>
      <c r="Y61" s="40"/>
      <c r="Z61" s="40"/>
      <c r="AA61" s="40"/>
      <c r="AB61" s="40"/>
      <c r="AC61" s="40"/>
      <c r="AD61" s="40"/>
      <c r="AE61" s="40"/>
    </row>
    <row r="62" spans="1:31">
      <c r="A62" s="42"/>
      <c r="B62" s="42"/>
      <c r="C62" s="42"/>
      <c r="D62" s="42"/>
      <c r="E62" s="42"/>
      <c r="F62" s="42"/>
      <c r="G62" s="42"/>
      <c r="H62" s="42"/>
      <c r="I62" s="42"/>
      <c r="J62" s="42"/>
      <c r="K62" s="42"/>
      <c r="L62" s="42"/>
      <c r="M62" s="42"/>
      <c r="N62" s="42"/>
      <c r="O62" s="42"/>
      <c r="P62" s="42"/>
      <c r="Q62" s="42"/>
      <c r="R62" s="42"/>
      <c r="S62" s="40"/>
      <c r="T62" s="40"/>
      <c r="U62" s="40"/>
      <c r="V62" s="40"/>
      <c r="W62" s="40"/>
      <c r="X62" s="40"/>
      <c r="Y62" s="40"/>
      <c r="Z62" s="40"/>
      <c r="AA62" s="40"/>
      <c r="AB62" s="40"/>
      <c r="AC62" s="40"/>
      <c r="AD62" s="40"/>
      <c r="AE62" s="40"/>
    </row>
    <row r="63" spans="1:31">
      <c r="A63" s="42"/>
      <c r="B63" s="42"/>
      <c r="C63" s="42"/>
      <c r="D63" s="42"/>
      <c r="E63" s="42"/>
      <c r="F63" s="42"/>
      <c r="G63" s="42"/>
      <c r="H63" s="42"/>
      <c r="I63" s="42"/>
      <c r="J63" s="42"/>
      <c r="K63" s="42"/>
      <c r="L63" s="42"/>
      <c r="M63" s="42"/>
      <c r="N63" s="42"/>
      <c r="O63" s="42"/>
      <c r="P63" s="42"/>
      <c r="Q63" s="42"/>
      <c r="R63" s="42"/>
      <c r="S63" s="40"/>
      <c r="T63" s="40"/>
      <c r="U63" s="40"/>
      <c r="V63" s="40"/>
      <c r="W63" s="40"/>
      <c r="X63" s="40"/>
      <c r="Y63" s="40"/>
      <c r="Z63" s="40"/>
      <c r="AA63" s="40"/>
      <c r="AB63" s="40"/>
      <c r="AC63" s="40"/>
      <c r="AD63" s="40"/>
      <c r="AE63" s="40"/>
    </row>
    <row r="64" spans="1:31">
      <c r="A64" s="42"/>
      <c r="B64" s="42"/>
      <c r="C64" s="42"/>
      <c r="D64" s="42"/>
      <c r="E64" s="42"/>
      <c r="F64" s="42"/>
      <c r="G64" s="42"/>
      <c r="H64" s="42"/>
      <c r="I64" s="42"/>
      <c r="J64" s="42"/>
      <c r="K64" s="42"/>
      <c r="L64" s="42"/>
      <c r="M64" s="42"/>
      <c r="N64" s="42"/>
      <c r="O64" s="42"/>
      <c r="P64" s="42"/>
      <c r="Q64" s="42"/>
      <c r="R64" s="42"/>
      <c r="S64" s="40"/>
      <c r="T64" s="40"/>
      <c r="U64" s="40"/>
      <c r="V64" s="40"/>
      <c r="W64" s="40"/>
      <c r="X64" s="40"/>
      <c r="Y64" s="40"/>
      <c r="Z64" s="40"/>
      <c r="AA64" s="40"/>
      <c r="AB64" s="40"/>
      <c r="AC64" s="40"/>
      <c r="AD64" s="40"/>
      <c r="AE64" s="40"/>
    </row>
    <row r="65" spans="1:31">
      <c r="A65" s="42"/>
      <c r="B65" s="42"/>
      <c r="C65" s="42"/>
      <c r="D65" s="42"/>
      <c r="E65" s="42"/>
      <c r="F65" s="42"/>
      <c r="G65" s="42"/>
      <c r="H65" s="42"/>
      <c r="I65" s="42"/>
      <c r="J65" s="42"/>
      <c r="K65" s="42"/>
      <c r="L65" s="42"/>
      <c r="M65" s="42"/>
      <c r="N65" s="42"/>
      <c r="O65" s="42"/>
      <c r="P65" s="42"/>
      <c r="Q65" s="42"/>
      <c r="R65" s="42"/>
      <c r="S65" s="40"/>
      <c r="T65" s="40"/>
      <c r="U65" s="40"/>
      <c r="V65" s="40"/>
      <c r="W65" s="40"/>
      <c r="X65" s="40"/>
      <c r="Y65" s="40"/>
      <c r="Z65" s="40"/>
      <c r="AA65" s="40"/>
      <c r="AB65" s="40"/>
      <c r="AC65" s="40"/>
      <c r="AD65" s="40"/>
      <c r="AE65" s="40"/>
    </row>
    <row r="66" spans="1:31">
      <c r="A66" s="42"/>
      <c r="B66" s="42"/>
      <c r="C66" s="42"/>
      <c r="D66" s="42"/>
      <c r="E66" s="42"/>
      <c r="F66" s="42"/>
      <c r="G66" s="42"/>
      <c r="H66" s="42"/>
      <c r="I66" s="42"/>
      <c r="J66" s="42"/>
      <c r="K66" s="42"/>
      <c r="L66" s="42"/>
      <c r="M66" s="42"/>
      <c r="N66" s="42"/>
      <c r="O66" s="42"/>
      <c r="P66" s="42"/>
      <c r="Q66" s="42"/>
      <c r="R66" s="42"/>
      <c r="S66" s="40"/>
      <c r="T66" s="40"/>
      <c r="U66" s="40"/>
      <c r="V66" s="40"/>
      <c r="W66" s="40"/>
      <c r="X66" s="40"/>
      <c r="Y66" s="40"/>
      <c r="Z66" s="40"/>
      <c r="AA66" s="40"/>
      <c r="AB66" s="40"/>
      <c r="AC66" s="40"/>
      <c r="AD66" s="40"/>
      <c r="AE66" s="40"/>
    </row>
    <row r="67" spans="1:31">
      <c r="A67" s="42"/>
      <c r="B67" s="42"/>
      <c r="C67" s="42"/>
      <c r="D67" s="42"/>
      <c r="E67" s="42"/>
      <c r="F67" s="42"/>
      <c r="G67" s="42"/>
      <c r="H67" s="42"/>
      <c r="I67" s="42"/>
      <c r="J67" s="42"/>
      <c r="K67" s="42"/>
      <c r="L67" s="42"/>
      <c r="M67" s="42"/>
      <c r="N67" s="42"/>
      <c r="O67" s="42"/>
      <c r="P67" s="42"/>
      <c r="Q67" s="42"/>
      <c r="R67" s="42"/>
      <c r="S67" s="40"/>
      <c r="T67" s="40"/>
      <c r="U67" s="40"/>
      <c r="V67" s="40"/>
      <c r="W67" s="40"/>
      <c r="X67" s="40"/>
      <c r="Y67" s="40"/>
      <c r="Z67" s="40"/>
      <c r="AA67" s="40"/>
      <c r="AB67" s="40"/>
      <c r="AC67" s="40"/>
      <c r="AD67" s="40"/>
      <c r="AE67" s="40"/>
    </row>
    <row r="68" spans="1:31">
      <c r="A68" s="42"/>
      <c r="B68" s="42"/>
      <c r="C68" s="42"/>
      <c r="D68" s="42"/>
      <c r="E68" s="42"/>
      <c r="F68" s="42"/>
      <c r="G68" s="42"/>
      <c r="H68" s="42"/>
      <c r="I68" s="42"/>
      <c r="J68" s="42"/>
      <c r="K68" s="42"/>
      <c r="L68" s="42"/>
      <c r="M68" s="42"/>
      <c r="N68" s="42"/>
      <c r="O68" s="42"/>
      <c r="P68" s="42"/>
      <c r="Q68" s="42"/>
      <c r="R68" s="42"/>
      <c r="S68" s="40"/>
      <c r="T68" s="40"/>
      <c r="U68" s="40"/>
      <c r="V68" s="40"/>
      <c r="W68" s="40"/>
      <c r="X68" s="40"/>
      <c r="Y68" s="40"/>
      <c r="Z68" s="40"/>
      <c r="AA68" s="40"/>
      <c r="AB68" s="40"/>
      <c r="AC68" s="40"/>
      <c r="AD68" s="40"/>
      <c r="AE68" s="40"/>
    </row>
    <row r="69" spans="1:31">
      <c r="A69" s="42"/>
      <c r="B69" s="42"/>
      <c r="C69" s="42"/>
      <c r="D69" s="42"/>
      <c r="E69" s="42"/>
      <c r="F69" s="42"/>
      <c r="G69" s="42"/>
      <c r="H69" s="42"/>
      <c r="I69" s="42"/>
      <c r="J69" s="42"/>
      <c r="K69" s="42"/>
      <c r="L69" s="42"/>
      <c r="M69" s="42"/>
      <c r="N69" s="42"/>
      <c r="O69" s="42"/>
      <c r="P69" s="42"/>
      <c r="Q69" s="42"/>
      <c r="R69" s="42"/>
      <c r="S69" s="40"/>
      <c r="T69" s="40"/>
      <c r="U69" s="40"/>
      <c r="V69" s="40"/>
      <c r="W69" s="40"/>
      <c r="X69" s="40"/>
      <c r="Y69" s="40"/>
      <c r="Z69" s="40"/>
      <c r="AA69" s="40"/>
      <c r="AB69" s="40"/>
      <c r="AC69" s="40"/>
      <c r="AD69" s="40"/>
      <c r="AE69" s="40"/>
    </row>
    <row r="70" spans="1:31">
      <c r="A70" s="42"/>
      <c r="B70" s="42"/>
      <c r="C70" s="42"/>
      <c r="D70" s="42"/>
      <c r="E70" s="42"/>
      <c r="F70" s="42"/>
      <c r="G70" s="42"/>
      <c r="H70" s="42"/>
      <c r="I70" s="42"/>
      <c r="J70" s="42"/>
      <c r="K70" s="42"/>
      <c r="L70" s="42"/>
      <c r="M70" s="42"/>
      <c r="N70" s="42"/>
      <c r="O70" s="42"/>
      <c r="P70" s="42"/>
      <c r="Q70" s="42"/>
      <c r="R70" s="42"/>
      <c r="S70" s="40"/>
      <c r="T70" s="40"/>
      <c r="U70" s="40"/>
      <c r="V70" s="40"/>
      <c r="W70" s="40"/>
      <c r="X70" s="40"/>
      <c r="Y70" s="40"/>
      <c r="Z70" s="40"/>
      <c r="AA70" s="40"/>
      <c r="AB70" s="40"/>
      <c r="AC70" s="40"/>
      <c r="AD70" s="40"/>
      <c r="AE70" s="40"/>
    </row>
    <row r="71" spans="1:31">
      <c r="A71" s="42"/>
      <c r="B71" s="42"/>
      <c r="C71" s="42"/>
      <c r="D71" s="42"/>
      <c r="E71" s="42"/>
      <c r="F71" s="42"/>
      <c r="G71" s="42"/>
      <c r="H71" s="42"/>
      <c r="I71" s="42"/>
      <c r="J71" s="42"/>
      <c r="K71" s="42"/>
      <c r="L71" s="42"/>
      <c r="M71" s="42"/>
      <c r="N71" s="42"/>
      <c r="O71" s="42"/>
      <c r="P71" s="42"/>
      <c r="Q71" s="42"/>
      <c r="R71" s="42"/>
      <c r="S71" s="40"/>
      <c r="T71" s="40"/>
      <c r="U71" s="40"/>
      <c r="V71" s="40"/>
      <c r="W71" s="40"/>
      <c r="X71" s="40"/>
      <c r="Y71" s="40"/>
      <c r="Z71" s="40"/>
      <c r="AA71" s="40"/>
      <c r="AB71" s="40"/>
      <c r="AC71" s="40"/>
      <c r="AD71" s="40"/>
      <c r="AE71" s="40"/>
    </row>
    <row r="72" spans="1:31">
      <c r="A72" s="42"/>
      <c r="B72" s="42"/>
      <c r="C72" s="42"/>
      <c r="D72" s="42"/>
      <c r="E72" s="42"/>
      <c r="F72" s="42"/>
      <c r="G72" s="42"/>
      <c r="H72" s="42"/>
      <c r="I72" s="42"/>
      <c r="J72" s="42"/>
      <c r="K72" s="42"/>
      <c r="L72" s="42"/>
      <c r="M72" s="42"/>
      <c r="N72" s="42"/>
      <c r="O72" s="42"/>
      <c r="P72" s="42"/>
      <c r="Q72" s="42"/>
      <c r="R72" s="42"/>
      <c r="S72" s="40"/>
      <c r="T72" s="40"/>
      <c r="U72" s="40"/>
      <c r="V72" s="40"/>
      <c r="W72" s="40"/>
      <c r="X72" s="40"/>
      <c r="Y72" s="40"/>
      <c r="Z72" s="40"/>
      <c r="AA72" s="40"/>
      <c r="AB72" s="40"/>
      <c r="AC72" s="40"/>
      <c r="AD72" s="40"/>
      <c r="AE72" s="40"/>
    </row>
    <row r="73" spans="1:31">
      <c r="A73" s="42"/>
      <c r="B73" s="42"/>
      <c r="C73" s="42"/>
      <c r="D73" s="42"/>
      <c r="E73" s="42"/>
      <c r="F73" s="42"/>
      <c r="G73" s="42"/>
      <c r="H73" s="42"/>
      <c r="I73" s="42"/>
      <c r="J73" s="42"/>
      <c r="K73" s="42"/>
      <c r="L73" s="42"/>
      <c r="M73" s="42"/>
      <c r="N73" s="42"/>
      <c r="O73" s="42"/>
      <c r="P73" s="42"/>
      <c r="Q73" s="42"/>
      <c r="R73" s="42"/>
      <c r="S73" s="40"/>
      <c r="T73" s="40"/>
      <c r="U73" s="40"/>
      <c r="V73" s="40"/>
      <c r="W73" s="40"/>
      <c r="X73" s="40"/>
      <c r="Y73" s="40"/>
      <c r="Z73" s="40"/>
      <c r="AA73" s="40"/>
      <c r="AB73" s="40"/>
      <c r="AC73" s="40"/>
      <c r="AD73" s="40"/>
      <c r="AE73" s="40"/>
    </row>
    <row r="74" spans="1:31">
      <c r="A74" s="42"/>
      <c r="B74" s="42"/>
      <c r="C74" s="42"/>
      <c r="D74" s="42"/>
      <c r="E74" s="42"/>
      <c r="F74" s="42"/>
      <c r="G74" s="42"/>
      <c r="H74" s="42"/>
      <c r="I74" s="42"/>
      <c r="J74" s="42"/>
      <c r="K74" s="42"/>
      <c r="L74" s="42"/>
      <c r="M74" s="42"/>
      <c r="N74" s="42"/>
      <c r="O74" s="42"/>
      <c r="P74" s="42"/>
      <c r="Q74" s="42"/>
      <c r="R74" s="42"/>
      <c r="S74" s="40"/>
      <c r="T74" s="40"/>
      <c r="U74" s="40"/>
      <c r="V74" s="40"/>
      <c r="W74" s="40"/>
      <c r="X74" s="40"/>
      <c r="Y74" s="40"/>
      <c r="Z74" s="40"/>
      <c r="AA74" s="40"/>
      <c r="AB74" s="40"/>
      <c r="AC74" s="40"/>
      <c r="AD74" s="40"/>
      <c r="AE74" s="40"/>
    </row>
    <row r="75" spans="1:31">
      <c r="A75" s="42"/>
      <c r="B75" s="42"/>
      <c r="C75" s="42"/>
      <c r="D75" s="42"/>
      <c r="E75" s="42"/>
      <c r="F75" s="42"/>
      <c r="G75" s="42"/>
      <c r="H75" s="42"/>
      <c r="I75" s="42"/>
      <c r="J75" s="42"/>
      <c r="K75" s="42"/>
      <c r="L75" s="42"/>
      <c r="M75" s="42"/>
      <c r="N75" s="42"/>
      <c r="O75" s="42"/>
      <c r="P75" s="42"/>
      <c r="Q75" s="42"/>
      <c r="R75" s="42"/>
      <c r="S75" s="40"/>
      <c r="T75" s="40"/>
      <c r="U75" s="40"/>
      <c r="V75" s="40"/>
      <c r="W75" s="40"/>
      <c r="X75" s="40"/>
      <c r="Y75" s="40"/>
      <c r="Z75" s="40"/>
      <c r="AA75" s="40"/>
      <c r="AB75" s="40"/>
      <c r="AC75" s="40"/>
      <c r="AD75" s="40"/>
      <c r="AE75" s="40"/>
    </row>
    <row r="76" spans="1:31">
      <c r="A76" s="42"/>
      <c r="B76" s="42"/>
      <c r="C76" s="42"/>
      <c r="D76" s="42"/>
      <c r="E76" s="42"/>
      <c r="F76" s="42"/>
      <c r="G76" s="42"/>
      <c r="H76" s="42"/>
      <c r="I76" s="42"/>
      <c r="J76" s="42"/>
      <c r="K76" s="42"/>
      <c r="L76" s="42"/>
      <c r="M76" s="42"/>
      <c r="N76" s="42"/>
      <c r="O76" s="42"/>
      <c r="P76" s="42"/>
      <c r="Q76" s="42"/>
      <c r="R76" s="42"/>
      <c r="S76" s="40"/>
      <c r="T76" s="40"/>
      <c r="U76" s="40"/>
      <c r="V76" s="40"/>
      <c r="W76" s="40"/>
      <c r="X76" s="40"/>
      <c r="Y76" s="40"/>
      <c r="Z76" s="40"/>
      <c r="AA76" s="40"/>
      <c r="AB76" s="40"/>
      <c r="AC76" s="40"/>
      <c r="AD76" s="40"/>
      <c r="AE76" s="40"/>
    </row>
    <row r="77" spans="1:31">
      <c r="A77" s="42"/>
      <c r="B77" s="42"/>
      <c r="C77" s="42"/>
      <c r="D77" s="42"/>
      <c r="E77" s="42"/>
      <c r="F77" s="42"/>
      <c r="G77" s="42"/>
      <c r="H77" s="42"/>
      <c r="I77" s="42"/>
      <c r="J77" s="42"/>
      <c r="K77" s="42"/>
      <c r="L77" s="42"/>
      <c r="M77" s="42"/>
      <c r="N77" s="42"/>
      <c r="O77" s="42"/>
      <c r="P77" s="42"/>
      <c r="Q77" s="42"/>
      <c r="R77" s="42"/>
      <c r="S77" s="40"/>
      <c r="T77" s="40"/>
      <c r="U77" s="40"/>
      <c r="V77" s="40"/>
      <c r="W77" s="40"/>
      <c r="X77" s="40"/>
      <c r="Y77" s="40"/>
      <c r="Z77" s="40"/>
      <c r="AA77" s="40"/>
      <c r="AB77" s="40"/>
      <c r="AC77" s="40"/>
      <c r="AD77" s="40"/>
      <c r="AE77" s="40"/>
    </row>
    <row r="78" spans="1:31">
      <c r="A78" s="42"/>
      <c r="B78" s="42"/>
      <c r="C78" s="42"/>
      <c r="D78" s="42"/>
      <c r="E78" s="42"/>
      <c r="F78" s="42"/>
      <c r="G78" s="42"/>
      <c r="H78" s="42"/>
      <c r="I78" s="42"/>
      <c r="J78" s="42"/>
      <c r="K78" s="42"/>
      <c r="L78" s="42"/>
      <c r="M78" s="42"/>
      <c r="N78" s="42"/>
      <c r="O78" s="42"/>
      <c r="P78" s="42"/>
      <c r="Q78" s="42"/>
      <c r="R78" s="42"/>
      <c r="S78" s="40"/>
      <c r="T78" s="40"/>
      <c r="U78" s="40"/>
      <c r="V78" s="40"/>
      <c r="W78" s="40"/>
      <c r="X78" s="40"/>
      <c r="Y78" s="40"/>
      <c r="Z78" s="40"/>
      <c r="AA78" s="40"/>
      <c r="AB78" s="40"/>
      <c r="AC78" s="40"/>
      <c r="AD78" s="40"/>
      <c r="AE78" s="40"/>
    </row>
    <row r="79" spans="1:31">
      <c r="A79" s="42"/>
      <c r="B79" s="42"/>
      <c r="C79" s="42"/>
      <c r="D79" s="42"/>
      <c r="E79" s="42"/>
      <c r="F79" s="42"/>
      <c r="G79" s="42"/>
      <c r="H79" s="42"/>
      <c r="I79" s="42"/>
      <c r="J79" s="42"/>
      <c r="K79" s="42"/>
      <c r="L79" s="42"/>
      <c r="M79" s="42"/>
      <c r="N79" s="42"/>
      <c r="O79" s="42"/>
      <c r="P79" s="42"/>
      <c r="Q79" s="42"/>
      <c r="R79" s="42"/>
      <c r="S79" s="40"/>
      <c r="T79" s="40"/>
      <c r="U79" s="40"/>
      <c r="V79" s="40"/>
      <c r="W79" s="40"/>
      <c r="X79" s="40"/>
      <c r="Y79" s="40"/>
      <c r="Z79" s="40"/>
      <c r="AA79" s="40"/>
      <c r="AB79" s="40"/>
      <c r="AC79" s="40"/>
      <c r="AD79" s="40"/>
      <c r="AE79" s="40"/>
    </row>
    <row r="80" spans="1:31">
      <c r="A80" s="42"/>
      <c r="B80" s="42"/>
      <c r="C80" s="42"/>
      <c r="D80" s="42"/>
      <c r="E80" s="42"/>
      <c r="F80" s="42"/>
      <c r="G80" s="42"/>
      <c r="H80" s="42"/>
      <c r="I80" s="42"/>
      <c r="J80" s="42"/>
      <c r="K80" s="42"/>
      <c r="L80" s="42"/>
      <c r="M80" s="42"/>
      <c r="N80" s="42"/>
      <c r="O80" s="42"/>
      <c r="P80" s="42"/>
      <c r="Q80" s="42"/>
      <c r="R80" s="42"/>
      <c r="S80" s="40"/>
      <c r="T80" s="40"/>
      <c r="U80" s="40"/>
      <c r="V80" s="40"/>
      <c r="W80" s="40"/>
      <c r="X80" s="40"/>
      <c r="Y80" s="40"/>
      <c r="Z80" s="40"/>
      <c r="AA80" s="40"/>
      <c r="AB80" s="40"/>
      <c r="AC80" s="40"/>
      <c r="AD80" s="40"/>
      <c r="AE80" s="40"/>
    </row>
    <row r="81" spans="1:31">
      <c r="A81" s="42"/>
      <c r="B81" s="42"/>
      <c r="C81" s="42"/>
      <c r="D81" s="42"/>
      <c r="E81" s="42"/>
      <c r="F81" s="42"/>
      <c r="G81" s="42"/>
      <c r="H81" s="42"/>
      <c r="I81" s="42"/>
      <c r="J81" s="42"/>
      <c r="K81" s="42"/>
      <c r="L81" s="42"/>
      <c r="M81" s="42"/>
      <c r="N81" s="42"/>
      <c r="O81" s="42"/>
      <c r="P81" s="42"/>
      <c r="Q81" s="42"/>
      <c r="R81" s="42"/>
      <c r="S81" s="40"/>
      <c r="T81" s="40"/>
      <c r="U81" s="40"/>
      <c r="V81" s="40"/>
      <c r="W81" s="40"/>
      <c r="X81" s="40"/>
      <c r="Y81" s="40"/>
      <c r="Z81" s="40"/>
      <c r="AA81" s="40"/>
      <c r="AB81" s="40"/>
      <c r="AC81" s="40"/>
      <c r="AD81" s="40"/>
      <c r="AE81" s="40"/>
    </row>
    <row r="82" spans="1:31">
      <c r="A82" s="42"/>
      <c r="B82" s="42"/>
      <c r="C82" s="42"/>
      <c r="D82" s="42"/>
      <c r="E82" s="42"/>
      <c r="F82" s="42"/>
      <c r="G82" s="42"/>
      <c r="H82" s="42"/>
      <c r="I82" s="42"/>
      <c r="J82" s="42"/>
      <c r="K82" s="42"/>
      <c r="L82" s="42"/>
      <c r="M82" s="42"/>
      <c r="N82" s="42"/>
      <c r="O82" s="42"/>
      <c r="P82" s="42"/>
      <c r="Q82" s="42"/>
      <c r="R82" s="42"/>
      <c r="S82" s="40"/>
      <c r="T82" s="40"/>
      <c r="U82" s="40"/>
      <c r="V82" s="40"/>
      <c r="W82" s="40"/>
      <c r="X82" s="40"/>
      <c r="Y82" s="40"/>
    </row>
    <row r="83" spans="1:31">
      <c r="A83" s="42"/>
      <c r="B83" s="42"/>
      <c r="C83" s="42"/>
      <c r="D83" s="42"/>
      <c r="E83" s="42"/>
      <c r="F83" s="42"/>
      <c r="G83" s="42"/>
      <c r="H83" s="42"/>
      <c r="I83" s="42"/>
      <c r="J83" s="42"/>
      <c r="K83" s="42"/>
      <c r="L83" s="42"/>
      <c r="M83" s="42"/>
      <c r="N83" s="42"/>
      <c r="O83" s="42"/>
      <c r="P83" s="42"/>
      <c r="Q83" s="42"/>
      <c r="R83" s="42"/>
      <c r="S83" s="40"/>
      <c r="T83" s="40"/>
      <c r="U83" s="40"/>
      <c r="V83" s="40"/>
      <c r="W83" s="40"/>
      <c r="X83" s="40"/>
      <c r="Y83" s="40"/>
    </row>
    <row r="84" spans="1:31">
      <c r="A84" s="42"/>
      <c r="B84" s="42"/>
      <c r="C84" s="42"/>
      <c r="D84" s="42"/>
      <c r="E84" s="42"/>
      <c r="F84" s="42"/>
      <c r="G84" s="42"/>
      <c r="H84" s="42"/>
      <c r="I84" s="42"/>
      <c r="J84" s="42"/>
      <c r="K84" s="42"/>
      <c r="L84" s="42"/>
      <c r="M84" s="42"/>
      <c r="N84" s="42"/>
      <c r="O84" s="42"/>
      <c r="P84" s="42"/>
      <c r="Q84" s="42"/>
      <c r="R84" s="42"/>
      <c r="S84" s="40"/>
      <c r="T84" s="40"/>
      <c r="U84" s="40"/>
      <c r="V84" s="40"/>
      <c r="W84" s="40"/>
      <c r="X84" s="40"/>
      <c r="Y84" s="40"/>
    </row>
    <row r="85" spans="1:31">
      <c r="A85" s="42"/>
      <c r="B85" s="42"/>
      <c r="C85" s="42"/>
      <c r="D85" s="42"/>
      <c r="E85" s="42"/>
      <c r="F85" s="42"/>
      <c r="G85" s="42"/>
      <c r="H85" s="42"/>
      <c r="I85" s="42"/>
      <c r="J85" s="42"/>
      <c r="K85" s="42"/>
      <c r="L85" s="42"/>
      <c r="M85" s="42"/>
      <c r="N85" s="42"/>
      <c r="O85" s="42"/>
      <c r="P85" s="42"/>
      <c r="Q85" s="42"/>
      <c r="R85" s="42"/>
      <c r="S85" s="40"/>
      <c r="T85" s="40"/>
      <c r="U85" s="40"/>
      <c r="V85" s="40"/>
      <c r="W85" s="40"/>
      <c r="X85" s="40"/>
      <c r="Y85" s="40"/>
    </row>
    <row r="86" spans="1:31">
      <c r="A86" s="40"/>
      <c r="B86" s="40"/>
      <c r="C86" s="40"/>
      <c r="D86" s="40"/>
      <c r="E86" s="40"/>
      <c r="F86" s="40"/>
      <c r="G86" s="40"/>
      <c r="H86" s="40"/>
      <c r="I86" s="40"/>
      <c r="J86" s="40"/>
      <c r="K86" s="40"/>
      <c r="L86" s="40"/>
      <c r="M86" s="40"/>
      <c r="N86" s="40"/>
      <c r="O86" s="40"/>
      <c r="P86" s="40"/>
      <c r="Q86" s="40"/>
      <c r="R86" s="40"/>
      <c r="S86" s="40"/>
      <c r="T86" s="40"/>
      <c r="U86" s="40"/>
      <c r="V86" s="40"/>
      <c r="W86" s="40"/>
      <c r="X86" s="40"/>
      <c r="Y86" s="40"/>
    </row>
    <row r="87" spans="1:31">
      <c r="A87" s="40"/>
      <c r="B87" s="40"/>
      <c r="C87" s="40"/>
      <c r="D87" s="40"/>
      <c r="E87" s="40"/>
      <c r="F87" s="40"/>
      <c r="G87" s="40"/>
      <c r="H87" s="40"/>
      <c r="I87" s="40"/>
      <c r="J87" s="40"/>
      <c r="K87" s="40"/>
      <c r="L87" s="40"/>
      <c r="M87" s="40"/>
      <c r="N87" s="40"/>
      <c r="O87" s="40"/>
      <c r="P87" s="40"/>
      <c r="Q87" s="40"/>
      <c r="R87" s="40"/>
      <c r="S87" s="40"/>
      <c r="T87" s="40"/>
      <c r="U87" s="40"/>
      <c r="V87" s="40"/>
      <c r="W87" s="40"/>
      <c r="X87" s="40"/>
      <c r="Y87" s="40"/>
    </row>
    <row r="88" spans="1:31">
      <c r="A88" s="40"/>
      <c r="B88" s="40"/>
      <c r="C88" s="40"/>
      <c r="D88" s="40"/>
      <c r="E88" s="40"/>
      <c r="F88" s="40"/>
      <c r="G88" s="40"/>
      <c r="H88" s="40"/>
      <c r="I88" s="40"/>
      <c r="J88" s="40"/>
      <c r="K88" s="40"/>
      <c r="L88" s="40"/>
      <c r="M88" s="40"/>
      <c r="N88" s="40"/>
      <c r="O88" s="40"/>
      <c r="P88" s="40"/>
      <c r="Q88" s="40"/>
      <c r="R88" s="40"/>
      <c r="S88" s="40"/>
      <c r="T88" s="40"/>
      <c r="U88" s="40"/>
      <c r="V88" s="40"/>
      <c r="W88" s="40"/>
      <c r="X88" s="40"/>
      <c r="Y88" s="40"/>
    </row>
    <row r="89" spans="1:31">
      <c r="A89" s="40"/>
      <c r="B89" s="40"/>
      <c r="C89" s="40"/>
      <c r="D89" s="40"/>
      <c r="E89" s="40"/>
      <c r="F89" s="40"/>
      <c r="G89" s="40"/>
      <c r="H89" s="40"/>
      <c r="I89" s="40"/>
      <c r="J89" s="40"/>
      <c r="K89" s="40"/>
      <c r="L89" s="40"/>
      <c r="M89" s="40"/>
      <c r="N89" s="40"/>
      <c r="O89" s="40"/>
      <c r="P89" s="40"/>
      <c r="Q89" s="40"/>
      <c r="R89" s="40"/>
      <c r="S89" s="40"/>
      <c r="T89" s="40"/>
      <c r="U89" s="40"/>
      <c r="V89" s="40"/>
      <c r="W89" s="40"/>
      <c r="X89" s="40"/>
      <c r="Y89" s="40"/>
    </row>
  </sheetData>
  <sheetProtection selectLockedCells="1"/>
  <protectedRanges>
    <protectedRange sqref="R18:Y18" name="範囲1_1"/>
    <protectedRange sqref="R21:Y21" name="範囲1"/>
  </protectedRanges>
  <mergeCells count="33">
    <mergeCell ref="A7:H7"/>
    <mergeCell ref="I7:Q7"/>
    <mergeCell ref="A9:Y10"/>
    <mergeCell ref="A1:Y1"/>
    <mergeCell ref="A3:H3"/>
    <mergeCell ref="I3:Q3"/>
    <mergeCell ref="A5:H5"/>
    <mergeCell ref="I5:Q5"/>
    <mergeCell ref="A12:H12"/>
    <mergeCell ref="I12:Q12"/>
    <mergeCell ref="A14:H14"/>
    <mergeCell ref="I14:Q14"/>
    <mergeCell ref="A18:H18"/>
    <mergeCell ref="I18:L18"/>
    <mergeCell ref="N18:Q18"/>
    <mergeCell ref="A28:H28"/>
    <mergeCell ref="I28:L28"/>
    <mergeCell ref="A30:H30"/>
    <mergeCell ref="I30:L30"/>
    <mergeCell ref="A24:H24"/>
    <mergeCell ref="I24:L24"/>
    <mergeCell ref="R18:Y18"/>
    <mergeCell ref="I17:L17"/>
    <mergeCell ref="N17:Q17"/>
    <mergeCell ref="A27:H27"/>
    <mergeCell ref="A26:H26"/>
    <mergeCell ref="I26:L26"/>
    <mergeCell ref="A20:H20"/>
    <mergeCell ref="I20:L20"/>
    <mergeCell ref="N20:Q20"/>
    <mergeCell ref="A22:H22"/>
    <mergeCell ref="I22:L22"/>
    <mergeCell ref="R21:Y21"/>
  </mergeCells>
  <phoneticPr fontId="1"/>
  <conditionalFormatting sqref="A11:Y15">
    <cfRule type="expression" dxfId="3" priority="2">
      <formula>$I$7="新築・増改築・改修工事等あり"</formula>
    </cfRule>
  </conditionalFormatting>
  <conditionalFormatting sqref="A28:Y28">
    <cfRule type="expression" dxfId="2" priority="1">
      <formula>$I$3="（介護予防）認知症対応型通所介護"</formula>
    </cfRule>
  </conditionalFormatting>
  <dataValidations count="2">
    <dataValidation type="list" allowBlank="1" showInputMessage="1" showErrorMessage="1" sqref="I3:Q3" xr:uid="{5BDC3A9B-8A24-4E2E-B3D0-1623E98E0773}">
      <formula1>"（介護予防）認知症対応型通所介護,夜間対応型訪問介護,定期巡回・随時対応型訪問介護看護"</formula1>
    </dataValidation>
    <dataValidation type="list" allowBlank="1" showInputMessage="1" showErrorMessage="1" sqref="I7:Q7" xr:uid="{30BC16FA-87E9-4995-B3D3-1D2F39D8E327}">
      <formula1>"新築・増改築・改修工事等あり,既存のまま使用"</formula1>
    </dataValidation>
  </dataValidations>
  <pageMargins left="0.98425196850393704" right="0.70866141732283472" top="0.74803149606299213" bottom="0.74803149606299213" header="0.31496062992125984" footer="0.31496062992125984"/>
  <pageSetup paperSize="9" scale="86" orientation="landscape" r:id="rId1"/>
  <colBreaks count="1" manualBreakCount="1">
    <brk id="2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E4AD554-9B30-4784-9B0B-4D8744FEEF1E}">
          <x14:formula1>
            <xm:f>期間シート!$A$2:$A$31</xm:f>
          </x14:formula1>
          <xm:sqref>I5:Q5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1C89-0DE8-4DAB-A671-09C848887317}">
  <sheetPr>
    <tabColor rgb="FFFFFF00"/>
    <pageSetUpPr fitToPage="1"/>
  </sheetPr>
  <dimension ref="A1:Y14"/>
  <sheetViews>
    <sheetView showGridLines="0" zoomScaleNormal="100" workbookViewId="0">
      <selection activeCell="I3" sqref="I3:Q3"/>
    </sheetView>
  </sheetViews>
  <sheetFormatPr defaultRowHeight="13.5"/>
  <cols>
    <col min="1" max="25" width="5.625" style="91" customWidth="1"/>
    <col min="26" max="16384" width="9" style="91"/>
  </cols>
  <sheetData>
    <row r="1" spans="1:25" ht="30" customHeight="1">
      <c r="A1" s="125" t="s">
        <v>88</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30" customHeight="1" thickBot="1">
      <c r="A2" s="159" t="s">
        <v>93</v>
      </c>
      <c r="B2" s="159"/>
      <c r="C2" s="159"/>
      <c r="D2" s="159"/>
      <c r="E2" s="159"/>
      <c r="F2" s="159"/>
      <c r="G2" s="159"/>
      <c r="H2" s="159"/>
      <c r="I2" s="159"/>
      <c r="J2" s="159"/>
      <c r="K2" s="159"/>
      <c r="L2" s="159"/>
      <c r="M2" s="159"/>
      <c r="N2" s="159"/>
      <c r="O2" s="159"/>
      <c r="P2" s="159"/>
      <c r="Q2" s="159"/>
      <c r="R2" s="159"/>
      <c r="S2" s="159"/>
      <c r="T2" s="159"/>
      <c r="U2" s="159"/>
      <c r="V2" s="159"/>
      <c r="W2" s="159"/>
      <c r="X2" s="159"/>
      <c r="Y2" s="159"/>
    </row>
    <row r="3" spans="1:25" ht="30" customHeight="1" thickBot="1">
      <c r="A3" s="151" t="s">
        <v>1</v>
      </c>
      <c r="B3" s="151"/>
      <c r="C3" s="151"/>
      <c r="D3" s="151"/>
      <c r="E3" s="151"/>
      <c r="F3" s="151"/>
      <c r="G3" s="151"/>
      <c r="H3" s="151"/>
      <c r="I3" s="155"/>
      <c r="J3" s="156"/>
      <c r="K3" s="156"/>
      <c r="L3" s="156"/>
      <c r="M3" s="156"/>
      <c r="N3" s="156"/>
      <c r="O3" s="156"/>
      <c r="P3" s="156"/>
      <c r="Q3" s="157"/>
      <c r="R3" s="1" t="s">
        <v>39</v>
      </c>
      <c r="S3" s="92"/>
      <c r="T3" s="92"/>
      <c r="U3" s="92"/>
      <c r="V3" s="92"/>
      <c r="W3" s="92"/>
      <c r="X3" s="92"/>
      <c r="Y3" s="92"/>
    </row>
    <row r="4" spans="1:25" ht="30" customHeight="1" thickBot="1">
      <c r="A4" s="1"/>
      <c r="B4" s="1"/>
      <c r="C4" s="1"/>
      <c r="D4" s="1"/>
      <c r="E4" s="1"/>
      <c r="F4" s="1"/>
      <c r="G4" s="1"/>
      <c r="H4" s="1"/>
      <c r="I4" s="158" t="s">
        <v>66</v>
      </c>
      <c r="J4" s="158"/>
      <c r="K4" s="158"/>
      <c r="L4" s="158"/>
      <c r="M4" s="1"/>
      <c r="N4" s="158" t="s">
        <v>67</v>
      </c>
      <c r="O4" s="158"/>
      <c r="P4" s="158"/>
      <c r="Q4" s="158"/>
      <c r="R4" s="1"/>
      <c r="S4" s="92"/>
      <c r="T4" s="92"/>
      <c r="U4" s="92"/>
      <c r="V4" s="92"/>
      <c r="W4" s="92"/>
      <c r="X4" s="92"/>
      <c r="Y4" s="92"/>
    </row>
    <row r="5" spans="1:25" ht="39.950000000000003" customHeight="1" thickBot="1">
      <c r="A5" s="160" t="s">
        <v>10</v>
      </c>
      <c r="B5" s="160"/>
      <c r="C5" s="160"/>
      <c r="D5" s="160"/>
      <c r="E5" s="160"/>
      <c r="F5" s="160"/>
      <c r="G5" s="160"/>
      <c r="H5" s="160"/>
      <c r="I5" s="110" t="str">
        <f>IFERROR(VLOOKUP(I3,期間シート!A1:U206,4,FALSE),"")</f>
        <v/>
      </c>
      <c r="J5" s="111"/>
      <c r="K5" s="111"/>
      <c r="L5" s="112"/>
      <c r="M5" s="32" t="s">
        <v>8</v>
      </c>
      <c r="N5" s="110" t="str">
        <f>IFERROR(VLOOKUP(I3,期間シート!A1:U206,5,FALSE),"")</f>
        <v/>
      </c>
      <c r="O5" s="111"/>
      <c r="P5" s="111"/>
      <c r="Q5" s="112"/>
      <c r="R5" s="161" t="s">
        <v>68</v>
      </c>
      <c r="S5" s="162"/>
      <c r="T5" s="162"/>
      <c r="U5" s="162"/>
      <c r="V5" s="162"/>
      <c r="W5" s="162"/>
      <c r="X5" s="162"/>
      <c r="Y5" s="162"/>
    </row>
    <row r="6" spans="1:25" ht="30" customHeight="1" thickBot="1">
      <c r="A6" s="33"/>
      <c r="B6" s="33"/>
      <c r="C6" s="33"/>
      <c r="D6" s="33"/>
      <c r="E6" s="33"/>
      <c r="F6" s="33"/>
      <c r="G6" s="33"/>
      <c r="H6" s="33"/>
      <c r="I6" s="34"/>
      <c r="J6" s="34"/>
      <c r="K6" s="34"/>
      <c r="L6" s="34"/>
      <c r="M6" s="33"/>
      <c r="N6" s="35"/>
      <c r="O6" s="35"/>
      <c r="P6" s="35"/>
      <c r="Q6" s="35"/>
      <c r="R6" s="33"/>
      <c r="S6" s="33"/>
      <c r="T6" s="33"/>
      <c r="U6" s="33"/>
      <c r="V6" s="33"/>
      <c r="W6" s="92"/>
      <c r="X6" s="92"/>
      <c r="Y6" s="92"/>
    </row>
    <row r="7" spans="1:25" ht="30" customHeight="1" thickBot="1">
      <c r="A7" s="151" t="s">
        <v>3</v>
      </c>
      <c r="B7" s="151"/>
      <c r="C7" s="151"/>
      <c r="D7" s="151"/>
      <c r="E7" s="151"/>
      <c r="F7" s="151"/>
      <c r="G7" s="151"/>
      <c r="H7" s="151"/>
      <c r="I7" s="121" t="str">
        <f>IFERROR(VLOOKUP(I3,期間シート!A1:U206,6,FALSE),"")</f>
        <v/>
      </c>
      <c r="J7" s="122"/>
      <c r="K7" s="122"/>
      <c r="L7" s="123"/>
      <c r="M7" s="36" t="s">
        <v>8</v>
      </c>
      <c r="N7" s="121" t="str">
        <f>IFERROR(VLOOKUP(I3,期間シート!A1:U206,7,FALSE),"")</f>
        <v/>
      </c>
      <c r="O7" s="122"/>
      <c r="P7" s="122"/>
      <c r="Q7" s="123"/>
      <c r="R7" s="33" t="s">
        <v>9</v>
      </c>
      <c r="S7" s="33"/>
      <c r="T7" s="33"/>
      <c r="U7" s="33"/>
      <c r="V7" s="33"/>
      <c r="W7" s="92"/>
      <c r="X7" s="92"/>
      <c r="Y7" s="92"/>
    </row>
    <row r="8" spans="1:25" ht="30" customHeight="1" thickBot="1">
      <c r="A8" s="33"/>
      <c r="B8" s="33"/>
      <c r="C8" s="33"/>
      <c r="D8" s="33"/>
      <c r="E8" s="33"/>
      <c r="F8" s="33"/>
      <c r="G8" s="33"/>
      <c r="H8" s="33"/>
      <c r="I8" s="37"/>
      <c r="J8" s="37"/>
      <c r="K8" s="37"/>
      <c r="L8" s="37"/>
      <c r="M8" s="33"/>
      <c r="N8" s="38"/>
      <c r="O8" s="33"/>
      <c r="P8" s="33"/>
      <c r="Q8" s="33"/>
      <c r="R8" s="132" t="s">
        <v>92</v>
      </c>
      <c r="S8" s="132"/>
      <c r="T8" s="132"/>
      <c r="U8" s="132"/>
      <c r="V8" s="132"/>
      <c r="W8" s="132"/>
      <c r="X8" s="132"/>
      <c r="Y8" s="132"/>
    </row>
    <row r="9" spans="1:25" ht="30" customHeight="1" thickBot="1">
      <c r="A9" s="151" t="s">
        <v>11</v>
      </c>
      <c r="B9" s="151"/>
      <c r="C9" s="151"/>
      <c r="D9" s="151"/>
      <c r="E9" s="151"/>
      <c r="F9" s="151"/>
      <c r="G9" s="151"/>
      <c r="H9" s="151"/>
      <c r="I9" s="152" t="str">
        <f>IFERROR(VLOOKUP(I3,期間シート!A1:U206,5,FALSE),"")</f>
        <v/>
      </c>
      <c r="J9" s="153"/>
      <c r="K9" s="153"/>
      <c r="L9" s="154"/>
      <c r="M9" s="39" t="s">
        <v>69</v>
      </c>
      <c r="N9" s="33"/>
      <c r="O9" s="33"/>
      <c r="P9" s="33"/>
      <c r="Q9" s="33"/>
      <c r="R9" s="33"/>
      <c r="S9" s="33"/>
      <c r="T9" s="33"/>
      <c r="U9" s="33"/>
      <c r="V9" s="33"/>
      <c r="W9" s="92"/>
      <c r="X9" s="92"/>
      <c r="Y9" s="92"/>
    </row>
    <row r="10" spans="1:25" ht="30" customHeight="1" thickBot="1">
      <c r="A10" s="33"/>
      <c r="B10" s="33"/>
      <c r="C10" s="33"/>
      <c r="D10" s="33"/>
      <c r="E10" s="33"/>
      <c r="F10" s="33"/>
      <c r="G10" s="33"/>
      <c r="H10" s="33"/>
      <c r="I10" s="37"/>
      <c r="J10" s="37"/>
      <c r="K10" s="37"/>
      <c r="L10" s="37"/>
      <c r="M10" s="33"/>
      <c r="N10" s="33"/>
      <c r="O10" s="33"/>
      <c r="P10" s="33"/>
      <c r="Q10" s="33"/>
      <c r="R10" s="33"/>
      <c r="S10" s="33"/>
      <c r="T10" s="33"/>
      <c r="U10" s="33"/>
      <c r="V10" s="33"/>
      <c r="W10" s="92"/>
      <c r="X10" s="92"/>
      <c r="Y10" s="92"/>
    </row>
    <row r="11" spans="1:25" ht="30" customHeight="1" thickBot="1">
      <c r="A11" s="151" t="s">
        <v>5</v>
      </c>
      <c r="B11" s="151"/>
      <c r="C11" s="151"/>
      <c r="D11" s="151"/>
      <c r="E11" s="151"/>
      <c r="F11" s="151"/>
      <c r="G11" s="151"/>
      <c r="H11" s="151"/>
      <c r="I11" s="152" t="str">
        <f>IFERROR(VLOOKUP(I3,期間シート!A1:U206,5,FALSE),"")</f>
        <v/>
      </c>
      <c r="J11" s="153"/>
      <c r="K11" s="153"/>
      <c r="L11" s="154"/>
      <c r="M11" s="39" t="s">
        <v>70</v>
      </c>
      <c r="N11" s="33"/>
      <c r="O11" s="33"/>
      <c r="P11" s="33"/>
      <c r="Q11" s="33"/>
      <c r="R11" s="33"/>
      <c r="S11" s="33"/>
      <c r="T11" s="33"/>
      <c r="U11" s="33"/>
      <c r="V11" s="33"/>
      <c r="W11" s="92"/>
      <c r="X11" s="92"/>
      <c r="Y11" s="92"/>
    </row>
    <row r="12" spans="1:25" ht="30" customHeight="1" thickBot="1">
      <c r="A12" s="33"/>
      <c r="B12" s="33"/>
      <c r="C12" s="33"/>
      <c r="D12" s="33"/>
      <c r="E12" s="33"/>
      <c r="F12" s="33"/>
      <c r="G12" s="33"/>
      <c r="H12" s="33"/>
      <c r="I12" s="37"/>
      <c r="J12" s="37"/>
      <c r="K12" s="37"/>
      <c r="L12" s="37"/>
      <c r="M12" s="33"/>
      <c r="N12" s="33"/>
      <c r="O12" s="33"/>
      <c r="P12" s="33"/>
      <c r="Q12" s="33"/>
      <c r="R12" s="33"/>
      <c r="S12" s="33"/>
      <c r="T12" s="33"/>
      <c r="U12" s="33"/>
      <c r="V12" s="33"/>
      <c r="W12" s="92"/>
      <c r="X12" s="92"/>
      <c r="Y12" s="92"/>
    </row>
    <row r="13" spans="1:25" ht="30" customHeight="1" thickBot="1">
      <c r="A13" s="151" t="s">
        <v>4</v>
      </c>
      <c r="B13" s="151"/>
      <c r="C13" s="151"/>
      <c r="D13" s="151"/>
      <c r="E13" s="151"/>
      <c r="F13" s="151"/>
      <c r="G13" s="151"/>
      <c r="H13" s="151"/>
      <c r="I13" s="121" t="str">
        <f>IFERROR(VLOOKUP(I3,期間シート!A1:U206,8,FALSE),"")</f>
        <v/>
      </c>
      <c r="J13" s="122"/>
      <c r="K13" s="122"/>
      <c r="L13" s="123"/>
      <c r="M13" s="33" t="s">
        <v>13</v>
      </c>
      <c r="N13" s="33"/>
      <c r="O13" s="33"/>
      <c r="P13" s="33"/>
      <c r="Q13" s="33"/>
      <c r="R13" s="33"/>
      <c r="S13" s="33"/>
      <c r="T13" s="33"/>
      <c r="U13" s="33"/>
      <c r="V13" s="33"/>
      <c r="W13" s="92"/>
      <c r="X13" s="92"/>
      <c r="Y13" s="92"/>
    </row>
    <row r="14" spans="1:25" ht="30" customHeight="1">
      <c r="A14" s="1"/>
      <c r="B14" s="1"/>
      <c r="C14" s="1"/>
      <c r="D14" s="1"/>
      <c r="E14" s="1"/>
      <c r="F14" s="1"/>
      <c r="G14" s="1"/>
      <c r="H14" s="1"/>
      <c r="I14" s="13"/>
      <c r="J14" s="13"/>
      <c r="K14" s="13"/>
      <c r="L14" s="13"/>
      <c r="M14" s="1"/>
      <c r="N14" s="1"/>
      <c r="O14" s="1"/>
      <c r="P14" s="1"/>
      <c r="Q14" s="1"/>
      <c r="R14" s="1"/>
      <c r="S14" s="92"/>
      <c r="T14" s="92"/>
      <c r="U14" s="92"/>
      <c r="V14" s="92"/>
      <c r="W14" s="92"/>
      <c r="X14" s="92"/>
      <c r="Y14" s="92"/>
    </row>
  </sheetData>
  <protectedRanges>
    <protectedRange sqref="A5:Y7 A9:Y14 A8:Q8" name="範囲1"/>
    <protectedRange sqref="R8:Y8" name="範囲1_1"/>
  </protectedRanges>
  <mergeCells count="20">
    <mergeCell ref="R8:Y8"/>
    <mergeCell ref="A2:Y2"/>
    <mergeCell ref="A5:H5"/>
    <mergeCell ref="I5:L5"/>
    <mergeCell ref="N5:Q5"/>
    <mergeCell ref="R5:Y5"/>
    <mergeCell ref="A1:Y1"/>
    <mergeCell ref="A3:H3"/>
    <mergeCell ref="I3:Q3"/>
    <mergeCell ref="I4:L4"/>
    <mergeCell ref="N4:Q4"/>
    <mergeCell ref="A13:H13"/>
    <mergeCell ref="I13:L13"/>
    <mergeCell ref="A7:H7"/>
    <mergeCell ref="I7:L7"/>
    <mergeCell ref="N7:Q7"/>
    <mergeCell ref="A9:H9"/>
    <mergeCell ref="I9:L9"/>
    <mergeCell ref="A11:H11"/>
    <mergeCell ref="I11:L11"/>
  </mergeCells>
  <phoneticPr fontId="1"/>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3CCAE15-0FD1-4CA3-AFD5-4E554AB8287A}">
          <x14:formula1>
            <xm:f>期間シート!$A$2:$A$31</xm:f>
          </x14:formula1>
          <xm:sqref>I3:Q3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CEAEA-82AE-44E4-B42B-8A44FEBE25D7}">
  <sheetPr>
    <tabColor rgb="FFFFFF00"/>
    <pageSetUpPr fitToPage="1"/>
  </sheetPr>
  <dimension ref="A1:AE24"/>
  <sheetViews>
    <sheetView showGridLines="0" workbookViewId="0">
      <selection activeCell="X6" sqref="X6"/>
    </sheetView>
  </sheetViews>
  <sheetFormatPr defaultRowHeight="13.5"/>
  <cols>
    <col min="1" max="25" width="5.625" style="94" customWidth="1"/>
    <col min="26" max="16384" width="9" style="94"/>
  </cols>
  <sheetData>
    <row r="1" spans="1:31" ht="25.5">
      <c r="A1" s="163" t="s">
        <v>88</v>
      </c>
      <c r="B1" s="163"/>
      <c r="C1" s="163"/>
      <c r="D1" s="163"/>
      <c r="E1" s="163"/>
      <c r="F1" s="163"/>
      <c r="G1" s="163"/>
      <c r="H1" s="163"/>
      <c r="I1" s="163"/>
      <c r="J1" s="163"/>
      <c r="K1" s="163"/>
      <c r="L1" s="163"/>
      <c r="M1" s="163"/>
      <c r="N1" s="163"/>
      <c r="O1" s="163"/>
      <c r="P1" s="163"/>
      <c r="Q1" s="163"/>
      <c r="R1" s="163"/>
      <c r="S1" s="163"/>
      <c r="T1" s="163"/>
      <c r="U1" s="163"/>
      <c r="V1" s="163"/>
      <c r="W1" s="163"/>
      <c r="X1" s="163"/>
      <c r="Y1" s="163"/>
    </row>
    <row r="2" spans="1:31" ht="24">
      <c r="A2" s="167" t="s">
        <v>95</v>
      </c>
      <c r="B2" s="167"/>
      <c r="C2" s="167"/>
      <c r="D2" s="167"/>
      <c r="E2" s="167"/>
      <c r="F2" s="167"/>
      <c r="G2" s="167"/>
      <c r="H2" s="167"/>
      <c r="I2" s="167"/>
      <c r="J2" s="167"/>
      <c r="K2" s="167"/>
      <c r="L2" s="167"/>
      <c r="M2" s="167"/>
      <c r="N2" s="167"/>
      <c r="O2" s="167"/>
      <c r="P2" s="167"/>
      <c r="Q2" s="167"/>
      <c r="R2" s="167"/>
      <c r="S2" s="167"/>
      <c r="T2" s="167"/>
      <c r="U2" s="167"/>
      <c r="V2" s="167"/>
      <c r="W2" s="167"/>
      <c r="X2" s="167"/>
      <c r="Y2" s="167"/>
    </row>
    <row r="3" spans="1:31" ht="15" customHeight="1" thickBot="1">
      <c r="A3" s="100"/>
      <c r="B3" s="100"/>
      <c r="C3" s="100"/>
      <c r="D3" s="100"/>
      <c r="E3" s="100"/>
      <c r="F3" s="100"/>
      <c r="G3" s="100"/>
      <c r="H3" s="100"/>
      <c r="I3" s="100"/>
      <c r="J3" s="100"/>
      <c r="K3" s="100"/>
      <c r="L3" s="100"/>
      <c r="M3" s="100"/>
      <c r="N3" s="100"/>
      <c r="O3" s="100"/>
      <c r="P3" s="100"/>
      <c r="Q3" s="100"/>
      <c r="R3" s="100"/>
      <c r="S3" s="100"/>
      <c r="T3" s="100"/>
      <c r="U3" s="100"/>
      <c r="V3" s="100"/>
      <c r="W3" s="100"/>
      <c r="X3" s="100"/>
      <c r="Y3" s="100"/>
    </row>
    <row r="4" spans="1:31" ht="30" customHeight="1" thickBot="1">
      <c r="A4" s="164" t="s">
        <v>1</v>
      </c>
      <c r="B4" s="164"/>
      <c r="C4" s="164"/>
      <c r="D4" s="164"/>
      <c r="E4" s="164"/>
      <c r="F4" s="164"/>
      <c r="G4" s="164"/>
      <c r="H4" s="164"/>
      <c r="I4" s="155" t="s">
        <v>25</v>
      </c>
      <c r="J4" s="156"/>
      <c r="K4" s="156"/>
      <c r="L4" s="156"/>
      <c r="M4" s="156"/>
      <c r="N4" s="156"/>
      <c r="O4" s="156"/>
      <c r="P4" s="156"/>
      <c r="Q4" s="157"/>
      <c r="R4" s="42" t="s">
        <v>39</v>
      </c>
      <c r="S4" s="93"/>
      <c r="T4" s="93"/>
      <c r="U4" s="93"/>
      <c r="V4" s="93"/>
      <c r="W4" s="93"/>
      <c r="X4" s="93"/>
      <c r="Y4" s="93"/>
    </row>
    <row r="5" spans="1:31" ht="15" customHeight="1" thickBot="1">
      <c r="A5" s="42"/>
      <c r="B5" s="42"/>
      <c r="C5" s="42"/>
      <c r="D5" s="42"/>
      <c r="E5" s="42"/>
      <c r="F5" s="42"/>
      <c r="G5" s="42"/>
      <c r="H5" s="42"/>
      <c r="I5" s="165"/>
      <c r="J5" s="165"/>
      <c r="K5" s="165"/>
      <c r="L5" s="165"/>
      <c r="M5" s="42"/>
      <c r="N5" s="165"/>
      <c r="O5" s="165"/>
      <c r="P5" s="165"/>
      <c r="Q5" s="165"/>
      <c r="R5" s="42"/>
      <c r="S5" s="93"/>
      <c r="T5" s="93"/>
      <c r="U5" s="93"/>
      <c r="V5" s="93"/>
      <c r="W5" s="93"/>
      <c r="X5" s="93"/>
      <c r="Y5" s="93"/>
    </row>
    <row r="6" spans="1:31" ht="30" customHeight="1" thickBot="1">
      <c r="A6" s="164" t="s">
        <v>58</v>
      </c>
      <c r="B6" s="164"/>
      <c r="C6" s="164"/>
      <c r="D6" s="164"/>
      <c r="E6" s="164"/>
      <c r="F6" s="164"/>
      <c r="G6" s="164"/>
      <c r="H6" s="164"/>
      <c r="I6" s="146" t="s">
        <v>119</v>
      </c>
      <c r="J6" s="147"/>
      <c r="K6" s="147"/>
      <c r="L6" s="147"/>
      <c r="M6" s="147"/>
      <c r="N6" s="147"/>
      <c r="O6" s="147"/>
      <c r="P6" s="147"/>
      <c r="Q6" s="148"/>
      <c r="R6" s="42" t="s">
        <v>39</v>
      </c>
      <c r="S6" s="93"/>
      <c r="T6" s="93"/>
      <c r="U6" s="93"/>
      <c r="V6" s="93"/>
      <c r="W6" s="93"/>
      <c r="X6" s="93"/>
      <c r="Y6" s="93"/>
      <c r="Z6" s="93"/>
      <c r="AA6" s="93"/>
      <c r="AB6" s="93"/>
      <c r="AC6" s="93"/>
      <c r="AD6" s="93"/>
      <c r="AE6" s="93"/>
    </row>
    <row r="7" spans="1:31" ht="15" customHeight="1">
      <c r="A7" s="42"/>
      <c r="B7" s="42"/>
      <c r="C7" s="42"/>
      <c r="D7" s="42"/>
      <c r="E7" s="42"/>
      <c r="F7" s="42"/>
      <c r="G7" s="42"/>
      <c r="H7" s="42"/>
      <c r="I7" s="42"/>
      <c r="J7" s="42"/>
      <c r="K7" s="42"/>
      <c r="L7" s="42"/>
      <c r="M7" s="42"/>
      <c r="N7" s="42"/>
      <c r="O7" s="42"/>
      <c r="P7" s="42"/>
      <c r="Q7" s="42"/>
      <c r="R7" s="42"/>
      <c r="S7" s="93"/>
      <c r="T7" s="93"/>
      <c r="U7" s="93"/>
      <c r="V7" s="93"/>
      <c r="W7" s="93"/>
      <c r="X7" s="93"/>
      <c r="Y7" s="93"/>
      <c r="Z7" s="93"/>
      <c r="AA7" s="93"/>
      <c r="AB7" s="93"/>
      <c r="AC7" s="93"/>
      <c r="AD7" s="93"/>
      <c r="AE7" s="93"/>
    </row>
    <row r="8" spans="1:31" ht="20.100000000000001" customHeight="1">
      <c r="A8" s="149" t="str">
        <f>IFERROR(VLOOKUP(I6,期間シート!A1:U206,2,FALSE),"")</f>
        <v>新築・増改築・改修工事等がある場合の事前協議は、下記の事前協議完了期限とは異なります。
工事開始前に事前協議を完了させる必要がありますのでご注意ください。</v>
      </c>
      <c r="B8" s="149"/>
      <c r="C8" s="149"/>
      <c r="D8" s="149"/>
      <c r="E8" s="149"/>
      <c r="F8" s="149"/>
      <c r="G8" s="149"/>
      <c r="H8" s="149"/>
      <c r="I8" s="149"/>
      <c r="J8" s="149"/>
      <c r="K8" s="149"/>
      <c r="L8" s="149"/>
      <c r="M8" s="149"/>
      <c r="N8" s="149"/>
      <c r="O8" s="149"/>
      <c r="P8" s="149"/>
      <c r="Q8" s="149"/>
      <c r="R8" s="149"/>
      <c r="S8" s="149"/>
      <c r="T8" s="149"/>
      <c r="U8" s="149"/>
      <c r="V8" s="149"/>
      <c r="W8" s="149"/>
      <c r="X8" s="149"/>
      <c r="Y8" s="149"/>
      <c r="Z8" s="93"/>
      <c r="AA8" s="93"/>
      <c r="AB8" s="93"/>
      <c r="AC8" s="93"/>
      <c r="AD8" s="93"/>
      <c r="AE8" s="93"/>
    </row>
    <row r="9" spans="1:31" ht="20.100000000000001" customHeight="1" thickBot="1">
      <c r="A9" s="149"/>
      <c r="B9" s="149"/>
      <c r="C9" s="149"/>
      <c r="D9" s="149"/>
      <c r="E9" s="149"/>
      <c r="F9" s="149"/>
      <c r="G9" s="149"/>
      <c r="H9" s="149"/>
      <c r="I9" s="149"/>
      <c r="J9" s="149"/>
      <c r="K9" s="149"/>
      <c r="L9" s="149"/>
      <c r="M9" s="149"/>
      <c r="N9" s="149"/>
      <c r="O9" s="149"/>
      <c r="P9" s="149"/>
      <c r="Q9" s="149"/>
      <c r="R9" s="149"/>
      <c r="S9" s="149"/>
      <c r="T9" s="149"/>
      <c r="U9" s="149"/>
      <c r="V9" s="149"/>
      <c r="W9" s="149"/>
      <c r="X9" s="149"/>
      <c r="Y9" s="149"/>
      <c r="Z9" s="93"/>
      <c r="AA9" s="93"/>
      <c r="AB9" s="93"/>
      <c r="AC9" s="93"/>
      <c r="AD9" s="93"/>
      <c r="AE9" s="93"/>
    </row>
    <row r="10" spans="1:31" ht="15" customHeight="1" thickBot="1">
      <c r="A10" s="43"/>
      <c r="B10" s="44"/>
      <c r="C10" s="44"/>
      <c r="D10" s="44"/>
      <c r="E10" s="44"/>
      <c r="F10" s="44"/>
      <c r="G10" s="44"/>
      <c r="H10" s="44"/>
      <c r="I10" s="44"/>
      <c r="J10" s="44"/>
      <c r="K10" s="44"/>
      <c r="L10" s="44"/>
      <c r="M10" s="44"/>
      <c r="N10" s="44"/>
      <c r="O10" s="44"/>
      <c r="P10" s="44"/>
      <c r="Q10" s="44"/>
      <c r="R10" s="44"/>
      <c r="S10" s="44"/>
      <c r="T10" s="44"/>
      <c r="U10" s="44"/>
      <c r="V10" s="44"/>
      <c r="W10" s="44"/>
      <c r="X10" s="44"/>
      <c r="Y10" s="45"/>
      <c r="Z10" s="93"/>
      <c r="AA10" s="93"/>
      <c r="AB10" s="93"/>
      <c r="AC10" s="93"/>
      <c r="AD10" s="93"/>
      <c r="AE10" s="93"/>
    </row>
    <row r="11" spans="1:31" ht="30" customHeight="1" thickBot="1">
      <c r="A11" s="168" t="s">
        <v>2</v>
      </c>
      <c r="B11" s="169"/>
      <c r="C11" s="169"/>
      <c r="D11" s="169"/>
      <c r="E11" s="169"/>
      <c r="F11" s="169"/>
      <c r="G11" s="169"/>
      <c r="H11" s="169"/>
      <c r="I11" s="121">
        <f>IFERROR(VLOOKUP(I4,期間シート!A1:U206,2,FALSE),"")</f>
        <v>45716</v>
      </c>
      <c r="J11" s="122"/>
      <c r="K11" s="122"/>
      <c r="L11" s="122"/>
      <c r="M11" s="122"/>
      <c r="N11" s="122"/>
      <c r="O11" s="122"/>
      <c r="P11" s="122"/>
      <c r="Q11" s="123"/>
      <c r="R11" s="46" t="s">
        <v>7</v>
      </c>
      <c r="S11" s="95"/>
      <c r="T11" s="95"/>
      <c r="U11" s="95"/>
      <c r="V11" s="95"/>
      <c r="W11" s="95"/>
      <c r="X11" s="95"/>
      <c r="Y11" s="96"/>
      <c r="Z11" s="93"/>
      <c r="AA11" s="93"/>
      <c r="AB11" s="93"/>
      <c r="AC11" s="93"/>
      <c r="AD11" s="93"/>
      <c r="AE11" s="93"/>
    </row>
    <row r="12" spans="1:31" ht="15" customHeight="1" thickBot="1">
      <c r="A12" s="51"/>
      <c r="B12" s="52"/>
      <c r="C12" s="52"/>
      <c r="D12" s="52"/>
      <c r="E12" s="52"/>
      <c r="F12" s="52"/>
      <c r="G12" s="52"/>
      <c r="H12" s="52"/>
      <c r="I12" s="89"/>
      <c r="J12" s="89"/>
      <c r="K12" s="89"/>
      <c r="L12" s="89"/>
      <c r="M12" s="89"/>
      <c r="N12" s="89"/>
      <c r="O12" s="89"/>
      <c r="P12" s="89"/>
      <c r="Q12" s="89"/>
      <c r="R12" s="52"/>
      <c r="S12" s="97"/>
      <c r="T12" s="97"/>
      <c r="U12" s="97"/>
      <c r="V12" s="97"/>
      <c r="W12" s="97"/>
      <c r="X12" s="97"/>
      <c r="Y12" s="98"/>
      <c r="Z12" s="93"/>
      <c r="AA12" s="93"/>
      <c r="AB12" s="93"/>
      <c r="AC12" s="93"/>
      <c r="AD12" s="93"/>
      <c r="AE12" s="93"/>
    </row>
    <row r="13" spans="1:31" s="99" customFormat="1" ht="15" customHeight="1">
      <c r="A13" s="46"/>
      <c r="B13" s="46"/>
      <c r="C13" s="46"/>
      <c r="D13" s="46"/>
      <c r="E13" s="46"/>
      <c r="F13" s="46"/>
      <c r="G13" s="46"/>
      <c r="H13" s="46"/>
      <c r="I13" s="58"/>
      <c r="J13" s="58"/>
      <c r="K13" s="58"/>
      <c r="L13" s="58"/>
      <c r="M13" s="58"/>
      <c r="N13" s="58"/>
      <c r="O13" s="58"/>
      <c r="P13" s="58"/>
      <c r="Q13" s="58"/>
      <c r="R13" s="46"/>
      <c r="S13" s="95"/>
      <c r="T13" s="95"/>
      <c r="U13" s="95"/>
      <c r="V13" s="95"/>
      <c r="W13" s="95"/>
      <c r="X13" s="95"/>
      <c r="Y13" s="95"/>
      <c r="Z13" s="95"/>
      <c r="AA13" s="95"/>
      <c r="AB13" s="95"/>
      <c r="AC13" s="95"/>
      <c r="AD13" s="95"/>
      <c r="AE13" s="95"/>
    </row>
    <row r="14" spans="1:31" ht="15" customHeight="1" thickBot="1">
      <c r="A14" s="46"/>
      <c r="B14" s="46"/>
      <c r="C14" s="46"/>
      <c r="D14" s="46"/>
      <c r="E14" s="46"/>
      <c r="F14" s="46"/>
      <c r="G14" s="46"/>
      <c r="H14" s="46"/>
      <c r="I14" s="124" t="s">
        <v>66</v>
      </c>
      <c r="J14" s="124"/>
      <c r="K14" s="124"/>
      <c r="L14" s="124"/>
      <c r="M14" s="42"/>
      <c r="N14" s="124" t="s">
        <v>67</v>
      </c>
      <c r="O14" s="124"/>
      <c r="P14" s="124"/>
      <c r="Q14" s="124"/>
      <c r="R14" s="46"/>
      <c r="S14" s="95"/>
      <c r="T14" s="95"/>
      <c r="U14" s="95"/>
      <c r="V14" s="95"/>
      <c r="W14" s="95"/>
      <c r="X14" s="95"/>
      <c r="Y14" s="95"/>
      <c r="Z14" s="93"/>
      <c r="AA14" s="93"/>
      <c r="AB14" s="93"/>
      <c r="AC14" s="93"/>
      <c r="AD14" s="93"/>
      <c r="AE14" s="93"/>
    </row>
    <row r="15" spans="1:31" ht="39.950000000000003" customHeight="1" thickBot="1">
      <c r="A15" s="170" t="s">
        <v>10</v>
      </c>
      <c r="B15" s="170"/>
      <c r="C15" s="170"/>
      <c r="D15" s="170"/>
      <c r="E15" s="170"/>
      <c r="F15" s="170"/>
      <c r="G15" s="170"/>
      <c r="H15" s="170"/>
      <c r="I15" s="110">
        <f>IFERROR(VLOOKUP(I4,期間シート!A1:U206,4,FALSE),"")</f>
        <v>45703</v>
      </c>
      <c r="J15" s="111"/>
      <c r="K15" s="111"/>
      <c r="L15" s="112"/>
      <c r="M15" s="32" t="s">
        <v>8</v>
      </c>
      <c r="N15" s="110">
        <f>IFERROR(VLOOKUP(I4,期間シート!A1:U206,5,FALSE),"")</f>
        <v>45726</v>
      </c>
      <c r="O15" s="111"/>
      <c r="P15" s="111"/>
      <c r="Q15" s="112"/>
      <c r="R15" s="161" t="s">
        <v>68</v>
      </c>
      <c r="S15" s="162"/>
      <c r="T15" s="162"/>
      <c r="U15" s="162"/>
      <c r="V15" s="162"/>
      <c r="W15" s="162"/>
      <c r="X15" s="162"/>
      <c r="Y15" s="162"/>
    </row>
    <row r="16" spans="1:31" ht="15" customHeight="1" thickBot="1">
      <c r="A16" s="38"/>
      <c r="B16" s="38"/>
      <c r="C16" s="38"/>
      <c r="D16" s="38"/>
      <c r="E16" s="38"/>
      <c r="F16" s="38"/>
      <c r="G16" s="38"/>
      <c r="H16" s="38"/>
      <c r="I16" s="34"/>
      <c r="J16" s="34"/>
      <c r="K16" s="34"/>
      <c r="L16" s="34"/>
      <c r="M16" s="38"/>
      <c r="N16" s="34"/>
      <c r="O16" s="34"/>
      <c r="P16" s="34"/>
      <c r="Q16" s="34"/>
      <c r="R16" s="38"/>
      <c r="S16" s="38"/>
      <c r="T16" s="38"/>
      <c r="U16" s="38"/>
      <c r="V16" s="38"/>
      <c r="W16" s="93"/>
      <c r="X16" s="93"/>
      <c r="Y16" s="93"/>
    </row>
    <row r="17" spans="1:25" ht="30" customHeight="1" thickBot="1">
      <c r="A17" s="164" t="s">
        <v>3</v>
      </c>
      <c r="B17" s="164"/>
      <c r="C17" s="164"/>
      <c r="D17" s="164"/>
      <c r="E17" s="164"/>
      <c r="F17" s="164"/>
      <c r="G17" s="164"/>
      <c r="H17" s="164"/>
      <c r="I17" s="121">
        <f>IFERROR(VLOOKUP(I4,期間シート!A1:U206,6,FALSE),"")</f>
        <v>45748</v>
      </c>
      <c r="J17" s="122"/>
      <c r="K17" s="122"/>
      <c r="L17" s="123"/>
      <c r="M17" s="36" t="s">
        <v>8</v>
      </c>
      <c r="N17" s="121">
        <f>IFERROR(VLOOKUP(I4,期間シート!A1:U206,7,FALSE),"")</f>
        <v>45755</v>
      </c>
      <c r="O17" s="122"/>
      <c r="P17" s="122"/>
      <c r="Q17" s="123"/>
      <c r="R17" s="38" t="s">
        <v>9</v>
      </c>
      <c r="S17" s="38"/>
      <c r="T17" s="38"/>
      <c r="U17" s="38"/>
      <c r="V17" s="38"/>
      <c r="W17" s="93"/>
      <c r="X17" s="93"/>
      <c r="Y17" s="93"/>
    </row>
    <row r="18" spans="1:25" ht="15" customHeight="1" thickBot="1">
      <c r="A18" s="36"/>
      <c r="B18" s="36"/>
      <c r="C18" s="36"/>
      <c r="D18" s="36"/>
      <c r="E18" s="36"/>
      <c r="F18" s="36"/>
      <c r="G18" s="36"/>
      <c r="H18" s="36"/>
      <c r="I18" s="90"/>
      <c r="J18" s="90"/>
      <c r="K18" s="90"/>
      <c r="L18" s="90"/>
      <c r="M18" s="90"/>
      <c r="N18" s="90"/>
      <c r="O18" s="90"/>
      <c r="P18" s="90"/>
      <c r="Q18" s="90"/>
      <c r="R18" s="166" t="s">
        <v>92</v>
      </c>
      <c r="S18" s="166"/>
      <c r="T18" s="166"/>
      <c r="U18" s="166"/>
      <c r="V18" s="166"/>
      <c r="W18" s="166"/>
      <c r="X18" s="166"/>
      <c r="Y18" s="166"/>
    </row>
    <row r="19" spans="1:25" ht="30" customHeight="1" thickBot="1">
      <c r="A19" s="164" t="s">
        <v>11</v>
      </c>
      <c r="B19" s="164"/>
      <c r="C19" s="164"/>
      <c r="D19" s="164"/>
      <c r="E19" s="164"/>
      <c r="F19" s="164"/>
      <c r="G19" s="164"/>
      <c r="H19" s="164"/>
      <c r="I19" s="152">
        <f>IFERROR(VLOOKUP(I4,期間シート!A1:U206,5,FALSE),"")</f>
        <v>45726</v>
      </c>
      <c r="J19" s="153"/>
      <c r="K19" s="153"/>
      <c r="L19" s="154"/>
      <c r="M19" s="39" t="s">
        <v>69</v>
      </c>
      <c r="N19" s="38"/>
      <c r="O19" s="38"/>
      <c r="P19" s="38"/>
      <c r="Q19" s="38"/>
      <c r="R19" s="38"/>
      <c r="S19" s="38"/>
      <c r="T19" s="38"/>
      <c r="U19" s="38"/>
      <c r="V19" s="38"/>
      <c r="W19" s="93"/>
      <c r="X19" s="93"/>
      <c r="Y19" s="93"/>
    </row>
    <row r="20" spans="1:25" ht="15" customHeight="1" thickBot="1">
      <c r="A20" s="38"/>
      <c r="B20" s="38"/>
      <c r="C20" s="38"/>
      <c r="D20" s="38"/>
      <c r="E20" s="38"/>
      <c r="F20" s="38"/>
      <c r="G20" s="38"/>
      <c r="H20" s="38"/>
      <c r="I20" s="37"/>
      <c r="J20" s="37"/>
      <c r="K20" s="37"/>
      <c r="L20" s="37"/>
      <c r="M20" s="38"/>
      <c r="N20" s="38"/>
      <c r="O20" s="38"/>
      <c r="P20" s="38"/>
      <c r="Q20" s="38"/>
      <c r="R20" s="38"/>
      <c r="S20" s="38"/>
      <c r="T20" s="38"/>
      <c r="U20" s="38"/>
      <c r="V20" s="38"/>
      <c r="W20" s="93"/>
      <c r="X20" s="93"/>
      <c r="Y20" s="93"/>
    </row>
    <row r="21" spans="1:25" ht="30" customHeight="1" thickBot="1">
      <c r="A21" s="164" t="s">
        <v>5</v>
      </c>
      <c r="B21" s="164"/>
      <c r="C21" s="164"/>
      <c r="D21" s="164"/>
      <c r="E21" s="164"/>
      <c r="F21" s="164"/>
      <c r="G21" s="164"/>
      <c r="H21" s="164"/>
      <c r="I21" s="152">
        <f>IFERROR(VLOOKUP(I4,期間シート!A1:U206,5,FALSE),"")</f>
        <v>45726</v>
      </c>
      <c r="J21" s="153"/>
      <c r="K21" s="153"/>
      <c r="L21" s="154"/>
      <c r="M21" s="39" t="s">
        <v>70</v>
      </c>
      <c r="N21" s="38"/>
      <c r="O21" s="38"/>
      <c r="P21" s="38"/>
      <c r="Q21" s="38"/>
      <c r="R21" s="38"/>
      <c r="S21" s="38"/>
      <c r="T21" s="38"/>
      <c r="U21" s="38"/>
      <c r="V21" s="38"/>
      <c r="W21" s="93"/>
      <c r="X21" s="93"/>
      <c r="Y21" s="93"/>
    </row>
    <row r="22" spans="1:25" ht="15" customHeight="1" thickBot="1">
      <c r="A22" s="38"/>
      <c r="B22" s="38"/>
      <c r="C22" s="38"/>
      <c r="D22" s="38"/>
      <c r="E22" s="38"/>
      <c r="F22" s="38"/>
      <c r="G22" s="38"/>
      <c r="H22" s="38"/>
      <c r="I22" s="37"/>
      <c r="J22" s="37"/>
      <c r="K22" s="37"/>
      <c r="L22" s="37"/>
      <c r="M22" s="38"/>
      <c r="N22" s="38"/>
      <c r="O22" s="38"/>
      <c r="P22" s="38"/>
      <c r="Q22" s="38"/>
      <c r="R22" s="38"/>
      <c r="S22" s="38"/>
      <c r="T22" s="38"/>
      <c r="U22" s="38"/>
      <c r="V22" s="38"/>
      <c r="W22" s="93"/>
      <c r="X22" s="93"/>
      <c r="Y22" s="93"/>
    </row>
    <row r="23" spans="1:25" ht="30" customHeight="1" thickBot="1">
      <c r="A23" s="164" t="s">
        <v>4</v>
      </c>
      <c r="B23" s="164"/>
      <c r="C23" s="164"/>
      <c r="D23" s="164"/>
      <c r="E23" s="164"/>
      <c r="F23" s="164"/>
      <c r="G23" s="164"/>
      <c r="H23" s="164"/>
      <c r="I23" s="121">
        <f>IFERROR(VLOOKUP(I4,期間シート!A1:U206,8,FALSE),"")</f>
        <v>45777</v>
      </c>
      <c r="J23" s="122"/>
      <c r="K23" s="122"/>
      <c r="L23" s="123"/>
      <c r="M23" s="38" t="s">
        <v>13</v>
      </c>
      <c r="N23" s="38"/>
      <c r="O23" s="38"/>
      <c r="P23" s="38"/>
      <c r="Q23" s="38"/>
      <c r="R23" s="38"/>
      <c r="S23" s="38"/>
      <c r="T23" s="38"/>
      <c r="U23" s="38"/>
      <c r="V23" s="38"/>
      <c r="W23" s="93"/>
      <c r="X23" s="93"/>
      <c r="Y23" s="93"/>
    </row>
    <row r="24" spans="1:25" ht="30" customHeight="1">
      <c r="A24" s="42"/>
      <c r="B24" s="42"/>
      <c r="C24" s="42"/>
      <c r="D24" s="42"/>
      <c r="E24" s="42"/>
      <c r="F24" s="42"/>
      <c r="G24" s="42"/>
      <c r="H24" s="42"/>
      <c r="I24" s="13"/>
      <c r="J24" s="13"/>
      <c r="K24" s="13"/>
      <c r="L24" s="13"/>
      <c r="M24" s="42"/>
      <c r="N24" s="42"/>
      <c r="O24" s="42"/>
      <c r="P24" s="42"/>
      <c r="Q24" s="42"/>
      <c r="R24" s="42"/>
      <c r="S24" s="93"/>
      <c r="T24" s="93"/>
      <c r="U24" s="93"/>
      <c r="V24" s="93"/>
      <c r="W24" s="93"/>
      <c r="X24" s="93"/>
      <c r="Y24" s="93"/>
    </row>
  </sheetData>
  <protectedRanges>
    <protectedRange sqref="A19:Y24 A15:Y18" name="範囲1"/>
  </protectedRanges>
  <mergeCells count="27">
    <mergeCell ref="I14:L14"/>
    <mergeCell ref="N14:Q14"/>
    <mergeCell ref="R18:Y18"/>
    <mergeCell ref="A2:Y2"/>
    <mergeCell ref="A6:H6"/>
    <mergeCell ref="I6:Q6"/>
    <mergeCell ref="A8:Y9"/>
    <mergeCell ref="A11:H11"/>
    <mergeCell ref="I11:Q11"/>
    <mergeCell ref="A15:H15"/>
    <mergeCell ref="I15:L15"/>
    <mergeCell ref="N15:Q15"/>
    <mergeCell ref="R15:Y15"/>
    <mergeCell ref="A17:H17"/>
    <mergeCell ref="I17:L17"/>
    <mergeCell ref="N17:Q17"/>
    <mergeCell ref="A19:H19"/>
    <mergeCell ref="I19:L19"/>
    <mergeCell ref="A21:H21"/>
    <mergeCell ref="I21:L21"/>
    <mergeCell ref="A23:H23"/>
    <mergeCell ref="I23:L23"/>
    <mergeCell ref="A1:Y1"/>
    <mergeCell ref="A4:H4"/>
    <mergeCell ref="I4:Q4"/>
    <mergeCell ref="I5:L5"/>
    <mergeCell ref="N5:Q5"/>
  </mergeCells>
  <phoneticPr fontId="1"/>
  <conditionalFormatting sqref="A10:Y12 A14:H14 R14:Y14">
    <cfRule type="expression" dxfId="1" priority="2">
      <formula>$I$8="新築・増改築・改修工事等あり"</formula>
    </cfRule>
  </conditionalFormatting>
  <conditionalFormatting sqref="A10:Y12">
    <cfRule type="expression" dxfId="0" priority="1">
      <formula>$I$6="新築・増改築・改修工事あり"</formula>
    </cfRule>
  </conditionalFormatting>
  <dataValidations count="1">
    <dataValidation type="list" allowBlank="1" showInputMessage="1" showErrorMessage="1" sqref="I6:Q6" xr:uid="{BF2120FE-10B7-4CE7-A970-EB5500364E52}">
      <formula1>"新築・増改築・改修工事あり,既存のまま使用"</formula1>
    </dataValidation>
  </dataValidations>
  <pageMargins left="0.70866141732283472" right="0.70866141732283472" top="0.74803149606299213" bottom="0.74803149606299213" header="0.31496062992125984" footer="0.31496062992125984"/>
  <pageSetup paperSize="9" scale="8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422625F-EA5E-4FB0-96D1-B18089512996}">
          <x14:formula1>
            <xm:f>期間シート!$A$2:$A$31</xm:f>
          </x14:formula1>
          <xm:sqref>I4:Q4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432D7-14A5-4655-A6BB-DD301E96E946}">
  <sheetPr>
    <tabColor rgb="FF92D050"/>
  </sheetPr>
  <dimension ref="A1:P46"/>
  <sheetViews>
    <sheetView topLeftCell="A27" workbookViewId="0">
      <selection activeCell="J38" sqref="J38"/>
    </sheetView>
  </sheetViews>
  <sheetFormatPr defaultRowHeight="18.75"/>
  <cols>
    <col min="1" max="1" width="15.125" bestFit="1" customWidth="1"/>
    <col min="2" max="2" width="12.625" style="9" customWidth="1"/>
    <col min="3" max="8" width="12.625" customWidth="1"/>
    <col min="9" max="9" width="12.625" style="6" customWidth="1"/>
    <col min="10" max="13" width="12.625" customWidth="1"/>
    <col min="14" max="14" width="13.25" customWidth="1"/>
    <col min="15" max="15" width="17.25" customWidth="1"/>
    <col min="16" max="16" width="11.375" bestFit="1" customWidth="1"/>
  </cols>
  <sheetData>
    <row r="1" spans="1:16" s="10" customFormat="1" ht="37.5" customHeight="1">
      <c r="A1" s="10" t="s">
        <v>14</v>
      </c>
      <c r="B1" s="15" t="s">
        <v>15</v>
      </c>
      <c r="C1" s="16" t="s">
        <v>16</v>
      </c>
      <c r="D1" s="171" t="s">
        <v>17</v>
      </c>
      <c r="E1" s="171"/>
      <c r="F1" s="171" t="s">
        <v>18</v>
      </c>
      <c r="G1" s="171"/>
      <c r="H1" s="17" t="s">
        <v>43</v>
      </c>
      <c r="I1" s="17" t="s">
        <v>19</v>
      </c>
      <c r="J1" s="172" t="s">
        <v>20</v>
      </c>
      <c r="K1" s="172"/>
      <c r="L1" s="172" t="s">
        <v>21</v>
      </c>
      <c r="M1" s="172"/>
      <c r="N1" s="18" t="s">
        <v>44</v>
      </c>
      <c r="O1" s="84" t="s">
        <v>22</v>
      </c>
      <c r="P1" s="85" t="s">
        <v>23</v>
      </c>
    </row>
    <row r="2" spans="1:16">
      <c r="A2" s="5" t="s">
        <v>24</v>
      </c>
      <c r="B2" s="106">
        <v>45688</v>
      </c>
      <c r="C2" s="107">
        <v>45677</v>
      </c>
      <c r="D2" s="19">
        <v>45672</v>
      </c>
      <c r="E2" s="19">
        <v>45698</v>
      </c>
      <c r="F2" s="102">
        <v>45719</v>
      </c>
      <c r="G2" s="105">
        <f t="shared" ref="G2:G20" si="0">F2+7</f>
        <v>45726</v>
      </c>
      <c r="H2" s="19">
        <f t="shared" ref="H2:H30" si="1">B4</f>
        <v>45747</v>
      </c>
      <c r="I2" s="20">
        <f>D3</f>
        <v>45703</v>
      </c>
      <c r="J2" s="19">
        <f>D2</f>
        <v>45672</v>
      </c>
      <c r="K2" s="19">
        <f>E2</f>
        <v>45698</v>
      </c>
      <c r="L2" s="19">
        <f>F2</f>
        <v>45719</v>
      </c>
      <c r="M2" s="19">
        <f>G2</f>
        <v>45726</v>
      </c>
      <c r="N2" s="19">
        <f>H2</f>
        <v>45747</v>
      </c>
      <c r="O2" s="20">
        <f>N2+4</f>
        <v>45751</v>
      </c>
      <c r="P2" s="20">
        <f>H2+7</f>
        <v>45754</v>
      </c>
    </row>
    <row r="3" spans="1:16">
      <c r="A3" s="5" t="s">
        <v>25</v>
      </c>
      <c r="B3" s="106">
        <v>45716</v>
      </c>
      <c r="C3" s="108">
        <f>C2</f>
        <v>45677</v>
      </c>
      <c r="D3" s="19">
        <v>45703</v>
      </c>
      <c r="E3" s="19">
        <v>45726</v>
      </c>
      <c r="F3" s="102">
        <v>45748</v>
      </c>
      <c r="G3" s="105">
        <f t="shared" si="0"/>
        <v>45755</v>
      </c>
      <c r="H3" s="19">
        <f t="shared" si="1"/>
        <v>45777</v>
      </c>
      <c r="I3" s="20">
        <f t="shared" ref="I3" si="2">D3</f>
        <v>45703</v>
      </c>
      <c r="J3" s="19">
        <f>J2</f>
        <v>45672</v>
      </c>
      <c r="K3" s="19">
        <f>K2</f>
        <v>45698</v>
      </c>
      <c r="L3" s="19">
        <f>L2</f>
        <v>45719</v>
      </c>
      <c r="M3" s="19">
        <f>M2</f>
        <v>45726</v>
      </c>
      <c r="N3" s="19">
        <f>N2</f>
        <v>45747</v>
      </c>
      <c r="O3" s="20">
        <f t="shared" ref="O3:O31" si="3">N3+4</f>
        <v>45751</v>
      </c>
      <c r="P3" s="20">
        <f t="shared" ref="P3:P31" si="4">H3+7</f>
        <v>45784</v>
      </c>
    </row>
    <row r="4" spans="1:16">
      <c r="A4" s="5" t="s">
        <v>26</v>
      </c>
      <c r="B4" s="106">
        <v>45747</v>
      </c>
      <c r="C4" s="107">
        <v>45737</v>
      </c>
      <c r="D4" s="19">
        <v>45731</v>
      </c>
      <c r="E4" s="19">
        <v>45757</v>
      </c>
      <c r="F4" s="102">
        <v>45778</v>
      </c>
      <c r="G4" s="105">
        <f>F4+11</f>
        <v>45789</v>
      </c>
      <c r="H4" s="19">
        <f t="shared" si="1"/>
        <v>45807</v>
      </c>
      <c r="I4" s="20">
        <f t="shared" ref="I4" si="5">D5</f>
        <v>45762</v>
      </c>
      <c r="J4" s="19">
        <f>D4</f>
        <v>45731</v>
      </c>
      <c r="K4" s="19">
        <f>E4</f>
        <v>45757</v>
      </c>
      <c r="L4" s="19">
        <f>F4</f>
        <v>45778</v>
      </c>
      <c r="M4" s="19">
        <f>G4</f>
        <v>45789</v>
      </c>
      <c r="N4" s="19">
        <f>H4</f>
        <v>45807</v>
      </c>
      <c r="O4" s="20">
        <f t="shared" si="3"/>
        <v>45811</v>
      </c>
      <c r="P4" s="20">
        <f t="shared" si="4"/>
        <v>45814</v>
      </c>
    </row>
    <row r="5" spans="1:16">
      <c r="A5" s="5" t="s">
        <v>27</v>
      </c>
      <c r="B5" s="106">
        <v>45777</v>
      </c>
      <c r="C5" s="108">
        <f>C4</f>
        <v>45737</v>
      </c>
      <c r="D5" s="19">
        <v>45762</v>
      </c>
      <c r="E5" s="19">
        <v>45787</v>
      </c>
      <c r="F5" s="102">
        <v>45810</v>
      </c>
      <c r="G5" s="105">
        <f t="shared" si="0"/>
        <v>45817</v>
      </c>
      <c r="H5" s="19">
        <f t="shared" si="1"/>
        <v>45838</v>
      </c>
      <c r="I5" s="20">
        <f t="shared" ref="I5" si="6">D5</f>
        <v>45762</v>
      </c>
      <c r="J5" s="19">
        <f t="shared" ref="J5:N5" si="7">J4</f>
        <v>45731</v>
      </c>
      <c r="K5" s="19">
        <f t="shared" si="7"/>
        <v>45757</v>
      </c>
      <c r="L5" s="19">
        <f t="shared" si="7"/>
        <v>45778</v>
      </c>
      <c r="M5" s="19">
        <f t="shared" si="7"/>
        <v>45789</v>
      </c>
      <c r="N5" s="19">
        <f t="shared" si="7"/>
        <v>45807</v>
      </c>
      <c r="O5" s="20">
        <f t="shared" si="3"/>
        <v>45811</v>
      </c>
      <c r="P5" s="20">
        <f t="shared" si="4"/>
        <v>45845</v>
      </c>
    </row>
    <row r="6" spans="1:16">
      <c r="A6" s="5" t="s">
        <v>28</v>
      </c>
      <c r="B6" s="106">
        <v>45807</v>
      </c>
      <c r="C6" s="107">
        <v>45797</v>
      </c>
      <c r="D6" s="19">
        <v>45792</v>
      </c>
      <c r="E6" s="19">
        <v>45818</v>
      </c>
      <c r="F6" s="102">
        <v>45839</v>
      </c>
      <c r="G6" s="105">
        <f t="shared" si="0"/>
        <v>45846</v>
      </c>
      <c r="H6" s="19">
        <f t="shared" si="1"/>
        <v>45869</v>
      </c>
      <c r="I6" s="20">
        <f t="shared" ref="I6" si="8">D7</f>
        <v>45823</v>
      </c>
      <c r="J6" s="19">
        <f>D6</f>
        <v>45792</v>
      </c>
      <c r="K6" s="19">
        <f>E6</f>
        <v>45818</v>
      </c>
      <c r="L6" s="19">
        <f>F6</f>
        <v>45839</v>
      </c>
      <c r="M6" s="19">
        <f>G6</f>
        <v>45846</v>
      </c>
      <c r="N6" s="19">
        <f>H6</f>
        <v>45869</v>
      </c>
      <c r="O6" s="20">
        <f t="shared" si="3"/>
        <v>45873</v>
      </c>
      <c r="P6" s="20">
        <f t="shared" si="4"/>
        <v>45876</v>
      </c>
    </row>
    <row r="7" spans="1:16">
      <c r="A7" s="5" t="s">
        <v>29</v>
      </c>
      <c r="B7" s="106">
        <v>45838</v>
      </c>
      <c r="C7" s="108">
        <f>C6</f>
        <v>45797</v>
      </c>
      <c r="D7" s="19">
        <v>45823</v>
      </c>
      <c r="E7" s="19">
        <v>45848</v>
      </c>
      <c r="F7" s="102">
        <v>45870</v>
      </c>
      <c r="G7" s="105">
        <f t="shared" si="0"/>
        <v>45877</v>
      </c>
      <c r="H7" s="19">
        <f t="shared" si="1"/>
        <v>45898</v>
      </c>
      <c r="I7" s="20">
        <f t="shared" ref="I7" si="9">D7</f>
        <v>45823</v>
      </c>
      <c r="J7" s="19">
        <f t="shared" ref="J7:N7" si="10">J6</f>
        <v>45792</v>
      </c>
      <c r="K7" s="19">
        <f t="shared" si="10"/>
        <v>45818</v>
      </c>
      <c r="L7" s="19">
        <f t="shared" si="10"/>
        <v>45839</v>
      </c>
      <c r="M7" s="19">
        <f t="shared" si="10"/>
        <v>45846</v>
      </c>
      <c r="N7" s="19">
        <f t="shared" si="10"/>
        <v>45869</v>
      </c>
      <c r="O7" s="20">
        <f t="shared" si="3"/>
        <v>45873</v>
      </c>
      <c r="P7" s="20">
        <f t="shared" si="4"/>
        <v>45905</v>
      </c>
    </row>
    <row r="8" spans="1:16">
      <c r="A8" s="5" t="s">
        <v>30</v>
      </c>
      <c r="B8" s="106">
        <v>45869</v>
      </c>
      <c r="C8" s="107">
        <v>45860</v>
      </c>
      <c r="D8" s="19">
        <v>45853</v>
      </c>
      <c r="E8" s="19">
        <v>45879</v>
      </c>
      <c r="F8" s="102">
        <v>45901</v>
      </c>
      <c r="G8" s="105">
        <f t="shared" si="0"/>
        <v>45908</v>
      </c>
      <c r="H8" s="19">
        <f t="shared" si="1"/>
        <v>45930</v>
      </c>
      <c r="I8" s="20">
        <f t="shared" ref="I8" si="11">D9</f>
        <v>45884</v>
      </c>
      <c r="J8" s="19">
        <f>D8</f>
        <v>45853</v>
      </c>
      <c r="K8" s="19">
        <f>E8</f>
        <v>45879</v>
      </c>
      <c r="L8" s="19">
        <f>F8</f>
        <v>45901</v>
      </c>
      <c r="M8" s="19">
        <f>G8</f>
        <v>45908</v>
      </c>
      <c r="N8" s="19">
        <f>H8</f>
        <v>45930</v>
      </c>
      <c r="O8" s="20">
        <f t="shared" si="3"/>
        <v>45934</v>
      </c>
      <c r="P8" s="20">
        <f t="shared" si="4"/>
        <v>45937</v>
      </c>
    </row>
    <row r="9" spans="1:16">
      <c r="A9" s="5" t="s">
        <v>31</v>
      </c>
      <c r="B9" s="106">
        <v>45898</v>
      </c>
      <c r="C9" s="108">
        <f>C8</f>
        <v>45860</v>
      </c>
      <c r="D9" s="19">
        <v>45884</v>
      </c>
      <c r="E9" s="19">
        <v>45910</v>
      </c>
      <c r="F9" s="102">
        <v>45931</v>
      </c>
      <c r="G9" s="105">
        <f t="shared" si="0"/>
        <v>45938</v>
      </c>
      <c r="H9" s="19">
        <f t="shared" si="1"/>
        <v>45961</v>
      </c>
      <c r="I9" s="20">
        <f t="shared" ref="I9" si="12">D9</f>
        <v>45884</v>
      </c>
      <c r="J9" s="19">
        <f t="shared" ref="J9:N9" si="13">J8</f>
        <v>45853</v>
      </c>
      <c r="K9" s="19">
        <f t="shared" si="13"/>
        <v>45879</v>
      </c>
      <c r="L9" s="19">
        <f t="shared" si="13"/>
        <v>45901</v>
      </c>
      <c r="M9" s="19">
        <f t="shared" si="13"/>
        <v>45908</v>
      </c>
      <c r="N9" s="19">
        <f t="shared" si="13"/>
        <v>45930</v>
      </c>
      <c r="O9" s="20">
        <f t="shared" si="3"/>
        <v>45934</v>
      </c>
      <c r="P9" s="20">
        <f t="shared" si="4"/>
        <v>45968</v>
      </c>
    </row>
    <row r="10" spans="1:16">
      <c r="A10" s="5" t="s">
        <v>32</v>
      </c>
      <c r="B10" s="106">
        <v>45930</v>
      </c>
      <c r="C10" s="107">
        <v>45922</v>
      </c>
      <c r="D10" s="19">
        <v>45915</v>
      </c>
      <c r="E10" s="19">
        <v>45940</v>
      </c>
      <c r="F10" s="102">
        <v>45965</v>
      </c>
      <c r="G10" s="105">
        <f t="shared" si="0"/>
        <v>45972</v>
      </c>
      <c r="H10" s="19">
        <f t="shared" si="1"/>
        <v>45989</v>
      </c>
      <c r="I10" s="20">
        <f t="shared" ref="I10" si="14">D11</f>
        <v>45945</v>
      </c>
      <c r="J10" s="19">
        <f>D10</f>
        <v>45915</v>
      </c>
      <c r="K10" s="19">
        <f>E10</f>
        <v>45940</v>
      </c>
      <c r="L10" s="19">
        <f>F10</f>
        <v>45965</v>
      </c>
      <c r="M10" s="19">
        <f>G10</f>
        <v>45972</v>
      </c>
      <c r="N10" s="19">
        <f>H10</f>
        <v>45989</v>
      </c>
      <c r="O10" s="20">
        <f t="shared" si="3"/>
        <v>45993</v>
      </c>
      <c r="P10" s="20">
        <f t="shared" si="4"/>
        <v>45996</v>
      </c>
    </row>
    <row r="11" spans="1:16">
      <c r="A11" s="5" t="s">
        <v>33</v>
      </c>
      <c r="B11" s="106">
        <v>45961</v>
      </c>
      <c r="C11" s="108">
        <f>C10</f>
        <v>45922</v>
      </c>
      <c r="D11" s="19">
        <v>45945</v>
      </c>
      <c r="E11" s="19">
        <v>45971</v>
      </c>
      <c r="F11" s="102">
        <v>45992</v>
      </c>
      <c r="G11" s="105">
        <f t="shared" si="0"/>
        <v>45999</v>
      </c>
      <c r="H11" s="19">
        <f t="shared" si="1"/>
        <v>46017</v>
      </c>
      <c r="I11" s="20">
        <f t="shared" ref="I11" si="15">D11</f>
        <v>45945</v>
      </c>
      <c r="J11" s="19">
        <f t="shared" ref="J11:N11" si="16">J10</f>
        <v>45915</v>
      </c>
      <c r="K11" s="19">
        <f t="shared" si="16"/>
        <v>45940</v>
      </c>
      <c r="L11" s="19">
        <f t="shared" si="16"/>
        <v>45965</v>
      </c>
      <c r="M11" s="19">
        <f t="shared" si="16"/>
        <v>45972</v>
      </c>
      <c r="N11" s="19">
        <f t="shared" si="16"/>
        <v>45989</v>
      </c>
      <c r="O11" s="20">
        <f t="shared" si="3"/>
        <v>45993</v>
      </c>
      <c r="P11" s="20">
        <f t="shared" si="4"/>
        <v>46024</v>
      </c>
    </row>
    <row r="12" spans="1:16">
      <c r="A12" s="5" t="s">
        <v>34</v>
      </c>
      <c r="B12" s="106">
        <v>45989</v>
      </c>
      <c r="C12" s="107">
        <v>45981</v>
      </c>
      <c r="D12" s="19">
        <v>45976</v>
      </c>
      <c r="E12" s="19">
        <v>46001</v>
      </c>
      <c r="F12" s="102">
        <v>46027</v>
      </c>
      <c r="G12" s="105">
        <f>F12+8</f>
        <v>46035</v>
      </c>
      <c r="H12" s="19">
        <f t="shared" si="1"/>
        <v>46052</v>
      </c>
      <c r="I12" s="20">
        <f t="shared" ref="I12" si="17">D13</f>
        <v>46006</v>
      </c>
      <c r="J12" s="19">
        <f>D12</f>
        <v>45976</v>
      </c>
      <c r="K12" s="19">
        <f>E12</f>
        <v>46001</v>
      </c>
      <c r="L12" s="19">
        <f>F12</f>
        <v>46027</v>
      </c>
      <c r="M12" s="19">
        <f>G12</f>
        <v>46035</v>
      </c>
      <c r="N12" s="19">
        <f>H12</f>
        <v>46052</v>
      </c>
      <c r="O12" s="20">
        <f t="shared" si="3"/>
        <v>46056</v>
      </c>
      <c r="P12" s="20">
        <f t="shared" si="4"/>
        <v>46059</v>
      </c>
    </row>
    <row r="13" spans="1:16">
      <c r="A13" s="5" t="s">
        <v>35</v>
      </c>
      <c r="B13" s="106">
        <v>46017</v>
      </c>
      <c r="C13" s="108">
        <f>C12</f>
        <v>45981</v>
      </c>
      <c r="D13" s="19">
        <v>46006</v>
      </c>
      <c r="E13" s="19">
        <v>46032</v>
      </c>
      <c r="F13" s="102">
        <v>46055</v>
      </c>
      <c r="G13" s="105">
        <f t="shared" si="0"/>
        <v>46062</v>
      </c>
      <c r="H13" s="19">
        <f t="shared" si="1"/>
        <v>46080</v>
      </c>
      <c r="I13" s="20">
        <f t="shared" ref="I13" si="18">D13</f>
        <v>46006</v>
      </c>
      <c r="J13" s="19">
        <f t="shared" ref="J13:N13" si="19">J12</f>
        <v>45976</v>
      </c>
      <c r="K13" s="19">
        <f t="shared" si="19"/>
        <v>46001</v>
      </c>
      <c r="L13" s="19">
        <f t="shared" si="19"/>
        <v>46027</v>
      </c>
      <c r="M13" s="19">
        <f t="shared" si="19"/>
        <v>46035</v>
      </c>
      <c r="N13" s="19">
        <f t="shared" si="19"/>
        <v>46052</v>
      </c>
      <c r="O13" s="20">
        <f t="shared" si="3"/>
        <v>46056</v>
      </c>
      <c r="P13" s="20">
        <f t="shared" si="4"/>
        <v>46087</v>
      </c>
    </row>
    <row r="14" spans="1:16">
      <c r="A14" s="5" t="s">
        <v>36</v>
      </c>
      <c r="B14" s="106">
        <v>46052</v>
      </c>
      <c r="C14" s="107">
        <v>46042</v>
      </c>
      <c r="D14" s="19">
        <v>46037</v>
      </c>
      <c r="E14" s="19">
        <v>46063</v>
      </c>
      <c r="F14" s="102">
        <v>46083</v>
      </c>
      <c r="G14" s="105">
        <f t="shared" si="0"/>
        <v>46090</v>
      </c>
      <c r="H14" s="19">
        <f t="shared" si="1"/>
        <v>46112</v>
      </c>
      <c r="I14" s="20">
        <f t="shared" ref="I14" si="20">D15</f>
        <v>46068</v>
      </c>
      <c r="J14" s="19">
        <f>D14</f>
        <v>46037</v>
      </c>
      <c r="K14" s="19">
        <f>E14</f>
        <v>46063</v>
      </c>
      <c r="L14" s="19">
        <f>F14</f>
        <v>46083</v>
      </c>
      <c r="M14" s="19">
        <f>G14</f>
        <v>46090</v>
      </c>
      <c r="N14" s="19">
        <f>H14</f>
        <v>46112</v>
      </c>
      <c r="O14" s="20">
        <f t="shared" si="3"/>
        <v>46116</v>
      </c>
      <c r="P14" s="20">
        <f t="shared" si="4"/>
        <v>46119</v>
      </c>
    </row>
    <row r="15" spans="1:16">
      <c r="A15" s="5" t="s">
        <v>37</v>
      </c>
      <c r="B15" s="106">
        <v>46080</v>
      </c>
      <c r="C15" s="108">
        <f>C14</f>
        <v>46042</v>
      </c>
      <c r="D15" s="19">
        <v>46068</v>
      </c>
      <c r="E15" s="19">
        <v>46091</v>
      </c>
      <c r="F15" s="102">
        <v>46113</v>
      </c>
      <c r="G15" s="105">
        <f t="shared" si="0"/>
        <v>46120</v>
      </c>
      <c r="H15" s="19">
        <f t="shared" si="1"/>
        <v>46142</v>
      </c>
      <c r="I15" s="20">
        <f t="shared" ref="I15" si="21">D15</f>
        <v>46068</v>
      </c>
      <c r="J15" s="19">
        <f t="shared" ref="J15:N15" si="22">J14</f>
        <v>46037</v>
      </c>
      <c r="K15" s="19">
        <f t="shared" si="22"/>
        <v>46063</v>
      </c>
      <c r="L15" s="19">
        <f t="shared" si="22"/>
        <v>46083</v>
      </c>
      <c r="M15" s="19">
        <f t="shared" si="22"/>
        <v>46090</v>
      </c>
      <c r="N15" s="19">
        <f t="shared" si="22"/>
        <v>46112</v>
      </c>
      <c r="O15" s="20">
        <f t="shared" si="3"/>
        <v>46116</v>
      </c>
      <c r="P15" s="20">
        <f t="shared" si="4"/>
        <v>46149</v>
      </c>
    </row>
    <row r="16" spans="1:16">
      <c r="A16" s="5" t="s">
        <v>98</v>
      </c>
      <c r="B16" s="106">
        <v>46112</v>
      </c>
      <c r="C16" s="107">
        <v>46104</v>
      </c>
      <c r="D16" s="19">
        <v>46096</v>
      </c>
      <c r="E16" s="19">
        <v>46122</v>
      </c>
      <c r="F16" s="102">
        <v>46143</v>
      </c>
      <c r="G16" s="105">
        <f>F16+12</f>
        <v>46155</v>
      </c>
      <c r="H16" s="19">
        <f t="shared" si="1"/>
        <v>46171</v>
      </c>
      <c r="I16" s="20">
        <f>D17</f>
        <v>46127</v>
      </c>
      <c r="J16" s="19">
        <f>D16</f>
        <v>46096</v>
      </c>
      <c r="K16" s="19">
        <f>E16</f>
        <v>46122</v>
      </c>
      <c r="L16" s="19">
        <f>F16</f>
        <v>46143</v>
      </c>
      <c r="M16" s="19">
        <f>G16</f>
        <v>46155</v>
      </c>
      <c r="N16" s="19">
        <f>H16</f>
        <v>46171</v>
      </c>
      <c r="O16" s="20">
        <f t="shared" si="3"/>
        <v>46175</v>
      </c>
      <c r="P16" s="20">
        <f t="shared" si="4"/>
        <v>46178</v>
      </c>
    </row>
    <row r="17" spans="1:16">
      <c r="A17" s="5" t="s">
        <v>99</v>
      </c>
      <c r="B17" s="106">
        <v>46142</v>
      </c>
      <c r="C17" s="108">
        <f>C16</f>
        <v>46104</v>
      </c>
      <c r="D17" s="19">
        <v>46127</v>
      </c>
      <c r="E17" s="19">
        <v>46152</v>
      </c>
      <c r="F17" s="102">
        <v>46174</v>
      </c>
      <c r="G17" s="105">
        <f t="shared" si="0"/>
        <v>46181</v>
      </c>
      <c r="H17" s="19">
        <f t="shared" si="1"/>
        <v>46203</v>
      </c>
      <c r="I17" s="20">
        <f>D17</f>
        <v>46127</v>
      </c>
      <c r="J17" s="19">
        <f t="shared" ref="J17:N17" si="23">J16</f>
        <v>46096</v>
      </c>
      <c r="K17" s="19">
        <f t="shared" si="23"/>
        <v>46122</v>
      </c>
      <c r="L17" s="19">
        <f t="shared" si="23"/>
        <v>46143</v>
      </c>
      <c r="M17" s="19">
        <f t="shared" si="23"/>
        <v>46155</v>
      </c>
      <c r="N17" s="19">
        <f t="shared" si="23"/>
        <v>46171</v>
      </c>
      <c r="O17" s="20">
        <f t="shared" si="3"/>
        <v>46175</v>
      </c>
      <c r="P17" s="20">
        <f t="shared" si="4"/>
        <v>46210</v>
      </c>
    </row>
    <row r="18" spans="1:16">
      <c r="A18" s="5" t="s">
        <v>100</v>
      </c>
      <c r="B18" s="106">
        <v>46171</v>
      </c>
      <c r="C18" s="107">
        <v>46162</v>
      </c>
      <c r="D18" s="19">
        <v>46157</v>
      </c>
      <c r="E18" s="19">
        <v>46183</v>
      </c>
      <c r="F18" s="102">
        <v>46204</v>
      </c>
      <c r="G18" s="105">
        <f t="shared" si="0"/>
        <v>46211</v>
      </c>
      <c r="H18" s="19">
        <f t="shared" si="1"/>
        <v>46234</v>
      </c>
      <c r="I18" s="20">
        <f t="shared" ref="I18" si="24">D19</f>
        <v>46188</v>
      </c>
      <c r="J18" s="19">
        <f>D18</f>
        <v>46157</v>
      </c>
      <c r="K18" s="19">
        <f>E18</f>
        <v>46183</v>
      </c>
      <c r="L18" s="19">
        <f>F18</f>
        <v>46204</v>
      </c>
      <c r="M18" s="19">
        <f>G18</f>
        <v>46211</v>
      </c>
      <c r="N18" s="19">
        <f>H18</f>
        <v>46234</v>
      </c>
      <c r="O18" s="20">
        <f t="shared" si="3"/>
        <v>46238</v>
      </c>
      <c r="P18" s="20">
        <f t="shared" si="4"/>
        <v>46241</v>
      </c>
    </row>
    <row r="19" spans="1:16">
      <c r="A19" s="5" t="s">
        <v>101</v>
      </c>
      <c r="B19" s="106">
        <v>46203</v>
      </c>
      <c r="C19" s="108">
        <f>C18</f>
        <v>46162</v>
      </c>
      <c r="D19" s="19">
        <v>46188</v>
      </c>
      <c r="E19" s="19">
        <v>46213</v>
      </c>
      <c r="F19" s="102">
        <v>46237</v>
      </c>
      <c r="G19" s="105">
        <f t="shared" si="0"/>
        <v>46244</v>
      </c>
      <c r="H19" s="19">
        <f t="shared" si="1"/>
        <v>46265</v>
      </c>
      <c r="I19" s="20">
        <f t="shared" ref="I19" si="25">D19</f>
        <v>46188</v>
      </c>
      <c r="J19" s="19">
        <f t="shared" ref="J19:N19" si="26">J18</f>
        <v>46157</v>
      </c>
      <c r="K19" s="19">
        <f t="shared" si="26"/>
        <v>46183</v>
      </c>
      <c r="L19" s="19">
        <f t="shared" si="26"/>
        <v>46204</v>
      </c>
      <c r="M19" s="19">
        <f t="shared" si="26"/>
        <v>46211</v>
      </c>
      <c r="N19" s="19">
        <f t="shared" si="26"/>
        <v>46234</v>
      </c>
      <c r="O19" s="20">
        <f t="shared" si="3"/>
        <v>46238</v>
      </c>
      <c r="P19" s="20">
        <f t="shared" si="4"/>
        <v>46272</v>
      </c>
    </row>
    <row r="20" spans="1:16">
      <c r="A20" s="5" t="s">
        <v>102</v>
      </c>
      <c r="B20" s="106">
        <v>46234</v>
      </c>
      <c r="C20" s="107">
        <v>46224</v>
      </c>
      <c r="D20" s="19">
        <v>46218</v>
      </c>
      <c r="E20" s="19">
        <v>46244</v>
      </c>
      <c r="F20" s="102">
        <v>46266</v>
      </c>
      <c r="G20" s="105">
        <f t="shared" si="0"/>
        <v>46273</v>
      </c>
      <c r="H20" s="19">
        <f t="shared" si="1"/>
        <v>46295</v>
      </c>
      <c r="I20" s="20">
        <f t="shared" ref="I20" si="27">D21</f>
        <v>46249</v>
      </c>
      <c r="J20" s="19">
        <f>D20</f>
        <v>46218</v>
      </c>
      <c r="K20" s="19">
        <f>E20</f>
        <v>46244</v>
      </c>
      <c r="L20" s="19">
        <f>F20</f>
        <v>46266</v>
      </c>
      <c r="M20" s="19">
        <f>G20</f>
        <v>46273</v>
      </c>
      <c r="N20" s="19">
        <f>H20</f>
        <v>46295</v>
      </c>
      <c r="O20" s="20">
        <f t="shared" si="3"/>
        <v>46299</v>
      </c>
      <c r="P20" s="20">
        <f t="shared" si="4"/>
        <v>46302</v>
      </c>
    </row>
    <row r="21" spans="1:16">
      <c r="A21" s="5" t="s">
        <v>103</v>
      </c>
      <c r="B21" s="106">
        <v>46265</v>
      </c>
      <c r="C21" s="108">
        <f>C20</f>
        <v>46224</v>
      </c>
      <c r="D21" s="19">
        <v>46249</v>
      </c>
      <c r="E21" s="19">
        <v>46275</v>
      </c>
      <c r="F21" s="102">
        <v>46296</v>
      </c>
      <c r="G21" s="105">
        <f>F21+7</f>
        <v>46303</v>
      </c>
      <c r="H21" s="19">
        <f t="shared" si="1"/>
        <v>46325</v>
      </c>
      <c r="I21" s="20">
        <f t="shared" ref="I21" si="28">D21</f>
        <v>46249</v>
      </c>
      <c r="J21" s="19">
        <f t="shared" ref="J21:N21" si="29">J20</f>
        <v>46218</v>
      </c>
      <c r="K21" s="19">
        <f t="shared" si="29"/>
        <v>46244</v>
      </c>
      <c r="L21" s="19">
        <f t="shared" si="29"/>
        <v>46266</v>
      </c>
      <c r="M21" s="19">
        <f t="shared" si="29"/>
        <v>46273</v>
      </c>
      <c r="N21" s="19">
        <f t="shared" si="29"/>
        <v>46295</v>
      </c>
      <c r="O21" s="20">
        <f t="shared" si="3"/>
        <v>46299</v>
      </c>
      <c r="P21" s="20">
        <f t="shared" si="4"/>
        <v>46332</v>
      </c>
    </row>
    <row r="22" spans="1:16">
      <c r="A22" s="5" t="s">
        <v>104</v>
      </c>
      <c r="B22" s="106">
        <v>46295</v>
      </c>
      <c r="C22" s="107">
        <v>46289</v>
      </c>
      <c r="D22" s="19">
        <v>46280</v>
      </c>
      <c r="E22" s="19">
        <v>46305</v>
      </c>
      <c r="F22" s="102">
        <v>46328</v>
      </c>
      <c r="G22" s="105">
        <f>F22+8</f>
        <v>46336</v>
      </c>
      <c r="H22" s="19">
        <f t="shared" si="1"/>
        <v>46356</v>
      </c>
      <c r="I22" s="20">
        <f t="shared" ref="I22" si="30">D23</f>
        <v>46310</v>
      </c>
      <c r="J22" s="19">
        <f>D22</f>
        <v>46280</v>
      </c>
      <c r="K22" s="19">
        <f>E22</f>
        <v>46305</v>
      </c>
      <c r="L22" s="19">
        <f>F22</f>
        <v>46328</v>
      </c>
      <c r="M22" s="19">
        <f>G22</f>
        <v>46336</v>
      </c>
      <c r="N22" s="19">
        <f>H22</f>
        <v>46356</v>
      </c>
      <c r="O22" s="20">
        <f t="shared" si="3"/>
        <v>46360</v>
      </c>
      <c r="P22" s="20">
        <f t="shared" si="4"/>
        <v>46363</v>
      </c>
    </row>
    <row r="23" spans="1:16">
      <c r="A23" s="5" t="s">
        <v>105</v>
      </c>
      <c r="B23" s="106">
        <v>46325</v>
      </c>
      <c r="C23" s="108">
        <f>C22</f>
        <v>46289</v>
      </c>
      <c r="D23" s="19">
        <v>46310</v>
      </c>
      <c r="E23" s="19">
        <v>46336</v>
      </c>
      <c r="F23" s="102">
        <v>46357</v>
      </c>
      <c r="G23" s="105">
        <f t="shared" ref="G23:G33" si="31">F23+7</f>
        <v>46364</v>
      </c>
      <c r="H23" s="19">
        <f t="shared" si="1"/>
        <v>46384</v>
      </c>
      <c r="I23" s="20">
        <f t="shared" ref="I23" si="32">D23</f>
        <v>46310</v>
      </c>
      <c r="J23" s="19">
        <f t="shared" ref="J23:N23" si="33">J22</f>
        <v>46280</v>
      </c>
      <c r="K23" s="19">
        <f t="shared" si="33"/>
        <v>46305</v>
      </c>
      <c r="L23" s="19">
        <f t="shared" si="33"/>
        <v>46328</v>
      </c>
      <c r="M23" s="19">
        <f t="shared" si="33"/>
        <v>46336</v>
      </c>
      <c r="N23" s="19">
        <f t="shared" si="33"/>
        <v>46356</v>
      </c>
      <c r="O23" s="20">
        <f t="shared" si="3"/>
        <v>46360</v>
      </c>
      <c r="P23" s="20">
        <f t="shared" si="4"/>
        <v>46391</v>
      </c>
    </row>
    <row r="24" spans="1:16">
      <c r="A24" s="5" t="s">
        <v>106</v>
      </c>
      <c r="B24" s="106">
        <v>46356</v>
      </c>
      <c r="C24" s="107">
        <v>46346</v>
      </c>
      <c r="D24" s="19">
        <v>46341</v>
      </c>
      <c r="E24" s="19">
        <v>46366</v>
      </c>
      <c r="F24" s="102">
        <v>46391</v>
      </c>
      <c r="G24" s="105">
        <f>F24+8</f>
        <v>46399</v>
      </c>
      <c r="H24" s="19">
        <f t="shared" si="1"/>
        <v>46416</v>
      </c>
      <c r="I24" s="20">
        <f t="shared" ref="I24" si="34">D25</f>
        <v>46371</v>
      </c>
      <c r="J24" s="19">
        <f>D24</f>
        <v>46341</v>
      </c>
      <c r="K24" s="19">
        <f>E24</f>
        <v>46366</v>
      </c>
      <c r="L24" s="19">
        <f>F24</f>
        <v>46391</v>
      </c>
      <c r="M24" s="19">
        <f>G24</f>
        <v>46399</v>
      </c>
      <c r="N24" s="19">
        <f>H24</f>
        <v>46416</v>
      </c>
      <c r="O24" s="20">
        <f t="shared" si="3"/>
        <v>46420</v>
      </c>
      <c r="P24" s="20">
        <f t="shared" si="4"/>
        <v>46423</v>
      </c>
    </row>
    <row r="25" spans="1:16">
      <c r="A25" s="5" t="s">
        <v>107</v>
      </c>
      <c r="B25" s="106">
        <v>46384</v>
      </c>
      <c r="C25" s="108">
        <f>C24</f>
        <v>46346</v>
      </c>
      <c r="D25" s="19">
        <v>46371</v>
      </c>
      <c r="E25" s="19">
        <v>46397</v>
      </c>
      <c r="F25" s="102">
        <v>46419</v>
      </c>
      <c r="G25" s="105">
        <f t="shared" si="31"/>
        <v>46426</v>
      </c>
      <c r="H25" s="19">
        <f t="shared" si="1"/>
        <v>46444</v>
      </c>
      <c r="I25" s="20">
        <f t="shared" ref="I25" si="35">D25</f>
        <v>46371</v>
      </c>
      <c r="J25" s="19">
        <f t="shared" ref="J25:N25" si="36">J24</f>
        <v>46341</v>
      </c>
      <c r="K25" s="19">
        <f t="shared" si="36"/>
        <v>46366</v>
      </c>
      <c r="L25" s="19">
        <f t="shared" si="36"/>
        <v>46391</v>
      </c>
      <c r="M25" s="19">
        <f t="shared" si="36"/>
        <v>46399</v>
      </c>
      <c r="N25" s="19">
        <f t="shared" si="36"/>
        <v>46416</v>
      </c>
      <c r="O25" s="20">
        <f t="shared" si="3"/>
        <v>46420</v>
      </c>
      <c r="P25" s="20">
        <f t="shared" si="4"/>
        <v>46451</v>
      </c>
    </row>
    <row r="26" spans="1:16">
      <c r="A26" s="5" t="s">
        <v>108</v>
      </c>
      <c r="B26" s="106">
        <v>46416</v>
      </c>
      <c r="C26" s="107">
        <v>46407</v>
      </c>
      <c r="D26" s="19">
        <v>46402</v>
      </c>
      <c r="E26" s="19">
        <v>46428</v>
      </c>
      <c r="F26" s="102">
        <v>46447</v>
      </c>
      <c r="G26" s="105">
        <f t="shared" si="31"/>
        <v>46454</v>
      </c>
      <c r="H26" s="19">
        <f t="shared" si="1"/>
        <v>46477</v>
      </c>
      <c r="I26" s="20">
        <f t="shared" ref="I26" si="37">D27</f>
        <v>46433</v>
      </c>
      <c r="J26" s="19">
        <f>D26</f>
        <v>46402</v>
      </c>
      <c r="K26" s="19">
        <f>E26</f>
        <v>46428</v>
      </c>
      <c r="L26" s="19">
        <f>F26</f>
        <v>46447</v>
      </c>
      <c r="M26" s="19">
        <f>G26</f>
        <v>46454</v>
      </c>
      <c r="N26" s="19">
        <f>H26</f>
        <v>46477</v>
      </c>
      <c r="O26" s="20">
        <f t="shared" si="3"/>
        <v>46481</v>
      </c>
      <c r="P26" s="20">
        <f t="shared" si="4"/>
        <v>46484</v>
      </c>
    </row>
    <row r="27" spans="1:16">
      <c r="A27" s="5" t="s">
        <v>109</v>
      </c>
      <c r="B27" s="106">
        <v>46444</v>
      </c>
      <c r="C27" s="108">
        <f>C26</f>
        <v>46407</v>
      </c>
      <c r="D27" s="19">
        <v>46433</v>
      </c>
      <c r="E27" s="19">
        <v>46456</v>
      </c>
      <c r="F27" s="102">
        <v>46478</v>
      </c>
      <c r="G27" s="105">
        <f t="shared" si="31"/>
        <v>46485</v>
      </c>
      <c r="H27" s="19">
        <f t="shared" si="1"/>
        <v>46507</v>
      </c>
      <c r="I27" s="20">
        <f t="shared" ref="I27" si="38">D27</f>
        <v>46433</v>
      </c>
      <c r="J27" s="19">
        <f t="shared" ref="J27:N27" si="39">J26</f>
        <v>46402</v>
      </c>
      <c r="K27" s="19">
        <f t="shared" si="39"/>
        <v>46428</v>
      </c>
      <c r="L27" s="19">
        <f t="shared" si="39"/>
        <v>46447</v>
      </c>
      <c r="M27" s="19">
        <f t="shared" si="39"/>
        <v>46454</v>
      </c>
      <c r="N27" s="19">
        <f t="shared" si="39"/>
        <v>46477</v>
      </c>
      <c r="O27" s="20">
        <f t="shared" si="3"/>
        <v>46481</v>
      </c>
      <c r="P27" s="20">
        <f t="shared" si="4"/>
        <v>46514</v>
      </c>
    </row>
    <row r="28" spans="1:16">
      <c r="A28" s="5" t="s">
        <v>110</v>
      </c>
      <c r="B28" s="106">
        <v>46477</v>
      </c>
      <c r="C28" s="107">
        <v>46469</v>
      </c>
      <c r="D28" s="19">
        <v>46461</v>
      </c>
      <c r="E28" s="19">
        <v>46487</v>
      </c>
      <c r="F28" s="102">
        <v>46513</v>
      </c>
      <c r="G28" s="105">
        <f t="shared" si="31"/>
        <v>46520</v>
      </c>
      <c r="H28" s="19">
        <f t="shared" si="1"/>
        <v>46538</v>
      </c>
      <c r="I28" s="20">
        <f t="shared" ref="I28" si="40">D29</f>
        <v>46492</v>
      </c>
      <c r="J28" s="19">
        <f>D28</f>
        <v>46461</v>
      </c>
      <c r="K28" s="19">
        <f>E28</f>
        <v>46487</v>
      </c>
      <c r="L28" s="19">
        <f>F28</f>
        <v>46513</v>
      </c>
      <c r="M28" s="19">
        <f>G28</f>
        <v>46520</v>
      </c>
      <c r="N28" s="19">
        <f>H28</f>
        <v>46538</v>
      </c>
      <c r="O28" s="20">
        <f t="shared" si="3"/>
        <v>46542</v>
      </c>
      <c r="P28" s="20">
        <f t="shared" si="4"/>
        <v>46545</v>
      </c>
    </row>
    <row r="29" spans="1:16">
      <c r="A29" s="5" t="s">
        <v>111</v>
      </c>
      <c r="B29" s="106">
        <v>46507</v>
      </c>
      <c r="C29" s="108">
        <f>C28</f>
        <v>46469</v>
      </c>
      <c r="D29" s="19">
        <v>46492</v>
      </c>
      <c r="E29" s="19">
        <v>46517</v>
      </c>
      <c r="F29" s="102">
        <v>46539</v>
      </c>
      <c r="G29" s="105">
        <f t="shared" si="31"/>
        <v>46546</v>
      </c>
      <c r="H29" s="19">
        <f t="shared" si="1"/>
        <v>46568</v>
      </c>
      <c r="I29" s="20">
        <f t="shared" ref="I29" si="41">D29</f>
        <v>46492</v>
      </c>
      <c r="J29" s="19">
        <f t="shared" ref="J29:N29" si="42">J28</f>
        <v>46461</v>
      </c>
      <c r="K29" s="19">
        <f t="shared" si="42"/>
        <v>46487</v>
      </c>
      <c r="L29" s="19">
        <f t="shared" si="42"/>
        <v>46513</v>
      </c>
      <c r="M29" s="19">
        <f t="shared" si="42"/>
        <v>46520</v>
      </c>
      <c r="N29" s="19">
        <f t="shared" si="42"/>
        <v>46538</v>
      </c>
      <c r="O29" s="20">
        <f t="shared" si="3"/>
        <v>46542</v>
      </c>
      <c r="P29" s="20">
        <f t="shared" si="4"/>
        <v>46575</v>
      </c>
    </row>
    <row r="30" spans="1:16">
      <c r="A30" s="5" t="s">
        <v>112</v>
      </c>
      <c r="B30" s="106">
        <v>46538</v>
      </c>
      <c r="C30" s="107">
        <v>46527</v>
      </c>
      <c r="D30" s="19">
        <v>46522</v>
      </c>
      <c r="E30" s="19">
        <v>46548</v>
      </c>
      <c r="F30" s="102">
        <v>46569</v>
      </c>
      <c r="G30" s="105">
        <f t="shared" si="31"/>
        <v>46576</v>
      </c>
      <c r="H30" s="19">
        <f t="shared" si="1"/>
        <v>46598</v>
      </c>
      <c r="I30" s="20">
        <f t="shared" ref="I30" si="43">D31</f>
        <v>46553</v>
      </c>
      <c r="J30" s="19">
        <f>D30</f>
        <v>46522</v>
      </c>
      <c r="K30" s="19">
        <f>E30</f>
        <v>46548</v>
      </c>
      <c r="L30" s="19">
        <f>F30</f>
        <v>46569</v>
      </c>
      <c r="M30" s="19">
        <f>G30</f>
        <v>46576</v>
      </c>
      <c r="N30" s="19">
        <f>H30</f>
        <v>46598</v>
      </c>
      <c r="O30" s="20">
        <f t="shared" si="3"/>
        <v>46602</v>
      </c>
      <c r="P30" s="20">
        <f t="shared" si="4"/>
        <v>46605</v>
      </c>
    </row>
    <row r="31" spans="1:16">
      <c r="A31" s="5" t="s">
        <v>113</v>
      </c>
      <c r="B31" s="106">
        <v>46568</v>
      </c>
      <c r="C31" s="108">
        <f>C30</f>
        <v>46527</v>
      </c>
      <c r="D31" s="19">
        <v>46553</v>
      </c>
      <c r="E31" s="19">
        <v>46578</v>
      </c>
      <c r="F31" s="102">
        <v>46601</v>
      </c>
      <c r="G31" s="105">
        <f t="shared" si="31"/>
        <v>46608</v>
      </c>
      <c r="H31" s="19">
        <f>B33</f>
        <v>46630</v>
      </c>
      <c r="I31" s="20">
        <f>D31</f>
        <v>46553</v>
      </c>
      <c r="J31" s="19">
        <f t="shared" ref="J31:N33" si="44">J30</f>
        <v>46522</v>
      </c>
      <c r="K31" s="19">
        <f t="shared" si="44"/>
        <v>46548</v>
      </c>
      <c r="L31" s="19">
        <f t="shared" si="44"/>
        <v>46569</v>
      </c>
      <c r="M31" s="19">
        <f t="shared" si="44"/>
        <v>46576</v>
      </c>
      <c r="N31" s="19">
        <f t="shared" si="44"/>
        <v>46598</v>
      </c>
      <c r="O31" s="20">
        <f t="shared" si="3"/>
        <v>46602</v>
      </c>
      <c r="P31" s="20">
        <f t="shared" si="4"/>
        <v>46637</v>
      </c>
    </row>
    <row r="32" spans="1:16">
      <c r="A32" s="5" t="s">
        <v>117</v>
      </c>
      <c r="B32" s="106">
        <v>46598</v>
      </c>
      <c r="C32" s="107">
        <v>46588</v>
      </c>
      <c r="D32" s="19">
        <v>46583</v>
      </c>
      <c r="E32" s="19">
        <v>46609</v>
      </c>
      <c r="F32" s="102">
        <v>46631</v>
      </c>
      <c r="G32" s="105">
        <f t="shared" si="31"/>
        <v>46638</v>
      </c>
      <c r="H32" s="102">
        <v>46660</v>
      </c>
      <c r="I32" s="20">
        <f>D33</f>
        <v>46614</v>
      </c>
      <c r="J32" s="19">
        <f t="shared" si="44"/>
        <v>46522</v>
      </c>
      <c r="K32" s="19">
        <f>E32</f>
        <v>46609</v>
      </c>
      <c r="L32" s="19">
        <f>F32</f>
        <v>46631</v>
      </c>
      <c r="M32" s="19">
        <f>G32</f>
        <v>46638</v>
      </c>
      <c r="N32" s="19">
        <f>H32</f>
        <v>46660</v>
      </c>
      <c r="O32" s="20">
        <f t="shared" ref="O32" si="45">N32+4</f>
        <v>46664</v>
      </c>
      <c r="P32" s="20">
        <f t="shared" ref="P32" si="46">H32+7</f>
        <v>46667</v>
      </c>
    </row>
    <row r="33" spans="1:16">
      <c r="A33" s="5" t="s">
        <v>118</v>
      </c>
      <c r="B33" s="106">
        <v>46630</v>
      </c>
      <c r="C33" s="108">
        <f>C32</f>
        <v>46588</v>
      </c>
      <c r="D33" s="19">
        <v>46614</v>
      </c>
      <c r="E33" s="19">
        <v>46640</v>
      </c>
      <c r="F33" s="102">
        <v>46661</v>
      </c>
      <c r="G33" s="105">
        <f t="shared" si="31"/>
        <v>46668</v>
      </c>
      <c r="H33" s="102">
        <v>46689</v>
      </c>
      <c r="I33" s="20">
        <f>D33</f>
        <v>46614</v>
      </c>
      <c r="J33" s="19">
        <f t="shared" si="44"/>
        <v>46522</v>
      </c>
      <c r="K33" s="19">
        <f t="shared" ref="K33:N33" si="47">K32</f>
        <v>46609</v>
      </c>
      <c r="L33" s="19">
        <f t="shared" si="47"/>
        <v>46631</v>
      </c>
      <c r="M33" s="19">
        <f t="shared" si="47"/>
        <v>46638</v>
      </c>
      <c r="N33" s="19">
        <f t="shared" si="47"/>
        <v>46660</v>
      </c>
      <c r="O33" s="20">
        <f t="shared" ref="O33" si="48">N33+4</f>
        <v>46664</v>
      </c>
      <c r="P33" s="20">
        <f t="shared" ref="P33" si="49">H33+7</f>
        <v>46696</v>
      </c>
    </row>
    <row r="34" spans="1:16">
      <c r="A34" s="5" t="s">
        <v>38</v>
      </c>
      <c r="B34" s="7" t="s">
        <v>45</v>
      </c>
      <c r="C34" s="7" t="s">
        <v>45</v>
      </c>
      <c r="D34" s="7" t="s">
        <v>45</v>
      </c>
      <c r="E34" s="7" t="s">
        <v>45</v>
      </c>
      <c r="F34" s="7" t="s">
        <v>45</v>
      </c>
      <c r="G34" s="7" t="s">
        <v>45</v>
      </c>
      <c r="H34" s="7" t="s">
        <v>45</v>
      </c>
      <c r="I34" s="7"/>
      <c r="J34" s="7" t="s">
        <v>45</v>
      </c>
      <c r="K34" s="7" t="s">
        <v>45</v>
      </c>
      <c r="L34" s="7" t="s">
        <v>45</v>
      </c>
      <c r="M34" s="7" t="s">
        <v>45</v>
      </c>
      <c r="N34" s="7" t="s">
        <v>45</v>
      </c>
      <c r="O34" s="7"/>
    </row>
    <row r="35" spans="1:16" ht="39.75" customHeight="1">
      <c r="A35" s="57" t="s">
        <v>97</v>
      </c>
      <c r="B35" s="173" t="s">
        <v>96</v>
      </c>
      <c r="C35" s="173"/>
      <c r="D35" s="173"/>
      <c r="E35" s="173"/>
      <c r="F35" s="173"/>
      <c r="G35" s="173"/>
      <c r="H35" s="173"/>
      <c r="I35" s="173"/>
      <c r="J35" s="173"/>
      <c r="K35" s="173"/>
      <c r="L35" s="7"/>
      <c r="M35" s="7"/>
      <c r="N35" s="7"/>
      <c r="O35" s="7"/>
    </row>
    <row r="36" spans="1:16" ht="36.75" customHeight="1">
      <c r="A36" s="57" t="s">
        <v>59</v>
      </c>
      <c r="B36" s="173" t="s">
        <v>62</v>
      </c>
      <c r="C36" s="173"/>
      <c r="D36" s="173"/>
      <c r="E36" s="173"/>
      <c r="F36" s="173"/>
      <c r="G36" s="173"/>
      <c r="H36" s="173"/>
      <c r="I36" s="173"/>
      <c r="J36" s="173"/>
      <c r="K36" s="173"/>
    </row>
    <row r="37" spans="1:16">
      <c r="A37" s="57" t="s">
        <v>60</v>
      </c>
      <c r="B37" s="30" t="s">
        <v>61</v>
      </c>
      <c r="C37" s="5"/>
      <c r="I37"/>
    </row>
    <row r="38" spans="1:16">
      <c r="A38" s="57" t="s">
        <v>72</v>
      </c>
      <c r="B38" s="30" t="s">
        <v>74</v>
      </c>
      <c r="C38" s="5"/>
      <c r="I38"/>
    </row>
    <row r="39" spans="1:16">
      <c r="A39" s="57" t="s">
        <v>73</v>
      </c>
      <c r="B39" s="30" t="s">
        <v>74</v>
      </c>
      <c r="C39" s="5"/>
      <c r="I39"/>
    </row>
    <row r="40" spans="1:16">
      <c r="A40" s="57"/>
      <c r="B40" s="30"/>
      <c r="C40" s="5"/>
      <c r="I40"/>
    </row>
    <row r="41" spans="1:16">
      <c r="A41" s="5"/>
      <c r="B41" s="21"/>
      <c r="C41" s="22"/>
      <c r="D41" s="23"/>
      <c r="E41" s="23"/>
      <c r="F41" s="23"/>
      <c r="G41" s="23"/>
      <c r="H41" s="23"/>
      <c r="I41" s="23"/>
      <c r="J41" s="24"/>
      <c r="K41" s="24" t="s">
        <v>46</v>
      </c>
      <c r="L41" s="24"/>
      <c r="M41" s="24"/>
      <c r="N41" s="24"/>
      <c r="O41" s="24"/>
    </row>
    <row r="42" spans="1:16" ht="93.75">
      <c r="A42" s="5"/>
      <c r="B42" s="8" t="s">
        <v>47</v>
      </c>
      <c r="C42" s="25" t="s">
        <v>48</v>
      </c>
      <c r="D42" s="26" t="s">
        <v>49</v>
      </c>
      <c r="E42" s="26" t="s">
        <v>49</v>
      </c>
      <c r="F42" s="27" t="s">
        <v>50</v>
      </c>
      <c r="G42" s="27" t="s">
        <v>51</v>
      </c>
      <c r="H42" s="28" t="s">
        <v>52</v>
      </c>
      <c r="I42" s="29" t="s">
        <v>53</v>
      </c>
      <c r="J42" s="26" t="s">
        <v>49</v>
      </c>
      <c r="K42" s="26" t="s">
        <v>49</v>
      </c>
      <c r="L42" s="29" t="s">
        <v>54</v>
      </c>
      <c r="P42" s="29" t="s">
        <v>55</v>
      </c>
    </row>
    <row r="43" spans="1:16" ht="75">
      <c r="A43" s="5"/>
      <c r="B43" s="8"/>
      <c r="C43" s="5"/>
      <c r="I43"/>
      <c r="J43" s="28" t="s">
        <v>56</v>
      </c>
      <c r="K43" s="28" t="s">
        <v>56</v>
      </c>
      <c r="L43" s="28" t="s">
        <v>56</v>
      </c>
      <c r="M43" s="28" t="s">
        <v>56</v>
      </c>
      <c r="N43" s="26" t="s">
        <v>56</v>
      </c>
      <c r="O43" s="26" t="s">
        <v>57</v>
      </c>
    </row>
    <row r="44" spans="1:16">
      <c r="A44" s="101"/>
      <c r="B44" s="30" t="s">
        <v>114</v>
      </c>
      <c r="C44" s="5"/>
    </row>
    <row r="45" spans="1:16">
      <c r="A45" s="103"/>
      <c r="B45" s="104" t="s">
        <v>115</v>
      </c>
    </row>
    <row r="46" spans="1:16">
      <c r="A46" t="s">
        <v>116</v>
      </c>
    </row>
  </sheetData>
  <mergeCells count="6">
    <mergeCell ref="D1:E1"/>
    <mergeCell ref="F1:G1"/>
    <mergeCell ref="J1:K1"/>
    <mergeCell ref="L1:M1"/>
    <mergeCell ref="B36:K36"/>
    <mergeCell ref="B35:K3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F3469-7BCD-4DF2-95EE-2AC59ED82716}">
  <sheetPr>
    <pageSetUpPr fitToPage="1"/>
  </sheetPr>
  <dimension ref="A1:I53"/>
  <sheetViews>
    <sheetView workbookViewId="0">
      <selection activeCell="H39" sqref="H39"/>
    </sheetView>
  </sheetViews>
  <sheetFormatPr defaultRowHeight="14.25"/>
  <cols>
    <col min="1" max="1" width="17.75" style="64" bestFit="1" customWidth="1"/>
    <col min="2" max="2" width="18.375" style="64" bestFit="1" customWidth="1"/>
    <col min="3" max="3" width="17.25" style="63" bestFit="1" customWidth="1"/>
    <col min="4" max="4" width="3.375" style="64" bestFit="1" customWidth="1"/>
    <col min="5" max="5" width="17.25" style="63" bestFit="1" customWidth="1"/>
    <col min="6" max="6" width="16.125" style="63" bestFit="1" customWidth="1"/>
    <col min="7" max="7" width="3.375" style="64" bestFit="1" customWidth="1"/>
    <col min="8" max="9" width="17.25" style="63" bestFit="1" customWidth="1"/>
    <col min="10" max="16" width="15.625" style="63" customWidth="1"/>
    <col min="17" max="16384" width="9" style="63"/>
  </cols>
  <sheetData>
    <row r="1" spans="1:9" ht="28.5">
      <c r="A1" s="181" t="s">
        <v>91</v>
      </c>
      <c r="B1" s="181"/>
      <c r="C1" s="181"/>
      <c r="D1" s="181"/>
      <c r="E1" s="181"/>
      <c r="F1" s="181"/>
      <c r="G1" s="181"/>
      <c r="H1" s="181"/>
      <c r="I1" s="181"/>
    </row>
    <row r="2" spans="1:9" ht="12.75" customHeight="1"/>
    <row r="3" spans="1:9" ht="35.1" customHeight="1">
      <c r="A3" s="177" t="s">
        <v>75</v>
      </c>
      <c r="B3" s="179" t="s">
        <v>94</v>
      </c>
      <c r="C3" s="174" t="s">
        <v>81</v>
      </c>
      <c r="D3" s="175"/>
      <c r="E3" s="175"/>
      <c r="F3" s="176" t="s">
        <v>78</v>
      </c>
      <c r="G3" s="176"/>
      <c r="H3" s="175"/>
      <c r="I3" s="179" t="s">
        <v>77</v>
      </c>
    </row>
    <row r="4" spans="1:9" ht="35.1" customHeight="1">
      <c r="A4" s="178"/>
      <c r="B4" s="180"/>
      <c r="C4" s="68" t="s">
        <v>76</v>
      </c>
      <c r="D4" s="69" t="s">
        <v>8</v>
      </c>
      <c r="E4" s="70" t="s">
        <v>67</v>
      </c>
      <c r="F4" s="68" t="s">
        <v>79</v>
      </c>
      <c r="G4" s="69" t="s">
        <v>8</v>
      </c>
      <c r="H4" s="70" t="s">
        <v>80</v>
      </c>
      <c r="I4" s="180"/>
    </row>
    <row r="5" spans="1:9" ht="35.1" customHeight="1">
      <c r="A5" s="74" t="str">
        <f>期間シート!A2&amp;"１日"</f>
        <v>令和７年５月１日</v>
      </c>
      <c r="B5" s="65">
        <f>期間シート!B2</f>
        <v>45688</v>
      </c>
      <c r="C5" s="65">
        <f>期間シート!D2</f>
        <v>45672</v>
      </c>
      <c r="D5" s="66" t="s">
        <v>8</v>
      </c>
      <c r="E5" s="67">
        <f>期間シート!E2</f>
        <v>45698</v>
      </c>
      <c r="F5" s="72">
        <f>期間シート!F2</f>
        <v>45719</v>
      </c>
      <c r="G5" s="71" t="s">
        <v>8</v>
      </c>
      <c r="H5" s="73">
        <f>期間シート!G2</f>
        <v>45726</v>
      </c>
      <c r="I5" s="75">
        <f>期間シート!H2</f>
        <v>45747</v>
      </c>
    </row>
    <row r="6" spans="1:9" ht="35.1" customHeight="1">
      <c r="A6" s="74" t="str">
        <f>期間シート!A3&amp;"１日"</f>
        <v>令和７年６月１日</v>
      </c>
      <c r="B6" s="65">
        <f>期間シート!B3</f>
        <v>45716</v>
      </c>
      <c r="C6" s="65">
        <f>期間シート!D3</f>
        <v>45703</v>
      </c>
      <c r="D6" s="66" t="s">
        <v>8</v>
      </c>
      <c r="E6" s="67">
        <f>期間シート!E3</f>
        <v>45726</v>
      </c>
      <c r="F6" s="72">
        <f>期間シート!F3</f>
        <v>45748</v>
      </c>
      <c r="G6" s="71" t="s">
        <v>8</v>
      </c>
      <c r="H6" s="73">
        <f>期間シート!G3</f>
        <v>45755</v>
      </c>
      <c r="I6" s="75">
        <f>期間シート!H3</f>
        <v>45777</v>
      </c>
    </row>
    <row r="7" spans="1:9" ht="35.1" customHeight="1">
      <c r="A7" s="74" t="str">
        <f>期間シート!A4&amp;"１日"</f>
        <v>令和７年７月１日</v>
      </c>
      <c r="B7" s="65">
        <f>期間シート!B4</f>
        <v>45747</v>
      </c>
      <c r="C7" s="65">
        <f>期間シート!D4</f>
        <v>45731</v>
      </c>
      <c r="D7" s="66" t="s">
        <v>8</v>
      </c>
      <c r="E7" s="67">
        <f>期間シート!E4</f>
        <v>45757</v>
      </c>
      <c r="F7" s="72">
        <f>期間シート!F4</f>
        <v>45778</v>
      </c>
      <c r="G7" s="71" t="s">
        <v>8</v>
      </c>
      <c r="H7" s="73">
        <f>期間シート!G4</f>
        <v>45789</v>
      </c>
      <c r="I7" s="75">
        <f>期間シート!H4</f>
        <v>45807</v>
      </c>
    </row>
    <row r="8" spans="1:9" ht="35.1" customHeight="1">
      <c r="A8" s="74" t="str">
        <f>期間シート!A5&amp;"１日"</f>
        <v>令和７年８月１日</v>
      </c>
      <c r="B8" s="65">
        <f>期間シート!B5</f>
        <v>45777</v>
      </c>
      <c r="C8" s="65">
        <f>期間シート!D5</f>
        <v>45762</v>
      </c>
      <c r="D8" s="66" t="s">
        <v>8</v>
      </c>
      <c r="E8" s="67">
        <f>期間シート!E5</f>
        <v>45787</v>
      </c>
      <c r="F8" s="72">
        <f>期間シート!F5</f>
        <v>45810</v>
      </c>
      <c r="G8" s="71" t="s">
        <v>8</v>
      </c>
      <c r="H8" s="73">
        <f>期間シート!G5</f>
        <v>45817</v>
      </c>
      <c r="I8" s="75">
        <f>期間シート!H5</f>
        <v>45838</v>
      </c>
    </row>
    <row r="9" spans="1:9" ht="35.1" customHeight="1">
      <c r="A9" s="74" t="str">
        <f>期間シート!A6&amp;"１日"</f>
        <v>令和７年９月１日</v>
      </c>
      <c r="B9" s="65">
        <f>期間シート!B6</f>
        <v>45807</v>
      </c>
      <c r="C9" s="65">
        <f>期間シート!D6</f>
        <v>45792</v>
      </c>
      <c r="D9" s="66" t="s">
        <v>8</v>
      </c>
      <c r="E9" s="67">
        <f>期間シート!E6</f>
        <v>45818</v>
      </c>
      <c r="F9" s="72">
        <f>期間シート!F6</f>
        <v>45839</v>
      </c>
      <c r="G9" s="71" t="s">
        <v>8</v>
      </c>
      <c r="H9" s="73">
        <f>期間シート!G6</f>
        <v>45846</v>
      </c>
      <c r="I9" s="75">
        <f>期間シート!H6</f>
        <v>45869</v>
      </c>
    </row>
    <row r="10" spans="1:9" ht="35.1" customHeight="1">
      <c r="A10" s="74" t="str">
        <f>期間シート!A7&amp;"１日"</f>
        <v>令和７年１０月１日</v>
      </c>
      <c r="B10" s="65">
        <f>期間シート!B7</f>
        <v>45838</v>
      </c>
      <c r="C10" s="65">
        <f>期間シート!D7</f>
        <v>45823</v>
      </c>
      <c r="D10" s="66" t="s">
        <v>8</v>
      </c>
      <c r="E10" s="67">
        <f>期間シート!E7</f>
        <v>45848</v>
      </c>
      <c r="F10" s="72">
        <f>期間シート!F7</f>
        <v>45870</v>
      </c>
      <c r="G10" s="71" t="s">
        <v>8</v>
      </c>
      <c r="H10" s="73">
        <f>期間シート!G7</f>
        <v>45877</v>
      </c>
      <c r="I10" s="75">
        <f>期間シート!H7</f>
        <v>45898</v>
      </c>
    </row>
    <row r="11" spans="1:9" ht="35.1" customHeight="1">
      <c r="A11" s="74" t="str">
        <f>期間シート!A8&amp;"１日"</f>
        <v>令和７年１１月１日</v>
      </c>
      <c r="B11" s="65">
        <f>期間シート!B8</f>
        <v>45869</v>
      </c>
      <c r="C11" s="65">
        <f>期間シート!D8</f>
        <v>45853</v>
      </c>
      <c r="D11" s="66" t="s">
        <v>8</v>
      </c>
      <c r="E11" s="67">
        <f>期間シート!E8</f>
        <v>45879</v>
      </c>
      <c r="F11" s="72">
        <f>期間シート!F8</f>
        <v>45901</v>
      </c>
      <c r="G11" s="71" t="s">
        <v>8</v>
      </c>
      <c r="H11" s="73">
        <f>期間シート!G8</f>
        <v>45908</v>
      </c>
      <c r="I11" s="75">
        <f>期間シート!H8</f>
        <v>45930</v>
      </c>
    </row>
    <row r="12" spans="1:9" ht="35.1" customHeight="1">
      <c r="A12" s="74" t="str">
        <f>期間シート!A9&amp;"１日"</f>
        <v>令和７年１２月１日</v>
      </c>
      <c r="B12" s="65">
        <f>期間シート!B9</f>
        <v>45898</v>
      </c>
      <c r="C12" s="65">
        <f>期間シート!D9</f>
        <v>45884</v>
      </c>
      <c r="D12" s="66" t="s">
        <v>8</v>
      </c>
      <c r="E12" s="67">
        <f>期間シート!E9</f>
        <v>45910</v>
      </c>
      <c r="F12" s="72">
        <f>期間シート!F9</f>
        <v>45931</v>
      </c>
      <c r="G12" s="71" t="s">
        <v>8</v>
      </c>
      <c r="H12" s="73">
        <f>期間シート!G9</f>
        <v>45938</v>
      </c>
      <c r="I12" s="75">
        <f>期間シート!H9</f>
        <v>45961</v>
      </c>
    </row>
    <row r="13" spans="1:9" ht="35.1" customHeight="1">
      <c r="A13" s="74" t="str">
        <f>期間シート!A10&amp;"１日"</f>
        <v>令和８年１月１日</v>
      </c>
      <c r="B13" s="65">
        <f>期間シート!B10</f>
        <v>45930</v>
      </c>
      <c r="C13" s="65">
        <f>期間シート!D10</f>
        <v>45915</v>
      </c>
      <c r="D13" s="66" t="s">
        <v>8</v>
      </c>
      <c r="E13" s="67">
        <f>期間シート!E10</f>
        <v>45940</v>
      </c>
      <c r="F13" s="72">
        <f>期間シート!F10</f>
        <v>45965</v>
      </c>
      <c r="G13" s="71" t="s">
        <v>8</v>
      </c>
      <c r="H13" s="73">
        <f>期間シート!G10</f>
        <v>45972</v>
      </c>
      <c r="I13" s="75">
        <f>期間シート!H10</f>
        <v>45989</v>
      </c>
    </row>
    <row r="14" spans="1:9" ht="35.1" customHeight="1">
      <c r="A14" s="74" t="str">
        <f>期間シート!A11&amp;"１日"</f>
        <v>令和８年２月１日</v>
      </c>
      <c r="B14" s="65">
        <f>期間シート!B11</f>
        <v>45961</v>
      </c>
      <c r="C14" s="65">
        <f>期間シート!D11</f>
        <v>45945</v>
      </c>
      <c r="D14" s="66" t="s">
        <v>8</v>
      </c>
      <c r="E14" s="67">
        <f>期間シート!E11</f>
        <v>45971</v>
      </c>
      <c r="F14" s="72">
        <f>期間シート!F11</f>
        <v>45992</v>
      </c>
      <c r="G14" s="71" t="s">
        <v>8</v>
      </c>
      <c r="H14" s="73">
        <f>期間シート!G11</f>
        <v>45999</v>
      </c>
      <c r="I14" s="75">
        <f>期間シート!H11</f>
        <v>46017</v>
      </c>
    </row>
    <row r="15" spans="1:9" ht="35.1" customHeight="1">
      <c r="A15" s="74" t="str">
        <f>期間シート!A12&amp;"１日"</f>
        <v>令和８年３月１日</v>
      </c>
      <c r="B15" s="65">
        <f>期間シート!B12</f>
        <v>45989</v>
      </c>
      <c r="C15" s="65">
        <f>期間シート!D12</f>
        <v>45976</v>
      </c>
      <c r="D15" s="66" t="s">
        <v>8</v>
      </c>
      <c r="E15" s="67">
        <f>期間シート!E12</f>
        <v>46001</v>
      </c>
      <c r="F15" s="72">
        <f>期間シート!F12</f>
        <v>46027</v>
      </c>
      <c r="G15" s="71" t="s">
        <v>8</v>
      </c>
      <c r="H15" s="73">
        <f>期間シート!G12</f>
        <v>46035</v>
      </c>
      <c r="I15" s="75">
        <f>期間シート!H12</f>
        <v>46052</v>
      </c>
    </row>
    <row r="16" spans="1:9" ht="35.1" customHeight="1">
      <c r="A16" s="74" t="str">
        <f>期間シート!A13&amp;"１日"</f>
        <v>令和８年４月１日</v>
      </c>
      <c r="B16" s="65">
        <f>期間シート!B13</f>
        <v>46017</v>
      </c>
      <c r="C16" s="65">
        <f>期間シート!D13</f>
        <v>46006</v>
      </c>
      <c r="D16" s="66" t="s">
        <v>8</v>
      </c>
      <c r="E16" s="67">
        <f>期間シート!E13</f>
        <v>46032</v>
      </c>
      <c r="F16" s="72">
        <f>期間シート!F13</f>
        <v>46055</v>
      </c>
      <c r="G16" s="71" t="s">
        <v>8</v>
      </c>
      <c r="H16" s="73">
        <f>期間シート!G13</f>
        <v>46062</v>
      </c>
      <c r="I16" s="75">
        <f>期間シート!H13</f>
        <v>46080</v>
      </c>
    </row>
    <row r="17" spans="1:9" ht="35.1" customHeight="1">
      <c r="A17" s="74" t="str">
        <f>期間シート!A14&amp;"１日"</f>
        <v>令和８年５月１日</v>
      </c>
      <c r="B17" s="65">
        <f>期間シート!B14</f>
        <v>46052</v>
      </c>
      <c r="C17" s="65">
        <f>期間シート!D14</f>
        <v>46037</v>
      </c>
      <c r="D17" s="66" t="s">
        <v>8</v>
      </c>
      <c r="E17" s="67">
        <f>期間シート!E14</f>
        <v>46063</v>
      </c>
      <c r="F17" s="72">
        <f>期間シート!F14</f>
        <v>46083</v>
      </c>
      <c r="G17" s="71" t="s">
        <v>8</v>
      </c>
      <c r="H17" s="73">
        <f>期間シート!G14</f>
        <v>46090</v>
      </c>
      <c r="I17" s="75">
        <f>期間シート!H14</f>
        <v>46112</v>
      </c>
    </row>
    <row r="18" spans="1:9" ht="35.1" customHeight="1">
      <c r="A18" s="74" t="str">
        <f>期間シート!A15&amp;"１日"</f>
        <v>令和８年６月１日</v>
      </c>
      <c r="B18" s="65">
        <f>期間シート!B15</f>
        <v>46080</v>
      </c>
      <c r="C18" s="65">
        <f>期間シート!D15</f>
        <v>46068</v>
      </c>
      <c r="D18" s="66" t="s">
        <v>8</v>
      </c>
      <c r="E18" s="67">
        <f>期間シート!E15</f>
        <v>46091</v>
      </c>
      <c r="F18" s="72">
        <f>期間シート!F15</f>
        <v>46113</v>
      </c>
      <c r="G18" s="71" t="s">
        <v>8</v>
      </c>
      <c r="H18" s="73">
        <f>期間シート!G15</f>
        <v>46120</v>
      </c>
      <c r="I18" s="75">
        <f>期間シート!H15</f>
        <v>46142</v>
      </c>
    </row>
    <row r="19" spans="1:9" ht="35.1" customHeight="1">
      <c r="A19" s="74" t="str">
        <f>期間シート!A16&amp;"１日"</f>
        <v>令和８年７月１日</v>
      </c>
      <c r="B19" s="65">
        <f>期間シート!B16</f>
        <v>46112</v>
      </c>
      <c r="C19" s="65">
        <f>期間シート!D16</f>
        <v>46096</v>
      </c>
      <c r="D19" s="66" t="s">
        <v>8</v>
      </c>
      <c r="E19" s="67">
        <f>期間シート!E16</f>
        <v>46122</v>
      </c>
      <c r="F19" s="72">
        <f>期間シート!F16</f>
        <v>46143</v>
      </c>
      <c r="G19" s="71" t="s">
        <v>8</v>
      </c>
      <c r="H19" s="73">
        <f>期間シート!G16</f>
        <v>46155</v>
      </c>
      <c r="I19" s="75">
        <f>期間シート!H16</f>
        <v>46171</v>
      </c>
    </row>
    <row r="20" spans="1:9" ht="35.1" customHeight="1">
      <c r="A20" s="74" t="str">
        <f>期間シート!A17&amp;"１日"</f>
        <v>令和８年８月１日</v>
      </c>
      <c r="B20" s="65">
        <f>期間シート!B17</f>
        <v>46142</v>
      </c>
      <c r="C20" s="65">
        <f>期間シート!D17</f>
        <v>46127</v>
      </c>
      <c r="D20" s="66" t="s">
        <v>8</v>
      </c>
      <c r="E20" s="67">
        <f>期間シート!E17</f>
        <v>46152</v>
      </c>
      <c r="F20" s="72">
        <f>期間シート!F17</f>
        <v>46174</v>
      </c>
      <c r="G20" s="71" t="s">
        <v>8</v>
      </c>
      <c r="H20" s="73">
        <f>期間シート!G17</f>
        <v>46181</v>
      </c>
      <c r="I20" s="75">
        <f>期間シート!H17</f>
        <v>46203</v>
      </c>
    </row>
    <row r="21" spans="1:9" ht="35.1" customHeight="1">
      <c r="A21" s="74" t="str">
        <f>期間シート!A18&amp;"１日"</f>
        <v>令和８年９月１日</v>
      </c>
      <c r="B21" s="65">
        <f>期間シート!B18</f>
        <v>46171</v>
      </c>
      <c r="C21" s="65">
        <f>期間シート!D18</f>
        <v>46157</v>
      </c>
      <c r="D21" s="66" t="s">
        <v>8</v>
      </c>
      <c r="E21" s="67">
        <f>期間シート!E18</f>
        <v>46183</v>
      </c>
      <c r="F21" s="72">
        <f>期間シート!F18</f>
        <v>46204</v>
      </c>
      <c r="G21" s="71" t="s">
        <v>8</v>
      </c>
      <c r="H21" s="73">
        <f>期間シート!G18</f>
        <v>46211</v>
      </c>
      <c r="I21" s="75">
        <f>期間シート!H18</f>
        <v>46234</v>
      </c>
    </row>
    <row r="22" spans="1:9" ht="35.1" customHeight="1">
      <c r="A22" s="74" t="str">
        <f>期間シート!A19&amp;"１日"</f>
        <v>令和８年１０月１日</v>
      </c>
      <c r="B22" s="65">
        <f>期間シート!B19</f>
        <v>46203</v>
      </c>
      <c r="C22" s="65">
        <f>期間シート!D19</f>
        <v>46188</v>
      </c>
      <c r="D22" s="66" t="s">
        <v>8</v>
      </c>
      <c r="E22" s="67">
        <f>期間シート!E19</f>
        <v>46213</v>
      </c>
      <c r="F22" s="72">
        <f>期間シート!F19</f>
        <v>46237</v>
      </c>
      <c r="G22" s="71" t="s">
        <v>8</v>
      </c>
      <c r="H22" s="73">
        <f>期間シート!G19</f>
        <v>46244</v>
      </c>
      <c r="I22" s="75">
        <f>期間シート!H19</f>
        <v>46265</v>
      </c>
    </row>
    <row r="23" spans="1:9" ht="35.1" customHeight="1">
      <c r="A23" s="74" t="str">
        <f>期間シート!A20&amp;"１日"</f>
        <v>令和８年１１月１日</v>
      </c>
      <c r="B23" s="65">
        <f>期間シート!B20</f>
        <v>46234</v>
      </c>
      <c r="C23" s="65">
        <f>期間シート!D20</f>
        <v>46218</v>
      </c>
      <c r="D23" s="66" t="s">
        <v>8</v>
      </c>
      <c r="E23" s="67">
        <f>期間シート!E20</f>
        <v>46244</v>
      </c>
      <c r="F23" s="72">
        <f>期間シート!F20</f>
        <v>46266</v>
      </c>
      <c r="G23" s="71" t="s">
        <v>8</v>
      </c>
      <c r="H23" s="73">
        <f>期間シート!G20</f>
        <v>46273</v>
      </c>
      <c r="I23" s="75">
        <f>期間シート!H20</f>
        <v>46295</v>
      </c>
    </row>
    <row r="24" spans="1:9" ht="35.1" customHeight="1">
      <c r="A24" s="74" t="str">
        <f>期間シート!A21&amp;"１日"</f>
        <v>令和８年１２月１日</v>
      </c>
      <c r="B24" s="65">
        <f>期間シート!B21</f>
        <v>46265</v>
      </c>
      <c r="C24" s="65">
        <f>期間シート!D21</f>
        <v>46249</v>
      </c>
      <c r="D24" s="66" t="s">
        <v>8</v>
      </c>
      <c r="E24" s="67">
        <f>期間シート!E21</f>
        <v>46275</v>
      </c>
      <c r="F24" s="72">
        <f>期間シート!F21</f>
        <v>46296</v>
      </c>
      <c r="G24" s="71" t="s">
        <v>8</v>
      </c>
      <c r="H24" s="73">
        <f>期間シート!G21</f>
        <v>46303</v>
      </c>
      <c r="I24" s="75">
        <f>期間シート!H21</f>
        <v>46325</v>
      </c>
    </row>
    <row r="25" spans="1:9" ht="35.1" customHeight="1">
      <c r="A25" s="74" t="str">
        <f>期間シート!A22&amp;"１日"</f>
        <v>令和９年１月１日</v>
      </c>
      <c r="B25" s="65">
        <f>期間シート!B22</f>
        <v>46295</v>
      </c>
      <c r="C25" s="65">
        <f>期間シート!D22</f>
        <v>46280</v>
      </c>
      <c r="D25" s="66" t="s">
        <v>8</v>
      </c>
      <c r="E25" s="67">
        <f>期間シート!E22</f>
        <v>46305</v>
      </c>
      <c r="F25" s="72">
        <f>期間シート!F22</f>
        <v>46328</v>
      </c>
      <c r="G25" s="71" t="s">
        <v>8</v>
      </c>
      <c r="H25" s="73">
        <f>期間シート!G22</f>
        <v>46336</v>
      </c>
      <c r="I25" s="75">
        <f>期間シート!H22</f>
        <v>46356</v>
      </c>
    </row>
    <row r="26" spans="1:9" ht="35.1" customHeight="1">
      <c r="A26" s="74" t="str">
        <f>期間シート!A23&amp;"１日"</f>
        <v>令和９年２月１日</v>
      </c>
      <c r="B26" s="65">
        <f>期間シート!B23</f>
        <v>46325</v>
      </c>
      <c r="C26" s="65">
        <f>期間シート!D23</f>
        <v>46310</v>
      </c>
      <c r="D26" s="66" t="s">
        <v>8</v>
      </c>
      <c r="E26" s="67">
        <f>期間シート!E23</f>
        <v>46336</v>
      </c>
      <c r="F26" s="72">
        <f>期間シート!F23</f>
        <v>46357</v>
      </c>
      <c r="G26" s="71" t="s">
        <v>8</v>
      </c>
      <c r="H26" s="73">
        <f>期間シート!G23</f>
        <v>46364</v>
      </c>
      <c r="I26" s="75">
        <f>期間シート!H23</f>
        <v>46384</v>
      </c>
    </row>
    <row r="27" spans="1:9" ht="35.1" customHeight="1">
      <c r="A27" s="74" t="str">
        <f>期間シート!A24&amp;"１日"</f>
        <v>令和９年３月１日</v>
      </c>
      <c r="B27" s="65">
        <f>期間シート!B24</f>
        <v>46356</v>
      </c>
      <c r="C27" s="65">
        <f>期間シート!D24</f>
        <v>46341</v>
      </c>
      <c r="D27" s="66" t="s">
        <v>8</v>
      </c>
      <c r="E27" s="67">
        <f>期間シート!E24</f>
        <v>46366</v>
      </c>
      <c r="F27" s="72">
        <f>期間シート!F24</f>
        <v>46391</v>
      </c>
      <c r="G27" s="71" t="s">
        <v>8</v>
      </c>
      <c r="H27" s="73">
        <f>期間シート!G24</f>
        <v>46399</v>
      </c>
      <c r="I27" s="75">
        <f>期間シート!H24</f>
        <v>46416</v>
      </c>
    </row>
    <row r="28" spans="1:9" ht="35.1" customHeight="1">
      <c r="A28" s="74" t="str">
        <f>期間シート!A25&amp;"１日"</f>
        <v>令和９年４月１日</v>
      </c>
      <c r="B28" s="65">
        <f>期間シート!B25</f>
        <v>46384</v>
      </c>
      <c r="C28" s="65">
        <f>期間シート!D25</f>
        <v>46371</v>
      </c>
      <c r="D28" s="66" t="s">
        <v>8</v>
      </c>
      <c r="E28" s="67">
        <f>期間シート!E25</f>
        <v>46397</v>
      </c>
      <c r="F28" s="72">
        <f>期間シート!F25</f>
        <v>46419</v>
      </c>
      <c r="G28" s="71" t="s">
        <v>8</v>
      </c>
      <c r="H28" s="73">
        <f>期間シート!G25</f>
        <v>46426</v>
      </c>
      <c r="I28" s="75">
        <f>期間シート!H25</f>
        <v>46444</v>
      </c>
    </row>
    <row r="29" spans="1:9" ht="35.1" customHeight="1">
      <c r="A29" s="74" t="str">
        <f>期間シート!A26&amp;"１日"</f>
        <v>令和９年５月１日</v>
      </c>
      <c r="B29" s="65">
        <f>期間シート!B26</f>
        <v>46416</v>
      </c>
      <c r="C29" s="65">
        <f>期間シート!D26</f>
        <v>46402</v>
      </c>
      <c r="D29" s="66" t="s">
        <v>8</v>
      </c>
      <c r="E29" s="67">
        <f>期間シート!E26</f>
        <v>46428</v>
      </c>
      <c r="F29" s="72">
        <f>期間シート!F26</f>
        <v>46447</v>
      </c>
      <c r="G29" s="71" t="s">
        <v>8</v>
      </c>
      <c r="H29" s="73">
        <f>期間シート!G26</f>
        <v>46454</v>
      </c>
      <c r="I29" s="75">
        <f>期間シート!H26</f>
        <v>46477</v>
      </c>
    </row>
    <row r="30" spans="1:9" ht="35.1" customHeight="1">
      <c r="A30" s="74" t="str">
        <f>期間シート!A27&amp;"１日"</f>
        <v>令和９年６月１日</v>
      </c>
      <c r="B30" s="65">
        <f>期間シート!B27</f>
        <v>46444</v>
      </c>
      <c r="C30" s="65">
        <f>期間シート!D27</f>
        <v>46433</v>
      </c>
      <c r="D30" s="66" t="s">
        <v>8</v>
      </c>
      <c r="E30" s="67">
        <f>期間シート!E27</f>
        <v>46456</v>
      </c>
      <c r="F30" s="72">
        <f>期間シート!F27</f>
        <v>46478</v>
      </c>
      <c r="G30" s="71" t="s">
        <v>8</v>
      </c>
      <c r="H30" s="73">
        <f>期間シート!G27</f>
        <v>46485</v>
      </c>
      <c r="I30" s="75">
        <f>期間シート!H27</f>
        <v>46507</v>
      </c>
    </row>
    <row r="31" spans="1:9" ht="35.1" customHeight="1">
      <c r="A31" s="74" t="str">
        <f>期間シート!A28&amp;"１日"</f>
        <v>令和９年７月１日</v>
      </c>
      <c r="B31" s="65">
        <f>期間シート!B28</f>
        <v>46477</v>
      </c>
      <c r="C31" s="65">
        <f>期間シート!D28</f>
        <v>46461</v>
      </c>
      <c r="D31" s="66" t="s">
        <v>8</v>
      </c>
      <c r="E31" s="67">
        <f>期間シート!E28</f>
        <v>46487</v>
      </c>
      <c r="F31" s="72">
        <f>期間シート!F28</f>
        <v>46513</v>
      </c>
      <c r="G31" s="71" t="s">
        <v>8</v>
      </c>
      <c r="H31" s="73">
        <f>期間シート!G28</f>
        <v>46520</v>
      </c>
      <c r="I31" s="75">
        <f>期間シート!H28</f>
        <v>46538</v>
      </c>
    </row>
    <row r="32" spans="1:9" ht="35.1" customHeight="1">
      <c r="A32" s="74" t="str">
        <f>期間シート!A29&amp;"１日"</f>
        <v>令和９年８月１日</v>
      </c>
      <c r="B32" s="65">
        <f>期間シート!B29</f>
        <v>46507</v>
      </c>
      <c r="C32" s="65">
        <f>期間シート!D29</f>
        <v>46492</v>
      </c>
      <c r="D32" s="66" t="s">
        <v>8</v>
      </c>
      <c r="E32" s="67">
        <f>期間シート!E29</f>
        <v>46517</v>
      </c>
      <c r="F32" s="72">
        <f>期間シート!F29</f>
        <v>46539</v>
      </c>
      <c r="G32" s="71" t="s">
        <v>8</v>
      </c>
      <c r="H32" s="73">
        <f>期間シート!G29</f>
        <v>46546</v>
      </c>
      <c r="I32" s="75">
        <f>期間シート!H29</f>
        <v>46568</v>
      </c>
    </row>
    <row r="33" spans="1:9" ht="35.1" customHeight="1">
      <c r="A33" s="74" t="str">
        <f>期間シート!A30&amp;"１日"</f>
        <v>令和９年９月１日</v>
      </c>
      <c r="B33" s="65">
        <f>期間シート!B30</f>
        <v>46538</v>
      </c>
      <c r="C33" s="65">
        <f>期間シート!D30</f>
        <v>46522</v>
      </c>
      <c r="D33" s="66" t="s">
        <v>8</v>
      </c>
      <c r="E33" s="67">
        <f>期間シート!E30</f>
        <v>46548</v>
      </c>
      <c r="F33" s="72">
        <f>期間シート!F30</f>
        <v>46569</v>
      </c>
      <c r="G33" s="71" t="s">
        <v>8</v>
      </c>
      <c r="H33" s="73">
        <f>期間シート!G30</f>
        <v>46576</v>
      </c>
      <c r="I33" s="75">
        <f>期間シート!H30</f>
        <v>46598</v>
      </c>
    </row>
    <row r="34" spans="1:9" ht="35.1" customHeight="1">
      <c r="A34" s="74" t="str">
        <f>期間シート!A31&amp;"１日"</f>
        <v>令和９年１０月１日</v>
      </c>
      <c r="B34" s="65">
        <f>期間シート!B31</f>
        <v>46568</v>
      </c>
      <c r="C34" s="65">
        <f>期間シート!D31</f>
        <v>46553</v>
      </c>
      <c r="D34" s="66" t="s">
        <v>8</v>
      </c>
      <c r="E34" s="67">
        <f>期間シート!E31</f>
        <v>46578</v>
      </c>
      <c r="F34" s="72">
        <f>期間シート!F31</f>
        <v>46601</v>
      </c>
      <c r="G34" s="71" t="s">
        <v>8</v>
      </c>
      <c r="H34" s="73">
        <f>期間シート!G31</f>
        <v>46608</v>
      </c>
      <c r="I34" s="75">
        <f>期間シート!H31</f>
        <v>46630</v>
      </c>
    </row>
    <row r="35" spans="1:9" ht="35.1" customHeight="1">
      <c r="A35" s="74" t="str">
        <f>期間シート!A32&amp;"１日"</f>
        <v>令和９年１１月１日</v>
      </c>
      <c r="B35" s="65">
        <f>期間シート!B32</f>
        <v>46598</v>
      </c>
      <c r="C35" s="65">
        <f>期間シート!D32</f>
        <v>46583</v>
      </c>
      <c r="D35" s="66" t="s">
        <v>8</v>
      </c>
      <c r="E35" s="67">
        <f>期間シート!E32</f>
        <v>46609</v>
      </c>
      <c r="F35" s="72">
        <f>期間シート!F32</f>
        <v>46631</v>
      </c>
      <c r="G35" s="71" t="s">
        <v>8</v>
      </c>
      <c r="H35" s="73">
        <f>期間シート!G32</f>
        <v>46638</v>
      </c>
      <c r="I35" s="75">
        <f>期間シート!H32</f>
        <v>46660</v>
      </c>
    </row>
    <row r="36" spans="1:9" ht="35.1" customHeight="1">
      <c r="A36" s="74" t="str">
        <f>期間シート!A33&amp;"１日"</f>
        <v>令和９年１２月１日</v>
      </c>
      <c r="B36" s="65">
        <f>期間シート!B33</f>
        <v>46630</v>
      </c>
      <c r="C36" s="65">
        <f>期間シート!D33</f>
        <v>46614</v>
      </c>
      <c r="D36" s="66" t="s">
        <v>8</v>
      </c>
      <c r="E36" s="67">
        <f>期間シート!E33</f>
        <v>46640</v>
      </c>
      <c r="F36" s="72">
        <f>期間シート!F33</f>
        <v>46661</v>
      </c>
      <c r="G36" s="71" t="s">
        <v>8</v>
      </c>
      <c r="H36" s="73">
        <f>期間シート!G33</f>
        <v>46668</v>
      </c>
      <c r="I36" s="75">
        <f>期間シート!H33</f>
        <v>46689</v>
      </c>
    </row>
    <row r="37" spans="1:9" ht="35.1" customHeight="1">
      <c r="A37" s="88" t="s">
        <v>87</v>
      </c>
      <c r="B37" s="86"/>
      <c r="C37" s="86"/>
      <c r="D37" s="87"/>
      <c r="E37" s="86"/>
      <c r="F37" s="87"/>
      <c r="G37" s="87"/>
    </row>
    <row r="38" spans="1:9" ht="35.1" customHeight="1"/>
    <row r="39" spans="1:9" ht="35.1" customHeight="1"/>
    <row r="40" spans="1:9" ht="35.1" customHeight="1"/>
    <row r="41" spans="1:9" ht="35.1" customHeight="1"/>
    <row r="42" spans="1:9" ht="35.1" customHeight="1"/>
    <row r="43" spans="1:9" ht="35.1" customHeight="1"/>
    <row r="44" spans="1:9" ht="30" customHeight="1"/>
    <row r="45" spans="1:9" ht="30" customHeight="1"/>
    <row r="46" spans="1:9" ht="30" customHeight="1"/>
    <row r="47" spans="1:9" ht="30" customHeight="1"/>
    <row r="48" spans="1:9" ht="30" customHeight="1"/>
    <row r="49" ht="30" customHeight="1"/>
    <row r="50" ht="30" customHeight="1"/>
    <row r="51" ht="30" customHeight="1"/>
    <row r="52" ht="30" customHeight="1"/>
    <row r="53" ht="30" customHeight="1"/>
  </sheetData>
  <mergeCells count="6">
    <mergeCell ref="C3:E3"/>
    <mergeCell ref="F3:H3"/>
    <mergeCell ref="A3:A4"/>
    <mergeCell ref="I3:I4"/>
    <mergeCell ref="A1:I1"/>
    <mergeCell ref="B3:B4"/>
  </mergeCells>
  <phoneticPr fontId="1"/>
  <pageMargins left="0.70866141732283472" right="0.70866141732283472" top="0.74803149606299213" bottom="0.74803149606299213" header="0.31496062992125984" footer="0.31496062992125984"/>
  <pageSetup paperSize="9" scale="9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6F826-8B0D-4AC5-A102-CA3B089EBF56}">
  <sheetPr>
    <pageSetUpPr fitToPage="1"/>
  </sheetPr>
  <dimension ref="A1:J53"/>
  <sheetViews>
    <sheetView workbookViewId="0">
      <selection activeCell="H39" sqref="H39"/>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7" width="15.625" style="63" customWidth="1"/>
    <col min="18" max="16384" width="9" style="63"/>
  </cols>
  <sheetData>
    <row r="1" spans="1:10" ht="28.5">
      <c r="A1" s="181" t="s">
        <v>90</v>
      </c>
      <c r="B1" s="181"/>
      <c r="C1" s="181"/>
      <c r="D1" s="181"/>
      <c r="E1" s="181"/>
      <c r="F1" s="181"/>
      <c r="G1" s="181"/>
      <c r="H1" s="181"/>
      <c r="I1" s="181"/>
      <c r="J1" s="181"/>
    </row>
    <row r="2" spans="1:10" ht="12.75" customHeight="1"/>
    <row r="3" spans="1:10" ht="35.1" customHeight="1">
      <c r="A3" s="182" t="s">
        <v>75</v>
      </c>
      <c r="B3" s="184" t="s">
        <v>86</v>
      </c>
      <c r="C3" s="189" t="s">
        <v>85</v>
      </c>
      <c r="D3" s="186" t="s">
        <v>81</v>
      </c>
      <c r="E3" s="187"/>
      <c r="F3" s="187"/>
      <c r="G3" s="188" t="s">
        <v>78</v>
      </c>
      <c r="H3" s="188"/>
      <c r="I3" s="187"/>
      <c r="J3" s="184" t="s">
        <v>77</v>
      </c>
    </row>
    <row r="4" spans="1:10" ht="35.1" customHeight="1">
      <c r="A4" s="183"/>
      <c r="B4" s="185"/>
      <c r="C4" s="190"/>
      <c r="D4" s="80" t="s">
        <v>76</v>
      </c>
      <c r="E4" s="81" t="s">
        <v>8</v>
      </c>
      <c r="F4" s="82" t="s">
        <v>67</v>
      </c>
      <c r="G4" s="80" t="s">
        <v>79</v>
      </c>
      <c r="H4" s="81" t="s">
        <v>8</v>
      </c>
      <c r="I4" s="82" t="s">
        <v>80</v>
      </c>
      <c r="J4" s="185"/>
    </row>
    <row r="5" spans="1:10" ht="35.1" customHeight="1">
      <c r="A5" s="74" t="str">
        <f>期間シート!A2&amp;"１日"</f>
        <v>令和７年５月１日</v>
      </c>
      <c r="B5" s="65">
        <f>期間シート!C2</f>
        <v>45677</v>
      </c>
      <c r="C5" s="76">
        <f>期間シート!I2</f>
        <v>45703</v>
      </c>
      <c r="D5" s="65">
        <f>期間シート!D2</f>
        <v>45672</v>
      </c>
      <c r="E5" s="66" t="s">
        <v>8</v>
      </c>
      <c r="F5" s="67">
        <f>期間シート!E2</f>
        <v>45698</v>
      </c>
      <c r="G5" s="72">
        <f>期間シート!F2</f>
        <v>45719</v>
      </c>
      <c r="H5" s="71" t="s">
        <v>8</v>
      </c>
      <c r="I5" s="73">
        <f>期間シート!G2</f>
        <v>45726</v>
      </c>
      <c r="J5" s="75">
        <f>期間シート!H2</f>
        <v>45747</v>
      </c>
    </row>
    <row r="6" spans="1:10" ht="35.1" customHeight="1">
      <c r="A6" s="74" t="str">
        <f>期間シート!A3&amp;"１日"</f>
        <v>令和７年６月１日</v>
      </c>
      <c r="B6" s="65">
        <f>期間シート!C3</f>
        <v>45677</v>
      </c>
      <c r="C6" s="76">
        <f>期間シート!I3</f>
        <v>45703</v>
      </c>
      <c r="D6" s="65">
        <f>期間シート!D3</f>
        <v>45703</v>
      </c>
      <c r="E6" s="66" t="s">
        <v>8</v>
      </c>
      <c r="F6" s="67">
        <f>期間シート!E3</f>
        <v>45726</v>
      </c>
      <c r="G6" s="72">
        <f>期間シート!F3</f>
        <v>45748</v>
      </c>
      <c r="H6" s="71" t="s">
        <v>8</v>
      </c>
      <c r="I6" s="73">
        <f>期間シート!G3</f>
        <v>45755</v>
      </c>
      <c r="J6" s="75">
        <f>期間シート!H3</f>
        <v>45777</v>
      </c>
    </row>
    <row r="7" spans="1:10" ht="35.1" customHeight="1">
      <c r="A7" s="74" t="str">
        <f>期間シート!A4&amp;"１日"</f>
        <v>令和７年７月１日</v>
      </c>
      <c r="B7" s="65">
        <f>期間シート!C4</f>
        <v>45737</v>
      </c>
      <c r="C7" s="76">
        <f>期間シート!I4</f>
        <v>45762</v>
      </c>
      <c r="D7" s="65">
        <f>期間シート!D4</f>
        <v>45731</v>
      </c>
      <c r="E7" s="66" t="s">
        <v>8</v>
      </c>
      <c r="F7" s="67">
        <f>期間シート!E4</f>
        <v>45757</v>
      </c>
      <c r="G7" s="72">
        <f>期間シート!F4</f>
        <v>45778</v>
      </c>
      <c r="H7" s="71" t="s">
        <v>8</v>
      </c>
      <c r="I7" s="73">
        <f>期間シート!G4</f>
        <v>45789</v>
      </c>
      <c r="J7" s="75">
        <f>期間シート!H4</f>
        <v>45807</v>
      </c>
    </row>
    <row r="8" spans="1:10" ht="35.1" customHeight="1">
      <c r="A8" s="74" t="str">
        <f>期間シート!A5&amp;"１日"</f>
        <v>令和７年８月１日</v>
      </c>
      <c r="B8" s="65">
        <f>期間シート!C5</f>
        <v>45737</v>
      </c>
      <c r="C8" s="76">
        <f>期間シート!I5</f>
        <v>45762</v>
      </c>
      <c r="D8" s="65">
        <f>期間シート!D5</f>
        <v>45762</v>
      </c>
      <c r="E8" s="66" t="s">
        <v>8</v>
      </c>
      <c r="F8" s="67">
        <f>期間シート!E5</f>
        <v>45787</v>
      </c>
      <c r="G8" s="72">
        <f>期間シート!F5</f>
        <v>45810</v>
      </c>
      <c r="H8" s="71" t="s">
        <v>8</v>
      </c>
      <c r="I8" s="73">
        <f>期間シート!G5</f>
        <v>45817</v>
      </c>
      <c r="J8" s="75">
        <f>期間シート!H5</f>
        <v>45838</v>
      </c>
    </row>
    <row r="9" spans="1:10" ht="35.1" customHeight="1">
      <c r="A9" s="74" t="str">
        <f>期間シート!A6&amp;"１日"</f>
        <v>令和７年９月１日</v>
      </c>
      <c r="B9" s="65">
        <f>期間シート!C6</f>
        <v>45797</v>
      </c>
      <c r="C9" s="76">
        <f>期間シート!I6</f>
        <v>45823</v>
      </c>
      <c r="D9" s="65">
        <f>期間シート!D6</f>
        <v>45792</v>
      </c>
      <c r="E9" s="66" t="s">
        <v>8</v>
      </c>
      <c r="F9" s="67">
        <f>期間シート!E6</f>
        <v>45818</v>
      </c>
      <c r="G9" s="72">
        <f>期間シート!F6</f>
        <v>45839</v>
      </c>
      <c r="H9" s="71" t="s">
        <v>8</v>
      </c>
      <c r="I9" s="73">
        <f>期間シート!G6</f>
        <v>45846</v>
      </c>
      <c r="J9" s="75">
        <f>期間シート!H6</f>
        <v>45869</v>
      </c>
    </row>
    <row r="10" spans="1:10" ht="35.1" customHeight="1">
      <c r="A10" s="74" t="str">
        <f>期間シート!A7&amp;"１日"</f>
        <v>令和７年１０月１日</v>
      </c>
      <c r="B10" s="65">
        <f>期間シート!C7</f>
        <v>45797</v>
      </c>
      <c r="C10" s="76">
        <f>期間シート!I7</f>
        <v>45823</v>
      </c>
      <c r="D10" s="65">
        <f>期間シート!D7</f>
        <v>45823</v>
      </c>
      <c r="E10" s="66" t="s">
        <v>8</v>
      </c>
      <c r="F10" s="67">
        <f>期間シート!E7</f>
        <v>45848</v>
      </c>
      <c r="G10" s="72">
        <f>期間シート!F7</f>
        <v>45870</v>
      </c>
      <c r="H10" s="71" t="s">
        <v>8</v>
      </c>
      <c r="I10" s="73">
        <f>期間シート!G7</f>
        <v>45877</v>
      </c>
      <c r="J10" s="75">
        <f>期間シート!H7</f>
        <v>45898</v>
      </c>
    </row>
    <row r="11" spans="1:10" ht="35.1" customHeight="1">
      <c r="A11" s="74" t="str">
        <f>期間シート!A8&amp;"１日"</f>
        <v>令和７年１１月１日</v>
      </c>
      <c r="B11" s="65">
        <f>期間シート!C8</f>
        <v>45860</v>
      </c>
      <c r="C11" s="76">
        <f>期間シート!I8</f>
        <v>45884</v>
      </c>
      <c r="D11" s="65">
        <f>期間シート!D8</f>
        <v>45853</v>
      </c>
      <c r="E11" s="66" t="s">
        <v>8</v>
      </c>
      <c r="F11" s="67">
        <f>期間シート!E8</f>
        <v>45879</v>
      </c>
      <c r="G11" s="72">
        <f>期間シート!F8</f>
        <v>45901</v>
      </c>
      <c r="H11" s="71" t="s">
        <v>8</v>
      </c>
      <c r="I11" s="73">
        <f>期間シート!G8</f>
        <v>45908</v>
      </c>
      <c r="J11" s="75">
        <f>期間シート!H8</f>
        <v>45930</v>
      </c>
    </row>
    <row r="12" spans="1:10" ht="35.1" customHeight="1">
      <c r="A12" s="74" t="str">
        <f>期間シート!A9&amp;"１日"</f>
        <v>令和７年１２月１日</v>
      </c>
      <c r="B12" s="65">
        <f>期間シート!C9</f>
        <v>45860</v>
      </c>
      <c r="C12" s="76">
        <f>期間シート!I9</f>
        <v>45884</v>
      </c>
      <c r="D12" s="65">
        <f>期間シート!D9</f>
        <v>45884</v>
      </c>
      <c r="E12" s="66" t="s">
        <v>8</v>
      </c>
      <c r="F12" s="67">
        <f>期間シート!E9</f>
        <v>45910</v>
      </c>
      <c r="G12" s="72">
        <f>期間シート!F9</f>
        <v>45931</v>
      </c>
      <c r="H12" s="71" t="s">
        <v>8</v>
      </c>
      <c r="I12" s="73">
        <f>期間シート!G9</f>
        <v>45938</v>
      </c>
      <c r="J12" s="75">
        <f>期間シート!H9</f>
        <v>45961</v>
      </c>
    </row>
    <row r="13" spans="1:10" ht="35.1" customHeight="1">
      <c r="A13" s="74" t="str">
        <f>期間シート!A10&amp;"１日"</f>
        <v>令和８年１月１日</v>
      </c>
      <c r="B13" s="65">
        <f>期間シート!C10</f>
        <v>45922</v>
      </c>
      <c r="C13" s="76">
        <f>期間シート!I10</f>
        <v>45945</v>
      </c>
      <c r="D13" s="65">
        <f>期間シート!D10</f>
        <v>45915</v>
      </c>
      <c r="E13" s="66" t="s">
        <v>8</v>
      </c>
      <c r="F13" s="67">
        <f>期間シート!E10</f>
        <v>45940</v>
      </c>
      <c r="G13" s="72">
        <f>期間シート!F10</f>
        <v>45965</v>
      </c>
      <c r="H13" s="71" t="s">
        <v>8</v>
      </c>
      <c r="I13" s="73">
        <f>期間シート!G10</f>
        <v>45972</v>
      </c>
      <c r="J13" s="75">
        <f>期間シート!H10</f>
        <v>45989</v>
      </c>
    </row>
    <row r="14" spans="1:10" ht="35.1" customHeight="1">
      <c r="A14" s="74" t="str">
        <f>期間シート!A11&amp;"１日"</f>
        <v>令和８年２月１日</v>
      </c>
      <c r="B14" s="65">
        <f>期間シート!C11</f>
        <v>45922</v>
      </c>
      <c r="C14" s="76">
        <f>期間シート!I11</f>
        <v>45945</v>
      </c>
      <c r="D14" s="65">
        <f>期間シート!D11</f>
        <v>45945</v>
      </c>
      <c r="E14" s="66" t="s">
        <v>8</v>
      </c>
      <c r="F14" s="67">
        <f>期間シート!E11</f>
        <v>45971</v>
      </c>
      <c r="G14" s="72">
        <f>期間シート!F11</f>
        <v>45992</v>
      </c>
      <c r="H14" s="71" t="s">
        <v>8</v>
      </c>
      <c r="I14" s="73">
        <f>期間シート!G11</f>
        <v>45999</v>
      </c>
      <c r="J14" s="75">
        <f>期間シート!H11</f>
        <v>46017</v>
      </c>
    </row>
    <row r="15" spans="1:10" ht="35.1" customHeight="1">
      <c r="A15" s="74" t="str">
        <f>期間シート!A12&amp;"１日"</f>
        <v>令和８年３月１日</v>
      </c>
      <c r="B15" s="65">
        <f>期間シート!C12</f>
        <v>45981</v>
      </c>
      <c r="C15" s="76">
        <f>期間シート!I12</f>
        <v>46006</v>
      </c>
      <c r="D15" s="65">
        <f>期間シート!D12</f>
        <v>45976</v>
      </c>
      <c r="E15" s="66" t="s">
        <v>8</v>
      </c>
      <c r="F15" s="67">
        <f>期間シート!E12</f>
        <v>46001</v>
      </c>
      <c r="G15" s="72">
        <f>期間シート!F12</f>
        <v>46027</v>
      </c>
      <c r="H15" s="71" t="s">
        <v>8</v>
      </c>
      <c r="I15" s="73">
        <f>期間シート!G12</f>
        <v>46035</v>
      </c>
      <c r="J15" s="75">
        <f>期間シート!H12</f>
        <v>46052</v>
      </c>
    </row>
    <row r="16" spans="1:10" ht="35.1" customHeight="1">
      <c r="A16" s="74" t="str">
        <f>期間シート!A13&amp;"１日"</f>
        <v>令和８年４月１日</v>
      </c>
      <c r="B16" s="65">
        <f>期間シート!C13</f>
        <v>45981</v>
      </c>
      <c r="C16" s="76">
        <f>期間シート!I13</f>
        <v>46006</v>
      </c>
      <c r="D16" s="65">
        <f>期間シート!D13</f>
        <v>46006</v>
      </c>
      <c r="E16" s="66" t="s">
        <v>8</v>
      </c>
      <c r="F16" s="67">
        <f>期間シート!E13</f>
        <v>46032</v>
      </c>
      <c r="G16" s="72">
        <f>期間シート!F13</f>
        <v>46055</v>
      </c>
      <c r="H16" s="71" t="s">
        <v>8</v>
      </c>
      <c r="I16" s="73">
        <f>期間シート!G13</f>
        <v>46062</v>
      </c>
      <c r="J16" s="75">
        <f>期間シート!H13</f>
        <v>46080</v>
      </c>
    </row>
    <row r="17" spans="1:10" ht="35.1" customHeight="1">
      <c r="A17" s="74" t="str">
        <f>期間シート!A14&amp;"１日"</f>
        <v>令和８年５月１日</v>
      </c>
      <c r="B17" s="65">
        <f>期間シート!C14</f>
        <v>46042</v>
      </c>
      <c r="C17" s="76">
        <f>期間シート!I14</f>
        <v>46068</v>
      </c>
      <c r="D17" s="65">
        <f>期間シート!D14</f>
        <v>46037</v>
      </c>
      <c r="E17" s="66" t="s">
        <v>8</v>
      </c>
      <c r="F17" s="67">
        <f>期間シート!E14</f>
        <v>46063</v>
      </c>
      <c r="G17" s="72">
        <f>期間シート!F14</f>
        <v>46083</v>
      </c>
      <c r="H17" s="71" t="s">
        <v>8</v>
      </c>
      <c r="I17" s="73">
        <f>期間シート!G14</f>
        <v>46090</v>
      </c>
      <c r="J17" s="75">
        <f>期間シート!H14</f>
        <v>46112</v>
      </c>
    </row>
    <row r="18" spans="1:10" ht="35.1" customHeight="1">
      <c r="A18" s="74" t="str">
        <f>期間シート!A15&amp;"１日"</f>
        <v>令和８年６月１日</v>
      </c>
      <c r="B18" s="65">
        <f>期間シート!C15</f>
        <v>46042</v>
      </c>
      <c r="C18" s="76">
        <f>期間シート!I15</f>
        <v>46068</v>
      </c>
      <c r="D18" s="65">
        <f>期間シート!D15</f>
        <v>46068</v>
      </c>
      <c r="E18" s="66" t="s">
        <v>8</v>
      </c>
      <c r="F18" s="67">
        <f>期間シート!E15</f>
        <v>46091</v>
      </c>
      <c r="G18" s="72">
        <f>期間シート!F15</f>
        <v>46113</v>
      </c>
      <c r="H18" s="71" t="s">
        <v>8</v>
      </c>
      <c r="I18" s="73">
        <f>期間シート!G15</f>
        <v>46120</v>
      </c>
      <c r="J18" s="75">
        <f>期間シート!H15</f>
        <v>46142</v>
      </c>
    </row>
    <row r="19" spans="1:10" ht="35.1" customHeight="1">
      <c r="A19" s="74" t="str">
        <f>期間シート!A16&amp;"１日"</f>
        <v>令和８年７月１日</v>
      </c>
      <c r="B19" s="65">
        <f>期間シート!C16</f>
        <v>46104</v>
      </c>
      <c r="C19" s="76">
        <f>期間シート!I16</f>
        <v>46127</v>
      </c>
      <c r="D19" s="65">
        <f>期間シート!D16</f>
        <v>46096</v>
      </c>
      <c r="E19" s="66" t="s">
        <v>8</v>
      </c>
      <c r="F19" s="67">
        <f>期間シート!E16</f>
        <v>46122</v>
      </c>
      <c r="G19" s="72">
        <f>期間シート!F16</f>
        <v>46143</v>
      </c>
      <c r="H19" s="71" t="s">
        <v>8</v>
      </c>
      <c r="I19" s="73">
        <f>期間シート!G16</f>
        <v>46155</v>
      </c>
      <c r="J19" s="75">
        <f>期間シート!H16</f>
        <v>46171</v>
      </c>
    </row>
    <row r="20" spans="1:10" ht="35.1" customHeight="1">
      <c r="A20" s="74" t="str">
        <f>期間シート!A17&amp;"１日"</f>
        <v>令和８年８月１日</v>
      </c>
      <c r="B20" s="65">
        <f>期間シート!C17</f>
        <v>46104</v>
      </c>
      <c r="C20" s="76">
        <f>期間シート!I17</f>
        <v>46127</v>
      </c>
      <c r="D20" s="65">
        <f>期間シート!D17</f>
        <v>46127</v>
      </c>
      <c r="E20" s="66" t="s">
        <v>8</v>
      </c>
      <c r="F20" s="67">
        <f>期間シート!E17</f>
        <v>46152</v>
      </c>
      <c r="G20" s="72">
        <f>期間シート!F17</f>
        <v>46174</v>
      </c>
      <c r="H20" s="71" t="s">
        <v>8</v>
      </c>
      <c r="I20" s="73">
        <f>期間シート!G17</f>
        <v>46181</v>
      </c>
      <c r="J20" s="75">
        <f>期間シート!H17</f>
        <v>46203</v>
      </c>
    </row>
    <row r="21" spans="1:10" ht="35.1" customHeight="1">
      <c r="A21" s="74" t="str">
        <f>期間シート!A18&amp;"１日"</f>
        <v>令和８年９月１日</v>
      </c>
      <c r="B21" s="65">
        <f>期間シート!C18</f>
        <v>46162</v>
      </c>
      <c r="C21" s="76">
        <f>期間シート!I18</f>
        <v>46188</v>
      </c>
      <c r="D21" s="65">
        <f>期間シート!D18</f>
        <v>46157</v>
      </c>
      <c r="E21" s="66" t="s">
        <v>8</v>
      </c>
      <c r="F21" s="67">
        <f>期間シート!E18</f>
        <v>46183</v>
      </c>
      <c r="G21" s="72">
        <f>期間シート!F18</f>
        <v>46204</v>
      </c>
      <c r="H21" s="71" t="s">
        <v>8</v>
      </c>
      <c r="I21" s="73">
        <f>期間シート!G18</f>
        <v>46211</v>
      </c>
      <c r="J21" s="75">
        <f>期間シート!H18</f>
        <v>46234</v>
      </c>
    </row>
    <row r="22" spans="1:10" ht="35.1" customHeight="1">
      <c r="A22" s="74" t="str">
        <f>期間シート!A19&amp;"１日"</f>
        <v>令和８年１０月１日</v>
      </c>
      <c r="B22" s="65">
        <f>期間シート!C19</f>
        <v>46162</v>
      </c>
      <c r="C22" s="76">
        <f>期間シート!I19</f>
        <v>46188</v>
      </c>
      <c r="D22" s="65">
        <f>期間シート!D19</f>
        <v>46188</v>
      </c>
      <c r="E22" s="66" t="s">
        <v>8</v>
      </c>
      <c r="F22" s="67">
        <f>期間シート!E19</f>
        <v>46213</v>
      </c>
      <c r="G22" s="72">
        <f>期間シート!F19</f>
        <v>46237</v>
      </c>
      <c r="H22" s="71" t="s">
        <v>8</v>
      </c>
      <c r="I22" s="73">
        <f>期間シート!G19</f>
        <v>46244</v>
      </c>
      <c r="J22" s="75">
        <f>期間シート!H19</f>
        <v>46265</v>
      </c>
    </row>
    <row r="23" spans="1:10" ht="35.1" customHeight="1">
      <c r="A23" s="74" t="str">
        <f>期間シート!A20&amp;"１日"</f>
        <v>令和８年１１月１日</v>
      </c>
      <c r="B23" s="65">
        <f>期間シート!C20</f>
        <v>46224</v>
      </c>
      <c r="C23" s="76">
        <f>期間シート!I20</f>
        <v>46249</v>
      </c>
      <c r="D23" s="65">
        <f>期間シート!D20</f>
        <v>46218</v>
      </c>
      <c r="E23" s="66" t="s">
        <v>8</v>
      </c>
      <c r="F23" s="67">
        <f>期間シート!E20</f>
        <v>46244</v>
      </c>
      <c r="G23" s="72">
        <f>期間シート!F20</f>
        <v>46266</v>
      </c>
      <c r="H23" s="71" t="s">
        <v>8</v>
      </c>
      <c r="I23" s="73">
        <f>期間シート!G20</f>
        <v>46273</v>
      </c>
      <c r="J23" s="75">
        <f>期間シート!H20</f>
        <v>46295</v>
      </c>
    </row>
    <row r="24" spans="1:10" ht="35.1" customHeight="1">
      <c r="A24" s="74" t="str">
        <f>期間シート!A21&amp;"１日"</f>
        <v>令和８年１２月１日</v>
      </c>
      <c r="B24" s="65">
        <f>期間シート!C21</f>
        <v>46224</v>
      </c>
      <c r="C24" s="76">
        <f>期間シート!I21</f>
        <v>46249</v>
      </c>
      <c r="D24" s="65">
        <f>期間シート!D21</f>
        <v>46249</v>
      </c>
      <c r="E24" s="66" t="s">
        <v>8</v>
      </c>
      <c r="F24" s="67">
        <f>期間シート!E21</f>
        <v>46275</v>
      </c>
      <c r="G24" s="72">
        <f>期間シート!F21</f>
        <v>46296</v>
      </c>
      <c r="H24" s="71" t="s">
        <v>8</v>
      </c>
      <c r="I24" s="73">
        <f>期間シート!G21</f>
        <v>46303</v>
      </c>
      <c r="J24" s="75">
        <f>期間シート!H21</f>
        <v>46325</v>
      </c>
    </row>
    <row r="25" spans="1:10" ht="35.1" customHeight="1">
      <c r="A25" s="74" t="str">
        <f>期間シート!A22&amp;"１日"</f>
        <v>令和９年１月１日</v>
      </c>
      <c r="B25" s="65">
        <f>期間シート!C22</f>
        <v>46289</v>
      </c>
      <c r="C25" s="76">
        <f>期間シート!I22</f>
        <v>46310</v>
      </c>
      <c r="D25" s="65">
        <f>期間シート!D22</f>
        <v>46280</v>
      </c>
      <c r="E25" s="66" t="s">
        <v>8</v>
      </c>
      <c r="F25" s="67">
        <f>期間シート!E22</f>
        <v>46305</v>
      </c>
      <c r="G25" s="72">
        <f>期間シート!F22</f>
        <v>46328</v>
      </c>
      <c r="H25" s="71" t="s">
        <v>8</v>
      </c>
      <c r="I25" s="73">
        <f>期間シート!G22</f>
        <v>46336</v>
      </c>
      <c r="J25" s="75">
        <f>期間シート!H22</f>
        <v>46356</v>
      </c>
    </row>
    <row r="26" spans="1:10" ht="35.1" customHeight="1">
      <c r="A26" s="74" t="str">
        <f>期間シート!A23&amp;"１日"</f>
        <v>令和９年２月１日</v>
      </c>
      <c r="B26" s="65">
        <f>期間シート!C23</f>
        <v>46289</v>
      </c>
      <c r="C26" s="76">
        <f>期間シート!I23</f>
        <v>46310</v>
      </c>
      <c r="D26" s="65">
        <f>期間シート!D23</f>
        <v>46310</v>
      </c>
      <c r="E26" s="66" t="s">
        <v>8</v>
      </c>
      <c r="F26" s="67">
        <f>期間シート!E23</f>
        <v>46336</v>
      </c>
      <c r="G26" s="72">
        <f>期間シート!F23</f>
        <v>46357</v>
      </c>
      <c r="H26" s="71" t="s">
        <v>8</v>
      </c>
      <c r="I26" s="73">
        <f>期間シート!G23</f>
        <v>46364</v>
      </c>
      <c r="J26" s="75">
        <f>期間シート!H23</f>
        <v>46384</v>
      </c>
    </row>
    <row r="27" spans="1:10" ht="35.1" customHeight="1">
      <c r="A27" s="74" t="str">
        <f>期間シート!A24&amp;"１日"</f>
        <v>令和９年３月１日</v>
      </c>
      <c r="B27" s="65">
        <f>期間シート!C24</f>
        <v>46346</v>
      </c>
      <c r="C27" s="76">
        <f>期間シート!I24</f>
        <v>46371</v>
      </c>
      <c r="D27" s="65">
        <f>期間シート!D24</f>
        <v>46341</v>
      </c>
      <c r="E27" s="66" t="s">
        <v>8</v>
      </c>
      <c r="F27" s="67">
        <f>期間シート!E24</f>
        <v>46366</v>
      </c>
      <c r="G27" s="72">
        <f>期間シート!F24</f>
        <v>46391</v>
      </c>
      <c r="H27" s="71" t="s">
        <v>8</v>
      </c>
      <c r="I27" s="73">
        <f>期間シート!G24</f>
        <v>46399</v>
      </c>
      <c r="J27" s="75">
        <f>期間シート!H24</f>
        <v>46416</v>
      </c>
    </row>
    <row r="28" spans="1:10" ht="35.1" customHeight="1">
      <c r="A28" s="74" t="str">
        <f>期間シート!A25&amp;"１日"</f>
        <v>令和９年４月１日</v>
      </c>
      <c r="B28" s="65">
        <f>期間シート!C25</f>
        <v>46346</v>
      </c>
      <c r="C28" s="76">
        <f>期間シート!I25</f>
        <v>46371</v>
      </c>
      <c r="D28" s="65">
        <f>期間シート!D25</f>
        <v>46371</v>
      </c>
      <c r="E28" s="66" t="s">
        <v>8</v>
      </c>
      <c r="F28" s="67">
        <f>期間シート!E25</f>
        <v>46397</v>
      </c>
      <c r="G28" s="72">
        <f>期間シート!F25</f>
        <v>46419</v>
      </c>
      <c r="H28" s="71" t="s">
        <v>8</v>
      </c>
      <c r="I28" s="73">
        <f>期間シート!G25</f>
        <v>46426</v>
      </c>
      <c r="J28" s="75">
        <f>期間シート!H25</f>
        <v>46444</v>
      </c>
    </row>
    <row r="29" spans="1:10" ht="35.1" customHeight="1">
      <c r="A29" s="74" t="str">
        <f>期間シート!A26&amp;"１日"</f>
        <v>令和９年５月１日</v>
      </c>
      <c r="B29" s="65">
        <f>期間シート!C26</f>
        <v>46407</v>
      </c>
      <c r="C29" s="76">
        <f>期間シート!I26</f>
        <v>46433</v>
      </c>
      <c r="D29" s="65">
        <f>期間シート!D26</f>
        <v>46402</v>
      </c>
      <c r="E29" s="66" t="s">
        <v>8</v>
      </c>
      <c r="F29" s="67">
        <f>期間シート!E26</f>
        <v>46428</v>
      </c>
      <c r="G29" s="72">
        <f>期間シート!F26</f>
        <v>46447</v>
      </c>
      <c r="H29" s="71" t="s">
        <v>8</v>
      </c>
      <c r="I29" s="73">
        <f>期間シート!G26</f>
        <v>46454</v>
      </c>
      <c r="J29" s="75">
        <f>期間シート!H26</f>
        <v>46477</v>
      </c>
    </row>
    <row r="30" spans="1:10" ht="35.1" customHeight="1">
      <c r="A30" s="74" t="str">
        <f>期間シート!A27&amp;"１日"</f>
        <v>令和９年６月１日</v>
      </c>
      <c r="B30" s="65">
        <f>期間シート!C27</f>
        <v>46407</v>
      </c>
      <c r="C30" s="76">
        <f>期間シート!I27</f>
        <v>46433</v>
      </c>
      <c r="D30" s="65">
        <f>期間シート!D27</f>
        <v>46433</v>
      </c>
      <c r="E30" s="66" t="s">
        <v>8</v>
      </c>
      <c r="F30" s="67">
        <f>期間シート!E27</f>
        <v>46456</v>
      </c>
      <c r="G30" s="72">
        <f>期間シート!F27</f>
        <v>46478</v>
      </c>
      <c r="H30" s="71" t="s">
        <v>8</v>
      </c>
      <c r="I30" s="73">
        <f>期間シート!G27</f>
        <v>46485</v>
      </c>
      <c r="J30" s="75">
        <f>期間シート!H27</f>
        <v>46507</v>
      </c>
    </row>
    <row r="31" spans="1:10" ht="35.1" customHeight="1">
      <c r="A31" s="74" t="str">
        <f>期間シート!A28&amp;"１日"</f>
        <v>令和９年７月１日</v>
      </c>
      <c r="B31" s="65">
        <f>期間シート!C28</f>
        <v>46469</v>
      </c>
      <c r="C31" s="76">
        <f>期間シート!I28</f>
        <v>46492</v>
      </c>
      <c r="D31" s="65">
        <f>期間シート!D28</f>
        <v>46461</v>
      </c>
      <c r="E31" s="66" t="s">
        <v>8</v>
      </c>
      <c r="F31" s="67">
        <f>期間シート!E28</f>
        <v>46487</v>
      </c>
      <c r="G31" s="72">
        <f>期間シート!F28</f>
        <v>46513</v>
      </c>
      <c r="H31" s="71" t="s">
        <v>8</v>
      </c>
      <c r="I31" s="73">
        <f>期間シート!G28</f>
        <v>46520</v>
      </c>
      <c r="J31" s="75">
        <f>期間シート!H28</f>
        <v>46538</v>
      </c>
    </row>
    <row r="32" spans="1:10" ht="35.1" customHeight="1">
      <c r="A32" s="74" t="str">
        <f>期間シート!A29&amp;"１日"</f>
        <v>令和９年８月１日</v>
      </c>
      <c r="B32" s="65">
        <f>期間シート!C29</f>
        <v>46469</v>
      </c>
      <c r="C32" s="76">
        <f>期間シート!I29</f>
        <v>46492</v>
      </c>
      <c r="D32" s="65">
        <f>期間シート!D29</f>
        <v>46492</v>
      </c>
      <c r="E32" s="66" t="s">
        <v>8</v>
      </c>
      <c r="F32" s="67">
        <f>期間シート!E29</f>
        <v>46517</v>
      </c>
      <c r="G32" s="72">
        <f>期間シート!F29</f>
        <v>46539</v>
      </c>
      <c r="H32" s="71" t="s">
        <v>8</v>
      </c>
      <c r="I32" s="73">
        <f>期間シート!G29</f>
        <v>46546</v>
      </c>
      <c r="J32" s="75">
        <f>期間シート!H29</f>
        <v>46568</v>
      </c>
    </row>
    <row r="33" spans="1:10" ht="35.1" customHeight="1">
      <c r="A33" s="74" t="str">
        <f>期間シート!A30&amp;"１日"</f>
        <v>令和９年９月１日</v>
      </c>
      <c r="B33" s="65">
        <f>期間シート!C30</f>
        <v>46527</v>
      </c>
      <c r="C33" s="76">
        <f>期間シート!I30</f>
        <v>46553</v>
      </c>
      <c r="D33" s="65">
        <f>期間シート!D30</f>
        <v>46522</v>
      </c>
      <c r="E33" s="66" t="s">
        <v>8</v>
      </c>
      <c r="F33" s="67">
        <f>期間シート!E30</f>
        <v>46548</v>
      </c>
      <c r="G33" s="72">
        <f>期間シート!F30</f>
        <v>46569</v>
      </c>
      <c r="H33" s="71" t="s">
        <v>8</v>
      </c>
      <c r="I33" s="73">
        <f>期間シート!G30</f>
        <v>46576</v>
      </c>
      <c r="J33" s="75">
        <f>期間シート!H30</f>
        <v>46598</v>
      </c>
    </row>
    <row r="34" spans="1:10" ht="35.1" customHeight="1">
      <c r="A34" s="74" t="str">
        <f>期間シート!A31&amp;"１日"</f>
        <v>令和９年１０月１日</v>
      </c>
      <c r="B34" s="65">
        <f>期間シート!C31</f>
        <v>46527</v>
      </c>
      <c r="C34" s="76">
        <f>期間シート!I31</f>
        <v>46553</v>
      </c>
      <c r="D34" s="65">
        <f>期間シート!D31</f>
        <v>46553</v>
      </c>
      <c r="E34" s="66" t="s">
        <v>8</v>
      </c>
      <c r="F34" s="67">
        <f>期間シート!E31</f>
        <v>46578</v>
      </c>
      <c r="G34" s="72">
        <f>期間シート!F31</f>
        <v>46601</v>
      </c>
      <c r="H34" s="71" t="s">
        <v>8</v>
      </c>
      <c r="I34" s="73">
        <f>期間シート!G31</f>
        <v>46608</v>
      </c>
      <c r="J34" s="75">
        <f>期間シート!H31</f>
        <v>46630</v>
      </c>
    </row>
    <row r="35" spans="1:10" ht="35.1" customHeight="1">
      <c r="A35" s="74" t="str">
        <f>期間シート!A32&amp;"１日"</f>
        <v>令和９年１１月１日</v>
      </c>
      <c r="B35" s="65">
        <f>期間シート!C32</f>
        <v>46588</v>
      </c>
      <c r="C35" s="76">
        <f>期間シート!I32</f>
        <v>46614</v>
      </c>
      <c r="D35" s="65">
        <f>期間シート!D32</f>
        <v>46583</v>
      </c>
      <c r="E35" s="66" t="s">
        <v>8</v>
      </c>
      <c r="F35" s="67">
        <f>期間シート!E32</f>
        <v>46609</v>
      </c>
      <c r="G35" s="72">
        <f>期間シート!F32</f>
        <v>46631</v>
      </c>
      <c r="H35" s="71" t="s">
        <v>8</v>
      </c>
      <c r="I35" s="73">
        <f>期間シート!G32</f>
        <v>46638</v>
      </c>
      <c r="J35" s="75">
        <f>期間シート!H32</f>
        <v>46660</v>
      </c>
    </row>
    <row r="36" spans="1:10" ht="35.1" customHeight="1">
      <c r="A36" s="74" t="str">
        <f>期間シート!A33&amp;"１日"</f>
        <v>令和９年１２月１日</v>
      </c>
      <c r="B36" s="65">
        <f>期間シート!C33</f>
        <v>46588</v>
      </c>
      <c r="C36" s="76">
        <f>期間シート!I33</f>
        <v>46614</v>
      </c>
      <c r="D36" s="65">
        <f>期間シート!D33</f>
        <v>46614</v>
      </c>
      <c r="E36" s="66" t="s">
        <v>8</v>
      </c>
      <c r="F36" s="67">
        <f>期間シート!E33</f>
        <v>46640</v>
      </c>
      <c r="G36" s="72">
        <f>期間シート!F33</f>
        <v>46661</v>
      </c>
      <c r="H36" s="71" t="s">
        <v>8</v>
      </c>
      <c r="I36" s="73">
        <f>期間シート!G33</f>
        <v>46668</v>
      </c>
      <c r="J36" s="75">
        <f>期間シート!H33</f>
        <v>46689</v>
      </c>
    </row>
    <row r="37" spans="1:10" ht="35.1" customHeight="1">
      <c r="A37" s="88" t="s">
        <v>87</v>
      </c>
      <c r="B37" s="86"/>
      <c r="C37" s="86"/>
      <c r="D37" s="87"/>
      <c r="E37" s="86"/>
      <c r="F37" s="87"/>
      <c r="G37" s="87"/>
    </row>
    <row r="38" spans="1:10" ht="35.1" customHeight="1"/>
    <row r="39" spans="1:10" ht="35.1" customHeight="1"/>
    <row r="40" spans="1:10" ht="35.1" customHeight="1"/>
    <row r="41" spans="1:10" ht="35.1" customHeight="1"/>
    <row r="42" spans="1:10" ht="35.1" customHeight="1"/>
    <row r="43" spans="1:10" ht="35.1" customHeight="1"/>
    <row r="44" spans="1:10" ht="30" customHeight="1"/>
    <row r="45" spans="1:10" ht="30" customHeight="1"/>
    <row r="46" spans="1:10" ht="30" customHeight="1"/>
    <row r="47" spans="1:10" ht="30" customHeight="1"/>
    <row r="48" spans="1:10" ht="30" customHeight="1"/>
    <row r="49" ht="30" customHeight="1"/>
    <row r="50" ht="30" customHeight="1"/>
    <row r="51" ht="30" customHeight="1"/>
    <row r="52" ht="30" customHeight="1"/>
    <row r="53" ht="30" customHeight="1"/>
  </sheetData>
  <mergeCells count="7">
    <mergeCell ref="A1:J1"/>
    <mergeCell ref="A3:A4"/>
    <mergeCell ref="B3:B4"/>
    <mergeCell ref="D3:F3"/>
    <mergeCell ref="G3:I3"/>
    <mergeCell ref="J3:J4"/>
    <mergeCell ref="C3:C4"/>
  </mergeCells>
  <phoneticPr fontId="1"/>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A5B70-2DDB-471D-9DAA-8A7B9537B60D}">
  <sheetPr>
    <pageSetUpPr fitToPage="1"/>
  </sheetPr>
  <dimension ref="A1:K54"/>
  <sheetViews>
    <sheetView topLeftCell="A34" workbookViewId="0">
      <selection activeCell="H39" sqref="H39"/>
    </sheetView>
  </sheetViews>
  <sheetFormatPr defaultRowHeight="14.25"/>
  <cols>
    <col min="1" max="1" width="17.75" style="64" bestFit="1" customWidth="1"/>
    <col min="2" max="2" width="17.25" style="64" bestFit="1" customWidth="1"/>
    <col min="3" max="3" width="18.75" style="64" bestFit="1" customWidth="1"/>
    <col min="4" max="4" width="17.25" style="63" bestFit="1" customWidth="1"/>
    <col min="5" max="5" width="3.375" style="64" bestFit="1" customWidth="1"/>
    <col min="6" max="6" width="17.25" style="63" bestFit="1" customWidth="1"/>
    <col min="7" max="7" width="16.125" style="63" bestFit="1" customWidth="1"/>
    <col min="8" max="8" width="3.375" style="64" bestFit="1" customWidth="1"/>
    <col min="9" max="10" width="17.25" style="63" bestFit="1" customWidth="1"/>
    <col min="11" max="11" width="18.75" style="63" bestFit="1" customWidth="1"/>
    <col min="12" max="17" width="15.625" style="63" customWidth="1"/>
    <col min="18" max="16384" width="9" style="63"/>
  </cols>
  <sheetData>
    <row r="1" spans="1:11" ht="28.5">
      <c r="A1" s="193" t="s">
        <v>84</v>
      </c>
      <c r="B1" s="193"/>
      <c r="C1" s="193"/>
      <c r="D1" s="193"/>
      <c r="E1" s="193"/>
      <c r="F1" s="193"/>
      <c r="G1" s="193"/>
      <c r="H1" s="193"/>
      <c r="I1" s="193"/>
      <c r="J1" s="193"/>
      <c r="K1" s="193"/>
    </row>
    <row r="2" spans="1:11" ht="28.5">
      <c r="A2" s="193" t="s">
        <v>89</v>
      </c>
      <c r="B2" s="193"/>
      <c r="C2" s="193"/>
      <c r="D2" s="193"/>
      <c r="E2" s="193"/>
      <c r="F2" s="193"/>
      <c r="G2" s="193"/>
      <c r="H2" s="193"/>
      <c r="I2" s="193"/>
      <c r="J2" s="193"/>
      <c r="K2" s="193"/>
    </row>
    <row r="3" spans="1:11" ht="12.75" customHeight="1"/>
    <row r="4" spans="1:11" ht="35.1" customHeight="1">
      <c r="A4" s="194" t="s">
        <v>75</v>
      </c>
      <c r="B4" s="196" t="s">
        <v>86</v>
      </c>
      <c r="C4" s="191" t="s">
        <v>82</v>
      </c>
      <c r="D4" s="198" t="s">
        <v>81</v>
      </c>
      <c r="E4" s="199"/>
      <c r="F4" s="199"/>
      <c r="G4" s="200" t="s">
        <v>78</v>
      </c>
      <c r="H4" s="200"/>
      <c r="I4" s="199"/>
      <c r="J4" s="196" t="s">
        <v>77</v>
      </c>
      <c r="K4" s="191" t="s">
        <v>83</v>
      </c>
    </row>
    <row r="5" spans="1:11" ht="35.1" customHeight="1">
      <c r="A5" s="195"/>
      <c r="B5" s="197"/>
      <c r="C5" s="192"/>
      <c r="D5" s="77" t="s">
        <v>76</v>
      </c>
      <c r="E5" s="78" t="s">
        <v>8</v>
      </c>
      <c r="F5" s="79" t="s">
        <v>67</v>
      </c>
      <c r="G5" s="77" t="s">
        <v>79</v>
      </c>
      <c r="H5" s="78" t="s">
        <v>8</v>
      </c>
      <c r="I5" s="79" t="s">
        <v>80</v>
      </c>
      <c r="J5" s="197"/>
      <c r="K5" s="192"/>
    </row>
    <row r="6" spans="1:11" ht="33" customHeight="1">
      <c r="A6" s="74" t="str">
        <f>期間シート!A2&amp;"１日"</f>
        <v>令和７年５月１日</v>
      </c>
      <c r="B6" s="65">
        <f>期間シート!C2</f>
        <v>45677</v>
      </c>
      <c r="C6" s="76">
        <f>期間シート!I2</f>
        <v>45703</v>
      </c>
      <c r="D6" s="65">
        <f>期間シート!J2</f>
        <v>45672</v>
      </c>
      <c r="E6" s="66" t="s">
        <v>8</v>
      </c>
      <c r="F6" s="67">
        <f>期間シート!K2</f>
        <v>45698</v>
      </c>
      <c r="G6" s="72">
        <f>期間シート!L2</f>
        <v>45719</v>
      </c>
      <c r="H6" s="71" t="s">
        <v>8</v>
      </c>
      <c r="I6" s="73">
        <f>期間シート!M2</f>
        <v>45726</v>
      </c>
      <c r="J6" s="75">
        <f>期間シート!N2</f>
        <v>45747</v>
      </c>
      <c r="K6" s="83">
        <f>期間シート!O2</f>
        <v>45751</v>
      </c>
    </row>
    <row r="7" spans="1:11" ht="33" customHeight="1">
      <c r="A7" s="74" t="str">
        <f>期間シート!A3&amp;"１日"</f>
        <v>令和７年６月１日</v>
      </c>
      <c r="B7" s="65">
        <f>期間シート!C3</f>
        <v>45677</v>
      </c>
      <c r="C7" s="76">
        <f>期間シート!I3</f>
        <v>45703</v>
      </c>
      <c r="D7" s="65">
        <f>期間シート!J3</f>
        <v>45672</v>
      </c>
      <c r="E7" s="66" t="s">
        <v>8</v>
      </c>
      <c r="F7" s="67">
        <f>期間シート!K3</f>
        <v>45698</v>
      </c>
      <c r="G7" s="72">
        <f>期間シート!L3</f>
        <v>45719</v>
      </c>
      <c r="H7" s="71" t="s">
        <v>8</v>
      </c>
      <c r="I7" s="73">
        <f>期間シート!M3</f>
        <v>45726</v>
      </c>
      <c r="J7" s="75">
        <f>期間シート!N3</f>
        <v>45747</v>
      </c>
      <c r="K7" s="83">
        <f>期間シート!O3</f>
        <v>45751</v>
      </c>
    </row>
    <row r="8" spans="1:11" ht="33" customHeight="1">
      <c r="A8" s="74" t="str">
        <f>期間シート!A4&amp;"１日"</f>
        <v>令和７年７月１日</v>
      </c>
      <c r="B8" s="65">
        <f>期間シート!C4</f>
        <v>45737</v>
      </c>
      <c r="C8" s="76">
        <f>期間シート!I4</f>
        <v>45762</v>
      </c>
      <c r="D8" s="65">
        <f>期間シート!J4</f>
        <v>45731</v>
      </c>
      <c r="E8" s="66" t="s">
        <v>8</v>
      </c>
      <c r="F8" s="67">
        <f>期間シート!K4</f>
        <v>45757</v>
      </c>
      <c r="G8" s="72">
        <f>期間シート!L4</f>
        <v>45778</v>
      </c>
      <c r="H8" s="71" t="s">
        <v>8</v>
      </c>
      <c r="I8" s="73">
        <f>期間シート!M4</f>
        <v>45789</v>
      </c>
      <c r="J8" s="75">
        <f>期間シート!N4</f>
        <v>45807</v>
      </c>
      <c r="K8" s="83">
        <f>期間シート!O4</f>
        <v>45811</v>
      </c>
    </row>
    <row r="9" spans="1:11" ht="33" customHeight="1">
      <c r="A9" s="74" t="str">
        <f>期間シート!A5&amp;"１日"</f>
        <v>令和７年８月１日</v>
      </c>
      <c r="B9" s="65">
        <f>期間シート!C5</f>
        <v>45737</v>
      </c>
      <c r="C9" s="76">
        <f>期間シート!I5</f>
        <v>45762</v>
      </c>
      <c r="D9" s="65">
        <f>期間シート!J5</f>
        <v>45731</v>
      </c>
      <c r="E9" s="66" t="s">
        <v>8</v>
      </c>
      <c r="F9" s="67">
        <f>期間シート!K5</f>
        <v>45757</v>
      </c>
      <c r="G9" s="72">
        <f>期間シート!L5</f>
        <v>45778</v>
      </c>
      <c r="H9" s="71" t="s">
        <v>8</v>
      </c>
      <c r="I9" s="73">
        <f>期間シート!M5</f>
        <v>45789</v>
      </c>
      <c r="J9" s="75">
        <f>期間シート!N5</f>
        <v>45807</v>
      </c>
      <c r="K9" s="83">
        <f>期間シート!O5</f>
        <v>45811</v>
      </c>
    </row>
    <row r="10" spans="1:11" ht="33" customHeight="1">
      <c r="A10" s="74" t="str">
        <f>期間シート!A6&amp;"１日"</f>
        <v>令和７年９月１日</v>
      </c>
      <c r="B10" s="65">
        <f>期間シート!C6</f>
        <v>45797</v>
      </c>
      <c r="C10" s="76">
        <f>期間シート!I6</f>
        <v>45823</v>
      </c>
      <c r="D10" s="65">
        <f>期間シート!J6</f>
        <v>45792</v>
      </c>
      <c r="E10" s="66" t="s">
        <v>8</v>
      </c>
      <c r="F10" s="67">
        <f>期間シート!K6</f>
        <v>45818</v>
      </c>
      <c r="G10" s="72">
        <f>期間シート!L6</f>
        <v>45839</v>
      </c>
      <c r="H10" s="71" t="s">
        <v>8</v>
      </c>
      <c r="I10" s="73">
        <f>期間シート!M6</f>
        <v>45846</v>
      </c>
      <c r="J10" s="75">
        <f>期間シート!N6</f>
        <v>45869</v>
      </c>
      <c r="K10" s="83">
        <f>期間シート!O6</f>
        <v>45873</v>
      </c>
    </row>
    <row r="11" spans="1:11" ht="33" customHeight="1">
      <c r="A11" s="74" t="str">
        <f>期間シート!A7&amp;"１日"</f>
        <v>令和７年１０月１日</v>
      </c>
      <c r="B11" s="65">
        <f>期間シート!C7</f>
        <v>45797</v>
      </c>
      <c r="C11" s="76">
        <f>期間シート!I7</f>
        <v>45823</v>
      </c>
      <c r="D11" s="65">
        <f>期間シート!J7</f>
        <v>45792</v>
      </c>
      <c r="E11" s="66" t="s">
        <v>8</v>
      </c>
      <c r="F11" s="67">
        <f>期間シート!K7</f>
        <v>45818</v>
      </c>
      <c r="G11" s="72">
        <f>期間シート!L7</f>
        <v>45839</v>
      </c>
      <c r="H11" s="71" t="s">
        <v>8</v>
      </c>
      <c r="I11" s="73">
        <f>期間シート!M7</f>
        <v>45846</v>
      </c>
      <c r="J11" s="75">
        <f>期間シート!N7</f>
        <v>45869</v>
      </c>
      <c r="K11" s="83">
        <f>期間シート!O7</f>
        <v>45873</v>
      </c>
    </row>
    <row r="12" spans="1:11" ht="33" customHeight="1">
      <c r="A12" s="74" t="str">
        <f>期間シート!A8&amp;"１日"</f>
        <v>令和７年１１月１日</v>
      </c>
      <c r="B12" s="65">
        <f>期間シート!C8</f>
        <v>45860</v>
      </c>
      <c r="C12" s="76">
        <f>期間シート!I8</f>
        <v>45884</v>
      </c>
      <c r="D12" s="65">
        <f>期間シート!J8</f>
        <v>45853</v>
      </c>
      <c r="E12" s="66" t="s">
        <v>8</v>
      </c>
      <c r="F12" s="67">
        <f>期間シート!K8</f>
        <v>45879</v>
      </c>
      <c r="G12" s="72">
        <f>期間シート!L8</f>
        <v>45901</v>
      </c>
      <c r="H12" s="71" t="s">
        <v>8</v>
      </c>
      <c r="I12" s="73">
        <f>期間シート!M8</f>
        <v>45908</v>
      </c>
      <c r="J12" s="75">
        <f>期間シート!N8</f>
        <v>45930</v>
      </c>
      <c r="K12" s="83">
        <f>期間シート!O8</f>
        <v>45934</v>
      </c>
    </row>
    <row r="13" spans="1:11" ht="33" customHeight="1">
      <c r="A13" s="74" t="str">
        <f>期間シート!A9&amp;"１日"</f>
        <v>令和７年１２月１日</v>
      </c>
      <c r="B13" s="65">
        <f>期間シート!C9</f>
        <v>45860</v>
      </c>
      <c r="C13" s="76">
        <f>期間シート!I9</f>
        <v>45884</v>
      </c>
      <c r="D13" s="65">
        <f>期間シート!J9</f>
        <v>45853</v>
      </c>
      <c r="E13" s="66" t="s">
        <v>8</v>
      </c>
      <c r="F13" s="67">
        <f>期間シート!K9</f>
        <v>45879</v>
      </c>
      <c r="G13" s="72">
        <f>期間シート!L9</f>
        <v>45901</v>
      </c>
      <c r="H13" s="71" t="s">
        <v>8</v>
      </c>
      <c r="I13" s="73">
        <f>期間シート!M9</f>
        <v>45908</v>
      </c>
      <c r="J13" s="75">
        <f>期間シート!N9</f>
        <v>45930</v>
      </c>
      <c r="K13" s="83">
        <f>期間シート!O9</f>
        <v>45934</v>
      </c>
    </row>
    <row r="14" spans="1:11" ht="33" customHeight="1">
      <c r="A14" s="74" t="str">
        <f>期間シート!A10&amp;"１日"</f>
        <v>令和８年１月１日</v>
      </c>
      <c r="B14" s="65">
        <f>期間シート!C10</f>
        <v>45922</v>
      </c>
      <c r="C14" s="76">
        <f>期間シート!I10</f>
        <v>45945</v>
      </c>
      <c r="D14" s="65">
        <f>期間シート!J10</f>
        <v>45915</v>
      </c>
      <c r="E14" s="66" t="s">
        <v>8</v>
      </c>
      <c r="F14" s="67">
        <f>期間シート!K10</f>
        <v>45940</v>
      </c>
      <c r="G14" s="72">
        <f>期間シート!L10</f>
        <v>45965</v>
      </c>
      <c r="H14" s="71" t="s">
        <v>8</v>
      </c>
      <c r="I14" s="73">
        <f>期間シート!M10</f>
        <v>45972</v>
      </c>
      <c r="J14" s="75">
        <f>期間シート!N10</f>
        <v>45989</v>
      </c>
      <c r="K14" s="83">
        <f>期間シート!O10</f>
        <v>45993</v>
      </c>
    </row>
    <row r="15" spans="1:11" ht="33" customHeight="1">
      <c r="A15" s="74" t="str">
        <f>期間シート!A11&amp;"１日"</f>
        <v>令和８年２月１日</v>
      </c>
      <c r="B15" s="65">
        <f>期間シート!C11</f>
        <v>45922</v>
      </c>
      <c r="C15" s="76">
        <f>期間シート!I11</f>
        <v>45945</v>
      </c>
      <c r="D15" s="65">
        <f>期間シート!J11</f>
        <v>45915</v>
      </c>
      <c r="E15" s="66" t="s">
        <v>8</v>
      </c>
      <c r="F15" s="67">
        <f>期間シート!K11</f>
        <v>45940</v>
      </c>
      <c r="G15" s="72">
        <f>期間シート!L11</f>
        <v>45965</v>
      </c>
      <c r="H15" s="71" t="s">
        <v>8</v>
      </c>
      <c r="I15" s="73">
        <f>期間シート!M11</f>
        <v>45972</v>
      </c>
      <c r="J15" s="75">
        <f>期間シート!N11</f>
        <v>45989</v>
      </c>
      <c r="K15" s="83">
        <f>期間シート!O11</f>
        <v>45993</v>
      </c>
    </row>
    <row r="16" spans="1:11" ht="33" customHeight="1">
      <c r="A16" s="74" t="str">
        <f>期間シート!A12&amp;"１日"</f>
        <v>令和８年３月１日</v>
      </c>
      <c r="B16" s="65">
        <f>期間シート!C12</f>
        <v>45981</v>
      </c>
      <c r="C16" s="76">
        <f>期間シート!I12</f>
        <v>46006</v>
      </c>
      <c r="D16" s="65">
        <f>期間シート!J12</f>
        <v>45976</v>
      </c>
      <c r="E16" s="66" t="s">
        <v>8</v>
      </c>
      <c r="F16" s="67">
        <f>期間シート!K12</f>
        <v>46001</v>
      </c>
      <c r="G16" s="72">
        <f>期間シート!L12</f>
        <v>46027</v>
      </c>
      <c r="H16" s="71" t="s">
        <v>8</v>
      </c>
      <c r="I16" s="73">
        <f>期間シート!M12</f>
        <v>46035</v>
      </c>
      <c r="J16" s="75">
        <f>期間シート!N12</f>
        <v>46052</v>
      </c>
      <c r="K16" s="83">
        <f>期間シート!O12</f>
        <v>46056</v>
      </c>
    </row>
    <row r="17" spans="1:11" ht="33" customHeight="1">
      <c r="A17" s="74" t="str">
        <f>期間シート!A13&amp;"１日"</f>
        <v>令和８年４月１日</v>
      </c>
      <c r="B17" s="65">
        <f>期間シート!C13</f>
        <v>45981</v>
      </c>
      <c r="C17" s="76">
        <f>期間シート!I13</f>
        <v>46006</v>
      </c>
      <c r="D17" s="65">
        <f>期間シート!J13</f>
        <v>45976</v>
      </c>
      <c r="E17" s="66" t="s">
        <v>8</v>
      </c>
      <c r="F17" s="67">
        <f>期間シート!K13</f>
        <v>46001</v>
      </c>
      <c r="G17" s="72">
        <f>期間シート!L13</f>
        <v>46027</v>
      </c>
      <c r="H17" s="71" t="s">
        <v>8</v>
      </c>
      <c r="I17" s="73">
        <f>期間シート!M13</f>
        <v>46035</v>
      </c>
      <c r="J17" s="75">
        <f>期間シート!N13</f>
        <v>46052</v>
      </c>
      <c r="K17" s="83">
        <f>期間シート!O13</f>
        <v>46056</v>
      </c>
    </row>
    <row r="18" spans="1:11" ht="33" customHeight="1">
      <c r="A18" s="74" t="str">
        <f>期間シート!A14&amp;"１日"</f>
        <v>令和８年５月１日</v>
      </c>
      <c r="B18" s="65">
        <f>期間シート!C14</f>
        <v>46042</v>
      </c>
      <c r="C18" s="76">
        <f>期間シート!I14</f>
        <v>46068</v>
      </c>
      <c r="D18" s="65">
        <f>期間シート!J14</f>
        <v>46037</v>
      </c>
      <c r="E18" s="66" t="s">
        <v>8</v>
      </c>
      <c r="F18" s="67">
        <f>期間シート!K14</f>
        <v>46063</v>
      </c>
      <c r="G18" s="72">
        <f>期間シート!L14</f>
        <v>46083</v>
      </c>
      <c r="H18" s="71" t="s">
        <v>8</v>
      </c>
      <c r="I18" s="73">
        <f>期間シート!M14</f>
        <v>46090</v>
      </c>
      <c r="J18" s="75">
        <f>期間シート!N14</f>
        <v>46112</v>
      </c>
      <c r="K18" s="83">
        <f>期間シート!O14</f>
        <v>46116</v>
      </c>
    </row>
    <row r="19" spans="1:11" ht="33" customHeight="1">
      <c r="A19" s="74" t="str">
        <f>期間シート!A15&amp;"１日"</f>
        <v>令和８年６月１日</v>
      </c>
      <c r="B19" s="65">
        <f>期間シート!C15</f>
        <v>46042</v>
      </c>
      <c r="C19" s="76">
        <f>期間シート!I15</f>
        <v>46068</v>
      </c>
      <c r="D19" s="65">
        <f>期間シート!J15</f>
        <v>46037</v>
      </c>
      <c r="E19" s="66" t="s">
        <v>8</v>
      </c>
      <c r="F19" s="67">
        <f>期間シート!K15</f>
        <v>46063</v>
      </c>
      <c r="G19" s="72">
        <f>期間シート!L15</f>
        <v>46083</v>
      </c>
      <c r="H19" s="71" t="s">
        <v>8</v>
      </c>
      <c r="I19" s="73">
        <f>期間シート!M15</f>
        <v>46090</v>
      </c>
      <c r="J19" s="75">
        <f>期間シート!N15</f>
        <v>46112</v>
      </c>
      <c r="K19" s="83">
        <f>期間シート!O15</f>
        <v>46116</v>
      </c>
    </row>
    <row r="20" spans="1:11" ht="33" customHeight="1">
      <c r="A20" s="74" t="str">
        <f>期間シート!A16&amp;"１日"</f>
        <v>令和８年７月１日</v>
      </c>
      <c r="B20" s="65">
        <f>期間シート!C16</f>
        <v>46104</v>
      </c>
      <c r="C20" s="76">
        <f>期間シート!I16</f>
        <v>46127</v>
      </c>
      <c r="D20" s="65">
        <f>期間シート!J16</f>
        <v>46096</v>
      </c>
      <c r="E20" s="66" t="s">
        <v>8</v>
      </c>
      <c r="F20" s="67">
        <f>期間シート!K16</f>
        <v>46122</v>
      </c>
      <c r="G20" s="72">
        <f>期間シート!L16</f>
        <v>46143</v>
      </c>
      <c r="H20" s="71" t="s">
        <v>8</v>
      </c>
      <c r="I20" s="73">
        <f>期間シート!M16</f>
        <v>46155</v>
      </c>
      <c r="J20" s="75">
        <f>期間シート!N16</f>
        <v>46171</v>
      </c>
      <c r="K20" s="83">
        <f>期間シート!O16</f>
        <v>46175</v>
      </c>
    </row>
    <row r="21" spans="1:11" ht="33" customHeight="1">
      <c r="A21" s="74" t="str">
        <f>期間シート!A17&amp;"１日"</f>
        <v>令和８年８月１日</v>
      </c>
      <c r="B21" s="65">
        <f>期間シート!C17</f>
        <v>46104</v>
      </c>
      <c r="C21" s="76">
        <f>期間シート!I17</f>
        <v>46127</v>
      </c>
      <c r="D21" s="65">
        <f>期間シート!J17</f>
        <v>46096</v>
      </c>
      <c r="E21" s="66" t="s">
        <v>8</v>
      </c>
      <c r="F21" s="67">
        <f>期間シート!K17</f>
        <v>46122</v>
      </c>
      <c r="G21" s="72">
        <f>期間シート!L17</f>
        <v>46143</v>
      </c>
      <c r="H21" s="71" t="s">
        <v>8</v>
      </c>
      <c r="I21" s="73">
        <f>期間シート!M17</f>
        <v>46155</v>
      </c>
      <c r="J21" s="75">
        <f>期間シート!N17</f>
        <v>46171</v>
      </c>
      <c r="K21" s="83">
        <f>期間シート!O17</f>
        <v>46175</v>
      </c>
    </row>
    <row r="22" spans="1:11" ht="33" customHeight="1">
      <c r="A22" s="74" t="str">
        <f>期間シート!A18&amp;"１日"</f>
        <v>令和８年９月１日</v>
      </c>
      <c r="B22" s="65">
        <f>期間シート!C18</f>
        <v>46162</v>
      </c>
      <c r="C22" s="76">
        <f>期間シート!I18</f>
        <v>46188</v>
      </c>
      <c r="D22" s="65">
        <f>期間シート!J18</f>
        <v>46157</v>
      </c>
      <c r="E22" s="66" t="s">
        <v>8</v>
      </c>
      <c r="F22" s="67">
        <f>期間シート!K18</f>
        <v>46183</v>
      </c>
      <c r="G22" s="72">
        <f>期間シート!L18</f>
        <v>46204</v>
      </c>
      <c r="H22" s="71" t="s">
        <v>8</v>
      </c>
      <c r="I22" s="73">
        <f>期間シート!M18</f>
        <v>46211</v>
      </c>
      <c r="J22" s="75">
        <f>期間シート!N18</f>
        <v>46234</v>
      </c>
      <c r="K22" s="83">
        <f>期間シート!O18</f>
        <v>46238</v>
      </c>
    </row>
    <row r="23" spans="1:11" ht="33" customHeight="1">
      <c r="A23" s="74" t="str">
        <f>期間シート!A19&amp;"１日"</f>
        <v>令和８年１０月１日</v>
      </c>
      <c r="B23" s="65">
        <f>期間シート!C19</f>
        <v>46162</v>
      </c>
      <c r="C23" s="76">
        <f>期間シート!I19</f>
        <v>46188</v>
      </c>
      <c r="D23" s="65">
        <f>期間シート!J19</f>
        <v>46157</v>
      </c>
      <c r="E23" s="66" t="s">
        <v>8</v>
      </c>
      <c r="F23" s="67">
        <f>期間シート!K19</f>
        <v>46183</v>
      </c>
      <c r="G23" s="72">
        <f>期間シート!L19</f>
        <v>46204</v>
      </c>
      <c r="H23" s="71" t="s">
        <v>8</v>
      </c>
      <c r="I23" s="73">
        <f>期間シート!M19</f>
        <v>46211</v>
      </c>
      <c r="J23" s="75">
        <f>期間シート!N19</f>
        <v>46234</v>
      </c>
      <c r="K23" s="83">
        <f>期間シート!O19</f>
        <v>46238</v>
      </c>
    </row>
    <row r="24" spans="1:11" ht="33" customHeight="1">
      <c r="A24" s="74" t="str">
        <f>期間シート!A20&amp;"１日"</f>
        <v>令和８年１１月１日</v>
      </c>
      <c r="B24" s="65">
        <f>期間シート!C20</f>
        <v>46224</v>
      </c>
      <c r="C24" s="76">
        <f>期間シート!I20</f>
        <v>46249</v>
      </c>
      <c r="D24" s="65">
        <f>期間シート!J20</f>
        <v>46218</v>
      </c>
      <c r="E24" s="66" t="s">
        <v>8</v>
      </c>
      <c r="F24" s="67">
        <f>期間シート!K20</f>
        <v>46244</v>
      </c>
      <c r="G24" s="72">
        <f>期間シート!L20</f>
        <v>46266</v>
      </c>
      <c r="H24" s="71" t="s">
        <v>8</v>
      </c>
      <c r="I24" s="73">
        <f>期間シート!M20</f>
        <v>46273</v>
      </c>
      <c r="J24" s="75">
        <f>期間シート!N20</f>
        <v>46295</v>
      </c>
      <c r="K24" s="83">
        <f>期間シート!O20</f>
        <v>46299</v>
      </c>
    </row>
    <row r="25" spans="1:11" ht="33" customHeight="1">
      <c r="A25" s="74" t="str">
        <f>期間シート!A21&amp;"１日"</f>
        <v>令和８年１２月１日</v>
      </c>
      <c r="B25" s="65">
        <f>期間シート!C21</f>
        <v>46224</v>
      </c>
      <c r="C25" s="76">
        <f>期間シート!I21</f>
        <v>46249</v>
      </c>
      <c r="D25" s="65">
        <f>期間シート!J21</f>
        <v>46218</v>
      </c>
      <c r="E25" s="66" t="s">
        <v>8</v>
      </c>
      <c r="F25" s="67">
        <f>期間シート!K21</f>
        <v>46244</v>
      </c>
      <c r="G25" s="72">
        <f>期間シート!L21</f>
        <v>46266</v>
      </c>
      <c r="H25" s="71" t="s">
        <v>8</v>
      </c>
      <c r="I25" s="73">
        <f>期間シート!M21</f>
        <v>46273</v>
      </c>
      <c r="J25" s="75">
        <f>期間シート!N21</f>
        <v>46295</v>
      </c>
      <c r="K25" s="83">
        <f>期間シート!O21</f>
        <v>46299</v>
      </c>
    </row>
    <row r="26" spans="1:11" ht="33" customHeight="1">
      <c r="A26" s="74" t="str">
        <f>期間シート!A22&amp;"１日"</f>
        <v>令和９年１月１日</v>
      </c>
      <c r="B26" s="65">
        <f>期間シート!C22</f>
        <v>46289</v>
      </c>
      <c r="C26" s="76">
        <f>期間シート!I22</f>
        <v>46310</v>
      </c>
      <c r="D26" s="65">
        <f>期間シート!J22</f>
        <v>46280</v>
      </c>
      <c r="E26" s="66" t="s">
        <v>8</v>
      </c>
      <c r="F26" s="67">
        <f>期間シート!K22</f>
        <v>46305</v>
      </c>
      <c r="G26" s="72">
        <f>期間シート!L22</f>
        <v>46328</v>
      </c>
      <c r="H26" s="71" t="s">
        <v>8</v>
      </c>
      <c r="I26" s="73">
        <f>期間シート!M22</f>
        <v>46336</v>
      </c>
      <c r="J26" s="75">
        <f>期間シート!N22</f>
        <v>46356</v>
      </c>
      <c r="K26" s="83">
        <f>期間シート!O22</f>
        <v>46360</v>
      </c>
    </row>
    <row r="27" spans="1:11" ht="33" customHeight="1">
      <c r="A27" s="74" t="str">
        <f>期間シート!A23&amp;"１日"</f>
        <v>令和９年２月１日</v>
      </c>
      <c r="B27" s="65">
        <f>期間シート!C23</f>
        <v>46289</v>
      </c>
      <c r="C27" s="76">
        <f>期間シート!I23</f>
        <v>46310</v>
      </c>
      <c r="D27" s="65">
        <f>期間シート!J23</f>
        <v>46280</v>
      </c>
      <c r="E27" s="66" t="s">
        <v>8</v>
      </c>
      <c r="F27" s="67">
        <f>期間シート!K23</f>
        <v>46305</v>
      </c>
      <c r="G27" s="72">
        <f>期間シート!L23</f>
        <v>46328</v>
      </c>
      <c r="H27" s="71" t="s">
        <v>8</v>
      </c>
      <c r="I27" s="73">
        <f>期間シート!M23</f>
        <v>46336</v>
      </c>
      <c r="J27" s="75">
        <f>期間シート!N23</f>
        <v>46356</v>
      </c>
      <c r="K27" s="83">
        <f>期間シート!O23</f>
        <v>46360</v>
      </c>
    </row>
    <row r="28" spans="1:11" ht="33" customHeight="1">
      <c r="A28" s="74" t="str">
        <f>期間シート!A24&amp;"１日"</f>
        <v>令和９年３月１日</v>
      </c>
      <c r="B28" s="65">
        <f>期間シート!C24</f>
        <v>46346</v>
      </c>
      <c r="C28" s="76">
        <f>期間シート!I24</f>
        <v>46371</v>
      </c>
      <c r="D28" s="65">
        <f>期間シート!J24</f>
        <v>46341</v>
      </c>
      <c r="E28" s="66" t="s">
        <v>8</v>
      </c>
      <c r="F28" s="67">
        <f>期間シート!K24</f>
        <v>46366</v>
      </c>
      <c r="G28" s="72">
        <f>期間シート!L24</f>
        <v>46391</v>
      </c>
      <c r="H28" s="71" t="s">
        <v>8</v>
      </c>
      <c r="I28" s="73">
        <f>期間シート!M24</f>
        <v>46399</v>
      </c>
      <c r="J28" s="75">
        <f>期間シート!N24</f>
        <v>46416</v>
      </c>
      <c r="K28" s="83">
        <f>期間シート!O24</f>
        <v>46420</v>
      </c>
    </row>
    <row r="29" spans="1:11" ht="33" customHeight="1">
      <c r="A29" s="74" t="str">
        <f>期間シート!A25&amp;"１日"</f>
        <v>令和９年４月１日</v>
      </c>
      <c r="B29" s="65">
        <f>期間シート!C25</f>
        <v>46346</v>
      </c>
      <c r="C29" s="76">
        <f>期間シート!I25</f>
        <v>46371</v>
      </c>
      <c r="D29" s="65">
        <f>期間シート!J25</f>
        <v>46341</v>
      </c>
      <c r="E29" s="66" t="s">
        <v>8</v>
      </c>
      <c r="F29" s="67">
        <f>期間シート!K25</f>
        <v>46366</v>
      </c>
      <c r="G29" s="72">
        <f>期間シート!L25</f>
        <v>46391</v>
      </c>
      <c r="H29" s="71" t="s">
        <v>8</v>
      </c>
      <c r="I29" s="73">
        <f>期間シート!M25</f>
        <v>46399</v>
      </c>
      <c r="J29" s="75">
        <f>期間シート!N25</f>
        <v>46416</v>
      </c>
      <c r="K29" s="83">
        <f>期間シート!O25</f>
        <v>46420</v>
      </c>
    </row>
    <row r="30" spans="1:11" ht="33" customHeight="1">
      <c r="A30" s="74" t="str">
        <f>期間シート!A26&amp;"１日"</f>
        <v>令和９年５月１日</v>
      </c>
      <c r="B30" s="65">
        <f>期間シート!C26</f>
        <v>46407</v>
      </c>
      <c r="C30" s="76">
        <f>期間シート!I26</f>
        <v>46433</v>
      </c>
      <c r="D30" s="65">
        <f>期間シート!J26</f>
        <v>46402</v>
      </c>
      <c r="E30" s="66" t="s">
        <v>8</v>
      </c>
      <c r="F30" s="67">
        <f>期間シート!K26</f>
        <v>46428</v>
      </c>
      <c r="G30" s="72">
        <f>期間シート!L26</f>
        <v>46447</v>
      </c>
      <c r="H30" s="71" t="s">
        <v>8</v>
      </c>
      <c r="I30" s="73">
        <f>期間シート!M26</f>
        <v>46454</v>
      </c>
      <c r="J30" s="75">
        <f>期間シート!N26</f>
        <v>46477</v>
      </c>
      <c r="K30" s="83">
        <f>期間シート!O26</f>
        <v>46481</v>
      </c>
    </row>
    <row r="31" spans="1:11" ht="33" customHeight="1">
      <c r="A31" s="74" t="str">
        <f>期間シート!A27&amp;"１日"</f>
        <v>令和９年６月１日</v>
      </c>
      <c r="B31" s="65">
        <f>期間シート!C27</f>
        <v>46407</v>
      </c>
      <c r="C31" s="76">
        <f>期間シート!I27</f>
        <v>46433</v>
      </c>
      <c r="D31" s="65">
        <f>期間シート!J27</f>
        <v>46402</v>
      </c>
      <c r="E31" s="66" t="s">
        <v>8</v>
      </c>
      <c r="F31" s="67">
        <f>期間シート!K27</f>
        <v>46428</v>
      </c>
      <c r="G31" s="72">
        <f>期間シート!L27</f>
        <v>46447</v>
      </c>
      <c r="H31" s="71" t="s">
        <v>8</v>
      </c>
      <c r="I31" s="73">
        <f>期間シート!M27</f>
        <v>46454</v>
      </c>
      <c r="J31" s="75">
        <f>期間シート!N27</f>
        <v>46477</v>
      </c>
      <c r="K31" s="83">
        <f>期間シート!O27</f>
        <v>46481</v>
      </c>
    </row>
    <row r="32" spans="1:11" ht="33" customHeight="1">
      <c r="A32" s="74" t="str">
        <f>期間シート!A28&amp;"１日"</f>
        <v>令和９年７月１日</v>
      </c>
      <c r="B32" s="65">
        <f>期間シート!C28</f>
        <v>46469</v>
      </c>
      <c r="C32" s="76">
        <f>期間シート!I28</f>
        <v>46492</v>
      </c>
      <c r="D32" s="65">
        <f>期間シート!J28</f>
        <v>46461</v>
      </c>
      <c r="E32" s="66" t="s">
        <v>8</v>
      </c>
      <c r="F32" s="67">
        <f>期間シート!K28</f>
        <v>46487</v>
      </c>
      <c r="G32" s="72">
        <f>期間シート!L28</f>
        <v>46513</v>
      </c>
      <c r="H32" s="71" t="s">
        <v>8</v>
      </c>
      <c r="I32" s="73">
        <f>期間シート!M28</f>
        <v>46520</v>
      </c>
      <c r="J32" s="75">
        <f>期間シート!N28</f>
        <v>46538</v>
      </c>
      <c r="K32" s="83">
        <f>期間シート!O28</f>
        <v>46542</v>
      </c>
    </row>
    <row r="33" spans="1:11" ht="33" customHeight="1">
      <c r="A33" s="74" t="str">
        <f>期間シート!A29&amp;"１日"</f>
        <v>令和９年８月１日</v>
      </c>
      <c r="B33" s="65">
        <f>期間シート!C29</f>
        <v>46469</v>
      </c>
      <c r="C33" s="76">
        <f>期間シート!I29</f>
        <v>46492</v>
      </c>
      <c r="D33" s="65">
        <f>期間シート!J29</f>
        <v>46461</v>
      </c>
      <c r="E33" s="66" t="s">
        <v>8</v>
      </c>
      <c r="F33" s="67">
        <f>期間シート!K29</f>
        <v>46487</v>
      </c>
      <c r="G33" s="72">
        <f>期間シート!L29</f>
        <v>46513</v>
      </c>
      <c r="H33" s="71" t="s">
        <v>8</v>
      </c>
      <c r="I33" s="73">
        <f>期間シート!M29</f>
        <v>46520</v>
      </c>
      <c r="J33" s="75">
        <f>期間シート!N29</f>
        <v>46538</v>
      </c>
      <c r="K33" s="83">
        <f>期間シート!O29</f>
        <v>46542</v>
      </c>
    </row>
    <row r="34" spans="1:11" ht="33" customHeight="1">
      <c r="A34" s="74" t="str">
        <f>期間シート!A30&amp;"１日"</f>
        <v>令和９年９月１日</v>
      </c>
      <c r="B34" s="65">
        <f>期間シート!C30</f>
        <v>46527</v>
      </c>
      <c r="C34" s="76">
        <f>期間シート!I30</f>
        <v>46553</v>
      </c>
      <c r="D34" s="65">
        <f>期間シート!J30</f>
        <v>46522</v>
      </c>
      <c r="E34" s="66" t="s">
        <v>8</v>
      </c>
      <c r="F34" s="67">
        <f>期間シート!K30</f>
        <v>46548</v>
      </c>
      <c r="G34" s="72">
        <f>期間シート!L30</f>
        <v>46569</v>
      </c>
      <c r="H34" s="71" t="s">
        <v>8</v>
      </c>
      <c r="I34" s="73">
        <f>期間シート!M30</f>
        <v>46576</v>
      </c>
      <c r="J34" s="75">
        <f>期間シート!N30</f>
        <v>46598</v>
      </c>
      <c r="K34" s="83">
        <f>期間シート!O30</f>
        <v>46602</v>
      </c>
    </row>
    <row r="35" spans="1:11" ht="33" customHeight="1">
      <c r="A35" s="74" t="str">
        <f>期間シート!A31&amp;"１日"</f>
        <v>令和９年１０月１日</v>
      </c>
      <c r="B35" s="65">
        <f>期間シート!C31</f>
        <v>46527</v>
      </c>
      <c r="C35" s="76">
        <f>期間シート!I31</f>
        <v>46553</v>
      </c>
      <c r="D35" s="65">
        <f>期間シート!J31</f>
        <v>46522</v>
      </c>
      <c r="E35" s="66" t="s">
        <v>8</v>
      </c>
      <c r="F35" s="67">
        <f>期間シート!K31</f>
        <v>46548</v>
      </c>
      <c r="G35" s="72">
        <f>期間シート!L31</f>
        <v>46569</v>
      </c>
      <c r="H35" s="71" t="s">
        <v>8</v>
      </c>
      <c r="I35" s="73">
        <f>期間シート!M31</f>
        <v>46576</v>
      </c>
      <c r="J35" s="75">
        <f>期間シート!N31</f>
        <v>46598</v>
      </c>
      <c r="K35" s="83">
        <f>期間シート!O31</f>
        <v>46602</v>
      </c>
    </row>
    <row r="36" spans="1:11" ht="33" customHeight="1">
      <c r="A36" s="74" t="str">
        <f>期間シート!A32&amp;"１日"</f>
        <v>令和９年１１月１日</v>
      </c>
      <c r="B36" s="65">
        <f>期間シート!C32</f>
        <v>46588</v>
      </c>
      <c r="C36" s="76">
        <f>期間シート!I32</f>
        <v>46614</v>
      </c>
      <c r="D36" s="65">
        <f>期間シート!J32</f>
        <v>46522</v>
      </c>
      <c r="E36" s="66" t="s">
        <v>8</v>
      </c>
      <c r="F36" s="67">
        <f>期間シート!K32</f>
        <v>46609</v>
      </c>
      <c r="G36" s="72">
        <f>期間シート!L32</f>
        <v>46631</v>
      </c>
      <c r="H36" s="71" t="s">
        <v>8</v>
      </c>
      <c r="I36" s="73">
        <f>期間シート!M32</f>
        <v>46638</v>
      </c>
      <c r="J36" s="75">
        <f>期間シート!N32</f>
        <v>46660</v>
      </c>
      <c r="K36" s="83">
        <f>期間シート!O32</f>
        <v>46664</v>
      </c>
    </row>
    <row r="37" spans="1:11" ht="33" customHeight="1">
      <c r="A37" s="74" t="str">
        <f>期間シート!A33&amp;"１日"</f>
        <v>令和９年１２月１日</v>
      </c>
      <c r="B37" s="65">
        <f>期間シート!C33</f>
        <v>46588</v>
      </c>
      <c r="C37" s="76">
        <f>期間シート!I33</f>
        <v>46614</v>
      </c>
      <c r="D37" s="65">
        <f>期間シート!J33</f>
        <v>46522</v>
      </c>
      <c r="E37" s="66" t="s">
        <v>8</v>
      </c>
      <c r="F37" s="67">
        <f>期間シート!K33</f>
        <v>46609</v>
      </c>
      <c r="G37" s="72">
        <f>期間シート!L33</f>
        <v>46631</v>
      </c>
      <c r="H37" s="71" t="s">
        <v>8</v>
      </c>
      <c r="I37" s="73">
        <f>期間シート!M33</f>
        <v>46638</v>
      </c>
      <c r="J37" s="75">
        <f>期間シート!N33</f>
        <v>46660</v>
      </c>
      <c r="K37" s="83">
        <f>期間シート!O33</f>
        <v>46664</v>
      </c>
    </row>
    <row r="38" spans="1:11" ht="35.1" customHeight="1">
      <c r="A38" s="88" t="s">
        <v>87</v>
      </c>
      <c r="B38" s="86"/>
      <c r="C38" s="86"/>
      <c r="D38" s="87"/>
      <c r="E38" s="86"/>
      <c r="F38" s="87"/>
      <c r="G38" s="87"/>
    </row>
    <row r="39" spans="1:11" ht="35.1" customHeight="1"/>
    <row r="40" spans="1:11" ht="35.1" customHeight="1"/>
    <row r="41" spans="1:11" ht="35.1" customHeight="1"/>
    <row r="42" spans="1:11" ht="35.1" customHeight="1"/>
    <row r="43" spans="1:11" ht="35.1" customHeight="1"/>
    <row r="44" spans="1:11" ht="35.1" customHeight="1"/>
    <row r="45" spans="1:11" ht="30" customHeight="1"/>
    <row r="46" spans="1:11" ht="30" customHeight="1"/>
    <row r="47" spans="1:11" ht="30" customHeight="1"/>
    <row r="48" spans="1:11" ht="30" customHeight="1"/>
    <row r="49" ht="30" customHeight="1"/>
    <row r="50" ht="30" customHeight="1"/>
    <row r="51" ht="30" customHeight="1"/>
    <row r="52" ht="30" customHeight="1"/>
    <row r="53" ht="30" customHeight="1"/>
    <row r="54" ht="30" customHeight="1"/>
  </sheetData>
  <mergeCells count="9">
    <mergeCell ref="K4:K5"/>
    <mergeCell ref="A1:K1"/>
    <mergeCell ref="A2:K2"/>
    <mergeCell ref="A4:A5"/>
    <mergeCell ref="B4:B5"/>
    <mergeCell ref="C4:C5"/>
    <mergeCell ref="D4:F4"/>
    <mergeCell ref="G4:I4"/>
    <mergeCell ref="J4:J5"/>
  </mergeCells>
  <phoneticPr fontId="1"/>
  <pageMargins left="0.70866141732283472" right="0.70866141732283472" top="0.74803149606299213" bottom="0.74803149606299213"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地域密着型通所介護</vt:lpstr>
      <vt:lpstr>地域密着型通所介護以外</vt:lpstr>
      <vt:lpstr>日程確認</vt:lpstr>
      <vt:lpstr>日程確認 (協議あり)</vt:lpstr>
      <vt:lpstr>期間シート</vt:lpstr>
      <vt:lpstr>居宅ＰＤＦ</vt:lpstr>
      <vt:lpstr>地密ＰＤＦ</vt:lpstr>
      <vt:lpstr>地密デイ以外ＰＤＦ</vt:lpstr>
      <vt:lpstr>地域密着型通所介護!Print_Area</vt:lpstr>
      <vt:lpstr>地域密着型通所介護以外!Print_Area</vt:lpstr>
      <vt:lpstr>日程確認!Print_Area</vt:lpstr>
      <vt:lpstr>'日程確認 (協議あり)'!Print_Area</vt:lpstr>
      <vt:lpstr>居宅ＰＤＦ!Print_Titles</vt:lpstr>
      <vt:lpstr>地密ＰＤＦ!Print_Titles</vt:lpstr>
      <vt:lpstr>地密デイ以外ＰＤＦ!Print_Titles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2025-03-24T02:04:37Z</cp:lastPrinted>
  <dcterms:created xsi:type="dcterms:W3CDTF">2015-06-05T18:19:34Z</dcterms:created>
  <dcterms:modified xsi:type="dcterms:W3CDTF">2025-03-27T02:12:36Z</dcterms:modified>
</cp:coreProperties>
</file>