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FF001C\OA-fa0018$\ユーザ作業用フォルダ\11　経理グループ\01.統括フォルダ\01.予算\01.予算編成資料\17 平成31年度\20 予算事業一覧\52_03月20日公表データ\114心身会計\"/>
    </mc:Choice>
  </mc:AlternateContent>
  <bookViews>
    <workbookView xWindow="0" yWindow="0" windowWidth="20490" windowHeight="7230"/>
  </bookViews>
  <sheets>
    <sheet name="予算事業一覧" sheetId="1" r:id="rId1"/>
  </sheets>
  <definedNames>
    <definedName name="_xlnm.Print_Area" localSheetId="0">予算事業一覧!$A$5:$I$41</definedName>
    <definedName name="_xlnm.Print_Titles" localSheetId="0">予算事業一覧!$7:$11</definedName>
  </definedNames>
  <calcPr calcId="152511"/>
</workbook>
</file>

<file path=xl/calcChain.xml><?xml version="1.0" encoding="utf-8"?>
<calcChain xmlns="http://schemas.openxmlformats.org/spreadsheetml/2006/main">
  <c r="E41" i="1" l="1"/>
  <c r="E40" i="1"/>
  <c r="F39" i="1" l="1"/>
  <c r="G37" i="1" l="1"/>
  <c r="G36" i="1"/>
  <c r="G33" i="1"/>
  <c r="G32" i="1"/>
  <c r="G29" i="1"/>
  <c r="G28" i="1"/>
  <c r="G25" i="1"/>
  <c r="G24" i="1"/>
  <c r="G21" i="1"/>
  <c r="G20" i="1"/>
  <c r="G17" i="1"/>
  <c r="G16" i="1"/>
  <c r="G13" i="1"/>
  <c r="G12" i="1"/>
  <c r="F38" i="1" l="1"/>
  <c r="F35" i="1"/>
  <c r="F34" i="1"/>
  <c r="F31" i="1"/>
  <c r="F30" i="1"/>
  <c r="F27" i="1"/>
  <c r="F26" i="1"/>
  <c r="F23" i="1"/>
  <c r="F22" i="1"/>
  <c r="F19" i="1"/>
  <c r="F18" i="1"/>
  <c r="F15" i="1"/>
  <c r="F14" i="1"/>
  <c r="G39" i="1" l="1"/>
  <c r="G38" i="1"/>
  <c r="G35" i="1"/>
  <c r="G34" i="1"/>
  <c r="G31" i="1"/>
  <c r="G30" i="1"/>
  <c r="G26" i="1"/>
  <c r="G27" i="1"/>
  <c r="G22" i="1"/>
  <c r="G23" i="1"/>
  <c r="G18" i="1"/>
  <c r="G19" i="1"/>
  <c r="G15" i="1"/>
  <c r="G14" i="1"/>
  <c r="F40" i="1"/>
  <c r="F41" i="1"/>
  <c r="G41" i="1" l="1"/>
  <c r="G40" i="1"/>
  <c r="I41" i="1"/>
  <c r="I40" i="1"/>
  <c r="H40" i="1" s="1"/>
</calcChain>
</file>

<file path=xl/sharedStrings.xml><?xml version="1.0" encoding="utf-8"?>
<sst xmlns="http://schemas.openxmlformats.org/spreadsheetml/2006/main" count="58" uniqueCount="38">
  <si>
    <t>予算事業一覧</t>
    <phoneticPr fontId="4"/>
  </si>
  <si>
    <t>(款-項-目)</t>
    <rPh sb="1" eb="2">
      <t>カン</t>
    </rPh>
    <rPh sb="3" eb="4">
      <t>コウ</t>
    </rPh>
    <rPh sb="5" eb="6">
      <t>モク</t>
    </rPh>
    <phoneticPr fontId="8"/>
  </si>
  <si>
    <t>事務費</t>
    <rPh sb="0" eb="3">
      <t>ジムヒ</t>
    </rPh>
    <phoneticPr fontId="4"/>
  </si>
  <si>
    <t>障がい福祉課</t>
    <rPh sb="0" eb="1">
      <t>ショウ</t>
    </rPh>
    <rPh sb="3" eb="6">
      <t>フクシカ</t>
    </rPh>
    <phoneticPr fontId="8"/>
  </si>
  <si>
    <t>出</t>
    <rPh sb="0" eb="1">
      <t>デ</t>
    </rPh>
    <phoneticPr fontId="8"/>
  </si>
  <si>
    <t>税</t>
    <rPh sb="0" eb="1">
      <t>ゼイ</t>
    </rPh>
    <phoneticPr fontId="8"/>
  </si>
  <si>
    <t>事務費計</t>
    <rPh sb="0" eb="3">
      <t>ジムヒ</t>
    </rPh>
    <rPh sb="3" eb="4">
      <t>ケイ</t>
    </rPh>
    <phoneticPr fontId="8"/>
  </si>
  <si>
    <t>納付費</t>
    <rPh sb="0" eb="2">
      <t>ノウフ</t>
    </rPh>
    <rPh sb="2" eb="3">
      <t>ヒ</t>
    </rPh>
    <phoneticPr fontId="4"/>
  </si>
  <si>
    <t>納付費計</t>
    <rPh sb="0" eb="2">
      <t>ノウフ</t>
    </rPh>
    <rPh sb="2" eb="3">
      <t>ヒ</t>
    </rPh>
    <rPh sb="3" eb="4">
      <t>ケイ</t>
    </rPh>
    <phoneticPr fontId="8"/>
  </si>
  <si>
    <t>特別調整納付費</t>
    <rPh sb="0" eb="2">
      <t>トクベツ</t>
    </rPh>
    <rPh sb="2" eb="4">
      <t>チョウセイ</t>
    </rPh>
    <rPh sb="4" eb="6">
      <t>ノウフ</t>
    </rPh>
    <rPh sb="6" eb="7">
      <t>ヒ</t>
    </rPh>
    <phoneticPr fontId="4"/>
  </si>
  <si>
    <t>特別調整費納付費計</t>
    <rPh sb="0" eb="2">
      <t>トクベツ</t>
    </rPh>
    <rPh sb="2" eb="5">
      <t>チョウセイヒ</t>
    </rPh>
    <rPh sb="5" eb="7">
      <t>ノウフ</t>
    </rPh>
    <rPh sb="7" eb="8">
      <t>ヒ</t>
    </rPh>
    <rPh sb="8" eb="9">
      <t>ケイ</t>
    </rPh>
    <phoneticPr fontId="8"/>
  </si>
  <si>
    <t>給付費</t>
    <rPh sb="0" eb="2">
      <t>キュウフ</t>
    </rPh>
    <rPh sb="2" eb="3">
      <t>ヒ</t>
    </rPh>
    <phoneticPr fontId="4"/>
  </si>
  <si>
    <t>給付費計</t>
    <rPh sb="0" eb="2">
      <t>キュウフ</t>
    </rPh>
    <rPh sb="2" eb="3">
      <t>ヒ</t>
    </rPh>
    <rPh sb="3" eb="4">
      <t>ケイ</t>
    </rPh>
    <phoneticPr fontId="8"/>
  </si>
  <si>
    <t>基金蓄積計</t>
    <rPh sb="0" eb="2">
      <t>キキン</t>
    </rPh>
    <rPh sb="2" eb="4">
      <t>チクセキ</t>
    </rPh>
    <rPh sb="4" eb="5">
      <t>ケイ</t>
    </rPh>
    <phoneticPr fontId="8"/>
  </si>
  <si>
    <t>保険料還付金</t>
    <rPh sb="0" eb="3">
      <t>ホケンリョウ</t>
    </rPh>
    <rPh sb="3" eb="6">
      <t>カンプキン</t>
    </rPh>
    <phoneticPr fontId="4"/>
  </si>
  <si>
    <t>還付金計</t>
    <rPh sb="0" eb="3">
      <t>カンプキン</t>
    </rPh>
    <rPh sb="3" eb="4">
      <t>ケイ</t>
    </rPh>
    <phoneticPr fontId="8"/>
  </si>
  <si>
    <t>予備費</t>
    <rPh sb="0" eb="3">
      <t>ヨビヒ</t>
    </rPh>
    <phoneticPr fontId="4"/>
  </si>
  <si>
    <t>予備費計</t>
    <rPh sb="3" eb="4">
      <t>ケイ</t>
    </rPh>
    <phoneticPr fontId="8"/>
  </si>
  <si>
    <t>区CM出</t>
    <rPh sb="0" eb="1">
      <t>ク</t>
    </rPh>
    <rPh sb="3" eb="4">
      <t>デ</t>
    </rPh>
    <phoneticPr fontId="4"/>
  </si>
  <si>
    <t>区CM税</t>
    <rPh sb="0" eb="1">
      <t>ク</t>
    </rPh>
    <rPh sb="3" eb="4">
      <t>ゼイ</t>
    </rPh>
    <phoneticPr fontId="4"/>
  </si>
  <si>
    <t>心身障害者扶養共済基金蓄積</t>
    <phoneticPr fontId="4"/>
  </si>
  <si>
    <t>会計計</t>
    <phoneticPr fontId="4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</si>
  <si>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8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</si>
  <si>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8"/>
  </si>
  <si>
    <t>(単位：千円)</t>
    <phoneticPr fontId="8"/>
  </si>
  <si>
    <t>通し</t>
    <phoneticPr fontId="8"/>
  </si>
  <si>
    <t>科 目</t>
    <rPh sb="0" eb="1">
      <t>カ</t>
    </rPh>
    <rPh sb="2" eb="3">
      <t>メ</t>
    </rPh>
    <phoneticPr fontId="8"/>
  </si>
  <si>
    <t>事  業  名</t>
    <phoneticPr fontId="8"/>
  </si>
  <si>
    <t>担 当 課</t>
    <rPh sb="0" eb="1">
      <t>タン</t>
    </rPh>
    <rPh sb="2" eb="3">
      <t>トウ</t>
    </rPh>
    <rPh sb="4" eb="5">
      <t>カ</t>
    </rPh>
    <phoneticPr fontId="8"/>
  </si>
  <si>
    <t>増  減</t>
    <rPh sb="0" eb="1">
      <t>ゾウ</t>
    </rPh>
    <rPh sb="3" eb="4">
      <t>ゲン</t>
    </rPh>
    <phoneticPr fontId="8"/>
  </si>
  <si>
    <t>備  考</t>
    <phoneticPr fontId="8"/>
  </si>
  <si>
    <t>番号</t>
    <phoneticPr fontId="8"/>
  </si>
  <si>
    <t>当 初 ①</t>
    <phoneticPr fontId="8"/>
  </si>
  <si>
    <t>（② - ①）</t>
    <phoneticPr fontId="8"/>
  </si>
  <si>
    <t>31 年 度</t>
    <rPh sb="3" eb="4">
      <t>ネン</t>
    </rPh>
    <rPh sb="5" eb="6">
      <t>ド</t>
    </rPh>
    <phoneticPr fontId="4"/>
  </si>
  <si>
    <t>30 年 度</t>
    <phoneticPr fontId="8"/>
  </si>
  <si>
    <t>会計名　　心身障害者扶養共済事業会計　　</t>
    <phoneticPr fontId="4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</si>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</sst>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#\-#\-#"/>
    <numFmt numFmtId="178" formatCode="#,##0;&quot;△ &quot;#,##0"/>
    <numFmt numFmtId="179" formatCode="\(#,##0\)"/>
    <numFmt numFmtId="180" formatCode="\(#,##0\);\(&quot;△ &quot;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1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2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0" applyFont="1" applyFill="1"/>
    <xf numFmtId="0" fontId="5" fillId="0" borderId="0" xfId="2" applyNumberFormat="1" applyFont="1" applyFill="1" applyAlignment="1">
      <alignment vertical="center" wrapText="1" shrinkToFit="1"/>
    </xf>
    <xf numFmtId="0" fontId="7" fillId="0" borderId="0" xfId="2" applyNumberFormat="1" applyFont="1" applyFill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5" fillId="0" borderId="0" xfId="2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right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6" xfId="2" applyNumberFormat="1" applyFont="1" applyFill="1" applyBorder="1" applyAlignment="1">
      <alignment horizontal="center" vertical="center"/>
    </xf>
    <xf numFmtId="178" fontId="5" fillId="0" borderId="11" xfId="2" applyNumberFormat="1" applyFont="1" applyFill="1" applyBorder="1" applyAlignment="1">
      <alignment horizontal="right" vertical="center" shrinkToFit="1"/>
    </xf>
    <xf numFmtId="178" fontId="5" fillId="0" borderId="13" xfId="2" applyNumberFormat="1" applyFont="1" applyFill="1" applyBorder="1" applyAlignment="1">
      <alignment horizontal="right" vertical="center" shrinkToFit="1"/>
    </xf>
    <xf numFmtId="179" fontId="5" fillId="0" borderId="7" xfId="2" applyNumberFormat="1" applyFont="1" applyFill="1" applyBorder="1" applyAlignment="1">
      <alignment vertical="center" shrinkToFit="1"/>
    </xf>
    <xf numFmtId="180" fontId="5" fillId="0" borderId="7" xfId="2" applyNumberFormat="1" applyFont="1" applyFill="1" applyBorder="1" applyAlignment="1">
      <alignment vertical="center" shrinkToFit="1"/>
    </xf>
    <xf numFmtId="179" fontId="5" fillId="0" borderId="9" xfId="2" applyNumberFormat="1" applyFont="1" applyFill="1" applyBorder="1" applyAlignment="1">
      <alignment vertical="center" shrinkToFit="1"/>
    </xf>
    <xf numFmtId="178" fontId="5" fillId="0" borderId="11" xfId="2" applyNumberFormat="1" applyFont="1" applyFill="1" applyBorder="1" applyAlignment="1">
      <alignment vertical="center" shrinkToFit="1"/>
    </xf>
    <xf numFmtId="178" fontId="5" fillId="0" borderId="20" xfId="2" applyNumberFormat="1" applyFont="1" applyFill="1" applyBorder="1" applyAlignment="1">
      <alignment vertical="center" shrinkToFit="1"/>
    </xf>
    <xf numFmtId="179" fontId="5" fillId="0" borderId="20" xfId="2" applyNumberFormat="1" applyFont="1" applyFill="1" applyBorder="1" applyAlignment="1">
      <alignment vertical="center" shrinkToFit="1"/>
    </xf>
    <xf numFmtId="180" fontId="5" fillId="0" borderId="26" xfId="2" applyNumberFormat="1" applyFont="1" applyFill="1" applyBorder="1" applyAlignment="1">
      <alignment vertical="center" shrinkToFit="1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 wrapText="1" shrinkToFit="1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7" fillId="0" borderId="0" xfId="2" applyNumberFormat="1" applyFont="1" applyFill="1" applyBorder="1" applyAlignment="1">
      <alignment vertical="center"/>
    </xf>
    <xf numFmtId="179" fontId="5" fillId="0" borderId="26" xfId="2" applyNumberFormat="1" applyFont="1" applyFill="1" applyBorder="1" applyAlignment="1">
      <alignment vertical="center" shrinkToFit="1"/>
    </xf>
    <xf numFmtId="180" fontId="5" fillId="0" borderId="28" xfId="2" applyNumberFormat="1" applyFont="1" applyFill="1" applyBorder="1" applyAlignment="1">
      <alignment vertical="center" shrinkToFit="1"/>
    </xf>
    <xf numFmtId="0" fontId="10" fillId="0" borderId="0" xfId="2" applyNumberFormat="1" applyFont="1" applyFill="1" applyAlignment="1">
      <alignment horizontal="center" vertical="center" shrinkToFit="1"/>
    </xf>
    <xf numFmtId="0" fontId="10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9" fillId="0" borderId="0" xfId="2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19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7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5" fillId="0" borderId="13" xfId="0" applyFont="1" applyFill="1" applyBorder="1" applyAlignment="1"/>
    <xf numFmtId="0" fontId="5" fillId="0" borderId="9" xfId="0" applyFont="1" applyFill="1" applyBorder="1" applyAlignment="1"/>
    <xf numFmtId="38" fontId="5" fillId="0" borderId="13" xfId="1" applyFont="1" applyFill="1" applyBorder="1" applyAlignment="1"/>
    <xf numFmtId="176" fontId="10" fillId="0" borderId="10" xfId="2" applyNumberFormat="1" applyFont="1" applyFill="1" applyBorder="1" applyAlignment="1">
      <alignment horizontal="center" vertical="center"/>
    </xf>
    <xf numFmtId="176" fontId="10" fillId="0" borderId="6" xfId="2" applyNumberFormat="1" applyFont="1" applyFill="1" applyBorder="1" applyAlignment="1">
      <alignment horizontal="center" vertical="center"/>
    </xf>
    <xf numFmtId="177" fontId="10" fillId="0" borderId="12" xfId="2" applyNumberFormat="1" applyFont="1" applyFill="1" applyBorder="1" applyAlignment="1">
      <alignment horizontal="center" vertical="center"/>
    </xf>
    <xf numFmtId="177" fontId="10" fillId="0" borderId="8" xfId="2" applyNumberFormat="1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vertical="center" wrapText="1"/>
    </xf>
    <xf numFmtId="0" fontId="12" fillId="0" borderId="7" xfId="6" applyFont="1" applyFill="1" applyBorder="1" applyAlignment="1">
      <alignment vertical="center" wrapText="1"/>
    </xf>
    <xf numFmtId="178" fontId="10" fillId="0" borderId="11" xfId="2" applyNumberFormat="1" applyFont="1" applyFill="1" applyBorder="1" applyAlignment="1">
      <alignment horizontal="center" vertical="center" wrapText="1"/>
    </xf>
    <xf numFmtId="178" fontId="10" fillId="0" borderId="7" xfId="2" applyNumberFormat="1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7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10" fillId="0" borderId="7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center" vertical="center"/>
    </xf>
    <xf numFmtId="0" fontId="10" fillId="0" borderId="8" xfId="2" applyNumberFormat="1" applyFont="1" applyFill="1" applyBorder="1" applyAlignment="1">
      <alignment horizontal="center" vertical="center"/>
    </xf>
    <xf numFmtId="0" fontId="10" fillId="0" borderId="9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right" vertical="center" wrapText="1"/>
    </xf>
    <xf numFmtId="176" fontId="10" fillId="0" borderId="14" xfId="2" applyNumberFormat="1" applyFont="1" applyFill="1" applyBorder="1" applyAlignment="1">
      <alignment horizontal="center" vertical="center"/>
    </xf>
    <xf numFmtId="176" fontId="10" fillId="0" borderId="15" xfId="2" applyNumberFormat="1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horizontal="center" vertical="center"/>
    </xf>
    <xf numFmtId="176" fontId="10" fillId="0" borderId="17" xfId="2" applyNumberFormat="1" applyFont="1" applyFill="1" applyBorder="1" applyAlignment="1">
      <alignment horizontal="center" vertical="center"/>
    </xf>
    <xf numFmtId="176" fontId="10" fillId="0" borderId="18" xfId="2" applyNumberFormat="1" applyFont="1" applyFill="1" applyBorder="1" applyAlignment="1">
      <alignment horizontal="center" vertical="center"/>
    </xf>
    <xf numFmtId="176" fontId="10" fillId="0" borderId="19" xfId="2" applyNumberFormat="1" applyFont="1" applyFill="1" applyBorder="1" applyAlignment="1">
      <alignment horizontal="center" vertical="center"/>
    </xf>
    <xf numFmtId="176" fontId="10" fillId="0" borderId="21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Border="1" applyAlignment="1">
      <alignment horizontal="center" vertical="center"/>
    </xf>
    <xf numFmtId="176" fontId="10" fillId="0" borderId="22" xfId="2" applyNumberFormat="1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</cellXfs>
  <cellStyles count="7">
    <cellStyle name="ハイパーリンク" xfId="6" builtinId="8"/>
    <cellStyle name="桁区切り" xfId="1" builtinId="6"/>
    <cellStyle name="桁区切り 2" xfId="3"/>
    <cellStyle name="桁区切り 2 2" xfId="4"/>
    <cellStyle name="標準" xfId="0" builtinId="0"/>
    <cellStyle name="標準 2" xfId="5"/>
    <cellStyle name="標準_③予算事業別調書(目次様式)" xfId="2"/>
  </cellStyles>
  <dxfs count="1">
    <dxf>
      <font>
        <color theme="0"/>
      </font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fukushi/cmsfiles/contents/0000461/461496/31_04sinsin-kyuufu(2.14).xls" TargetMode="External"/><Relationship Id="rId7" Type="http://schemas.openxmlformats.org/officeDocument/2006/relationships/hyperlink" Target="http://www.city.osaka.lg.jp/fukushi/cmsfiles/contents/0000461/461496/31_01sinsin-jimu(2.14).xls" TargetMode="External"/><Relationship Id="rId2" Type="http://schemas.openxmlformats.org/officeDocument/2006/relationships/hyperlink" Target="http://www.city.osaka.lg.jp/fukushi/cmsfiles/contents/0000461/461496/31_03sinsin-tokubetu(2.14).xls" TargetMode="External"/><Relationship Id="rId1" Type="http://schemas.openxmlformats.org/officeDocument/2006/relationships/hyperlink" Target="http://www.city.osaka.lg.jp/fukushi/cmsfiles/contents/0000461/461496/31_02sinsin-noufu(2.14).xls" TargetMode="External"/><Relationship Id="rId6" Type="http://schemas.openxmlformats.org/officeDocument/2006/relationships/hyperlink" Target="http://www.city.osaka.lg.jp/fukushi/cmsfiles/contents/0000461/461496/31_07sinsin-yobi(2.14).xls" TargetMode="External"/><Relationship Id="rId5" Type="http://schemas.openxmlformats.org/officeDocument/2006/relationships/hyperlink" Target="http://www.city.osaka.lg.jp/fukushi/cmsfiles/contents/0000461/461496/31_06sinsin-kanpu(2.14).xls" TargetMode="External"/><Relationship Id="rId4" Type="http://schemas.openxmlformats.org/officeDocument/2006/relationships/hyperlink" Target="http://www.city.osaka.lg.jp/fukushi/cmsfiles/contents/0000461/461496/31_05sinsin-kikin(2.14)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zoomScaleNormal="100" zoomScaleSheetLayoutView="100" workbookViewId="0">
      <pane ySplit="11" topLeftCell="A12" activePane="bottomLeft" state="frozen"/>
      <selection activeCell="M12" sqref="M12"/>
      <selection pane="bottomLeft" activeCell="D2" sqref="D2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6" customWidth="1"/>
    <col min="4" max="4" width="17.5" style="2" customWidth="1"/>
    <col min="5" max="5" width="12.5" style="2" customWidth="1" collapsed="1"/>
    <col min="6" max="6" width="12.5" style="3" customWidth="1"/>
    <col min="7" max="7" width="12.5" style="2" customWidth="1"/>
    <col min="8" max="8" width="6.25" style="4" customWidth="1"/>
    <col min="9" max="9" width="9.375" style="4" customWidth="1"/>
    <col min="10" max="10" width="8" style="4" customWidth="1"/>
    <col min="11" max="11" width="7.375" style="4" customWidth="1"/>
    <col min="12" max="16" width="8.625" style="5" customWidth="1"/>
    <col min="17" max="237" width="8.625" style="4" customWidth="1"/>
    <col min="238" max="16384" width="8.625" style="4"/>
  </cols>
  <sheetData>
    <row r="1" spans="1:16" ht="12.75">
      <c r="C1" s="2"/>
      <c r="G1" s="30"/>
      <c r="L1" s="4"/>
      <c r="M1" s="4"/>
      <c r="N1" s="4"/>
      <c r="O1" s="4"/>
      <c r="P1" s="4"/>
    </row>
    <row r="2" spans="1:16" ht="14.25">
      <c r="A2" s="1"/>
      <c r="B2" s="1"/>
      <c r="C2" s="2"/>
      <c r="G2" s="31"/>
      <c r="I2" s="37"/>
      <c r="L2" s="4"/>
      <c r="M2" s="4"/>
      <c r="N2" s="4"/>
      <c r="O2" s="4"/>
      <c r="P2" s="4"/>
    </row>
    <row r="3" spans="1:16" ht="14.25">
      <c r="A3" s="1"/>
      <c r="B3" s="1"/>
      <c r="C3" s="2"/>
      <c r="G3" s="32"/>
      <c r="I3" s="37"/>
      <c r="L3" s="4"/>
      <c r="M3" s="4"/>
      <c r="N3" s="4"/>
      <c r="O3" s="4"/>
      <c r="P3" s="4"/>
    </row>
    <row r="4" spans="1:16" ht="12.75">
      <c r="C4" s="2"/>
      <c r="G4" s="31"/>
      <c r="L4" s="4"/>
      <c r="M4" s="4"/>
      <c r="N4" s="4"/>
      <c r="O4" s="4"/>
      <c r="P4" s="4"/>
    </row>
    <row r="5" spans="1:16" ht="18" customHeight="1">
      <c r="A5" s="1" t="s">
        <v>0</v>
      </c>
      <c r="B5" s="1"/>
      <c r="H5" s="54"/>
      <c r="I5" s="54"/>
    </row>
    <row r="6" spans="1:16" ht="15" customHeight="1">
      <c r="C6" s="2"/>
    </row>
    <row r="7" spans="1:16" ht="18" customHeight="1">
      <c r="A7" s="27" t="s">
        <v>36</v>
      </c>
      <c r="B7" s="27"/>
      <c r="D7" s="4"/>
      <c r="I7" s="26" t="s">
        <v>22</v>
      </c>
    </row>
    <row r="8" spans="1:16" ht="10.5" customHeight="1">
      <c r="A8" s="8"/>
      <c r="B8" s="8"/>
      <c r="D8" s="4"/>
      <c r="E8" s="4"/>
      <c r="F8" s="7"/>
      <c r="G8" s="4"/>
    </row>
    <row r="9" spans="1:16" ht="27" customHeight="1" thickBot="1">
      <c r="A9" s="4"/>
      <c r="B9" s="4"/>
      <c r="C9" s="2"/>
      <c r="E9" s="63" t="s">
        <v>23</v>
      </c>
      <c r="F9" s="63"/>
      <c r="G9" s="33"/>
      <c r="I9" s="10" t="s">
        <v>24</v>
      </c>
      <c r="L9" s="4"/>
      <c r="M9" s="34"/>
      <c r="N9" s="34"/>
      <c r="O9" s="34"/>
      <c r="P9" s="4"/>
    </row>
    <row r="10" spans="1:16" s="40" customFormat="1" ht="15" customHeight="1">
      <c r="A10" s="11" t="s">
        <v>25</v>
      </c>
      <c r="B10" s="35" t="s">
        <v>26</v>
      </c>
      <c r="C10" s="55" t="s">
        <v>27</v>
      </c>
      <c r="D10" s="57" t="s">
        <v>28</v>
      </c>
      <c r="E10" s="38" t="s">
        <v>35</v>
      </c>
      <c r="F10" s="35" t="s">
        <v>34</v>
      </c>
      <c r="G10" s="38" t="s">
        <v>29</v>
      </c>
      <c r="H10" s="59" t="s">
        <v>30</v>
      </c>
      <c r="I10" s="60"/>
    </row>
    <row r="11" spans="1:16" s="40" customFormat="1" ht="15" customHeight="1">
      <c r="A11" s="12" t="s">
        <v>31</v>
      </c>
      <c r="B11" s="36" t="s">
        <v>1</v>
      </c>
      <c r="C11" s="56"/>
      <c r="D11" s="58"/>
      <c r="E11" s="39" t="s">
        <v>32</v>
      </c>
      <c r="F11" s="39" t="s">
        <v>37</v>
      </c>
      <c r="G11" s="39" t="s">
        <v>33</v>
      </c>
      <c r="H11" s="61"/>
      <c r="I11" s="62"/>
    </row>
    <row r="12" spans="1:16" ht="15" customHeight="1">
      <c r="A12" s="44">
        <v>1</v>
      </c>
      <c r="B12" s="46">
        <v>111</v>
      </c>
      <c r="C12" s="48" t="s">
        <v>2</v>
      </c>
      <c r="D12" s="50" t="s">
        <v>3</v>
      </c>
      <c r="E12" s="13">
        <v>317</v>
      </c>
      <c r="F12" s="13">
        <v>458</v>
      </c>
      <c r="G12" s="13">
        <f t="shared" ref="G12:G41" si="0">+$F12-$E12</f>
        <v>141</v>
      </c>
      <c r="H12" s="52"/>
      <c r="I12" s="14"/>
      <c r="J12" s="4" t="s">
        <v>4</v>
      </c>
      <c r="L12" s="4"/>
      <c r="M12" s="4"/>
      <c r="N12" s="4"/>
      <c r="O12" s="4"/>
      <c r="P12" s="4"/>
    </row>
    <row r="13" spans="1:16" ht="15" customHeight="1">
      <c r="A13" s="45"/>
      <c r="B13" s="47"/>
      <c r="C13" s="49"/>
      <c r="D13" s="51"/>
      <c r="E13" s="15">
        <v>167</v>
      </c>
      <c r="F13" s="15">
        <v>321</v>
      </c>
      <c r="G13" s="16">
        <f t="shared" si="0"/>
        <v>154</v>
      </c>
      <c r="H13" s="53"/>
      <c r="I13" s="17"/>
      <c r="J13" s="4" t="s">
        <v>5</v>
      </c>
      <c r="L13" s="4"/>
      <c r="M13" s="4"/>
      <c r="N13" s="4"/>
      <c r="O13" s="4"/>
      <c r="P13" s="4"/>
    </row>
    <row r="14" spans="1:16" ht="15" customHeight="1">
      <c r="A14" s="64" t="s">
        <v>6</v>
      </c>
      <c r="B14" s="65"/>
      <c r="C14" s="65"/>
      <c r="D14" s="66"/>
      <c r="E14" s="13">
        <v>317</v>
      </c>
      <c r="F14" s="13">
        <f>SUMIF($J$12:$J$13,"出",$F$12:$F$13)</f>
        <v>458</v>
      </c>
      <c r="G14" s="13">
        <f t="shared" si="0"/>
        <v>141</v>
      </c>
      <c r="H14" s="52"/>
      <c r="I14" s="41"/>
      <c r="L14" s="4"/>
      <c r="M14" s="4"/>
      <c r="N14" s="4"/>
      <c r="O14" s="4"/>
      <c r="P14" s="4"/>
    </row>
    <row r="15" spans="1:16" ht="15" customHeight="1">
      <c r="A15" s="67"/>
      <c r="B15" s="68"/>
      <c r="C15" s="68"/>
      <c r="D15" s="69"/>
      <c r="E15" s="15">
        <v>167</v>
      </c>
      <c r="F15" s="15">
        <f>SUMIF($J$12:$J$13,"税",$F$12:$F$13)</f>
        <v>321</v>
      </c>
      <c r="G15" s="16">
        <f t="shared" si="0"/>
        <v>154</v>
      </c>
      <c r="H15" s="53"/>
      <c r="I15" s="42"/>
      <c r="L15" s="4"/>
      <c r="M15" s="4"/>
      <c r="N15" s="4"/>
      <c r="O15" s="4"/>
      <c r="P15" s="4"/>
    </row>
    <row r="16" spans="1:16" ht="15" customHeight="1">
      <c r="A16" s="44">
        <v>2</v>
      </c>
      <c r="B16" s="46">
        <v>112</v>
      </c>
      <c r="C16" s="48" t="s">
        <v>7</v>
      </c>
      <c r="D16" s="50" t="s">
        <v>3</v>
      </c>
      <c r="E16" s="18">
        <v>39889</v>
      </c>
      <c r="F16" s="18">
        <v>37340</v>
      </c>
      <c r="G16" s="13">
        <f t="shared" si="0"/>
        <v>-2549</v>
      </c>
      <c r="H16" s="52"/>
      <c r="I16" s="14"/>
      <c r="J16" s="4" t="s">
        <v>4</v>
      </c>
      <c r="L16" s="4"/>
      <c r="M16" s="4"/>
      <c r="N16" s="4"/>
      <c r="O16" s="4"/>
      <c r="P16" s="4"/>
    </row>
    <row r="17" spans="1:16" ht="15" customHeight="1">
      <c r="A17" s="45"/>
      <c r="B17" s="47"/>
      <c r="C17" s="49"/>
      <c r="D17" s="51"/>
      <c r="E17" s="15">
        <v>4251</v>
      </c>
      <c r="F17" s="15">
        <v>3919</v>
      </c>
      <c r="G17" s="16">
        <f t="shared" si="0"/>
        <v>-332</v>
      </c>
      <c r="H17" s="53"/>
      <c r="I17" s="17"/>
      <c r="J17" s="4" t="s">
        <v>5</v>
      </c>
      <c r="L17" s="4"/>
      <c r="M17" s="4"/>
      <c r="N17" s="4"/>
      <c r="O17" s="4"/>
      <c r="P17" s="4"/>
    </row>
    <row r="18" spans="1:16" ht="15" customHeight="1">
      <c r="A18" s="64" t="s">
        <v>8</v>
      </c>
      <c r="B18" s="65"/>
      <c r="C18" s="65"/>
      <c r="D18" s="66"/>
      <c r="E18" s="13">
        <v>39889</v>
      </c>
      <c r="F18" s="13">
        <f>SUMIF($J$16:$J$17,"出",$F$16:$F$17)</f>
        <v>37340</v>
      </c>
      <c r="G18" s="13">
        <f t="shared" si="0"/>
        <v>-2549</v>
      </c>
      <c r="H18" s="52"/>
      <c r="I18" s="41"/>
      <c r="L18" s="4"/>
      <c r="M18" s="4"/>
      <c r="N18" s="4"/>
      <c r="O18" s="4"/>
      <c r="P18" s="4"/>
    </row>
    <row r="19" spans="1:16" ht="15" customHeight="1">
      <c r="A19" s="67"/>
      <c r="B19" s="68"/>
      <c r="C19" s="68"/>
      <c r="D19" s="69"/>
      <c r="E19" s="15">
        <v>4251</v>
      </c>
      <c r="F19" s="15">
        <f>SUMIF($J$16:$J$17,"税",$F$16:$F$17)</f>
        <v>3919</v>
      </c>
      <c r="G19" s="16">
        <f t="shared" si="0"/>
        <v>-332</v>
      </c>
      <c r="H19" s="53"/>
      <c r="I19" s="42"/>
      <c r="L19" s="4"/>
      <c r="M19" s="4"/>
      <c r="N19" s="4"/>
      <c r="O19" s="4"/>
      <c r="P19" s="4"/>
    </row>
    <row r="20" spans="1:16" ht="15" customHeight="1">
      <c r="A20" s="44">
        <v>3</v>
      </c>
      <c r="B20" s="46">
        <v>113</v>
      </c>
      <c r="C20" s="48" t="s">
        <v>9</v>
      </c>
      <c r="D20" s="50" t="s">
        <v>3</v>
      </c>
      <c r="E20" s="18">
        <v>175884</v>
      </c>
      <c r="F20" s="18">
        <v>173896</v>
      </c>
      <c r="G20" s="13">
        <f t="shared" si="0"/>
        <v>-1988</v>
      </c>
      <c r="H20" s="52"/>
      <c r="I20" s="14"/>
      <c r="J20" s="4" t="s">
        <v>4</v>
      </c>
      <c r="L20" s="4"/>
      <c r="M20" s="4"/>
      <c r="N20" s="4"/>
      <c r="O20" s="4"/>
      <c r="P20" s="4"/>
    </row>
    <row r="21" spans="1:16" ht="15" customHeight="1">
      <c r="A21" s="45"/>
      <c r="B21" s="47"/>
      <c r="C21" s="49"/>
      <c r="D21" s="51"/>
      <c r="E21" s="15">
        <v>87942</v>
      </c>
      <c r="F21" s="15">
        <v>86948</v>
      </c>
      <c r="G21" s="16">
        <f t="shared" si="0"/>
        <v>-994</v>
      </c>
      <c r="H21" s="53"/>
      <c r="I21" s="17"/>
      <c r="J21" s="4" t="s">
        <v>5</v>
      </c>
      <c r="L21" s="4"/>
      <c r="M21" s="4"/>
      <c r="N21" s="4"/>
      <c r="O21" s="4"/>
      <c r="P21" s="4"/>
    </row>
    <row r="22" spans="1:16" ht="15" customHeight="1">
      <c r="A22" s="64" t="s">
        <v>10</v>
      </c>
      <c r="B22" s="65"/>
      <c r="C22" s="65"/>
      <c r="D22" s="66"/>
      <c r="E22" s="13">
        <v>175884</v>
      </c>
      <c r="F22" s="13">
        <f>SUMIF($J$20:$J$21,"出",$F$20:$F$21)</f>
        <v>173896</v>
      </c>
      <c r="G22" s="13">
        <f t="shared" si="0"/>
        <v>-1988</v>
      </c>
      <c r="H22" s="52"/>
      <c r="I22" s="41"/>
      <c r="L22" s="4"/>
      <c r="M22" s="4"/>
      <c r="N22" s="4"/>
      <c r="O22" s="4"/>
      <c r="P22" s="4"/>
    </row>
    <row r="23" spans="1:16" ht="15" customHeight="1">
      <c r="A23" s="67"/>
      <c r="B23" s="68"/>
      <c r="C23" s="68"/>
      <c r="D23" s="69"/>
      <c r="E23" s="15">
        <v>87942</v>
      </c>
      <c r="F23" s="15">
        <f>SUMIF($J$20:$J$21,"税",$F$20:$F$21)</f>
        <v>86948</v>
      </c>
      <c r="G23" s="16">
        <f t="shared" si="0"/>
        <v>-994</v>
      </c>
      <c r="H23" s="53"/>
      <c r="I23" s="42"/>
      <c r="L23" s="4"/>
      <c r="M23" s="4"/>
      <c r="N23" s="4"/>
      <c r="O23" s="4"/>
      <c r="P23" s="4"/>
    </row>
    <row r="24" spans="1:16" ht="15" customHeight="1">
      <c r="A24" s="44">
        <v>4</v>
      </c>
      <c r="B24" s="46">
        <v>114</v>
      </c>
      <c r="C24" s="48" t="s">
        <v>11</v>
      </c>
      <c r="D24" s="50" t="s">
        <v>3</v>
      </c>
      <c r="E24" s="19">
        <v>288660</v>
      </c>
      <c r="F24" s="19">
        <v>290505</v>
      </c>
      <c r="G24" s="13">
        <f t="shared" si="0"/>
        <v>1845</v>
      </c>
      <c r="H24" s="52"/>
      <c r="I24" s="14"/>
      <c r="J24" s="4" t="s">
        <v>4</v>
      </c>
      <c r="L24" s="4"/>
      <c r="M24" s="4"/>
      <c r="N24" s="4"/>
      <c r="O24" s="4"/>
      <c r="P24" s="4"/>
    </row>
    <row r="25" spans="1:16" ht="15" customHeight="1">
      <c r="A25" s="45"/>
      <c r="B25" s="47"/>
      <c r="C25" s="49"/>
      <c r="D25" s="51"/>
      <c r="E25" s="20">
        <v>0</v>
      </c>
      <c r="F25" s="20">
        <v>0</v>
      </c>
      <c r="G25" s="16">
        <f t="shared" si="0"/>
        <v>0</v>
      </c>
      <c r="H25" s="53"/>
      <c r="I25" s="17"/>
      <c r="J25" s="4" t="s">
        <v>5</v>
      </c>
      <c r="L25" s="4"/>
      <c r="M25" s="4"/>
      <c r="N25" s="4"/>
      <c r="O25" s="4"/>
      <c r="P25" s="4"/>
    </row>
    <row r="26" spans="1:16" ht="15" customHeight="1">
      <c r="A26" s="64" t="s">
        <v>12</v>
      </c>
      <c r="B26" s="65"/>
      <c r="C26" s="65"/>
      <c r="D26" s="66"/>
      <c r="E26" s="13">
        <v>288660</v>
      </c>
      <c r="F26" s="13">
        <f>SUMIF($J$24:$J$25,"出",$F$24:$F$25)</f>
        <v>290505</v>
      </c>
      <c r="G26" s="13">
        <f t="shared" si="0"/>
        <v>1845</v>
      </c>
      <c r="H26" s="52"/>
      <c r="I26" s="41"/>
      <c r="L26" s="4"/>
      <c r="M26" s="4"/>
      <c r="N26" s="4"/>
      <c r="O26" s="4"/>
      <c r="P26" s="4"/>
    </row>
    <row r="27" spans="1:16" ht="15" customHeight="1">
      <c r="A27" s="67"/>
      <c r="B27" s="68"/>
      <c r="C27" s="68"/>
      <c r="D27" s="69"/>
      <c r="E27" s="15">
        <v>0</v>
      </c>
      <c r="F27" s="15">
        <f>SUMIF($J$24:$J$25,"税",$F$24:$F$25)</f>
        <v>0</v>
      </c>
      <c r="G27" s="16">
        <f t="shared" si="0"/>
        <v>0</v>
      </c>
      <c r="H27" s="53"/>
      <c r="I27" s="42"/>
      <c r="L27" s="4"/>
      <c r="M27" s="4"/>
      <c r="N27" s="4"/>
      <c r="O27" s="4"/>
      <c r="P27" s="4"/>
    </row>
    <row r="28" spans="1:16" ht="15" customHeight="1">
      <c r="A28" s="44">
        <v>5</v>
      </c>
      <c r="B28" s="46">
        <v>115</v>
      </c>
      <c r="C28" s="48" t="s">
        <v>20</v>
      </c>
      <c r="D28" s="50" t="s">
        <v>3</v>
      </c>
      <c r="E28" s="18">
        <v>29</v>
      </c>
      <c r="F28" s="18">
        <v>42</v>
      </c>
      <c r="G28" s="13">
        <f t="shared" si="0"/>
        <v>13</v>
      </c>
      <c r="H28" s="52"/>
      <c r="I28" s="14"/>
      <c r="J28" s="4" t="s">
        <v>4</v>
      </c>
      <c r="L28" s="4"/>
      <c r="M28" s="4"/>
      <c r="N28" s="4"/>
      <c r="O28" s="4"/>
      <c r="P28" s="4"/>
    </row>
    <row r="29" spans="1:16" ht="15" customHeight="1">
      <c r="A29" s="45"/>
      <c r="B29" s="47"/>
      <c r="C29" s="49"/>
      <c r="D29" s="51"/>
      <c r="E29" s="15">
        <v>0</v>
      </c>
      <c r="F29" s="15">
        <v>0</v>
      </c>
      <c r="G29" s="16">
        <f t="shared" si="0"/>
        <v>0</v>
      </c>
      <c r="H29" s="53"/>
      <c r="I29" s="17"/>
      <c r="J29" s="4" t="s">
        <v>5</v>
      </c>
      <c r="L29" s="4"/>
      <c r="M29" s="4"/>
      <c r="N29" s="4"/>
      <c r="O29" s="4"/>
      <c r="P29" s="4"/>
    </row>
    <row r="30" spans="1:16" ht="15" customHeight="1">
      <c r="A30" s="64" t="s">
        <v>13</v>
      </c>
      <c r="B30" s="65"/>
      <c r="C30" s="65"/>
      <c r="D30" s="66"/>
      <c r="E30" s="13">
        <v>29</v>
      </c>
      <c r="F30" s="13">
        <f>SUMIF($J$28:$J$29,"出",$F$28:$F$29)</f>
        <v>42</v>
      </c>
      <c r="G30" s="13">
        <f t="shared" si="0"/>
        <v>13</v>
      </c>
      <c r="H30" s="52"/>
      <c r="I30" s="41"/>
      <c r="L30" s="4"/>
      <c r="M30" s="4"/>
      <c r="N30" s="4"/>
      <c r="O30" s="4"/>
      <c r="P30" s="4"/>
    </row>
    <row r="31" spans="1:16" ht="15" customHeight="1">
      <c r="A31" s="67"/>
      <c r="B31" s="68"/>
      <c r="C31" s="68"/>
      <c r="D31" s="69"/>
      <c r="E31" s="15">
        <v>0</v>
      </c>
      <c r="F31" s="15">
        <f>SUMIF($J$28:$J$29,"税",$F$28:$F$29)</f>
        <v>0</v>
      </c>
      <c r="G31" s="16">
        <f t="shared" si="0"/>
        <v>0</v>
      </c>
      <c r="H31" s="53"/>
      <c r="I31" s="42"/>
      <c r="L31" s="4"/>
      <c r="M31" s="4"/>
      <c r="N31" s="4"/>
      <c r="O31" s="4"/>
      <c r="P31" s="4"/>
    </row>
    <row r="32" spans="1:16" ht="15" customHeight="1">
      <c r="A32" s="44">
        <v>6</v>
      </c>
      <c r="B32" s="46">
        <v>211</v>
      </c>
      <c r="C32" s="48" t="s">
        <v>14</v>
      </c>
      <c r="D32" s="50" t="s">
        <v>3</v>
      </c>
      <c r="E32" s="18">
        <v>100</v>
      </c>
      <c r="F32" s="18">
        <v>100</v>
      </c>
      <c r="G32" s="13">
        <f t="shared" si="0"/>
        <v>0</v>
      </c>
      <c r="H32" s="52"/>
      <c r="I32" s="14"/>
      <c r="J32" s="4" t="s">
        <v>4</v>
      </c>
      <c r="L32" s="4"/>
      <c r="M32" s="4"/>
      <c r="N32" s="4"/>
      <c r="O32" s="4"/>
      <c r="P32" s="4"/>
    </row>
    <row r="33" spans="1:16" ht="15" customHeight="1">
      <c r="A33" s="45"/>
      <c r="B33" s="47"/>
      <c r="C33" s="49"/>
      <c r="D33" s="51"/>
      <c r="E33" s="15">
        <v>0</v>
      </c>
      <c r="F33" s="15">
        <v>0</v>
      </c>
      <c r="G33" s="16">
        <f t="shared" si="0"/>
        <v>0</v>
      </c>
      <c r="H33" s="53"/>
      <c r="I33" s="17"/>
      <c r="J33" s="4" t="s">
        <v>5</v>
      </c>
      <c r="L33" s="4"/>
      <c r="M33" s="4"/>
      <c r="N33" s="4"/>
      <c r="O33" s="4"/>
      <c r="P33" s="4"/>
    </row>
    <row r="34" spans="1:16" ht="15" customHeight="1">
      <c r="A34" s="64" t="s">
        <v>15</v>
      </c>
      <c r="B34" s="65"/>
      <c r="C34" s="65"/>
      <c r="D34" s="66"/>
      <c r="E34" s="13">
        <v>100</v>
      </c>
      <c r="F34" s="13">
        <f>SUMIF($J$32:$J$33,"出",$F$32:$F$33)</f>
        <v>100</v>
      </c>
      <c r="G34" s="13">
        <f t="shared" si="0"/>
        <v>0</v>
      </c>
      <c r="H34" s="52"/>
      <c r="I34" s="41"/>
      <c r="L34" s="4"/>
      <c r="M34" s="4"/>
      <c r="N34" s="4"/>
      <c r="O34" s="4"/>
      <c r="P34" s="4"/>
    </row>
    <row r="35" spans="1:16" ht="15" customHeight="1">
      <c r="A35" s="67"/>
      <c r="B35" s="68"/>
      <c r="C35" s="68"/>
      <c r="D35" s="69"/>
      <c r="E35" s="15">
        <v>0</v>
      </c>
      <c r="F35" s="15">
        <f>SUMIF($J$32:$J$33,"税",$F$32:$F$33)</f>
        <v>0</v>
      </c>
      <c r="G35" s="16">
        <f t="shared" si="0"/>
        <v>0</v>
      </c>
      <c r="H35" s="53"/>
      <c r="I35" s="42"/>
      <c r="L35" s="4"/>
      <c r="M35" s="4"/>
      <c r="N35" s="4"/>
      <c r="O35" s="4"/>
      <c r="P35" s="4"/>
    </row>
    <row r="36" spans="1:16" ht="15" customHeight="1">
      <c r="A36" s="44">
        <v>7</v>
      </c>
      <c r="B36" s="46">
        <v>311</v>
      </c>
      <c r="C36" s="48" t="s">
        <v>16</v>
      </c>
      <c r="D36" s="50" t="s">
        <v>3</v>
      </c>
      <c r="E36" s="18">
        <v>75</v>
      </c>
      <c r="F36" s="18">
        <v>75</v>
      </c>
      <c r="G36" s="13">
        <f t="shared" si="0"/>
        <v>0</v>
      </c>
      <c r="H36" s="52"/>
      <c r="I36" s="14"/>
      <c r="J36" s="4" t="s">
        <v>4</v>
      </c>
      <c r="L36" s="4"/>
      <c r="M36" s="4"/>
      <c r="N36" s="4"/>
      <c r="O36" s="4"/>
      <c r="P36" s="4"/>
    </row>
    <row r="37" spans="1:16" ht="15" customHeight="1">
      <c r="A37" s="45"/>
      <c r="B37" s="47"/>
      <c r="C37" s="49"/>
      <c r="D37" s="51"/>
      <c r="E37" s="15">
        <v>75</v>
      </c>
      <c r="F37" s="15">
        <v>75</v>
      </c>
      <c r="G37" s="16">
        <f t="shared" si="0"/>
        <v>0</v>
      </c>
      <c r="H37" s="53"/>
      <c r="I37" s="17"/>
      <c r="J37" s="4" t="s">
        <v>5</v>
      </c>
      <c r="L37" s="4"/>
      <c r="M37" s="4"/>
      <c r="N37" s="4"/>
      <c r="O37" s="4"/>
      <c r="P37" s="4"/>
    </row>
    <row r="38" spans="1:16" ht="15" customHeight="1">
      <c r="A38" s="64" t="s">
        <v>17</v>
      </c>
      <c r="B38" s="65"/>
      <c r="C38" s="65"/>
      <c r="D38" s="66"/>
      <c r="E38" s="13">
        <v>75</v>
      </c>
      <c r="F38" s="13">
        <f>SUMIF($J$36:$J$37,"出",$F$36:$F$37)</f>
        <v>75</v>
      </c>
      <c r="G38" s="13">
        <f t="shared" si="0"/>
        <v>0</v>
      </c>
      <c r="H38" s="52"/>
      <c r="I38" s="41"/>
      <c r="L38" s="4"/>
      <c r="M38" s="4"/>
      <c r="N38" s="4"/>
      <c r="O38" s="4"/>
      <c r="P38" s="4"/>
    </row>
    <row r="39" spans="1:16" ht="15" customHeight="1">
      <c r="A39" s="70"/>
      <c r="B39" s="71"/>
      <c r="C39" s="71"/>
      <c r="D39" s="72"/>
      <c r="E39" s="15">
        <v>75</v>
      </c>
      <c r="F39" s="15">
        <f>SUMIF($J$36:$J$37,"税",$F$36:$F$37)</f>
        <v>75</v>
      </c>
      <c r="G39" s="16">
        <f t="shared" si="0"/>
        <v>0</v>
      </c>
      <c r="H39" s="53"/>
      <c r="I39" s="42"/>
      <c r="L39" s="4"/>
      <c r="M39" s="4"/>
      <c r="N39" s="4"/>
      <c r="O39" s="4"/>
      <c r="P39" s="4"/>
    </row>
    <row r="40" spans="1:16" ht="15" customHeight="1">
      <c r="A40" s="74" t="s">
        <v>21</v>
      </c>
      <c r="B40" s="75"/>
      <c r="C40" s="75"/>
      <c r="D40" s="76"/>
      <c r="E40" s="19">
        <f t="shared" ref="E40:F41" si="1">SUM(E14,E18,E22,E26,E30,E34,E38)</f>
        <v>504954</v>
      </c>
      <c r="F40" s="19">
        <f t="shared" si="1"/>
        <v>502416</v>
      </c>
      <c r="G40" s="13">
        <f t="shared" si="0"/>
        <v>-2538</v>
      </c>
      <c r="H40" s="52" t="str">
        <f>IF(I40="　","　","区CM")</f>
        <v>　</v>
      </c>
      <c r="I40" s="43" t="str">
        <f>IF(SUMIF(K12:K39,K40,I12:I39)=0,"　",SUMIF(K12:K39,K40,I12:I39))</f>
        <v>　</v>
      </c>
      <c r="J40" s="4" t="s">
        <v>4</v>
      </c>
      <c r="K40" s="4" t="s">
        <v>18</v>
      </c>
      <c r="L40" s="4"/>
      <c r="M40" s="4"/>
      <c r="N40" s="4"/>
      <c r="O40" s="4"/>
      <c r="P40" s="4"/>
    </row>
    <row r="41" spans="1:16" ht="15" customHeight="1" thickBot="1">
      <c r="A41" s="77"/>
      <c r="B41" s="78"/>
      <c r="C41" s="78"/>
      <c r="D41" s="79"/>
      <c r="E41" s="28">
        <f t="shared" si="1"/>
        <v>92435</v>
      </c>
      <c r="F41" s="28">
        <f t="shared" si="1"/>
        <v>91263</v>
      </c>
      <c r="G41" s="21">
        <f t="shared" si="0"/>
        <v>-1172</v>
      </c>
      <c r="H41" s="73"/>
      <c r="I41" s="29" t="str">
        <f>IF(SUMIF(K12:K39,K41,I12:I39)=0,"　",SUMIF(K12:K39,K41,I12:I39))</f>
        <v>　</v>
      </c>
      <c r="J41" s="4" t="s">
        <v>5</v>
      </c>
      <c r="K41" s="4" t="s">
        <v>19</v>
      </c>
      <c r="L41" s="4"/>
      <c r="M41" s="4"/>
      <c r="N41" s="4"/>
      <c r="O41" s="4"/>
      <c r="P41" s="4"/>
    </row>
    <row r="42" spans="1:16" s="5" customFormat="1" ht="10.5" customHeight="1">
      <c r="A42" s="22"/>
      <c r="B42" s="22"/>
      <c r="C42" s="23"/>
      <c r="D42" s="22"/>
      <c r="E42" s="22"/>
      <c r="F42" s="24"/>
      <c r="G42" s="22"/>
      <c r="H42" s="4"/>
      <c r="I42" s="4"/>
      <c r="J42" s="4"/>
      <c r="K42" s="4"/>
    </row>
    <row r="43" spans="1:16" ht="18" customHeight="1">
      <c r="F43" s="9"/>
      <c r="H43" s="25"/>
    </row>
    <row r="44" spans="1:16" ht="18" customHeight="1">
      <c r="F44" s="9"/>
      <c r="H44" s="25"/>
    </row>
  </sheetData>
  <mergeCells count="56">
    <mergeCell ref="A38:D39"/>
    <mergeCell ref="H38:H39"/>
    <mergeCell ref="H40:H41"/>
    <mergeCell ref="A40:D41"/>
    <mergeCell ref="A34:D35"/>
    <mergeCell ref="H34:H35"/>
    <mergeCell ref="A36:A37"/>
    <mergeCell ref="B36:B37"/>
    <mergeCell ref="C36:C37"/>
    <mergeCell ref="D36:D37"/>
    <mergeCell ref="H36:H37"/>
    <mergeCell ref="A30:D31"/>
    <mergeCell ref="H30:H31"/>
    <mergeCell ref="A32:A33"/>
    <mergeCell ref="B32:B33"/>
    <mergeCell ref="C32:C33"/>
    <mergeCell ref="D32:D33"/>
    <mergeCell ref="H32:H33"/>
    <mergeCell ref="A26:D27"/>
    <mergeCell ref="H26:H27"/>
    <mergeCell ref="A28:A29"/>
    <mergeCell ref="B28:B29"/>
    <mergeCell ref="C28:C29"/>
    <mergeCell ref="D28:D29"/>
    <mergeCell ref="H28:H29"/>
    <mergeCell ref="A22:D23"/>
    <mergeCell ref="H22:H23"/>
    <mergeCell ref="A24:A25"/>
    <mergeCell ref="B24:B25"/>
    <mergeCell ref="C24:C25"/>
    <mergeCell ref="D24:D25"/>
    <mergeCell ref="H24:H25"/>
    <mergeCell ref="A18:D19"/>
    <mergeCell ref="H18:H19"/>
    <mergeCell ref="A20:A21"/>
    <mergeCell ref="B20:B21"/>
    <mergeCell ref="C20:C21"/>
    <mergeCell ref="D20:D21"/>
    <mergeCell ref="H20:H21"/>
    <mergeCell ref="A14:D15"/>
    <mergeCell ref="H14:H15"/>
    <mergeCell ref="A16:A17"/>
    <mergeCell ref="B16:B17"/>
    <mergeCell ref="C16:C17"/>
    <mergeCell ref="D16:D17"/>
    <mergeCell ref="H16:H17"/>
    <mergeCell ref="H5:I5"/>
    <mergeCell ref="C10:C11"/>
    <mergeCell ref="D10:D11"/>
    <mergeCell ref="H10:I11"/>
    <mergeCell ref="E9:F9"/>
    <mergeCell ref="A12:A13"/>
    <mergeCell ref="B12:B13"/>
    <mergeCell ref="C12:C13"/>
    <mergeCell ref="D12:D13"/>
    <mergeCell ref="H12:H13"/>
  </mergeCells>
  <phoneticPr fontId="3"/>
  <conditionalFormatting sqref="I4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17 H20:H21 H24:H25 H28:H29 H32:H33 H36:H37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納付費"/>
    <hyperlink ref="C20:C21" r:id="rId2" display="特別調整納付費"/>
    <hyperlink ref="C24:C25" r:id="rId3" display="給付費"/>
    <hyperlink ref="C28:C29" r:id="rId4" display="心身障害者扶養共済基金蓄積"/>
    <hyperlink ref="C32:C33" r:id="rId5" display="保険料還付金"/>
    <hyperlink ref="C36:C37" r:id="rId6" display="予備費"/>
    <hyperlink ref="C12:C13" r:id="rId7" display="事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2019-01-29T10:24:18Z</cp:lastPrinted>
  <dcterms:created xsi:type="dcterms:W3CDTF">2014-02-06T12:02:02Z</dcterms:created>
  <dcterms:modified xsi:type="dcterms:W3CDTF">2019-03-19T10:46:24Z</dcterms:modified>
</cp:coreProperties>
</file>