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bookViews>
  <sheets>
    <sheet name="一覧（後期)" sheetId="20" r:id="rId1"/>
    <sheet name="照合表（後期）" sheetId="21" r:id="rId2"/>
  </sheets>
  <externalReferences>
    <externalReference r:id="rId3"/>
    <externalReference r:id="rId4"/>
    <externalReference r:id="rId5"/>
    <externalReference r:id="rId6"/>
    <externalReference r:id="rId7"/>
  </externalReferences>
  <definedNames>
    <definedName name="_xlnm._FilterDatabase" localSheetId="0" hidden="1">'一覧（後期)'!$A$4:$G$48</definedName>
    <definedName name="AAA" localSheetId="0">[1]APP価格!#REF!</definedName>
    <definedName name="AAA">[1]APP価格!#REF!</definedName>
    <definedName name="BBB" localSheetId="0">[1]APP価格!#REF!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 localSheetId="0">[2]APP価格!#REF!</definedName>
    <definedName name="Link2">[2]APP価格!#REF!</definedName>
    <definedName name="Nｺｰﾄﾞ" localSheetId="0">#REF!</definedName>
    <definedName name="Nｺｰﾄﾞ">#REF!</definedName>
    <definedName name="PG単金">[3]単金表!$C$4</definedName>
    <definedName name="_xlnm.Print_Area" localSheetId="0">'一覧（後期)'!$A$1:$G$48</definedName>
    <definedName name="_xlnm.Print_Area">#REF!</definedName>
    <definedName name="_xlnm.Print_Titles" localSheetId="0">'一覧（後期)'!$4:$4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あ" localSheetId="0">#REF!</definedName>
    <definedName name="あ">#REF!</definedName>
    <definedName name="あ1" localSheetId="0">[4]!別紙20</definedName>
    <definedName name="あ1">[4]!別紙20</definedName>
    <definedName name="あ11" localSheetId="0">[4]!別紙22</definedName>
    <definedName name="あ11">[4]!別紙22</definedName>
    <definedName name="あ111" localSheetId="0">[4]!別紙24</definedName>
    <definedName name="あ111">[4]!別紙24</definedName>
    <definedName name="あ112" localSheetId="0">[4]!別紙25</definedName>
    <definedName name="あ112">[4]!別紙25</definedName>
    <definedName name="あ113" localSheetId="0">[4]!別紙26</definedName>
    <definedName name="あ113">[4]!別紙26</definedName>
    <definedName name="あ114" localSheetId="0">[4]!別紙4</definedName>
    <definedName name="あ114">[4]!別紙4</definedName>
    <definedName name="あ115" localSheetId="0">[4]!別紙5</definedName>
    <definedName name="あ115">[4]!別紙5</definedName>
    <definedName name="あ116" localSheetId="0">[4]!別紙8</definedName>
    <definedName name="あ116">[4]!別紙8</definedName>
    <definedName name="あ12" localSheetId="0">[4]!別紙21</definedName>
    <definedName name="あ12">[4]!別紙21</definedName>
    <definedName name="あ121" localSheetId="0">[4]!別紙9</definedName>
    <definedName name="あ121">[4]!別紙9</definedName>
    <definedName name="ああ">[3]単金表!$C$5</definedName>
    <definedName name="あいうえお" localSheetId="0">#REF!,#REF!,#REF!</definedName>
    <definedName name="あいうえお">#REF!,#REF!,#REF!</definedName>
    <definedName name="い" localSheetId="0">#REF!</definedName>
    <definedName name="い">#REF!</definedName>
    <definedName name="う" localSheetId="0">#REF!</definedName>
    <definedName name="う">#REF!</definedName>
    <definedName name="え" localSheetId="0">#REF!</definedName>
    <definedName name="え">#REF!</definedName>
    <definedName name="お" localSheetId="0">#REF!</definedName>
    <definedName name="お">#REF!</definedName>
    <definedName name="か" localSheetId="0">#REF!,#REF!,#REF!</definedName>
    <definedName name="か">#REF!,#REF!,#REF!</definedName>
    <definedName name="き" localSheetId="0">#REF!</definedName>
    <definedName name="き">#REF!</definedName>
    <definedName name="ｷｬﾋﾞﾈｯﾄ" localSheetId="0">#REF!</definedName>
    <definedName name="ｷｬﾋﾞﾈｯﾄ">#REF!</definedName>
    <definedName name="く" localSheetId="0">#REF!</definedName>
    <definedName name="く">#REF!</definedName>
    <definedName name="け" localSheetId="0">#REF!</definedName>
    <definedName name="け">#REF!</definedName>
    <definedName name="こ" localSheetId="0">#REF!</definedName>
    <definedName name="こ">#REF!</definedName>
    <definedName name="さ" localSheetId="0">#REF!</definedName>
    <definedName name="さ">#REF!</definedName>
    <definedName name="サーバ" localSheetId="0">#REF!</definedName>
    <definedName name="サーバ">#REF!</definedName>
    <definedName name="し" localSheetId="0">#REF!</definedName>
    <definedName name="し">#REF!</definedName>
    <definedName name="す" localSheetId="0">#REF!</definedName>
    <definedName name="す">#REF!</definedName>
    <definedName name="せ" localSheetId="0">#REF!</definedName>
    <definedName name="せ">#REF!</definedName>
    <definedName name="そ" localSheetId="0">#REF!</definedName>
    <definedName name="そ">#REF!</definedName>
    <definedName name="ﾀｲﾄﾙ行" localSheetId="0">#REF!</definedName>
    <definedName name="ﾀｲﾄﾙ行">#REF!</definedName>
    <definedName name="ディスク" localSheetId="0">#REF!</definedName>
    <definedName name="ディスク">#REF!</definedName>
    <definedName name="な" localSheetId="0">#REF!</definedName>
    <definedName name="な">#REF!</definedName>
    <definedName name="に" localSheetId="0">#REF!</definedName>
    <definedName name="に">#REF!</definedName>
    <definedName name="ぬ" localSheetId="0">#REF!</definedName>
    <definedName name="ぬ">#REF!</definedName>
    <definedName name="ね" localSheetId="0">#REF!</definedName>
    <definedName name="ね">#REF!</definedName>
    <definedName name="の" localSheetId="0">#REF!</definedName>
    <definedName name="の">#REF!</definedName>
    <definedName name="は" localSheetId="0">OFFSET(#REF!,0,0,COUNTA(#REF!)-1,1)</definedName>
    <definedName name="は">OFFSET(#REF!,0,0,COUNTA(#REF!)-1,1)</definedName>
    <definedName name="バックアップ" localSheetId="0">#REF!</definedName>
    <definedName name="バックアップ">#REF!</definedName>
    <definedName name="ひ" localSheetId="0">#REF!</definedName>
    <definedName name="ひ">#REF!</definedName>
    <definedName name="ふ" localSheetId="0">[4]!別紙1</definedName>
    <definedName name="ふ">[4]!別紙1</definedName>
    <definedName name="へ" localSheetId="0">[4]!別紙10</definedName>
    <definedName name="へ">[4]!別紙10</definedName>
    <definedName name="ほ" localSheetId="0">[4]!別紙11</definedName>
    <definedName name="ほ">[4]!別紙11</definedName>
    <definedName name="ま" localSheetId="0">[4]!別紙12</definedName>
    <definedName name="ま">[4]!別紙12</definedName>
    <definedName name="み" localSheetId="0">[4]!別紙13</definedName>
    <definedName name="み">[4]!別紙13</definedName>
    <definedName name="む" localSheetId="0">[4]!別紙14</definedName>
    <definedName name="む">[4]!別紙14</definedName>
    <definedName name="め" localSheetId="0">[4]!別紙15</definedName>
    <definedName name="め">[4]!別紙15</definedName>
    <definedName name="も" localSheetId="0">[4]!別紙16</definedName>
    <definedName name="も">[4]!別紙16</definedName>
    <definedName name="や" localSheetId="0">[4]!別紙17</definedName>
    <definedName name="や">[4]!別紙17</definedName>
    <definedName name="ゆ" localSheetId="0">[4]!別紙18</definedName>
    <definedName name="ゆ">[4]!別紙18</definedName>
    <definedName name="よ" localSheetId="0">[4]!別紙19</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 localSheetId="0">[1]APP価格!#REF!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 localSheetId="0">#REF!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29" i="20" l="1"/>
  <c r="T5" i="21" l="1"/>
  <c r="R5" i="21" l="1"/>
  <c r="Q5" i="21"/>
  <c r="P5" i="21"/>
  <c r="O5" i="21"/>
  <c r="N5" i="21"/>
  <c r="M5" i="21"/>
  <c r="L5" i="21"/>
  <c r="K5" i="21"/>
  <c r="J5" i="21"/>
  <c r="I5" i="21"/>
  <c r="S5" i="21" s="1"/>
  <c r="U5" i="21" s="1"/>
  <c r="S4" i="21"/>
  <c r="U4" i="21" s="1"/>
  <c r="S3" i="21"/>
  <c r="U3" i="21" s="1"/>
  <c r="S2" i="21"/>
  <c r="U2" i="21" s="1"/>
  <c r="E45" i="20" l="1"/>
  <c r="E44" i="20"/>
  <c r="E43" i="20"/>
  <c r="E42" i="20"/>
  <c r="E41" i="20"/>
  <c r="E40" i="20"/>
  <c r="E38" i="20" l="1"/>
  <c r="E46" i="20"/>
  <c r="E48" i="20" s="1"/>
  <c r="E47" i="20" l="1"/>
</calcChain>
</file>

<file path=xl/sharedStrings.xml><?xml version="1.0" encoding="utf-8"?>
<sst xmlns="http://schemas.openxmlformats.org/spreadsheetml/2006/main" count="245" uniqueCount="120">
  <si>
    <t>執行主管</t>
  </si>
  <si>
    <t>執行主管名称</t>
  </si>
  <si>
    <t>款</t>
  </si>
  <si>
    <t>款名称</t>
  </si>
  <si>
    <t>項</t>
  </si>
  <si>
    <t>項名称</t>
  </si>
  <si>
    <t>目</t>
  </si>
  <si>
    <t>目名称</t>
  </si>
  <si>
    <t>福祉局保険年金課</t>
  </si>
  <si>
    <t>総務費</t>
  </si>
  <si>
    <t>総務管理費</t>
  </si>
  <si>
    <t>03</t>
  </si>
  <si>
    <t>01</t>
  </si>
  <si>
    <t>02</t>
  </si>
  <si>
    <t>062209</t>
  </si>
  <si>
    <t>総計</t>
  </si>
  <si>
    <t>集計</t>
  </si>
  <si>
    <t>合計</t>
    <rPh sb="0" eb="2">
      <t>ゴウケイ</t>
    </rPh>
    <phoneticPr fontId="5"/>
  </si>
  <si>
    <t>報告額</t>
    <rPh sb="0" eb="2">
      <t>ホウコク</t>
    </rPh>
    <rPh sb="2" eb="3">
      <t>ガク</t>
    </rPh>
    <phoneticPr fontId="5"/>
  </si>
  <si>
    <t>差異</t>
    <rPh sb="0" eb="2">
      <t>サイ</t>
    </rPh>
    <phoneticPr fontId="5"/>
  </si>
  <si>
    <t>備考</t>
    <rPh sb="0" eb="2">
      <t>ビコウ</t>
    </rPh>
    <phoneticPr fontId="5"/>
  </si>
  <si>
    <t>(単位：円)</t>
    <rPh sb="1" eb="3">
      <t>タンイ</t>
    </rPh>
    <rPh sb="4" eb="5">
      <t>エン</t>
    </rPh>
    <phoneticPr fontId="10"/>
  </si>
  <si>
    <t>所管</t>
    <rPh sb="0" eb="2">
      <t>ショカン</t>
    </rPh>
    <phoneticPr fontId="10"/>
  </si>
  <si>
    <t>委託名称</t>
    <rPh sb="0" eb="2">
      <t>イタク</t>
    </rPh>
    <rPh sb="2" eb="4">
      <t>メイショウ</t>
    </rPh>
    <phoneticPr fontId="10"/>
  </si>
  <si>
    <t>委託先</t>
    <rPh sb="0" eb="1">
      <t>イ</t>
    </rPh>
    <rPh sb="1" eb="2">
      <t>コトヅケ</t>
    </rPh>
    <rPh sb="2" eb="3">
      <t>サキ</t>
    </rPh>
    <phoneticPr fontId="10"/>
  </si>
  <si>
    <t>支出金額</t>
    <rPh sb="0" eb="2">
      <t>シシュツ</t>
    </rPh>
    <rPh sb="2" eb="4">
      <t>キンガク</t>
    </rPh>
    <phoneticPr fontId="10"/>
  </si>
  <si>
    <t>契約
方法</t>
    <rPh sb="0" eb="2">
      <t>ケイヤク</t>
    </rPh>
    <rPh sb="3" eb="5">
      <t>ホウホウ</t>
    </rPh>
    <phoneticPr fontId="10"/>
  </si>
  <si>
    <t>再委託
有り＝○</t>
    <rPh sb="0" eb="3">
      <t>サイイタク</t>
    </rPh>
    <rPh sb="4" eb="5">
      <t>ア</t>
    </rPh>
    <phoneticPr fontId="10"/>
  </si>
  <si>
    <t>福祉局</t>
    <rPh sb="0" eb="3">
      <t>フクシキョク</t>
    </rPh>
    <phoneticPr fontId="10"/>
  </si>
  <si>
    <t>比随</t>
  </si>
  <si>
    <t>一般</t>
  </si>
  <si>
    <t>特随</t>
  </si>
  <si>
    <t>○</t>
  </si>
  <si>
    <t>福祉局福祉システム課</t>
  </si>
  <si>
    <t>062212</t>
  </si>
  <si>
    <t>令和元年度　委託料支出一覧</t>
    <rPh sb="0" eb="2">
      <t>レイワ</t>
    </rPh>
    <rPh sb="2" eb="3">
      <t>ガン</t>
    </rPh>
    <rPh sb="3" eb="5">
      <t>ネンド</t>
    </rPh>
    <rPh sb="6" eb="9">
      <t>イタクリョウ</t>
    </rPh>
    <rPh sb="9" eb="11">
      <t>シシュツ</t>
    </rPh>
    <rPh sb="11" eb="13">
      <t>イチラン</t>
    </rPh>
    <phoneticPr fontId="10"/>
  </si>
  <si>
    <r>
      <t xml:space="preserve">科目
</t>
    </r>
    <r>
      <rPr>
        <sz val="10"/>
        <rFont val="ＭＳ 明朝"/>
        <family val="1"/>
        <charset val="128"/>
      </rPr>
      <t>(款-項-目)</t>
    </r>
    <rPh sb="0" eb="2">
      <t>カモク</t>
    </rPh>
    <rPh sb="4" eb="5">
      <t>カン</t>
    </rPh>
    <rPh sb="6" eb="7">
      <t>コウ</t>
    </rPh>
    <rPh sb="8" eb="9">
      <t>メ</t>
    </rPh>
    <phoneticPr fontId="10"/>
  </si>
  <si>
    <t>所属計</t>
    <rPh sb="0" eb="2">
      <t>ショゾク</t>
    </rPh>
    <rPh sb="2" eb="3">
      <t>ケイ</t>
    </rPh>
    <phoneticPr fontId="2"/>
  </si>
  <si>
    <t>（再掲）契約方法別支出額</t>
    <phoneticPr fontId="10"/>
  </si>
  <si>
    <t>一般競争入札</t>
    <phoneticPr fontId="10"/>
  </si>
  <si>
    <t>指名競争入札</t>
    <phoneticPr fontId="10"/>
  </si>
  <si>
    <t>指名</t>
    <rPh sb="0" eb="2">
      <t>シメイ</t>
    </rPh>
    <phoneticPr fontId="8"/>
  </si>
  <si>
    <t>公募型指名競争入札</t>
    <phoneticPr fontId="10"/>
  </si>
  <si>
    <t>公募
指名</t>
    <rPh sb="0" eb="2">
      <t>コウボ</t>
    </rPh>
    <rPh sb="3" eb="5">
      <t>シメイ</t>
    </rPh>
    <phoneticPr fontId="2"/>
  </si>
  <si>
    <t>公募による指定管理者の選定</t>
    <phoneticPr fontId="10"/>
  </si>
  <si>
    <t>公募</t>
    <rPh sb="0" eb="2">
      <t>コウボ</t>
    </rPh>
    <phoneticPr fontId="16"/>
  </si>
  <si>
    <t>特名による指定管理者の選定</t>
    <phoneticPr fontId="10"/>
  </si>
  <si>
    <t>非公募</t>
    <rPh sb="0" eb="1">
      <t>ヒ</t>
    </rPh>
    <rPh sb="1" eb="3">
      <t>コウボ</t>
    </rPh>
    <phoneticPr fontId="2"/>
  </si>
  <si>
    <t>見積比較による随意契約</t>
    <phoneticPr fontId="10"/>
  </si>
  <si>
    <t>その他特名による随意契約</t>
    <phoneticPr fontId="10"/>
  </si>
  <si>
    <t>特随</t>
    <rPh sb="0" eb="1">
      <t>トク</t>
    </rPh>
    <rPh sb="1" eb="2">
      <t>ズイ</t>
    </rPh>
    <phoneticPr fontId="2"/>
  </si>
  <si>
    <t>（その他特名による随意契約の割合）</t>
    <phoneticPr fontId="10"/>
  </si>
  <si>
    <t>合計</t>
    <phoneticPr fontId="10"/>
  </si>
  <si>
    <t>福祉局</t>
    <rPh sb="0" eb="3">
      <t>フクシキョク</t>
    </rPh>
    <phoneticPr fontId="5"/>
  </si>
  <si>
    <t>〇</t>
  </si>
  <si>
    <t>〇</t>
    <phoneticPr fontId="5"/>
  </si>
  <si>
    <t>1-1-2</t>
    <phoneticPr fontId="5"/>
  </si>
  <si>
    <t>配付</t>
    <rPh sb="0" eb="2">
      <t>ハイフ</t>
    </rPh>
    <phoneticPr fontId="5"/>
  </si>
  <si>
    <t>セコム(株)</t>
    <phoneticPr fontId="5"/>
  </si>
  <si>
    <t>特随</t>
    <rPh sb="0" eb="1">
      <t>トク</t>
    </rPh>
    <rPh sb="1" eb="2">
      <t>ズイ</t>
    </rPh>
    <phoneticPr fontId="1"/>
  </si>
  <si>
    <t>(株)エヌ・ティ・ティ・データ関西</t>
    <rPh sb="15" eb="17">
      <t>カンサイ</t>
    </rPh>
    <phoneticPr fontId="4"/>
  </si>
  <si>
    <t>(株)野村総合研究所</t>
    <rPh sb="3" eb="5">
      <t>ノムラ</t>
    </rPh>
    <rPh sb="5" eb="7">
      <t>ソウゴウ</t>
    </rPh>
    <phoneticPr fontId="9"/>
  </si>
  <si>
    <t>後期会計</t>
    <rPh sb="0" eb="2">
      <t>コウキ</t>
    </rPh>
    <rPh sb="2" eb="4">
      <t>カイケイ</t>
    </rPh>
    <phoneticPr fontId="10"/>
  </si>
  <si>
    <t>一般管理費</t>
  </si>
  <si>
    <t>徴収費</t>
  </si>
  <si>
    <t>福祉局</t>
    <rPh sb="0" eb="3">
      <t>フクシキョク</t>
    </rPh>
    <phoneticPr fontId="6"/>
  </si>
  <si>
    <t>1-1-2</t>
  </si>
  <si>
    <t>平成31年度大阪市情報通信ネットワークに係る運用保守業務委託</t>
  </si>
  <si>
    <t>(株)日立製作所</t>
  </si>
  <si>
    <t>福祉局</t>
    <rPh sb="0" eb="3">
      <t>フクシキョク</t>
    </rPh>
    <phoneticPr fontId="19"/>
  </si>
  <si>
    <t>大阪市国民健康保険等システム及び介護保険システム再構築・運用保守等業務委託</t>
    <rPh sb="0" eb="3">
      <t>オオサカシ</t>
    </rPh>
    <rPh sb="3" eb="5">
      <t>コクミン</t>
    </rPh>
    <rPh sb="5" eb="7">
      <t>ケンコウ</t>
    </rPh>
    <rPh sb="7" eb="9">
      <t>ホケン</t>
    </rPh>
    <rPh sb="9" eb="10">
      <t>トウ</t>
    </rPh>
    <rPh sb="14" eb="15">
      <t>オヨ</t>
    </rPh>
    <rPh sb="16" eb="18">
      <t>カイゴ</t>
    </rPh>
    <rPh sb="18" eb="20">
      <t>ホケン</t>
    </rPh>
    <rPh sb="24" eb="27">
      <t>サイコウチク</t>
    </rPh>
    <rPh sb="28" eb="30">
      <t>ウンヨウ</t>
    </rPh>
    <rPh sb="30" eb="32">
      <t>ホシュ</t>
    </rPh>
    <rPh sb="32" eb="33">
      <t>トウ</t>
    </rPh>
    <rPh sb="33" eb="35">
      <t>ギョウム</t>
    </rPh>
    <rPh sb="35" eb="37">
      <t>イタク</t>
    </rPh>
    <phoneticPr fontId="6"/>
  </si>
  <si>
    <t>平成31年度大阪市国民健康保険等システム及び介護保険システムにおける機種更新対応業務</t>
    <rPh sb="0" eb="2">
      <t>ヘイセイ</t>
    </rPh>
    <rPh sb="4" eb="6">
      <t>ネンド</t>
    </rPh>
    <rPh sb="6" eb="9">
      <t>オオサカシ</t>
    </rPh>
    <rPh sb="9" eb="11">
      <t>コクミン</t>
    </rPh>
    <rPh sb="11" eb="13">
      <t>ケンコウ</t>
    </rPh>
    <rPh sb="13" eb="15">
      <t>ホケン</t>
    </rPh>
    <rPh sb="15" eb="16">
      <t>トウ</t>
    </rPh>
    <rPh sb="20" eb="21">
      <t>オヨ</t>
    </rPh>
    <rPh sb="22" eb="24">
      <t>カイゴ</t>
    </rPh>
    <rPh sb="24" eb="26">
      <t>ホケン</t>
    </rPh>
    <rPh sb="34" eb="36">
      <t>キシュ</t>
    </rPh>
    <rPh sb="36" eb="38">
      <t>コウシン</t>
    </rPh>
    <rPh sb="38" eb="40">
      <t>タイオウ</t>
    </rPh>
    <rPh sb="40" eb="42">
      <t>ギョウム</t>
    </rPh>
    <phoneticPr fontId="6"/>
  </si>
  <si>
    <t>平成31年度大阪市国民健康保険等システム及び介護保険システム改修業務（元号改正対応外１件）</t>
    <rPh sb="0" eb="2">
      <t>ヘイセイ</t>
    </rPh>
    <rPh sb="4" eb="6">
      <t>ネンド</t>
    </rPh>
    <rPh sb="6" eb="9">
      <t>オオサカシ</t>
    </rPh>
    <rPh sb="9" eb="11">
      <t>コクミン</t>
    </rPh>
    <rPh sb="11" eb="13">
      <t>ケンコウ</t>
    </rPh>
    <rPh sb="13" eb="15">
      <t>ホケン</t>
    </rPh>
    <rPh sb="15" eb="16">
      <t>トウ</t>
    </rPh>
    <rPh sb="20" eb="21">
      <t>オヨ</t>
    </rPh>
    <rPh sb="22" eb="24">
      <t>カイゴ</t>
    </rPh>
    <rPh sb="24" eb="26">
      <t>ホケン</t>
    </rPh>
    <rPh sb="30" eb="32">
      <t>カイシュウ</t>
    </rPh>
    <rPh sb="32" eb="34">
      <t>ギョウム</t>
    </rPh>
    <rPh sb="35" eb="37">
      <t>ゲンゴウ</t>
    </rPh>
    <rPh sb="37" eb="39">
      <t>カイセイ</t>
    </rPh>
    <rPh sb="39" eb="41">
      <t>タイオウ</t>
    </rPh>
    <rPh sb="41" eb="42">
      <t>ソト</t>
    </rPh>
    <rPh sb="43" eb="44">
      <t>ケン</t>
    </rPh>
    <phoneticPr fontId="6"/>
  </si>
  <si>
    <t>令和元年度大阪市国民健康保険等システム改修業務（民法改正に伴うシステム改修対応）</t>
  </si>
  <si>
    <t>平成31年度保険年金事業推進支援業務</t>
    <rPh sb="0" eb="2">
      <t>ヘイセイ</t>
    </rPh>
    <rPh sb="4" eb="6">
      <t>ネンド</t>
    </rPh>
    <rPh sb="6" eb="8">
      <t>ホケン</t>
    </rPh>
    <rPh sb="8" eb="10">
      <t>ネンキン</t>
    </rPh>
    <rPh sb="10" eb="12">
      <t>ジギョウ</t>
    </rPh>
    <rPh sb="12" eb="14">
      <t>スイシン</t>
    </rPh>
    <rPh sb="14" eb="16">
      <t>シエン</t>
    </rPh>
    <rPh sb="16" eb="18">
      <t>ギョウム</t>
    </rPh>
    <phoneticPr fontId="6"/>
  </si>
  <si>
    <t>平成31年度国民健康保険等システム及び介護保険システム並びに総合福祉システム機種更新対応支援業務</t>
    <rPh sb="0" eb="2">
      <t>ヘイセイ</t>
    </rPh>
    <rPh sb="4" eb="6">
      <t>ネンド</t>
    </rPh>
    <rPh sb="6" eb="8">
      <t>コクミン</t>
    </rPh>
    <rPh sb="8" eb="10">
      <t>ケンコウ</t>
    </rPh>
    <rPh sb="10" eb="12">
      <t>ホケン</t>
    </rPh>
    <rPh sb="12" eb="13">
      <t>トウ</t>
    </rPh>
    <rPh sb="17" eb="18">
      <t>オヨ</t>
    </rPh>
    <rPh sb="19" eb="21">
      <t>カイゴ</t>
    </rPh>
    <rPh sb="21" eb="23">
      <t>ホケン</t>
    </rPh>
    <rPh sb="27" eb="28">
      <t>ナラ</t>
    </rPh>
    <rPh sb="30" eb="34">
      <t>ソウゴウフクシ</t>
    </rPh>
    <rPh sb="38" eb="40">
      <t>キシュ</t>
    </rPh>
    <rPh sb="40" eb="42">
      <t>コウシン</t>
    </rPh>
    <rPh sb="42" eb="44">
      <t>タイオウ</t>
    </rPh>
    <rPh sb="44" eb="46">
      <t>シエン</t>
    </rPh>
    <rPh sb="46" eb="48">
      <t>ギョウム</t>
    </rPh>
    <phoneticPr fontId="6"/>
  </si>
  <si>
    <t>(株)ライトリー</t>
    <rPh sb="1" eb="2">
      <t>カブ</t>
    </rPh>
    <phoneticPr fontId="5"/>
  </si>
  <si>
    <t>(株)ＤＡＣＳ</t>
  </si>
  <si>
    <t>(一財)大阪建築技術協会</t>
    <rPh sb="1" eb="2">
      <t>イチ</t>
    </rPh>
    <rPh sb="2" eb="3">
      <t>ザイ</t>
    </rPh>
    <rPh sb="4" eb="6">
      <t>オオサカ</t>
    </rPh>
    <rPh sb="6" eb="8">
      <t>ケンチク</t>
    </rPh>
    <rPh sb="8" eb="10">
      <t>ギジュツ</t>
    </rPh>
    <rPh sb="10" eb="12">
      <t>キョウカイ</t>
    </rPh>
    <phoneticPr fontId="5"/>
  </si>
  <si>
    <t>大阪府国民健康保険団体連合会</t>
  </si>
  <si>
    <t>(株)パソナ</t>
  </si>
  <si>
    <t>特別徴収にかかる経由事務委託</t>
  </si>
  <si>
    <t>大阪市国民健康保険事業・後期高齢者医療事業・介護保険事業コールセンター運営(保険料徴収業務含む)業務委託</t>
  </si>
  <si>
    <t>(株)アイヴィジット</t>
  </si>
  <si>
    <t>大阪市国民健康保険事業・後期高齢者医療事業・介護保険事業コールセンター運営(保険料徴収業務含む)【６月・７月】業務委託</t>
    <phoneticPr fontId="5"/>
  </si>
  <si>
    <t>福祉局保険年金課分室（もと「いきいきエイジングセンター」３階）空調機部品交換等業務委託</t>
    <phoneticPr fontId="5"/>
  </si>
  <si>
    <t>国民健康保険等システム等端末機等機器移設に伴う接続及び動作確認業務委託</t>
    <phoneticPr fontId="5"/>
  </si>
  <si>
    <t>もといきいきエイジングセンターねずみ及び衛生害虫駆除業務委託</t>
    <rPh sb="18" eb="19">
      <t>オヨ</t>
    </rPh>
    <rPh sb="20" eb="22">
      <t>エイセイ</t>
    </rPh>
    <rPh sb="22" eb="24">
      <t>ガイチュウ</t>
    </rPh>
    <rPh sb="24" eb="26">
      <t>クジョ</t>
    </rPh>
    <rPh sb="26" eb="28">
      <t>ギョウム</t>
    </rPh>
    <rPh sb="28" eb="30">
      <t>イタク</t>
    </rPh>
    <phoneticPr fontId="5"/>
  </si>
  <si>
    <t>もといきいきエイジングセンターオフィスクリーニング業務委託</t>
    <rPh sb="25" eb="27">
      <t>ギョウム</t>
    </rPh>
    <rPh sb="27" eb="29">
      <t>イタク</t>
    </rPh>
    <phoneticPr fontId="5"/>
  </si>
  <si>
    <t>もといきいきエイジングセンター受水槽清掃業務委託</t>
    <rPh sb="15" eb="18">
      <t>ジュスイソウ</t>
    </rPh>
    <rPh sb="18" eb="20">
      <t>セイソウ</t>
    </rPh>
    <rPh sb="20" eb="22">
      <t>ギョウム</t>
    </rPh>
    <rPh sb="22" eb="24">
      <t>イタク</t>
    </rPh>
    <phoneticPr fontId="5"/>
  </si>
  <si>
    <t>もといきいきエイジングセンター水質検査業務</t>
    <phoneticPr fontId="5"/>
  </si>
  <si>
    <t>もといきいきエイジングセンター情報設備工事(北エリア)【工事調整】</t>
    <rPh sb="15" eb="17">
      <t>ジョウホウ</t>
    </rPh>
    <rPh sb="17" eb="19">
      <t>セツビ</t>
    </rPh>
    <rPh sb="19" eb="21">
      <t>コウジ</t>
    </rPh>
    <rPh sb="22" eb="23">
      <t>キタ</t>
    </rPh>
    <rPh sb="28" eb="30">
      <t>コウジ</t>
    </rPh>
    <rPh sb="30" eb="32">
      <t>チョウセイ</t>
    </rPh>
    <phoneticPr fontId="5"/>
  </si>
  <si>
    <t>特随</t>
    <rPh sb="0" eb="1">
      <t>トク</t>
    </rPh>
    <rPh sb="1" eb="2">
      <t>ズイ</t>
    </rPh>
    <phoneticPr fontId="20"/>
  </si>
  <si>
    <t>令和元年度マイクロフィルム作成業務委託</t>
    <rPh sb="13" eb="15">
      <t>サクセイ</t>
    </rPh>
    <rPh sb="15" eb="17">
      <t>ギョウム</t>
    </rPh>
    <rPh sb="17" eb="19">
      <t>イタク</t>
    </rPh>
    <phoneticPr fontId="20"/>
  </si>
  <si>
    <t>平成３１年度大阪市情報通信ネットワークに係る運用保守業務委託</t>
    <phoneticPr fontId="5"/>
  </si>
  <si>
    <t>平成３１年度大阪市情報通信ネットワークの改修・整備に係る設計・構築業務委託</t>
    <phoneticPr fontId="5"/>
  </si>
  <si>
    <t>もといきいきエイジングセンター昇降機保守点検業務委託</t>
    <rPh sb="15" eb="18">
      <t>ショウコウキ</t>
    </rPh>
    <rPh sb="18" eb="20">
      <t>ホシュ</t>
    </rPh>
    <rPh sb="20" eb="22">
      <t>テンケン</t>
    </rPh>
    <rPh sb="22" eb="24">
      <t>ギョウム</t>
    </rPh>
    <rPh sb="24" eb="26">
      <t>イタク</t>
    </rPh>
    <phoneticPr fontId="5"/>
  </si>
  <si>
    <t>もといきいきエイジングセンター機械警備業務委託</t>
    <rPh sb="15" eb="17">
      <t>キカイ</t>
    </rPh>
    <rPh sb="17" eb="19">
      <t>ケイビ</t>
    </rPh>
    <rPh sb="19" eb="21">
      <t>ギョウム</t>
    </rPh>
    <rPh sb="21" eb="23">
      <t>イタク</t>
    </rPh>
    <phoneticPr fontId="5"/>
  </si>
  <si>
    <t>淀川区役所保険年金窓口業務委託業務</t>
    <rPh sb="0" eb="2">
      <t>ヨドガワ</t>
    </rPh>
    <rPh sb="2" eb="5">
      <t>クヤクショ</t>
    </rPh>
    <rPh sb="5" eb="7">
      <t>ホケン</t>
    </rPh>
    <rPh sb="7" eb="9">
      <t>ネンキン</t>
    </rPh>
    <rPh sb="9" eb="11">
      <t>マドグチ</t>
    </rPh>
    <rPh sb="11" eb="13">
      <t>ギョウム</t>
    </rPh>
    <rPh sb="13" eb="15">
      <t>イタク</t>
    </rPh>
    <rPh sb="15" eb="17">
      <t>ギョウム</t>
    </rPh>
    <phoneticPr fontId="20"/>
  </si>
  <si>
    <t>東淀川区役所保険年金窓口業務委託業務</t>
    <rPh sb="0" eb="6">
      <t>ヒガシヨドガワクヤクショ</t>
    </rPh>
    <rPh sb="6" eb="8">
      <t>ホケン</t>
    </rPh>
    <rPh sb="8" eb="10">
      <t>ネンキン</t>
    </rPh>
    <rPh sb="10" eb="12">
      <t>マドグチ</t>
    </rPh>
    <rPh sb="12" eb="14">
      <t>ギョウム</t>
    </rPh>
    <rPh sb="14" eb="16">
      <t>イタク</t>
    </rPh>
    <rPh sb="16" eb="18">
      <t>ギョウム</t>
    </rPh>
    <phoneticPr fontId="12"/>
  </si>
  <si>
    <t>平成３１年度後期高齢者医療制度システム出力帳票等封入封緘等業務委託(概算契約)</t>
    <rPh sb="34" eb="36">
      <t>ガイサン</t>
    </rPh>
    <rPh sb="36" eb="38">
      <t>ケイヤク</t>
    </rPh>
    <phoneticPr fontId="20"/>
  </si>
  <si>
    <t>東洋印刷(株)</t>
    <rPh sb="0" eb="4">
      <t>トウヨウインサツ</t>
    </rPh>
    <phoneticPr fontId="18"/>
  </si>
  <si>
    <t>一般</t>
    <rPh sb="0" eb="2">
      <t>イッパン</t>
    </rPh>
    <phoneticPr fontId="20"/>
  </si>
  <si>
    <t>平成３１年度後期高齢者医療保険料決定通知書兼期割通知書兼納付書等電算処理業務委託(概算契約)</t>
    <rPh sb="41" eb="43">
      <t>ガイサン</t>
    </rPh>
    <rPh sb="43" eb="45">
      <t>ケイヤク</t>
    </rPh>
    <phoneticPr fontId="20"/>
  </si>
  <si>
    <t>令和元年度大阪市後期高齢者医療訪問歯科健康診査業務委託</t>
    <phoneticPr fontId="20"/>
  </si>
  <si>
    <t>(一社)大阪府歯科医師会</t>
    <rPh sb="1" eb="3">
      <t>イチシャ</t>
    </rPh>
    <rPh sb="4" eb="7">
      <t>オオサカフ</t>
    </rPh>
    <rPh sb="7" eb="9">
      <t>シカ</t>
    </rPh>
    <rPh sb="9" eb="11">
      <t>イシ</t>
    </rPh>
    <rPh sb="11" eb="12">
      <t>カイ</t>
    </rPh>
    <phoneticPr fontId="18"/>
  </si>
  <si>
    <t>1-1-3</t>
  </si>
  <si>
    <t>コンビニエンスストア収納にかかる収納事務委託</t>
  </si>
  <si>
    <t>(株)電算システム</t>
  </si>
  <si>
    <t>大阪市国民健康保険事業・後期高齢者医療事業・介護保険事業コールセンター運営(保険料徴収業務含む)業務委託(長期継続)</t>
    <rPh sb="53" eb="55">
      <t>チョウキ</t>
    </rPh>
    <rPh sb="55" eb="57">
      <t>ケイゾク</t>
    </rPh>
    <phoneticPr fontId="8"/>
  </si>
  <si>
    <t>(株)アイヴィジット</t>
    <rPh sb="1" eb="2">
      <t>カブ</t>
    </rPh>
    <phoneticPr fontId="18"/>
  </si>
  <si>
    <t>日本ＡＴＭヒューマン・ソリューション(株)</t>
    <rPh sb="0" eb="2">
      <t>ニホン</t>
    </rPh>
    <rPh sb="18" eb="21">
      <t>カブ</t>
    </rPh>
    <phoneticPr fontId="5"/>
  </si>
  <si>
    <t>大阪市徴収金口座振替処理データ伝送等における業務委託長期継続(概算契約)</t>
    <rPh sb="22" eb="24">
      <t>ギョウム</t>
    </rPh>
    <rPh sb="24" eb="26">
      <t>イタク</t>
    </rPh>
    <rPh sb="26" eb="28">
      <t>チョウキ</t>
    </rPh>
    <rPh sb="28" eb="30">
      <t>ケイゾク</t>
    </rPh>
    <rPh sb="31" eb="33">
      <t>ガイサン</t>
    </rPh>
    <rPh sb="33" eb="35">
      <t>ケイヤク</t>
    </rPh>
    <phoneticPr fontId="20"/>
  </si>
  <si>
    <t>ダイキン工業(株)</t>
    <rPh sb="6" eb="9">
      <t>カブ</t>
    </rPh>
    <phoneticPr fontId="5"/>
  </si>
  <si>
    <t>(株)大塚商会ＬＡ関西営業部</t>
    <rPh sb="0" eb="3">
      <t>カブ</t>
    </rPh>
    <phoneticPr fontId="5"/>
  </si>
  <si>
    <t>モバイルテレビジョン(株)</t>
    <rPh sb="10" eb="13">
      <t>カブ</t>
    </rPh>
    <phoneticPr fontId="5"/>
  </si>
  <si>
    <t>ダイセイ美建(株)</t>
    <rPh sb="4" eb="6">
      <t>ビケン</t>
    </rPh>
    <rPh sb="6" eb="9">
      <t>カブ</t>
    </rPh>
    <phoneticPr fontId="5"/>
  </si>
  <si>
    <t>日本水処理工業(株)</t>
    <rPh sb="0" eb="2">
      <t>ニホン</t>
    </rPh>
    <rPh sb="2" eb="3">
      <t>スイ</t>
    </rPh>
    <rPh sb="3" eb="5">
      <t>ショリ</t>
    </rPh>
    <rPh sb="5" eb="7">
      <t>コウギョウ</t>
    </rPh>
    <rPh sb="7" eb="10">
      <t>カブ</t>
    </rPh>
    <phoneticPr fontId="5"/>
  </si>
  <si>
    <t>(株)日立製作所関西支社</t>
    <rPh sb="0" eb="3">
      <t>カブ</t>
    </rPh>
    <phoneticPr fontId="5"/>
  </si>
  <si>
    <t>三菱電機ビルテクノサービス(株)</t>
    <rPh sb="0" eb="2">
      <t>ミツビシ</t>
    </rPh>
    <rPh sb="2" eb="4">
      <t>デンキ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</si>
</sst>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Red]&quot;△ &quot;#,##0;&quot;&quot;"/>
    <numFmt numFmtId="179" formatCode="\(0.0%\)"/>
  </numFmts>
  <fonts count="2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0"/>
      <name val="Arial"/>
      <family val="2"/>
    </font>
    <font>
      <sz val="12"/>
      <color theme="0"/>
      <name val="ＭＳ Ｐゴシック"/>
      <family val="3"/>
      <charset val="128"/>
      <scheme val="minor"/>
    </font>
    <font>
      <sz val="11"/>
      <name val="FC平成明朝体"/>
      <family val="1"/>
      <charset val="128"/>
    </font>
    <font>
      <sz val="11"/>
      <name val="ＭＳ 明朝"/>
      <family val="1"/>
      <charset val="128"/>
    </font>
    <font>
      <sz val="6"/>
      <name val="ＭＳ Ｐゴシック"/>
      <family val="3"/>
      <charset val="128"/>
    </font>
    <font>
      <sz val="11"/>
      <name val="ＭＳ Ｐゴシック"/>
      <family val="3"/>
      <charset val="128"/>
    </font>
    <font>
      <sz val="6"/>
      <name val="FC平成明朝体"/>
      <family val="1"/>
      <charset val="128"/>
    </font>
    <font>
      <sz val="14"/>
      <name val="ＭＳ 明朝"/>
      <family val="1"/>
      <charset val="128"/>
    </font>
    <font>
      <sz val="10"/>
      <name val="ＭＳ 明朝"/>
      <family val="1"/>
      <charset val="128"/>
    </font>
    <font>
      <sz val="11"/>
      <color theme="1"/>
      <name val="ＭＳ 明朝"/>
      <family val="1"/>
      <charset val="128"/>
    </font>
    <font>
      <sz val="20"/>
      <name val="ＭＳ Ｐゴシック"/>
      <family val="3"/>
      <charset val="128"/>
    </font>
    <font>
      <sz val="8"/>
      <color theme="1"/>
      <name val="ＭＳ 明朝"/>
      <family val="1"/>
      <charset val="128"/>
    </font>
    <font>
      <b/>
      <sz val="11"/>
      <color theme="1"/>
      <name val="ＭＳ Ｐゴシック"/>
      <family val="2"/>
      <scheme val="minor"/>
    </font>
    <font>
      <sz val="10"/>
      <color theme="1"/>
      <name val="ＭＳ Ｐゴシック"/>
      <family val="3"/>
      <charset val="128"/>
      <scheme val="minor"/>
    </font>
    <font>
      <u/>
      <sz val="12"/>
      <color indexed="36"/>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rgb="FFFFFF00"/>
        <bgColor theme="4"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s>
  <cellStyleXfs count="10">
    <xf numFmtId="0" fontId="0" fillId="0" borderId="0"/>
    <xf numFmtId="38" fontId="4" fillId="0" borderId="0" applyFont="0" applyFill="0" applyBorder="0" applyAlignment="0" applyProtection="0">
      <alignment vertical="center"/>
    </xf>
    <xf numFmtId="0" fontId="3" fillId="0" borderId="0">
      <alignment vertical="center"/>
    </xf>
    <xf numFmtId="0" fontId="6" fillId="0" borderId="0"/>
    <xf numFmtId="0" fontId="8" fillId="0" borderId="0"/>
    <xf numFmtId="0" fontId="11" fillId="0" borderId="0"/>
    <xf numFmtId="0" fontId="11" fillId="0" borderId="0"/>
    <xf numFmtId="38" fontId="11" fillId="0" borderId="0" applyFont="0" applyFill="0" applyBorder="0" applyAlignment="0" applyProtection="0"/>
    <xf numFmtId="0" fontId="11" fillId="0" borderId="0"/>
    <xf numFmtId="0" fontId="8" fillId="0" borderId="0"/>
  </cellStyleXfs>
  <cellXfs count="61">
    <xf numFmtId="0" fontId="0" fillId="0" borderId="0" xfId="0"/>
    <xf numFmtId="38" fontId="0" fillId="0" borderId="0" xfId="1" applyFont="1" applyAlignment="1"/>
    <xf numFmtId="0" fontId="9" fillId="0" borderId="0" xfId="6" applyFont="1" applyFill="1" applyAlignment="1">
      <alignment vertical="center"/>
    </xf>
    <xf numFmtId="0" fontId="9" fillId="0" borderId="0" xfId="5" applyFont="1" applyFill="1" applyAlignment="1">
      <alignment vertical="center"/>
    </xf>
    <xf numFmtId="0" fontId="9" fillId="0" borderId="0" xfId="8" applyFont="1" applyFill="1" applyBorder="1" applyAlignment="1">
      <alignment horizontal="distributed" vertical="center" wrapText="1" justifyLastLine="1"/>
    </xf>
    <xf numFmtId="0" fontId="9" fillId="0" borderId="0" xfId="8" applyFont="1" applyFill="1" applyBorder="1" applyAlignment="1">
      <alignment horizontal="center" vertical="center"/>
    </xf>
    <xf numFmtId="0" fontId="9" fillId="0" borderId="0" xfId="8" applyFont="1" applyFill="1" applyBorder="1" applyAlignment="1">
      <alignment vertical="center" wrapText="1"/>
    </xf>
    <xf numFmtId="176" fontId="9" fillId="0" borderId="0" xfId="8" applyNumberFormat="1" applyFont="1" applyFill="1" applyBorder="1" applyAlignment="1">
      <alignment vertical="center" wrapText="1"/>
    </xf>
    <xf numFmtId="177" fontId="9" fillId="0" borderId="0" xfId="8" applyNumberFormat="1" applyFont="1" applyFill="1" applyBorder="1" applyAlignment="1">
      <alignment vertical="center" wrapText="1"/>
    </xf>
    <xf numFmtId="0" fontId="9" fillId="0" borderId="8" xfId="8" applyFont="1" applyFill="1" applyBorder="1" applyAlignment="1">
      <alignment horizontal="distributed" vertical="center" wrapText="1" justifyLastLine="1"/>
    </xf>
    <xf numFmtId="0" fontId="9" fillId="0" borderId="8" xfId="8" applyFont="1" applyFill="1" applyBorder="1" applyAlignment="1">
      <alignment horizontal="center" vertical="center"/>
    </xf>
    <xf numFmtId="0" fontId="9" fillId="0" borderId="8" xfId="8" applyFont="1" applyFill="1" applyBorder="1" applyAlignment="1">
      <alignment vertical="center" wrapText="1"/>
    </xf>
    <xf numFmtId="176" fontId="9" fillId="0" borderId="8" xfId="8" applyNumberFormat="1" applyFont="1" applyFill="1" applyBorder="1" applyAlignment="1">
      <alignment vertical="center" wrapText="1"/>
    </xf>
    <xf numFmtId="177" fontId="9" fillId="0" borderId="8" xfId="8" applyNumberFormat="1" applyFont="1" applyFill="1" applyBorder="1" applyAlignment="1">
      <alignment vertical="center" wrapText="1"/>
    </xf>
    <xf numFmtId="176" fontId="9" fillId="0" borderId="8" xfId="8" applyNumberFormat="1" applyFont="1" applyFill="1" applyBorder="1" applyAlignment="1">
      <alignment horizontal="center" vertical="center"/>
    </xf>
    <xf numFmtId="176" fontId="9" fillId="0" borderId="8" xfId="8" applyNumberFormat="1" applyFont="1" applyFill="1" applyBorder="1" applyAlignment="1">
      <alignment horizontal="right" vertical="center"/>
    </xf>
    <xf numFmtId="176" fontId="9" fillId="0" borderId="1" xfId="7" applyNumberFormat="1" applyFont="1" applyFill="1" applyBorder="1" applyAlignment="1">
      <alignment horizontal="center" vertical="center" wrapText="1"/>
    </xf>
    <xf numFmtId="177" fontId="9" fillId="0" borderId="1" xfId="8" applyNumberFormat="1" applyFont="1" applyFill="1" applyBorder="1" applyAlignment="1">
      <alignment horizontal="right" vertical="center" wrapText="1"/>
    </xf>
    <xf numFmtId="38" fontId="0" fillId="2" borderId="1" xfId="1" applyFont="1" applyFill="1" applyBorder="1" applyAlignment="1"/>
    <xf numFmtId="0" fontId="9" fillId="0" borderId="1" xfId="0" applyFont="1" applyFill="1" applyBorder="1" applyAlignment="1">
      <alignment horizontal="distributed" vertical="center" wrapText="1" justifyLastLine="1"/>
    </xf>
    <xf numFmtId="0" fontId="9"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177" fontId="9" fillId="0" borderId="1" xfId="0" applyNumberFormat="1" applyFont="1" applyFill="1" applyBorder="1" applyAlignment="1">
      <alignment horizontal="right" vertical="center" wrapText="1"/>
    </xf>
    <xf numFmtId="0" fontId="15" fillId="0" borderId="7" xfId="0" applyFont="1" applyFill="1" applyBorder="1" applyAlignment="1">
      <alignment horizontal="left" wrapText="1"/>
    </xf>
    <xf numFmtId="178" fontId="15" fillId="0" borderId="7" xfId="0" applyNumberFormat="1" applyFont="1" applyFill="1" applyBorder="1" applyAlignment="1">
      <alignment vertical="center" wrapText="1"/>
    </xf>
    <xf numFmtId="0" fontId="15" fillId="0" borderId="0" xfId="0" applyFont="1" applyFill="1" applyBorder="1" applyAlignment="1">
      <alignment horizontal="center" vertical="center" wrapText="1"/>
    </xf>
    <xf numFmtId="178" fontId="15" fillId="0" borderId="0" xfId="0" applyNumberFormat="1" applyFont="1" applyFill="1" applyBorder="1" applyAlignment="1">
      <alignment horizontal="center" vertical="center" wrapText="1"/>
    </xf>
    <xf numFmtId="0" fontId="15" fillId="0" borderId="0" xfId="0" applyFont="1" applyFill="1" applyBorder="1" applyAlignment="1">
      <alignment horizontal="distributed" vertical="center" wrapText="1" justifyLastLine="1"/>
    </xf>
    <xf numFmtId="49" fontId="15" fillId="0" borderId="0" xfId="0" applyNumberFormat="1"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 xfId="0" applyFont="1" applyFill="1" applyBorder="1" applyAlignment="1">
      <alignment horizontal="left" vertical="center" shrinkToFit="1"/>
    </xf>
    <xf numFmtId="178" fontId="15" fillId="0" borderId="1" xfId="0" applyNumberFormat="1" applyFont="1" applyFill="1" applyBorder="1" applyAlignment="1">
      <alignment vertical="center" shrinkToFit="1"/>
    </xf>
    <xf numFmtId="177" fontId="9" fillId="0" borderId="1" xfId="0" applyNumberFormat="1" applyFont="1" applyFill="1" applyBorder="1" applyAlignment="1">
      <alignment horizontal="center" vertical="center" wrapText="1" shrinkToFit="1"/>
    </xf>
    <xf numFmtId="178" fontId="17" fillId="0" borderId="0" xfId="0" applyNumberFormat="1" applyFont="1" applyFill="1" applyBorder="1" applyAlignment="1">
      <alignment horizontal="center" vertical="center" wrapText="1"/>
    </xf>
    <xf numFmtId="179" fontId="15" fillId="0" borderId="1" xfId="0" applyNumberFormat="1" applyFont="1" applyFill="1" applyBorder="1" applyAlignment="1">
      <alignment vertical="center" shrinkToFit="1"/>
    </xf>
    <xf numFmtId="0" fontId="9"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0" xfId="5" applyFont="1" applyFill="1" applyAlignment="1">
      <alignment vertical="center"/>
    </xf>
    <xf numFmtId="0" fontId="7" fillId="3" borderId="1" xfId="0" applyFont="1" applyFill="1" applyBorder="1" applyAlignment="1">
      <alignment horizontal="center"/>
    </xf>
    <xf numFmtId="38" fontId="7" fillId="3" borderId="1" xfId="1" applyFont="1" applyFill="1" applyBorder="1" applyAlignment="1">
      <alignment horizontal="center"/>
    </xf>
    <xf numFmtId="0" fontId="0" fillId="2" borderId="1" xfId="0" applyFill="1" applyBorder="1"/>
    <xf numFmtId="38" fontId="0" fillId="0" borderId="1" xfId="1" applyFont="1" applyBorder="1" applyAlignment="1">
      <alignment horizontal="center"/>
    </xf>
    <xf numFmtId="0" fontId="0" fillId="0" borderId="0" xfId="0" applyAlignment="1">
      <alignment horizontal="center"/>
    </xf>
    <xf numFmtId="38" fontId="18" fillId="4" borderId="1" xfId="1" applyFont="1" applyFill="1" applyBorder="1" applyAlignment="1"/>
    <xf numFmtId="38" fontId="18" fillId="2" borderId="1" xfId="1" applyFont="1" applyFill="1" applyBorder="1" applyAlignment="1"/>
    <xf numFmtId="178" fontId="15" fillId="0" borderId="10" xfId="0" applyNumberFormat="1" applyFont="1" applyFill="1" applyBorder="1" applyAlignment="1">
      <alignment horizontal="center" vertical="center" wrapText="1"/>
    </xf>
    <xf numFmtId="0" fontId="13" fillId="0" borderId="0" xfId="8" applyFont="1" applyFill="1" applyBorder="1" applyAlignment="1">
      <alignment horizontal="center" vertical="center"/>
    </xf>
    <xf numFmtId="177" fontId="13" fillId="0" borderId="0" xfId="8"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9" fillId="0" borderId="2" xfId="8" applyFont="1" applyFill="1" applyBorder="1" applyAlignment="1">
      <alignment horizontal="center" vertical="center" wrapText="1"/>
    </xf>
    <xf numFmtId="0" fontId="8" fillId="0" borderId="6" xfId="0" applyFont="1" applyFill="1" applyBorder="1" applyAlignment="1">
      <alignment vertical="center" wrapText="1"/>
    </xf>
    <xf numFmtId="176" fontId="9" fillId="0" borderId="3" xfId="8" applyNumberFormat="1" applyFont="1" applyFill="1" applyBorder="1" applyAlignment="1">
      <alignment horizontal="distributed" vertical="center" wrapText="1"/>
    </xf>
    <xf numFmtId="176" fontId="9" fillId="0" borderId="4" xfId="8" applyNumberFormat="1" applyFont="1" applyFill="1" applyBorder="1" applyAlignment="1">
      <alignment horizontal="distributed" vertical="center" wrapText="1"/>
    </xf>
    <xf numFmtId="0" fontId="0" fillId="2" borderId="3" xfId="0" applyFill="1" applyBorder="1" applyAlignment="1">
      <alignment horizontal="center"/>
    </xf>
    <xf numFmtId="0" fontId="0" fillId="2" borderId="5" xfId="0" applyFill="1" applyBorder="1" applyAlignment="1">
      <alignment horizontal="center"/>
    </xf>
    <xf numFmtId="0" fontId="0" fillId="2" borderId="4" xfId="0" applyFill="1" applyBorder="1" applyAlignment="1">
      <alignment horizontal="center"/>
    </xf>
  </cellXfs>
  <cellStyles count="10">
    <cellStyle name="桁区切り" xfId="1" builtinId="6"/>
    <cellStyle name="桁区切り 2" xfId="7"/>
    <cellStyle name="標準" xfId="0" builtinId="0"/>
    <cellStyle name="標準 2" xfId="2"/>
    <cellStyle name="標準 2 2" xfId="9"/>
    <cellStyle name="標準 3" xfId="3"/>
    <cellStyle name="標準 4" xfId="4"/>
    <cellStyle name="標準_20決　委託料一覧（特別会計）" xfId="8"/>
    <cellStyle name="標準_様式10～18 2" xfId="5"/>
    <cellStyle name="標準_様式10～18_20決　委託料一覧（特別会計）_20決　委託料一覧（特別会計）"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0"/>
  <sheetViews>
    <sheetView tabSelected="1" view="pageBreakPreview" topLeftCell="A4" zoomScaleNormal="70" zoomScaleSheetLayoutView="100" workbookViewId="0">
      <selection activeCell="B5" sqref="B5"/>
    </sheetView>
  </sheetViews>
  <sheetFormatPr defaultRowHeight="13.5"/>
  <cols>
    <col min="1" max="1" width="11.625" customWidth="1"/>
    <col min="2" max="2" width="10.125" customWidth="1"/>
    <col min="3" max="3" width="37.25" customWidth="1"/>
    <col min="4" max="4" width="31.375" customWidth="1"/>
    <col min="5" max="5" width="14.75" customWidth="1"/>
    <col min="6" max="6" width="7" customWidth="1"/>
    <col min="7" max="7" width="8.5" customWidth="1"/>
  </cols>
  <sheetData>
    <row r="1" spans="1:7" ht="23.25" customHeight="1">
      <c r="A1" s="4"/>
      <c r="B1" s="5"/>
      <c r="C1" s="6"/>
      <c r="D1" s="7"/>
      <c r="E1" s="8"/>
      <c r="F1" s="56" t="s">
        <v>62</v>
      </c>
      <c r="G1" s="57"/>
    </row>
    <row r="2" spans="1:7" ht="18" customHeight="1">
      <c r="A2" s="49" t="s">
        <v>35</v>
      </c>
      <c r="B2" s="49"/>
      <c r="C2" s="49"/>
      <c r="D2" s="49"/>
      <c r="E2" s="50"/>
      <c r="F2" s="49"/>
      <c r="G2" s="49"/>
    </row>
    <row r="3" spans="1:7" ht="15" customHeight="1">
      <c r="A3" s="9"/>
      <c r="B3" s="10"/>
      <c r="C3" s="11"/>
      <c r="D3" s="12"/>
      <c r="E3" s="13"/>
      <c r="F3" s="14"/>
      <c r="G3" s="15" t="s">
        <v>21</v>
      </c>
    </row>
    <row r="4" spans="1:7" ht="40.5" customHeight="1">
      <c r="A4" s="19" t="s">
        <v>22</v>
      </c>
      <c r="B4" s="20" t="s">
        <v>36</v>
      </c>
      <c r="C4" s="20" t="s">
        <v>23</v>
      </c>
      <c r="D4" s="20" t="s">
        <v>24</v>
      </c>
      <c r="E4" s="21" t="s">
        <v>25</v>
      </c>
      <c r="F4" s="20" t="s">
        <v>26</v>
      </c>
      <c r="G4" s="22" t="s">
        <v>27</v>
      </c>
    </row>
    <row r="5" spans="1:7" s="40" customFormat="1" ht="45.75" customHeight="1">
      <c r="A5" s="19" t="s">
        <v>69</v>
      </c>
      <c r="B5" s="23" t="s">
        <v>56</v>
      </c>
      <c r="C5" s="24" t="s">
        <v>70</v>
      </c>
      <c r="D5" s="24" t="s">
        <v>60</v>
      </c>
      <c r="E5" s="25">
        <v>26850638</v>
      </c>
      <c r="F5" s="20" t="s">
        <v>30</v>
      </c>
      <c r="G5" s="16" t="s">
        <v>32</v>
      </c>
    </row>
    <row r="6" spans="1:7" s="40" customFormat="1" ht="45.75" customHeight="1">
      <c r="A6" s="19" t="s">
        <v>53</v>
      </c>
      <c r="B6" s="23" t="s">
        <v>66</v>
      </c>
      <c r="C6" s="24" t="s">
        <v>99</v>
      </c>
      <c r="D6" s="24" t="s">
        <v>80</v>
      </c>
      <c r="E6" s="25">
        <v>1292318</v>
      </c>
      <c r="F6" s="20" t="s">
        <v>92</v>
      </c>
      <c r="G6" s="16"/>
    </row>
    <row r="7" spans="1:7" s="40" customFormat="1" ht="45.75" customHeight="1">
      <c r="A7" s="19" t="s">
        <v>53</v>
      </c>
      <c r="B7" s="23" t="s">
        <v>66</v>
      </c>
      <c r="C7" s="24" t="s">
        <v>99</v>
      </c>
      <c r="D7" s="24" t="s">
        <v>80</v>
      </c>
      <c r="E7" s="25">
        <v>3802509</v>
      </c>
      <c r="F7" s="20" t="s">
        <v>92</v>
      </c>
      <c r="G7" s="16"/>
    </row>
    <row r="8" spans="1:7" s="40" customFormat="1" ht="45.75" customHeight="1">
      <c r="A8" s="19" t="s">
        <v>65</v>
      </c>
      <c r="B8" s="23" t="s">
        <v>66</v>
      </c>
      <c r="C8" s="24" t="s">
        <v>72</v>
      </c>
      <c r="D8" s="24" t="s">
        <v>60</v>
      </c>
      <c r="E8" s="25">
        <v>866527</v>
      </c>
      <c r="F8" s="20" t="s">
        <v>31</v>
      </c>
      <c r="G8" s="16" t="s">
        <v>32</v>
      </c>
    </row>
    <row r="9" spans="1:7" s="40" customFormat="1" ht="45.75" customHeight="1">
      <c r="A9" s="19" t="s">
        <v>65</v>
      </c>
      <c r="B9" s="23" t="s">
        <v>66</v>
      </c>
      <c r="C9" s="24" t="s">
        <v>71</v>
      </c>
      <c r="D9" s="24" t="s">
        <v>60</v>
      </c>
      <c r="E9" s="25">
        <v>108860733</v>
      </c>
      <c r="F9" s="20" t="s">
        <v>59</v>
      </c>
      <c r="G9" s="16" t="s">
        <v>32</v>
      </c>
    </row>
    <row r="10" spans="1:7" s="40" customFormat="1" ht="45.75" customHeight="1">
      <c r="A10" s="19" t="s">
        <v>65</v>
      </c>
      <c r="B10" s="23" t="s">
        <v>66</v>
      </c>
      <c r="C10" s="24" t="s">
        <v>75</v>
      </c>
      <c r="D10" s="24" t="s">
        <v>61</v>
      </c>
      <c r="E10" s="25">
        <v>4372715</v>
      </c>
      <c r="F10" s="20" t="s">
        <v>31</v>
      </c>
      <c r="G10" s="16" t="s">
        <v>32</v>
      </c>
    </row>
    <row r="11" spans="1:7" s="40" customFormat="1" ht="45.75" customHeight="1">
      <c r="A11" s="19" t="s">
        <v>65</v>
      </c>
      <c r="B11" s="23" t="s">
        <v>66</v>
      </c>
      <c r="C11" s="24" t="s">
        <v>74</v>
      </c>
      <c r="D11" s="24" t="s">
        <v>61</v>
      </c>
      <c r="E11" s="25">
        <v>8388600</v>
      </c>
      <c r="F11" s="20" t="s">
        <v>31</v>
      </c>
      <c r="G11" s="16" t="s">
        <v>32</v>
      </c>
    </row>
    <row r="12" spans="1:7" s="3" customFormat="1" ht="45.75" customHeight="1">
      <c r="A12" s="19" t="s">
        <v>28</v>
      </c>
      <c r="B12" s="23" t="s">
        <v>66</v>
      </c>
      <c r="C12" s="24" t="s">
        <v>98</v>
      </c>
      <c r="D12" s="24" t="s">
        <v>80</v>
      </c>
      <c r="E12" s="25">
        <v>7982433</v>
      </c>
      <c r="F12" s="20" t="s">
        <v>31</v>
      </c>
      <c r="G12" s="16"/>
    </row>
    <row r="13" spans="1:7" s="3" customFormat="1" ht="45.75" customHeight="1">
      <c r="A13" s="19" t="s">
        <v>53</v>
      </c>
      <c r="B13" s="23" t="s">
        <v>66</v>
      </c>
      <c r="C13" s="24" t="s">
        <v>100</v>
      </c>
      <c r="D13" s="24" t="s">
        <v>101</v>
      </c>
      <c r="E13" s="25">
        <v>3848935</v>
      </c>
      <c r="F13" s="20" t="s">
        <v>102</v>
      </c>
      <c r="G13" s="16"/>
    </row>
    <row r="14" spans="1:7" s="3" customFormat="1" ht="45.75" customHeight="1">
      <c r="A14" s="19" t="s">
        <v>53</v>
      </c>
      <c r="B14" s="23" t="s">
        <v>66</v>
      </c>
      <c r="C14" s="24" t="s">
        <v>103</v>
      </c>
      <c r="D14" s="24" t="s">
        <v>101</v>
      </c>
      <c r="E14" s="25">
        <v>497398</v>
      </c>
      <c r="F14" s="20" t="s">
        <v>102</v>
      </c>
      <c r="G14" s="16"/>
    </row>
    <row r="15" spans="1:7" s="3" customFormat="1" ht="45.75" customHeight="1">
      <c r="A15" s="19" t="s">
        <v>65</v>
      </c>
      <c r="B15" s="23" t="s">
        <v>66</v>
      </c>
      <c r="C15" s="24" t="s">
        <v>67</v>
      </c>
      <c r="D15" s="24" t="s">
        <v>68</v>
      </c>
      <c r="E15" s="25">
        <v>212474</v>
      </c>
      <c r="F15" s="20" t="s">
        <v>59</v>
      </c>
      <c r="G15" s="16" t="s">
        <v>54</v>
      </c>
    </row>
    <row r="16" spans="1:7" s="3" customFormat="1" ht="45.75" customHeight="1">
      <c r="A16" s="19" t="s">
        <v>53</v>
      </c>
      <c r="B16" s="23" t="s">
        <v>66</v>
      </c>
      <c r="C16" s="24" t="s">
        <v>104</v>
      </c>
      <c r="D16" s="24" t="s">
        <v>105</v>
      </c>
      <c r="E16" s="25">
        <v>418460</v>
      </c>
      <c r="F16" s="20" t="s">
        <v>102</v>
      </c>
      <c r="G16" s="16"/>
    </row>
    <row r="17" spans="1:7" s="3" customFormat="1" ht="45.75" customHeight="1">
      <c r="A17" s="19" t="s">
        <v>65</v>
      </c>
      <c r="B17" s="23" t="s">
        <v>66</v>
      </c>
      <c r="C17" s="24" t="s">
        <v>73</v>
      </c>
      <c r="D17" s="24" t="s">
        <v>60</v>
      </c>
      <c r="E17" s="25">
        <v>1431615</v>
      </c>
      <c r="F17" s="20" t="s">
        <v>31</v>
      </c>
      <c r="G17" s="16" t="s">
        <v>55</v>
      </c>
    </row>
    <row r="18" spans="1:7" s="3" customFormat="1" ht="45.75" customHeight="1">
      <c r="A18" s="19" t="s">
        <v>53</v>
      </c>
      <c r="B18" s="23" t="s">
        <v>106</v>
      </c>
      <c r="C18" s="24" t="s">
        <v>107</v>
      </c>
      <c r="D18" s="24" t="s">
        <v>108</v>
      </c>
      <c r="E18" s="25">
        <v>7642811</v>
      </c>
      <c r="F18" s="20" t="s">
        <v>102</v>
      </c>
      <c r="G18" s="16"/>
    </row>
    <row r="19" spans="1:7" s="3" customFormat="1" ht="60" customHeight="1">
      <c r="A19" s="19" t="s">
        <v>53</v>
      </c>
      <c r="B19" s="23" t="s">
        <v>106</v>
      </c>
      <c r="C19" s="24" t="s">
        <v>88</v>
      </c>
      <c r="D19" s="24" t="s">
        <v>116</v>
      </c>
      <c r="E19" s="25">
        <v>8255</v>
      </c>
      <c r="F19" s="20" t="s">
        <v>30</v>
      </c>
      <c r="G19" s="16"/>
    </row>
    <row r="20" spans="1:7" s="3" customFormat="1" ht="60" customHeight="1">
      <c r="A20" s="19" t="s">
        <v>53</v>
      </c>
      <c r="B20" s="23" t="s">
        <v>106</v>
      </c>
      <c r="C20" s="24" t="s">
        <v>97</v>
      </c>
      <c r="D20" s="24" t="s">
        <v>119</v>
      </c>
      <c r="E20" s="25">
        <v>22106</v>
      </c>
      <c r="F20" s="20" t="s">
        <v>31</v>
      </c>
      <c r="G20" s="16"/>
    </row>
    <row r="21" spans="1:7" s="3" customFormat="1" ht="45.75" customHeight="1">
      <c r="A21" s="19" t="s">
        <v>53</v>
      </c>
      <c r="B21" s="23" t="s">
        <v>106</v>
      </c>
      <c r="C21" s="24" t="s">
        <v>89</v>
      </c>
      <c r="D21" s="24" t="s">
        <v>116</v>
      </c>
      <c r="E21" s="25">
        <v>5565</v>
      </c>
      <c r="F21" s="20" t="s">
        <v>29</v>
      </c>
      <c r="G21" s="16"/>
    </row>
    <row r="22" spans="1:7" s="3" customFormat="1" ht="45.75" customHeight="1">
      <c r="A22" s="19" t="s">
        <v>53</v>
      </c>
      <c r="B22" s="23" t="s">
        <v>106</v>
      </c>
      <c r="C22" s="24" t="s">
        <v>96</v>
      </c>
      <c r="D22" s="24" t="s">
        <v>58</v>
      </c>
      <c r="E22" s="25">
        <v>13790</v>
      </c>
      <c r="F22" s="20" t="s">
        <v>31</v>
      </c>
      <c r="G22" s="16"/>
    </row>
    <row r="23" spans="1:7" s="3" customFormat="1" ht="45.75" customHeight="1">
      <c r="A23" s="19" t="s">
        <v>53</v>
      </c>
      <c r="B23" s="23" t="s">
        <v>106</v>
      </c>
      <c r="C23" s="24" t="s">
        <v>91</v>
      </c>
      <c r="D23" s="24" t="s">
        <v>78</v>
      </c>
      <c r="E23" s="25">
        <v>50930</v>
      </c>
      <c r="F23" s="20" t="s">
        <v>92</v>
      </c>
      <c r="G23" s="16"/>
    </row>
    <row r="24" spans="1:7" s="3" customFormat="1" ht="45.75" customHeight="1">
      <c r="A24" s="19" t="s">
        <v>53</v>
      </c>
      <c r="B24" s="23" t="s">
        <v>106</v>
      </c>
      <c r="C24" s="24" t="s">
        <v>87</v>
      </c>
      <c r="D24" s="24" t="s">
        <v>115</v>
      </c>
      <c r="E24" s="25">
        <v>3689</v>
      </c>
      <c r="F24" s="20" t="s">
        <v>29</v>
      </c>
      <c r="G24" s="16"/>
    </row>
    <row r="25" spans="1:7" s="3" customFormat="1" ht="45.75" customHeight="1">
      <c r="A25" s="19" t="s">
        <v>53</v>
      </c>
      <c r="B25" s="23" t="s">
        <v>106</v>
      </c>
      <c r="C25" s="24" t="s">
        <v>90</v>
      </c>
      <c r="D25" s="24" t="s">
        <v>117</v>
      </c>
      <c r="E25" s="25">
        <v>2152</v>
      </c>
      <c r="F25" s="20" t="s">
        <v>29</v>
      </c>
      <c r="G25" s="16"/>
    </row>
    <row r="26" spans="1:7" s="3" customFormat="1" ht="45.75" customHeight="1">
      <c r="A26" s="19" t="s">
        <v>53</v>
      </c>
      <c r="B26" s="23" t="s">
        <v>106</v>
      </c>
      <c r="C26" s="24" t="s">
        <v>86</v>
      </c>
      <c r="D26" s="24" t="s">
        <v>114</v>
      </c>
      <c r="E26" s="25">
        <v>242000</v>
      </c>
      <c r="F26" s="20" t="s">
        <v>31</v>
      </c>
      <c r="G26" s="16"/>
    </row>
    <row r="27" spans="1:7" s="3" customFormat="1" ht="60" customHeight="1">
      <c r="A27" s="19" t="s">
        <v>53</v>
      </c>
      <c r="B27" s="23" t="s">
        <v>106</v>
      </c>
      <c r="C27" s="24" t="s">
        <v>84</v>
      </c>
      <c r="D27" s="24" t="s">
        <v>83</v>
      </c>
      <c r="E27" s="25">
        <v>7835402</v>
      </c>
      <c r="F27" s="20" t="s">
        <v>31</v>
      </c>
      <c r="G27" s="16"/>
    </row>
    <row r="28" spans="1:7" s="3" customFormat="1" ht="45.75" customHeight="1">
      <c r="A28" s="19" t="s">
        <v>53</v>
      </c>
      <c r="B28" s="23" t="s">
        <v>106</v>
      </c>
      <c r="C28" s="24" t="s">
        <v>82</v>
      </c>
      <c r="D28" s="24" t="s">
        <v>111</v>
      </c>
      <c r="E28" s="25">
        <v>11168881</v>
      </c>
      <c r="F28" s="20" t="s">
        <v>30</v>
      </c>
      <c r="G28" s="16"/>
    </row>
    <row r="29" spans="1:7" s="3" customFormat="1" ht="60" customHeight="1">
      <c r="A29" s="19" t="s">
        <v>53</v>
      </c>
      <c r="B29" s="23" t="s">
        <v>106</v>
      </c>
      <c r="C29" s="24" t="s">
        <v>109</v>
      </c>
      <c r="D29" s="24" t="s">
        <v>110</v>
      </c>
      <c r="E29" s="25">
        <f>4289004+2000000</f>
        <v>6289004</v>
      </c>
      <c r="F29" s="20" t="s">
        <v>102</v>
      </c>
      <c r="G29" s="16" t="s">
        <v>32</v>
      </c>
    </row>
    <row r="30" spans="1:7" s="3" customFormat="1" ht="45.75" customHeight="1">
      <c r="A30" s="19" t="s">
        <v>53</v>
      </c>
      <c r="B30" s="23" t="s">
        <v>106</v>
      </c>
      <c r="C30" s="24" t="s">
        <v>112</v>
      </c>
      <c r="D30" s="24" t="s">
        <v>77</v>
      </c>
      <c r="E30" s="25">
        <v>516959</v>
      </c>
      <c r="F30" s="20" t="s">
        <v>102</v>
      </c>
      <c r="G30" s="16"/>
    </row>
    <row r="31" spans="1:7" s="3" customFormat="1" ht="45.75" customHeight="1">
      <c r="A31" s="19" t="s">
        <v>53</v>
      </c>
      <c r="B31" s="23" t="s">
        <v>106</v>
      </c>
      <c r="C31" s="24" t="s">
        <v>81</v>
      </c>
      <c r="D31" s="24" t="s">
        <v>79</v>
      </c>
      <c r="E31" s="25">
        <v>632912</v>
      </c>
      <c r="F31" s="20" t="s">
        <v>31</v>
      </c>
      <c r="G31" s="16"/>
    </row>
    <row r="32" spans="1:7" s="3" customFormat="1" ht="45.75" customHeight="1">
      <c r="A32" s="19" t="s">
        <v>53</v>
      </c>
      <c r="B32" s="23" t="s">
        <v>106</v>
      </c>
      <c r="C32" s="24" t="s">
        <v>85</v>
      </c>
      <c r="D32" s="24" t="s">
        <v>113</v>
      </c>
      <c r="E32" s="25">
        <v>195360</v>
      </c>
      <c r="F32" s="20" t="s">
        <v>31</v>
      </c>
      <c r="G32" s="16"/>
    </row>
    <row r="33" spans="1:7" s="3" customFormat="1" ht="45.75" customHeight="1">
      <c r="A33" s="19" t="s">
        <v>53</v>
      </c>
      <c r="B33" s="23" t="s">
        <v>106</v>
      </c>
      <c r="C33" s="24" t="s">
        <v>100</v>
      </c>
      <c r="D33" s="24" t="s">
        <v>101</v>
      </c>
      <c r="E33" s="25">
        <v>1573792</v>
      </c>
      <c r="F33" s="20" t="s">
        <v>102</v>
      </c>
      <c r="G33" s="16"/>
    </row>
    <row r="34" spans="1:7" s="3" customFormat="1" ht="45.75" customHeight="1">
      <c r="A34" s="19" t="s">
        <v>53</v>
      </c>
      <c r="B34" s="23" t="s">
        <v>106</v>
      </c>
      <c r="C34" s="24" t="s">
        <v>103</v>
      </c>
      <c r="D34" s="24" t="s">
        <v>101</v>
      </c>
      <c r="E34" s="25">
        <v>844301</v>
      </c>
      <c r="F34" s="20" t="s">
        <v>102</v>
      </c>
      <c r="G34" s="16"/>
    </row>
    <row r="35" spans="1:7" s="3" customFormat="1" ht="45.75" customHeight="1">
      <c r="A35" s="19" t="s">
        <v>53</v>
      </c>
      <c r="B35" s="23" t="s">
        <v>106</v>
      </c>
      <c r="C35" s="24" t="s">
        <v>94</v>
      </c>
      <c r="D35" s="24" t="s">
        <v>118</v>
      </c>
      <c r="E35" s="25">
        <v>145200</v>
      </c>
      <c r="F35" s="20" t="s">
        <v>31</v>
      </c>
      <c r="G35" s="16" t="s">
        <v>32</v>
      </c>
    </row>
    <row r="36" spans="1:7" s="3" customFormat="1" ht="45.75" customHeight="1">
      <c r="A36" s="19" t="s">
        <v>53</v>
      </c>
      <c r="B36" s="23" t="s">
        <v>106</v>
      </c>
      <c r="C36" s="24" t="s">
        <v>95</v>
      </c>
      <c r="D36" s="24" t="s">
        <v>118</v>
      </c>
      <c r="E36" s="25">
        <v>407550</v>
      </c>
      <c r="F36" s="20" t="s">
        <v>31</v>
      </c>
      <c r="G36" s="16" t="s">
        <v>32</v>
      </c>
    </row>
    <row r="37" spans="1:7" s="3" customFormat="1" ht="45.75" customHeight="1">
      <c r="A37" s="19" t="s">
        <v>53</v>
      </c>
      <c r="B37" s="23" t="s">
        <v>106</v>
      </c>
      <c r="C37" s="24" t="s">
        <v>93</v>
      </c>
      <c r="D37" s="24" t="s">
        <v>76</v>
      </c>
      <c r="E37" s="25">
        <v>220</v>
      </c>
      <c r="F37" s="20" t="s">
        <v>30</v>
      </c>
      <c r="G37" s="16"/>
    </row>
    <row r="38" spans="1:7" s="2" customFormat="1" ht="45.75" customHeight="1">
      <c r="A38" s="51" t="s">
        <v>37</v>
      </c>
      <c r="B38" s="52"/>
      <c r="C38" s="52"/>
      <c r="D38" s="53"/>
      <c r="E38" s="17">
        <f>SUM(E5:E37)</f>
        <v>206426234</v>
      </c>
      <c r="F38" s="54"/>
      <c r="G38" s="55"/>
    </row>
    <row r="39" spans="1:7" s="2" customFormat="1" ht="13.5" customHeight="1">
      <c r="A39" s="30"/>
      <c r="B39" s="31"/>
      <c r="C39" s="32"/>
      <c r="D39" s="26" t="s">
        <v>38</v>
      </c>
      <c r="E39" s="27"/>
      <c r="F39" s="28"/>
      <c r="G39" s="29"/>
    </row>
    <row r="40" spans="1:7" s="2" customFormat="1" ht="36" customHeight="1">
      <c r="A40" s="30"/>
      <c r="B40" s="31"/>
      <c r="C40" s="32"/>
      <c r="D40" s="33" t="s">
        <v>39</v>
      </c>
      <c r="E40" s="34">
        <f t="shared" ref="E40:E46" si="0">SUMIF(F$5:F$37,F40,E$5:E$37)</f>
        <v>59659654</v>
      </c>
      <c r="F40" s="20" t="s">
        <v>30</v>
      </c>
      <c r="G40" s="29"/>
    </row>
    <row r="41" spans="1:7" s="2" customFormat="1" ht="36" customHeight="1">
      <c r="A41" s="30"/>
      <c r="B41" s="31"/>
      <c r="C41" s="32"/>
      <c r="D41" s="33" t="s">
        <v>40</v>
      </c>
      <c r="E41" s="34">
        <f t="shared" si="0"/>
        <v>0</v>
      </c>
      <c r="F41" s="35" t="s">
        <v>41</v>
      </c>
      <c r="G41" s="29"/>
    </row>
    <row r="42" spans="1:7" s="2" customFormat="1" ht="36" customHeight="1">
      <c r="A42" s="30"/>
      <c r="B42" s="31"/>
      <c r="C42" s="32"/>
      <c r="D42" s="33" t="s">
        <v>42</v>
      </c>
      <c r="E42" s="34">
        <f t="shared" si="0"/>
        <v>0</v>
      </c>
      <c r="F42" s="20" t="s">
        <v>43</v>
      </c>
      <c r="G42" s="36"/>
    </row>
    <row r="43" spans="1:7" s="2" customFormat="1" ht="36" customHeight="1">
      <c r="A43" s="30"/>
      <c r="B43" s="31"/>
      <c r="C43" s="32"/>
      <c r="D43" s="33" t="s">
        <v>44</v>
      </c>
      <c r="E43" s="34">
        <f t="shared" si="0"/>
        <v>0</v>
      </c>
      <c r="F43" s="20" t="s">
        <v>45</v>
      </c>
      <c r="G43" s="29"/>
    </row>
    <row r="44" spans="1:7" s="2" customFormat="1" ht="36" customHeight="1">
      <c r="A44" s="30"/>
      <c r="B44" s="31"/>
      <c r="C44" s="32"/>
      <c r="D44" s="33" t="s">
        <v>46</v>
      </c>
      <c r="E44" s="34">
        <f t="shared" si="0"/>
        <v>0</v>
      </c>
      <c r="F44" s="20" t="s">
        <v>47</v>
      </c>
      <c r="G44" s="29"/>
    </row>
    <row r="45" spans="1:7" s="2" customFormat="1" ht="36" customHeight="1">
      <c r="A45" s="30"/>
      <c r="B45" s="31"/>
      <c r="C45" s="32"/>
      <c r="D45" s="33" t="s">
        <v>48</v>
      </c>
      <c r="E45" s="34">
        <f t="shared" si="0"/>
        <v>11406</v>
      </c>
      <c r="F45" s="20" t="s">
        <v>29</v>
      </c>
      <c r="G45" s="29"/>
    </row>
    <row r="46" spans="1:7" s="2" customFormat="1" ht="36" customHeight="1">
      <c r="A46" s="30"/>
      <c r="B46" s="31"/>
      <c r="C46" s="32"/>
      <c r="D46" s="33" t="s">
        <v>49</v>
      </c>
      <c r="E46" s="34">
        <f t="shared" si="0"/>
        <v>146755174</v>
      </c>
      <c r="F46" s="20" t="s">
        <v>50</v>
      </c>
      <c r="G46" s="29"/>
    </row>
    <row r="47" spans="1:7" s="2" customFormat="1" ht="36" customHeight="1">
      <c r="A47" s="30"/>
      <c r="B47" s="31"/>
      <c r="C47" s="32"/>
      <c r="D47" s="33" t="s">
        <v>51</v>
      </c>
      <c r="E47" s="37">
        <f>E46/E48</f>
        <v>0.71093276836121522</v>
      </c>
      <c r="F47" s="38"/>
      <c r="G47" s="29"/>
    </row>
    <row r="48" spans="1:7" s="2" customFormat="1" ht="36" customHeight="1">
      <c r="A48" s="30"/>
      <c r="B48" s="31"/>
      <c r="C48" s="32"/>
      <c r="D48" s="33" t="s">
        <v>52</v>
      </c>
      <c r="E48" s="34">
        <f>SUM(E40:E46)</f>
        <v>206426234</v>
      </c>
      <c r="F48" s="39"/>
      <c r="G48" s="48"/>
    </row>
    <row r="49" ht="28.5" customHeight="1"/>
    <row r="50" ht="28.5" customHeight="1"/>
  </sheetData>
  <sortState ref="A5:X37">
    <sortCondition ref="B5:B37"/>
    <sortCondition ref="C5:C37"/>
    <sortCondition ref="D5:D37"/>
  </sortState>
  <mergeCells count="4">
    <mergeCell ref="A2:G2"/>
    <mergeCell ref="A38:D38"/>
    <mergeCell ref="F38:G38"/>
    <mergeCell ref="F1:G1"/>
  </mergeCells>
  <phoneticPr fontId="5"/>
  <dataValidations count="4">
    <dataValidation type="list" allowBlank="1" showInputMessage="1" showErrorMessage="1" sqref="F5 F10:F11 F16:F23 F26:F37">
      <formula1>"公募,非公募,一般,公募指名,指名,比随,特随"</formula1>
    </dataValidation>
    <dataValidation type="list" allowBlank="1" showInputMessage="1" showErrorMessage="1" sqref="F6:F9">
      <formula1>#REF!</formula1>
    </dataValidation>
    <dataValidation type="list" allowBlank="1" showInputMessage="1" showErrorMessage="1" sqref="F14">
      <formula1>$F$30:$F$36</formula1>
    </dataValidation>
    <dataValidation type="list" allowBlank="1" showInputMessage="1" showErrorMessage="1" sqref="F12:F13 F15">
      <formula1>$F$33:$F$37</formula1>
    </dataValidation>
  </dataValidations>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workbookViewId="0">
      <selection activeCell="R14" sqref="R14"/>
    </sheetView>
  </sheetViews>
  <sheetFormatPr defaultRowHeight="13.5"/>
  <cols>
    <col min="2" max="2" width="20.375" customWidth="1"/>
    <col min="3" max="3" width="2.875" customWidth="1"/>
    <col min="4" max="4" width="17" customWidth="1"/>
    <col min="5" max="5" width="2.875" customWidth="1"/>
    <col min="6" max="6" width="17" customWidth="1"/>
    <col min="7" max="7" width="2.875" customWidth="1"/>
    <col min="8" max="8" width="17" customWidth="1"/>
    <col min="9" max="9" width="11.375" style="1" bestFit="1" customWidth="1"/>
    <col min="10" max="17" width="0" style="1" hidden="1" customWidth="1"/>
    <col min="18" max="18" width="10.25" style="1" bestFit="1" customWidth="1"/>
    <col min="19" max="19" width="11.375" style="1" bestFit="1" customWidth="1"/>
    <col min="20" max="20" width="14.75" style="1" customWidth="1"/>
    <col min="21" max="21" width="11.375" style="1" bestFit="1" customWidth="1"/>
    <col min="22" max="22" width="13" customWidth="1"/>
  </cols>
  <sheetData>
    <row r="1" spans="1:22" s="45" customFormat="1" ht="14.25">
      <c r="A1" s="41" t="s">
        <v>0</v>
      </c>
      <c r="B1" s="41" t="s">
        <v>1</v>
      </c>
      <c r="C1" s="41" t="s">
        <v>2</v>
      </c>
      <c r="D1" s="41" t="s">
        <v>3</v>
      </c>
      <c r="E1" s="41" t="s">
        <v>4</v>
      </c>
      <c r="F1" s="41" t="s">
        <v>5</v>
      </c>
      <c r="G1" s="41" t="s">
        <v>6</v>
      </c>
      <c r="H1" s="41" t="s">
        <v>7</v>
      </c>
      <c r="I1" s="42" t="s">
        <v>16</v>
      </c>
      <c r="J1" s="44"/>
      <c r="K1" s="44"/>
      <c r="L1" s="44"/>
      <c r="M1" s="44"/>
      <c r="N1" s="44"/>
      <c r="O1" s="44"/>
      <c r="P1" s="44"/>
      <c r="Q1" s="44"/>
      <c r="R1" s="42" t="s">
        <v>57</v>
      </c>
      <c r="S1" s="42" t="s">
        <v>17</v>
      </c>
      <c r="T1" s="42" t="s">
        <v>18</v>
      </c>
      <c r="U1" s="42" t="s">
        <v>19</v>
      </c>
      <c r="V1" s="42" t="s">
        <v>20</v>
      </c>
    </row>
    <row r="2" spans="1:22" ht="30" customHeight="1">
      <c r="A2" s="43">
        <v>62209</v>
      </c>
      <c r="B2" s="43" t="s">
        <v>8</v>
      </c>
      <c r="C2" s="43">
        <v>1</v>
      </c>
      <c r="D2" s="43" t="s">
        <v>9</v>
      </c>
      <c r="E2" s="43">
        <v>1</v>
      </c>
      <c r="F2" s="43" t="s">
        <v>10</v>
      </c>
      <c r="G2" s="43">
        <v>2</v>
      </c>
      <c r="H2" s="43" t="s">
        <v>63</v>
      </c>
      <c r="I2" s="18">
        <v>4764793</v>
      </c>
      <c r="J2" s="46" t="s">
        <v>14</v>
      </c>
      <c r="K2" s="47" t="s">
        <v>8</v>
      </c>
      <c r="L2" s="18" t="s">
        <v>12</v>
      </c>
      <c r="M2" s="47" t="s">
        <v>9</v>
      </c>
      <c r="N2" s="18" t="s">
        <v>12</v>
      </c>
      <c r="O2" s="47" t="s">
        <v>10</v>
      </c>
      <c r="P2" s="18" t="s">
        <v>13</v>
      </c>
      <c r="Q2" s="18" t="s">
        <v>63</v>
      </c>
      <c r="R2" s="18">
        <v>13077260</v>
      </c>
      <c r="S2" s="18">
        <f>I2+R2</f>
        <v>17842053</v>
      </c>
      <c r="T2" s="18">
        <v>17842053</v>
      </c>
      <c r="U2" s="18">
        <f>S2-T2</f>
        <v>0</v>
      </c>
      <c r="V2" s="43"/>
    </row>
    <row r="3" spans="1:22" ht="30" customHeight="1">
      <c r="A3" s="43"/>
      <c r="B3" s="43"/>
      <c r="C3" s="43"/>
      <c r="D3" s="43"/>
      <c r="E3" s="43"/>
      <c r="F3" s="43"/>
      <c r="G3" s="43">
        <v>3</v>
      </c>
      <c r="H3" s="43" t="s">
        <v>64</v>
      </c>
      <c r="I3" s="18">
        <v>29348327</v>
      </c>
      <c r="J3" s="46"/>
      <c r="K3" s="47"/>
      <c r="L3" s="18"/>
      <c r="M3" s="47"/>
      <c r="N3" s="18"/>
      <c r="O3" s="47"/>
      <c r="P3" s="18" t="s">
        <v>11</v>
      </c>
      <c r="Q3" s="18" t="s">
        <v>64</v>
      </c>
      <c r="R3" s="18">
        <v>8252552</v>
      </c>
      <c r="S3" s="18">
        <f t="shared" ref="S3:S5" si="0">I3+R3</f>
        <v>37600879</v>
      </c>
      <c r="T3" s="18">
        <v>37600879</v>
      </c>
      <c r="U3" s="18">
        <f t="shared" ref="U3:U5" si="1">S3-T3</f>
        <v>0</v>
      </c>
      <c r="V3" s="43"/>
    </row>
    <row r="4" spans="1:22" ht="30" customHeight="1">
      <c r="A4" s="43">
        <v>62212</v>
      </c>
      <c r="B4" s="43" t="s">
        <v>33</v>
      </c>
      <c r="C4" s="43">
        <v>1</v>
      </c>
      <c r="D4" s="43" t="s">
        <v>9</v>
      </c>
      <c r="E4" s="43">
        <v>1</v>
      </c>
      <c r="F4" s="43" t="s">
        <v>10</v>
      </c>
      <c r="G4" s="43">
        <v>2</v>
      </c>
      <c r="H4" s="43" t="s">
        <v>63</v>
      </c>
      <c r="I4" s="18">
        <v>150770828</v>
      </c>
      <c r="J4" s="46" t="s">
        <v>34</v>
      </c>
      <c r="K4" s="47" t="s">
        <v>33</v>
      </c>
      <c r="L4" s="18" t="s">
        <v>12</v>
      </c>
      <c r="M4" s="47" t="s">
        <v>9</v>
      </c>
      <c r="N4" s="18" t="s">
        <v>12</v>
      </c>
      <c r="O4" s="47" t="s">
        <v>10</v>
      </c>
      <c r="P4" s="18" t="s">
        <v>13</v>
      </c>
      <c r="Q4" s="18" t="s">
        <v>63</v>
      </c>
      <c r="R4" s="18">
        <v>212474</v>
      </c>
      <c r="S4" s="18">
        <f t="shared" si="0"/>
        <v>150983302</v>
      </c>
      <c r="T4" s="18">
        <v>150983302</v>
      </c>
      <c r="U4" s="18">
        <f t="shared" si="1"/>
        <v>0</v>
      </c>
      <c r="V4" s="43"/>
    </row>
    <row r="5" spans="1:22" ht="30" customHeight="1">
      <c r="A5" s="58" t="s">
        <v>15</v>
      </c>
      <c r="B5" s="59"/>
      <c r="C5" s="59"/>
      <c r="D5" s="59"/>
      <c r="E5" s="59"/>
      <c r="F5" s="59"/>
      <c r="G5" s="59"/>
      <c r="H5" s="60"/>
      <c r="I5" s="18">
        <f>SUM(I2:I4)</f>
        <v>184883948</v>
      </c>
      <c r="J5" s="18">
        <f t="shared" ref="J5:R5" si="2">SUM(J2:J4)</f>
        <v>0</v>
      </c>
      <c r="K5" s="18">
        <f t="shared" si="2"/>
        <v>0</v>
      </c>
      <c r="L5" s="18">
        <f t="shared" si="2"/>
        <v>0</v>
      </c>
      <c r="M5" s="18">
        <f t="shared" si="2"/>
        <v>0</v>
      </c>
      <c r="N5" s="18">
        <f t="shared" si="2"/>
        <v>0</v>
      </c>
      <c r="O5" s="18">
        <f t="shared" si="2"/>
        <v>0</v>
      </c>
      <c r="P5" s="18">
        <f t="shared" si="2"/>
        <v>0</v>
      </c>
      <c r="Q5" s="18">
        <f t="shared" si="2"/>
        <v>0</v>
      </c>
      <c r="R5" s="18">
        <f t="shared" si="2"/>
        <v>21542286</v>
      </c>
      <c r="S5" s="18">
        <f t="shared" si="0"/>
        <v>206426234</v>
      </c>
      <c r="T5" s="18">
        <f>SUM(T2:T4)</f>
        <v>206426234</v>
      </c>
      <c r="U5" s="18">
        <f t="shared" si="1"/>
        <v>0</v>
      </c>
      <c r="V5" s="43"/>
    </row>
  </sheetData>
  <mergeCells count="1">
    <mergeCell ref="A5:H5"/>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一覧（後期)</vt:lpstr>
      <vt:lpstr>照合表（後期）</vt:lpstr>
      <vt:lpstr>'一覧（後期)'!Print_Area</vt:lpstr>
      <vt:lpstr>'一覧（後期)'!Print_Titles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2020-10-23T06:41:21Z</dcterms:modified>
</cp:coreProperties>
</file>