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9 令和3年度\20 予算事業一覧\52_03月31日公表データ\03.後期会計\"/>
    </mc:Choice>
  </mc:AlternateContent>
  <bookViews>
    <workbookView xWindow="0" yWindow="0" windowWidth="20490" windowHeight="6780"/>
  </bookViews>
  <sheets>
    <sheet name="予算事業一覧" sheetId="3" r:id="rId1"/>
  </sheets>
  <definedNames>
    <definedName name="_xlnm.Print_Area" localSheetId="0">予算事業一覧!$A$1:$I$41</definedName>
    <definedName name="_xlnm.Print_Titles" localSheetId="0">予算事業一覧!$3:$7</definedName>
  </definedNames>
  <calcPr calcId="162913"/>
</workbook>
</file>

<file path=xl/calcChain.xml><?xml version="1.0" encoding="utf-8"?>
<calcChain xmlns="http://schemas.openxmlformats.org/spreadsheetml/2006/main">
  <c r="F19" i="3" l="1"/>
  <c r="F18" i="3"/>
  <c r="F21" i="3" l="1"/>
  <c r="F20" i="3"/>
  <c r="F12" i="3"/>
  <c r="F25" i="3" l="1"/>
  <c r="F15" i="3" l="1"/>
  <c r="F13" i="3"/>
  <c r="E19" i="3" l="1"/>
  <c r="E18" i="3"/>
  <c r="E17" i="3" l="1"/>
  <c r="E16" i="3"/>
  <c r="E21" i="3" l="1"/>
  <c r="E20" i="3"/>
  <c r="E15" i="3"/>
  <c r="F22" i="3" l="1"/>
  <c r="E23" i="3" l="1"/>
  <c r="E22" i="3"/>
  <c r="G16" i="3" l="1"/>
  <c r="G17" i="3"/>
  <c r="F23" i="3" l="1"/>
  <c r="E39" i="3" l="1"/>
  <c r="E38" i="3"/>
  <c r="E35" i="3"/>
  <c r="E34" i="3"/>
  <c r="E31" i="3"/>
  <c r="E30" i="3"/>
  <c r="E27" i="3"/>
  <c r="E26" i="3"/>
  <c r="E11" i="3"/>
  <c r="E10" i="3"/>
  <c r="G37" i="3" l="1"/>
  <c r="G36" i="3"/>
  <c r="G33" i="3"/>
  <c r="G32" i="3"/>
  <c r="G29" i="3"/>
  <c r="G28" i="3"/>
  <c r="G25" i="3"/>
  <c r="G24" i="3"/>
  <c r="G21" i="3"/>
  <c r="G20" i="3"/>
  <c r="G19" i="3"/>
  <c r="G18" i="3"/>
  <c r="G15" i="3"/>
  <c r="G14" i="3"/>
  <c r="G13" i="3"/>
  <c r="G12" i="3"/>
  <c r="G9" i="3"/>
  <c r="G8" i="3"/>
  <c r="F11" i="3" l="1"/>
  <c r="G11" i="3" s="1"/>
  <c r="F10" i="3"/>
  <c r="G10" i="3" s="1"/>
  <c r="G23" i="3" l="1"/>
  <c r="G22" i="3"/>
  <c r="F39" i="3"/>
  <c r="G39" i="3" s="1"/>
  <c r="F38" i="3"/>
  <c r="G38" i="3" s="1"/>
  <c r="F35" i="3"/>
  <c r="G35" i="3" s="1"/>
  <c r="F34" i="3"/>
  <c r="G34" i="3" s="1"/>
  <c r="F31" i="3"/>
  <c r="F30" i="3"/>
  <c r="F27" i="3"/>
  <c r="F26" i="3"/>
  <c r="G30" i="3" l="1"/>
  <c r="F40" i="3"/>
  <c r="G31" i="3"/>
  <c r="F41" i="3"/>
  <c r="G26" i="3"/>
  <c r="G27" i="3"/>
  <c r="E41" i="3"/>
  <c r="E40" i="3"/>
  <c r="G41" i="3" l="1"/>
  <c r="G40" i="3"/>
</calcChain>
</file>

<file path=xl/sharedStrings.xml><?xml version="1.0" encoding="utf-8"?>
<sst xmlns="http://schemas.openxmlformats.org/spreadsheetml/2006/main" count="60" uniqueCount="44">
  <si>
    <t>予算事業一覧</t>
    <rPh sb="4" eb="6">
      <t>イチラン</t>
    </rPh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</si>
  <si>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</si>
  <si>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</si>
  <si>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1-1-2</t>
    <phoneticPr fontId="2"/>
  </si>
  <si>
    <t>保険年金課</t>
    <rPh sb="0" eb="2">
      <t>ホケン</t>
    </rPh>
    <rPh sb="2" eb="4">
      <t>ネンキン</t>
    </rPh>
    <rPh sb="4" eb="5">
      <t>カ</t>
    </rPh>
    <phoneticPr fontId="8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</si>
  <si>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</si>
  <si>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</si>
  <si>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>徴収費計</t>
    <rPh sb="0" eb="2">
      <t>チョウシュウ</t>
    </rPh>
    <rPh sb="2" eb="3">
      <t>ヒ</t>
    </rPh>
    <rPh sb="3" eb="4">
      <t>ケイ</t>
    </rPh>
    <phoneticPr fontId="2"/>
  </si>
  <si>
    <t>1-1-3</t>
    <phoneticPr fontId="2"/>
  </si>
  <si>
    <t>2-1-1</t>
    <phoneticPr fontId="2"/>
  </si>
  <si>
    <t>後期高齢者医療広域連合納付金計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rPh sb="14" eb="15">
      <t>ケイ</t>
    </rPh>
    <phoneticPr fontId="2"/>
  </si>
  <si>
    <t>3-1-1</t>
    <phoneticPr fontId="2"/>
  </si>
  <si>
    <t>還付金計</t>
    <rPh sb="0" eb="3">
      <t>カンプキン</t>
    </rPh>
    <rPh sb="3" eb="4">
      <t>ケイ</t>
    </rPh>
    <phoneticPr fontId="2"/>
  </si>
  <si>
    <t>4-1-1</t>
    <phoneticPr fontId="2"/>
  </si>
  <si>
    <t>予備費計</t>
    <rPh sb="0" eb="3">
      <t>ヨビヒ</t>
    </rPh>
    <rPh sb="3" eb="4">
      <t>ケイ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</si>
  <si>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</si>
  <si>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1-1-1</t>
    <phoneticPr fontId="2"/>
  </si>
  <si>
    <t>(単位：千円)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</si>
  <si>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</si>
  <si>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</si>
  <si>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（② - ①）</t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</si>
  <si>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</si>
  <si>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会計計</t>
    <rPh sb="0" eb="2">
      <t>カイケイ</t>
    </rPh>
    <phoneticPr fontId="2"/>
  </si>
  <si>
    <t>会計名　　後期高齢者医療事業会計　　</t>
    <rPh sb="0" eb="2">
      <t>カイケイ</t>
    </rPh>
    <rPh sb="2" eb="3">
      <t>メイ</t>
    </rPh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phoneticPr fontId="2"/>
  </si>
  <si>
    <t>通し</t>
    <phoneticPr fontId="2"/>
  </si>
  <si>
    <t>事  業  名</t>
    <phoneticPr fontId="2"/>
  </si>
  <si>
    <t>増  減</t>
    <rPh sb="0" eb="1">
      <t>ゾウ</t>
    </rPh>
    <rPh sb="3" eb="4">
      <t>ゲン</t>
    </rPh>
    <phoneticPr fontId="8"/>
  </si>
  <si>
    <t>備  考</t>
    <phoneticPr fontId="2"/>
  </si>
  <si>
    <t>番号</t>
    <phoneticPr fontId="2"/>
  </si>
  <si>
    <t>当 初 ①</t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</si>
  <si>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</si>
  <si>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14"/>
  </si>
  <si>
    <t>資格事務費</t>
    <rPh sb="0" eb="2">
      <t>シカク</t>
    </rPh>
    <rPh sb="2" eb="5">
      <t>ジムヒ</t>
    </rPh>
    <phoneticPr fontId="14"/>
  </si>
  <si>
    <t>賦課事務費</t>
    <rPh sb="0" eb="2">
      <t>フカ</t>
    </rPh>
    <rPh sb="2" eb="5">
      <t>ジムヒ</t>
    </rPh>
    <phoneticPr fontId="14"/>
  </si>
  <si>
    <t>保険年金システム運用・保守等経費</t>
    <rPh sb="0" eb="2">
      <t>ホケン</t>
    </rPh>
    <rPh sb="2" eb="4">
      <t>ネンキン</t>
    </rPh>
    <rPh sb="8" eb="10">
      <t>ウンヨウ</t>
    </rPh>
    <rPh sb="11" eb="14">
      <t>ホシュナド</t>
    </rPh>
    <rPh sb="14" eb="16">
      <t>ケイヒ</t>
    </rPh>
    <phoneticPr fontId="14"/>
  </si>
  <si>
    <t>保険年金システム改修等経費</t>
    <rPh sb="0" eb="2">
      <t>ホケン</t>
    </rPh>
    <rPh sb="2" eb="4">
      <t>ネンキン</t>
    </rPh>
    <rPh sb="8" eb="10">
      <t>カイシュウ</t>
    </rPh>
    <rPh sb="10" eb="11">
      <t>ナド</t>
    </rPh>
    <rPh sb="11" eb="13">
      <t>ケイヒ</t>
    </rPh>
    <phoneticPr fontId="14"/>
  </si>
  <si>
    <t>一般事務費</t>
    <rPh sb="0" eb="2">
      <t>イッパン</t>
    </rPh>
    <rPh sb="2" eb="5">
      <t>ジムヒ</t>
    </rPh>
    <phoneticPr fontId="15"/>
  </si>
  <si>
    <t>徴収費</t>
    <rPh sb="0" eb="2">
      <t>チョウシュウ</t>
    </rPh>
    <rPh sb="2" eb="3">
      <t>ヒ</t>
    </rPh>
    <phoneticPr fontId="15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</si>
  <si>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15"/>
  </si>
  <si>
    <t>保険料還付金</t>
    <rPh sb="0" eb="2">
      <t>ホケン</t>
    </rPh>
    <rPh sb="2" eb="3">
      <t>リョウ</t>
    </rPh>
    <rPh sb="3" eb="5">
      <t>カンプ</t>
    </rPh>
    <rPh sb="5" eb="6">
      <t>キン</t>
    </rPh>
    <phoneticPr fontId="15"/>
  </si>
  <si>
    <t>予備費</t>
    <rPh sb="0" eb="3">
      <t>ヨビヒ</t>
    </rPh>
    <phoneticPr fontId="15"/>
  </si>
  <si>
    <t>2 年 度</t>
    <phoneticPr fontId="2"/>
  </si>
  <si>
    <t>3 年 度</t>
    <rPh sb="2" eb="3">
      <t>ネン</t>
    </rPh>
    <rPh sb="4" eb="5">
      <t>ド</t>
    </rPh>
    <phoneticPr fontId="8"/>
  </si>
  <si>
    <t>予 算 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</si>
</sst>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0_ "/>
    <numFmt numFmtId="178" formatCode="#,##0;&quot;△ &quot;#,##0"/>
    <numFmt numFmtId="179" formatCode="\(#,##0\)"/>
    <numFmt numFmtId="180" formatCode="\(#,##0\);\(&quot;△ &quot;#,##0\)"/>
  </numFmts>
  <fonts count="17"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6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horizontal="left" vertical="center"/>
    </xf>
    <xf numFmtId="0" fontId="10" fillId="0" borderId="0" xfId="2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Alignment="1">
      <alignment horizontal="right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3" fillId="0" borderId="15" xfId="6" applyBorder="1" applyAlignment="1"/>
    <xf numFmtId="180" fontId="7" fillId="0" borderId="4" xfId="2" applyNumberFormat="1" applyFont="1" applyFill="1" applyBorder="1" applyAlignment="1">
      <alignment vertical="center" shrinkToFit="1"/>
    </xf>
    <xf numFmtId="0" fontId="3" fillId="0" borderId="13" xfId="6" applyBorder="1" applyAlignment="1"/>
    <xf numFmtId="179" fontId="7" fillId="0" borderId="4" xfId="2" applyNumberFormat="1" applyFont="1" applyFill="1" applyBorder="1" applyAlignment="1">
      <alignment vertical="center" shrinkToFit="1"/>
    </xf>
    <xf numFmtId="178" fontId="7" fillId="0" borderId="15" xfId="2" applyNumberFormat="1" applyFont="1" applyFill="1" applyBorder="1" applyAlignment="1">
      <alignment horizontal="right" vertical="center" shrinkToFit="1"/>
    </xf>
    <xf numFmtId="179" fontId="7" fillId="0" borderId="13" xfId="2" applyNumberFormat="1" applyFont="1" applyFill="1" applyBorder="1" applyAlignment="1">
      <alignment vertical="center" shrinkToFit="1"/>
    </xf>
    <xf numFmtId="180" fontId="7" fillId="0" borderId="13" xfId="2" applyNumberFormat="1" applyFont="1" applyFill="1" applyBorder="1" applyAlignment="1">
      <alignment vertical="center" shrinkToFit="1"/>
    </xf>
    <xf numFmtId="38" fontId="0" fillId="0" borderId="15" xfId="3" applyFont="1" applyBorder="1" applyAlignment="1"/>
    <xf numFmtId="180" fontId="7" fillId="0" borderId="25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8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178" fontId="7" fillId="0" borderId="5" xfId="2" applyNumberFormat="1" applyFont="1" applyFill="1" applyBorder="1" applyAlignment="1">
      <alignment horizontal="right" vertical="center" shrinkToFit="1"/>
    </xf>
    <xf numFmtId="180" fontId="7" fillId="0" borderId="23" xfId="2" applyNumberFormat="1" applyFont="1" applyFill="1" applyBorder="1" applyAlignment="1">
      <alignment vertical="center" shrinkToFit="1"/>
    </xf>
    <xf numFmtId="179" fontId="12" fillId="0" borderId="23" xfId="2" applyNumberFormat="1" applyFont="1" applyFill="1" applyBorder="1" applyAlignment="1">
      <alignment vertical="center" shrinkToFit="1"/>
    </xf>
    <xf numFmtId="38" fontId="7" fillId="0" borderId="0" xfId="3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38" fontId="7" fillId="0" borderId="0" xfId="8" applyFont="1" applyFill="1" applyAlignment="1">
      <alignment horizontal="right" vertical="center"/>
    </xf>
    <xf numFmtId="38" fontId="7" fillId="0" borderId="0" xfId="8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178" fontId="7" fillId="0" borderId="5" xfId="2" applyNumberFormat="1" applyFont="1" applyFill="1" applyBorder="1" applyAlignment="1">
      <alignment vertical="center" shrinkToFi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vertical="center" shrinkToFit="1"/>
    </xf>
    <xf numFmtId="179" fontId="7" fillId="0" borderId="6" xfId="2" applyNumberFormat="1" applyFont="1" applyFill="1" applyBorder="1" applyAlignment="1">
      <alignment vertical="center" shrinkToFit="1"/>
    </xf>
    <xf numFmtId="0" fontId="11" fillId="0" borderId="0" xfId="2" applyNumberFormat="1" applyFont="1" applyFill="1" applyAlignment="1">
      <alignment vertical="center"/>
    </xf>
    <xf numFmtId="177" fontId="11" fillId="0" borderId="16" xfId="2" applyNumberFormat="1" applyFont="1" applyFill="1" applyBorder="1" applyAlignment="1">
      <alignment horizontal="center" vertical="center"/>
    </xf>
    <xf numFmtId="177" fontId="11" fillId="0" borderId="17" xfId="2" applyNumberFormat="1" applyFont="1" applyFill="1" applyBorder="1" applyAlignment="1">
      <alignment horizontal="center" vertical="center"/>
    </xf>
    <xf numFmtId="177" fontId="11" fillId="0" borderId="18" xfId="2" applyNumberFormat="1" applyFont="1" applyFill="1" applyBorder="1" applyAlignment="1">
      <alignment horizontal="center" vertical="center"/>
    </xf>
    <xf numFmtId="177" fontId="11" fillId="0" borderId="19" xfId="2" applyNumberFormat="1" applyFont="1" applyFill="1" applyBorder="1" applyAlignment="1">
      <alignment horizontal="center" vertical="center"/>
    </xf>
    <xf numFmtId="177" fontId="11" fillId="0" borderId="20" xfId="2" applyNumberFormat="1" applyFont="1" applyFill="1" applyBorder="1" applyAlignment="1">
      <alignment horizontal="center" vertical="center"/>
    </xf>
    <xf numFmtId="177" fontId="11" fillId="0" borderId="11" xfId="2" applyNumberFormat="1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11" fillId="0" borderId="16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Fill="1" applyBorder="1" applyAlignment="1">
      <alignment horizontal="center" vertical="center"/>
    </xf>
    <xf numFmtId="0" fontId="11" fillId="0" borderId="21" xfId="2" applyNumberFormat="1" applyFont="1" applyFill="1" applyBorder="1" applyAlignment="1">
      <alignment horizontal="center" vertical="center"/>
    </xf>
    <xf numFmtId="0" fontId="11" fillId="0" borderId="7" xfId="2" applyNumberFormat="1" applyFont="1" applyFill="1" applyBorder="1" applyAlignment="1">
      <alignment horizontal="center" vertical="center"/>
    </xf>
    <xf numFmtId="0" fontId="11" fillId="0" borderId="22" xfId="2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177" fontId="11" fillId="0" borderId="27" xfId="2" applyNumberFormat="1" applyFont="1" applyFill="1" applyBorder="1" applyAlignment="1">
      <alignment horizontal="center" vertical="center"/>
    </xf>
    <xf numFmtId="177" fontId="11" fillId="0" borderId="26" xfId="2" applyNumberFormat="1" applyFont="1" applyFill="1" applyBorder="1" applyAlignment="1">
      <alignment horizontal="center" vertical="center"/>
    </xf>
    <xf numFmtId="178" fontId="11" fillId="0" borderId="27" xfId="2" applyNumberFormat="1" applyFont="1" applyFill="1" applyBorder="1" applyAlignment="1">
      <alignment horizontal="center" vertical="center" wrapText="1"/>
    </xf>
    <xf numFmtId="49" fontId="11" fillId="0" borderId="26" xfId="2" applyNumberFormat="1" applyFont="1" applyFill="1" applyBorder="1" applyAlignment="1">
      <alignment horizontal="center" vertical="center"/>
    </xf>
    <xf numFmtId="0" fontId="16" fillId="0" borderId="26" xfId="9" applyFont="1" applyBorder="1" applyAlignment="1">
      <alignment horizontal="left" vertical="center" wrapText="1" shrinkToFit="1"/>
    </xf>
    <xf numFmtId="178" fontId="11" fillId="0" borderId="26" xfId="2" applyNumberFormat="1" applyFont="1" applyFill="1" applyBorder="1" applyAlignment="1">
      <alignment horizontal="center" vertical="center" wrapText="1"/>
    </xf>
    <xf numFmtId="49" fontId="11" fillId="0" borderId="26" xfId="2" quotePrefix="1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0" fontId="10" fillId="0" borderId="7" xfId="2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0" fontId="11" fillId="0" borderId="9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0" fontId="16" fillId="0" borderId="0" xfId="9" applyFont="1" applyAlignment="1">
      <alignment vertical="center" wrapText="1"/>
    </xf>
  </cellXfs>
  <cellStyles count="10">
    <cellStyle name="ハイパーリンク" xfId="9" builtinId="8"/>
    <cellStyle name="桁区切り" xfId="8" builtinId="6"/>
    <cellStyle name="桁区切り 2" xfId="3"/>
    <cellStyle name="桁区切り 2 2" xfId="4"/>
    <cellStyle name="通貨 2" xfId="5"/>
    <cellStyle name="標準" xfId="0" builtinId="0"/>
    <cellStyle name="標準 2" xfId="6"/>
    <cellStyle name="標準 2 2" xfId="7"/>
    <cellStyle name="標準 3" xfId="1"/>
    <cellStyle name="標準_③予算事業別調書(目次様式)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32</xdr:row>
      <xdr:rowOff>38100</xdr:rowOff>
    </xdr:from>
    <xdr:to>
      <xdr:col>16</xdr:col>
      <xdr:colOff>19050</xdr:colOff>
      <xdr:row>42</xdr:row>
      <xdr:rowOff>163045</xdr:rowOff>
    </xdr:to>
    <xdr:sp macro="" textlink="">
      <xdr:nvSpPr>
        <xdr:cNvPr id="2" name="AutoShape 405"/>
        <xdr:cNvSpPr>
          <a:spLocks noChangeAspect="1" noChangeArrowheads="1"/>
        </xdr:cNvSpPr>
      </xdr:nvSpPr>
      <xdr:spPr bwMode="auto">
        <a:xfrm>
          <a:off x="8858250" y="6305550"/>
          <a:ext cx="419100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526/526384/R3_008kouki-(2.16).xlsx" TargetMode="External"/><Relationship Id="rId3" Type="http://schemas.openxmlformats.org/officeDocument/2006/relationships/hyperlink" Target="https://www.city.osaka.lg.jp/fukushi/cmsfiles/contents/0000526/526384/R3_003kouki-(2.16).xlsx" TargetMode="External"/><Relationship Id="rId7" Type="http://schemas.openxmlformats.org/officeDocument/2006/relationships/hyperlink" Target="https://www.city.osaka.lg.jp/fukushi/cmsfiles/contents/0000526/526384/R3_007kouki-(2.16).xls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city.osaka.lg.jp/fukushi/cmsfiles/contents/0000526/526384/R3_002kouki-(2.16).xlsx" TargetMode="External"/><Relationship Id="rId1" Type="http://schemas.openxmlformats.org/officeDocument/2006/relationships/hyperlink" Target="https://www.city.osaka.lg.jp/fukushi/cmsfiles/contents/0000526/526384/R3_001kouki-(2.16).xlsx" TargetMode="External"/><Relationship Id="rId6" Type="http://schemas.openxmlformats.org/officeDocument/2006/relationships/hyperlink" Target="https://www.city.osaka.lg.jp/fukushi/cmsfiles/contents/0000526/526384/R3_006kouki-(2.16)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fukushi/cmsfiles/contents/0000526/526384/R3_005kouki-(2.16).xlsx" TargetMode="External"/><Relationship Id="rId10" Type="http://schemas.openxmlformats.org/officeDocument/2006/relationships/hyperlink" Target="https://www.city.osaka.lg.jp/fukushi/cmsfiles/contents/0000526/526384/R3_010kouki-(2.16).xlsx" TargetMode="External"/><Relationship Id="rId4" Type="http://schemas.openxmlformats.org/officeDocument/2006/relationships/hyperlink" Target="https://www.city.osaka.lg.jp/fukushi/cmsfiles/contents/0000526/526384/R3_004kouki-(2.16).xlsx" TargetMode="External"/><Relationship Id="rId9" Type="http://schemas.openxmlformats.org/officeDocument/2006/relationships/hyperlink" Target="https://www.city.osaka.lg.jp/fukushi/cmsfiles/contents/0000526/526384/R3_009kouki-(2.16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00" zoomScaleSheetLayoutView="100" workbookViewId="0">
      <selection activeCell="F8" sqref="F8"/>
    </sheetView>
  </sheetViews>
  <sheetFormatPr defaultColWidth="8.625" defaultRowHeight="18" customHeight="1"/>
  <cols>
    <col min="1" max="1" width="3.75" style="16" customWidth="1"/>
    <col min="2" max="2" width="12.5" style="16" customWidth="1"/>
    <col min="3" max="3" width="23.75" style="16" customWidth="1"/>
    <col min="4" max="4" width="17.5" style="16" customWidth="1"/>
    <col min="5" max="5" width="12.5" style="16" customWidth="1" collapsed="1"/>
    <col min="6" max="6" width="12.5" style="2" customWidth="1"/>
    <col min="7" max="7" width="12.5" style="16" customWidth="1"/>
    <col min="8" max="8" width="6.25" style="17" customWidth="1"/>
    <col min="9" max="9" width="9.375" style="17" customWidth="1"/>
    <col min="10" max="235" width="8.625" style="17" customWidth="1"/>
    <col min="236" max="16384" width="8.625" style="17"/>
  </cols>
  <sheetData>
    <row r="1" spans="1:13" ht="18" customHeight="1">
      <c r="A1" s="1" t="s">
        <v>0</v>
      </c>
      <c r="B1" s="1"/>
      <c r="H1" s="60"/>
      <c r="I1" s="60"/>
    </row>
    <row r="2" spans="1:13" ht="15" customHeight="1"/>
    <row r="3" spans="1:13" ht="18" customHeight="1">
      <c r="A3" s="3" t="s">
        <v>23</v>
      </c>
      <c r="B3" s="3"/>
      <c r="D3" s="17"/>
      <c r="E3" s="17"/>
      <c r="F3" s="3"/>
      <c r="G3" s="25"/>
      <c r="I3" s="25" t="s">
        <v>21</v>
      </c>
    </row>
    <row r="4" spans="1:13" ht="10.5" customHeight="1">
      <c r="A4" s="17"/>
      <c r="B4" s="17"/>
      <c r="D4" s="17"/>
      <c r="E4" s="17"/>
      <c r="F4" s="3"/>
      <c r="G4" s="17"/>
    </row>
    <row r="5" spans="1:13" ht="27" customHeight="1" thickBot="1">
      <c r="A5" s="17"/>
      <c r="B5" s="17"/>
      <c r="D5" s="37"/>
      <c r="E5" s="61" t="s">
        <v>5</v>
      </c>
      <c r="F5" s="61"/>
      <c r="G5" s="4"/>
      <c r="I5" s="5" t="s">
        <v>17</v>
      </c>
      <c r="K5" s="24"/>
      <c r="L5" s="24"/>
      <c r="M5" s="24"/>
    </row>
    <row r="6" spans="1:13" s="26" customFormat="1" ht="15" customHeight="1">
      <c r="A6" s="18" t="s">
        <v>24</v>
      </c>
      <c r="B6" s="19" t="s">
        <v>18</v>
      </c>
      <c r="C6" s="62" t="s">
        <v>25</v>
      </c>
      <c r="D6" s="64" t="s">
        <v>19</v>
      </c>
      <c r="E6" s="33" t="s">
        <v>41</v>
      </c>
      <c r="F6" s="19" t="s">
        <v>42</v>
      </c>
      <c r="G6" s="27" t="s">
        <v>26</v>
      </c>
      <c r="H6" s="66" t="s">
        <v>27</v>
      </c>
      <c r="I6" s="67"/>
    </row>
    <row r="7" spans="1:13" s="26" customFormat="1" ht="15" customHeight="1">
      <c r="A7" s="20" t="s">
        <v>28</v>
      </c>
      <c r="B7" s="6" t="s">
        <v>15</v>
      </c>
      <c r="C7" s="63"/>
      <c r="D7" s="65"/>
      <c r="E7" s="34" t="s">
        <v>29</v>
      </c>
      <c r="F7" s="34" t="s">
        <v>43</v>
      </c>
      <c r="G7" s="28" t="s">
        <v>20</v>
      </c>
      <c r="H7" s="68"/>
      <c r="I7" s="69"/>
    </row>
    <row r="8" spans="1:13" ht="15" customHeight="1">
      <c r="A8" s="55">
        <v>1</v>
      </c>
      <c r="B8" s="59" t="s">
        <v>16</v>
      </c>
      <c r="C8" s="70" t="s">
        <v>31</v>
      </c>
      <c r="D8" s="58" t="s">
        <v>4</v>
      </c>
      <c r="E8" s="35">
        <v>500158</v>
      </c>
      <c r="F8" s="35">
        <v>513725</v>
      </c>
      <c r="G8" s="32">
        <f>F8-E8</f>
        <v>13567</v>
      </c>
      <c r="H8" s="44" t="s">
        <v>1</v>
      </c>
      <c r="I8" s="7"/>
    </row>
    <row r="9" spans="1:13" ht="15" customHeight="1">
      <c r="A9" s="55"/>
      <c r="B9" s="59"/>
      <c r="C9" s="70"/>
      <c r="D9" s="58"/>
      <c r="E9" s="36">
        <v>500158</v>
      </c>
      <c r="F9" s="36">
        <v>513725</v>
      </c>
      <c r="G9" s="8">
        <f t="shared" ref="G9:G39" si="0">F9-E9</f>
        <v>13567</v>
      </c>
      <c r="H9" s="45"/>
      <c r="I9" s="9"/>
    </row>
    <row r="10" spans="1:13" ht="15" customHeight="1">
      <c r="A10" s="53" t="s">
        <v>2</v>
      </c>
      <c r="B10" s="54"/>
      <c r="C10" s="54"/>
      <c r="D10" s="54"/>
      <c r="E10" s="32">
        <f>E8</f>
        <v>500158</v>
      </c>
      <c r="F10" s="32">
        <f>F8</f>
        <v>513725</v>
      </c>
      <c r="G10" s="32">
        <f t="shared" si="0"/>
        <v>13567</v>
      </c>
      <c r="H10" s="44"/>
      <c r="I10" s="7"/>
    </row>
    <row r="11" spans="1:13" ht="15" customHeight="1">
      <c r="A11" s="53"/>
      <c r="B11" s="54"/>
      <c r="C11" s="54"/>
      <c r="D11" s="54"/>
      <c r="E11" s="10">
        <f>E9</f>
        <v>500158</v>
      </c>
      <c r="F11" s="10">
        <f>F9</f>
        <v>513725</v>
      </c>
      <c r="G11" s="8">
        <f t="shared" si="0"/>
        <v>13567</v>
      </c>
      <c r="H11" s="45"/>
      <c r="I11" s="9"/>
    </row>
    <row r="12" spans="1:13" ht="15" customHeight="1">
      <c r="A12" s="55">
        <v>2</v>
      </c>
      <c r="B12" s="59" t="s">
        <v>3</v>
      </c>
      <c r="C12" s="57" t="s">
        <v>32</v>
      </c>
      <c r="D12" s="58" t="s">
        <v>30</v>
      </c>
      <c r="E12" s="32">
        <v>138341</v>
      </c>
      <c r="F12" s="32">
        <f>151234+1490</f>
        <v>152724</v>
      </c>
      <c r="G12" s="32">
        <f t="shared" si="0"/>
        <v>14383</v>
      </c>
      <c r="H12" s="44"/>
      <c r="I12" s="11"/>
    </row>
    <row r="13" spans="1:13" ht="15" customHeight="1">
      <c r="A13" s="55"/>
      <c r="B13" s="59"/>
      <c r="C13" s="57"/>
      <c r="D13" s="58"/>
      <c r="E13" s="10">
        <v>138339</v>
      </c>
      <c r="F13" s="10">
        <f>F12-6</f>
        <v>152718</v>
      </c>
      <c r="G13" s="8">
        <f t="shared" si="0"/>
        <v>14379</v>
      </c>
      <c r="H13" s="45"/>
      <c r="I13" s="12"/>
    </row>
    <row r="14" spans="1:13" ht="15" customHeight="1">
      <c r="A14" s="55">
        <v>3</v>
      </c>
      <c r="B14" s="59" t="s">
        <v>3</v>
      </c>
      <c r="C14" s="57" t="s">
        <v>33</v>
      </c>
      <c r="D14" s="58" t="s">
        <v>30</v>
      </c>
      <c r="E14" s="32">
        <v>45962</v>
      </c>
      <c r="F14" s="32">
        <v>46151</v>
      </c>
      <c r="G14" s="32">
        <f t="shared" si="0"/>
        <v>189</v>
      </c>
      <c r="H14" s="44"/>
      <c r="I14" s="7"/>
    </row>
    <row r="15" spans="1:13" ht="15" customHeight="1">
      <c r="A15" s="55"/>
      <c r="B15" s="59"/>
      <c r="C15" s="57"/>
      <c r="D15" s="58"/>
      <c r="E15" s="10">
        <f>45962-277</f>
        <v>45685</v>
      </c>
      <c r="F15" s="10">
        <f>F14-284</f>
        <v>45867</v>
      </c>
      <c r="G15" s="8">
        <f t="shared" si="0"/>
        <v>182</v>
      </c>
      <c r="H15" s="45"/>
      <c r="I15" s="13"/>
    </row>
    <row r="16" spans="1:13" ht="15" customHeight="1">
      <c r="A16" s="55">
        <v>4</v>
      </c>
      <c r="B16" s="59" t="s">
        <v>3</v>
      </c>
      <c r="C16" s="57" t="s">
        <v>34</v>
      </c>
      <c r="D16" s="58" t="s">
        <v>30</v>
      </c>
      <c r="E16" s="32">
        <f>1465+42984</f>
        <v>44449</v>
      </c>
      <c r="F16" s="32">
        <v>66160</v>
      </c>
      <c r="G16" s="32">
        <f t="shared" si="0"/>
        <v>21711</v>
      </c>
      <c r="H16" s="44"/>
      <c r="I16" s="11"/>
    </row>
    <row r="17" spans="1:9" ht="15" customHeight="1">
      <c r="A17" s="55"/>
      <c r="B17" s="59"/>
      <c r="C17" s="57"/>
      <c r="D17" s="58"/>
      <c r="E17" s="10">
        <f>1465+42984</f>
        <v>44449</v>
      </c>
      <c r="F17" s="10">
        <v>66160</v>
      </c>
      <c r="G17" s="8">
        <f t="shared" si="0"/>
        <v>21711</v>
      </c>
      <c r="H17" s="45"/>
      <c r="I17" s="12"/>
    </row>
    <row r="18" spans="1:9" ht="15" customHeight="1">
      <c r="A18" s="55">
        <v>5</v>
      </c>
      <c r="B18" s="59" t="s">
        <v>3</v>
      </c>
      <c r="C18" s="57" t="s">
        <v>35</v>
      </c>
      <c r="D18" s="58" t="s">
        <v>30</v>
      </c>
      <c r="E18" s="32">
        <f>77855+24972</f>
        <v>102827</v>
      </c>
      <c r="F18" s="32">
        <f>99349+41212+70576</f>
        <v>211137</v>
      </c>
      <c r="G18" s="32">
        <f t="shared" si="0"/>
        <v>108310</v>
      </c>
      <c r="H18" s="44"/>
      <c r="I18" s="11"/>
    </row>
    <row r="19" spans="1:9" ht="15" customHeight="1">
      <c r="A19" s="55"/>
      <c r="B19" s="59"/>
      <c r="C19" s="57"/>
      <c r="D19" s="58"/>
      <c r="E19" s="10">
        <f>77855+24972</f>
        <v>102827</v>
      </c>
      <c r="F19" s="10">
        <f>99349+41212+70576</f>
        <v>211137</v>
      </c>
      <c r="G19" s="8">
        <f t="shared" si="0"/>
        <v>108310</v>
      </c>
      <c r="H19" s="45"/>
      <c r="I19" s="12"/>
    </row>
    <row r="20" spans="1:9" ht="15" customHeight="1">
      <c r="A20" s="55">
        <v>6</v>
      </c>
      <c r="B20" s="59" t="s">
        <v>3</v>
      </c>
      <c r="C20" s="57" t="s">
        <v>36</v>
      </c>
      <c r="D20" s="58" t="s">
        <v>4</v>
      </c>
      <c r="E20" s="32">
        <f>1419+13452+4402</f>
        <v>19273</v>
      </c>
      <c r="F20" s="32">
        <f>1304+13225+7799</f>
        <v>22328</v>
      </c>
      <c r="G20" s="32">
        <f t="shared" si="0"/>
        <v>3055</v>
      </c>
      <c r="H20" s="44"/>
      <c r="I20" s="11"/>
    </row>
    <row r="21" spans="1:9" ht="15" customHeight="1">
      <c r="A21" s="55"/>
      <c r="B21" s="59"/>
      <c r="C21" s="57"/>
      <c r="D21" s="58"/>
      <c r="E21" s="10">
        <f>1419+13452</f>
        <v>14871</v>
      </c>
      <c r="F21" s="10">
        <f>1304+13225-5800</f>
        <v>8729</v>
      </c>
      <c r="G21" s="8">
        <f t="shared" si="0"/>
        <v>-6142</v>
      </c>
      <c r="H21" s="45"/>
      <c r="I21" s="12"/>
    </row>
    <row r="22" spans="1:9" ht="15" customHeight="1">
      <c r="A22" s="53" t="s">
        <v>6</v>
      </c>
      <c r="B22" s="54"/>
      <c r="C22" s="54"/>
      <c r="D22" s="54"/>
      <c r="E22" s="32">
        <f>E12+E14+E16+E18+E20</f>
        <v>350852</v>
      </c>
      <c r="F22" s="32">
        <f>F12+F14+F16+F18+F20</f>
        <v>498500</v>
      </c>
      <c r="G22" s="32">
        <f t="shared" si="0"/>
        <v>147648</v>
      </c>
      <c r="H22" s="44"/>
      <c r="I22" s="7"/>
    </row>
    <row r="23" spans="1:9" ht="15" customHeight="1">
      <c r="A23" s="53"/>
      <c r="B23" s="54"/>
      <c r="C23" s="54"/>
      <c r="D23" s="54"/>
      <c r="E23" s="10">
        <f>E13+E15+E17+E19+E21</f>
        <v>346171</v>
      </c>
      <c r="F23" s="10">
        <f>F13+F15+F17+F19+F21</f>
        <v>484611</v>
      </c>
      <c r="G23" s="8">
        <f t="shared" si="0"/>
        <v>138440</v>
      </c>
      <c r="H23" s="45"/>
      <c r="I23" s="9"/>
    </row>
    <row r="24" spans="1:9" ht="15" customHeight="1">
      <c r="A24" s="55">
        <v>7</v>
      </c>
      <c r="B24" s="59" t="s">
        <v>8</v>
      </c>
      <c r="C24" s="57" t="s">
        <v>37</v>
      </c>
      <c r="D24" s="58" t="s">
        <v>4</v>
      </c>
      <c r="E24" s="35">
        <v>76486</v>
      </c>
      <c r="F24" s="35">
        <v>81877</v>
      </c>
      <c r="G24" s="32">
        <f t="shared" si="0"/>
        <v>5391</v>
      </c>
      <c r="H24" s="44" t="s">
        <v>1</v>
      </c>
      <c r="I24" s="7"/>
    </row>
    <row r="25" spans="1:9" ht="15" customHeight="1">
      <c r="A25" s="55"/>
      <c r="B25" s="59"/>
      <c r="C25" s="57"/>
      <c r="D25" s="58"/>
      <c r="E25" s="36">
        <v>76191</v>
      </c>
      <c r="F25" s="36">
        <f>F24-274</f>
        <v>81603</v>
      </c>
      <c r="G25" s="8">
        <f t="shared" si="0"/>
        <v>5412</v>
      </c>
      <c r="H25" s="45"/>
      <c r="I25" s="9"/>
    </row>
    <row r="26" spans="1:9" ht="15" customHeight="1">
      <c r="A26" s="53" t="s">
        <v>7</v>
      </c>
      <c r="B26" s="54"/>
      <c r="C26" s="54"/>
      <c r="D26" s="54"/>
      <c r="E26" s="32">
        <f>E24</f>
        <v>76486</v>
      </c>
      <c r="F26" s="32">
        <f>F24</f>
        <v>81877</v>
      </c>
      <c r="G26" s="32">
        <f t="shared" si="0"/>
        <v>5391</v>
      </c>
      <c r="H26" s="44"/>
      <c r="I26" s="7"/>
    </row>
    <row r="27" spans="1:9" ht="15" customHeight="1">
      <c r="A27" s="53"/>
      <c r="B27" s="54"/>
      <c r="C27" s="54"/>
      <c r="D27" s="54"/>
      <c r="E27" s="10">
        <f>E25</f>
        <v>76191</v>
      </c>
      <c r="F27" s="10">
        <f>F25</f>
        <v>81603</v>
      </c>
      <c r="G27" s="8">
        <f t="shared" si="0"/>
        <v>5412</v>
      </c>
      <c r="H27" s="45"/>
      <c r="I27" s="9"/>
    </row>
    <row r="28" spans="1:9" ht="15" customHeight="1">
      <c r="A28" s="55">
        <v>8</v>
      </c>
      <c r="B28" s="59" t="s">
        <v>9</v>
      </c>
      <c r="C28" s="57" t="s">
        <v>38</v>
      </c>
      <c r="D28" s="58" t="s">
        <v>4</v>
      </c>
      <c r="E28" s="35">
        <v>33169590</v>
      </c>
      <c r="F28" s="35">
        <v>34136454</v>
      </c>
      <c r="G28" s="32">
        <f t="shared" si="0"/>
        <v>966864</v>
      </c>
      <c r="H28" s="44" t="s">
        <v>1</v>
      </c>
      <c r="I28" s="7"/>
    </row>
    <row r="29" spans="1:9" ht="15" customHeight="1">
      <c r="A29" s="55"/>
      <c r="B29" s="59"/>
      <c r="C29" s="57"/>
      <c r="D29" s="58"/>
      <c r="E29" s="36">
        <v>7824790</v>
      </c>
      <c r="F29" s="36">
        <v>7982065</v>
      </c>
      <c r="G29" s="8">
        <f t="shared" si="0"/>
        <v>157275</v>
      </c>
      <c r="H29" s="45"/>
      <c r="I29" s="9"/>
    </row>
    <row r="30" spans="1:9" ht="15" customHeight="1">
      <c r="A30" s="53" t="s">
        <v>10</v>
      </c>
      <c r="B30" s="54"/>
      <c r="C30" s="54"/>
      <c r="D30" s="54"/>
      <c r="E30" s="32">
        <f>E28</f>
        <v>33169590</v>
      </c>
      <c r="F30" s="32">
        <f>F28</f>
        <v>34136454</v>
      </c>
      <c r="G30" s="32">
        <f t="shared" si="0"/>
        <v>966864</v>
      </c>
      <c r="H30" s="44"/>
      <c r="I30" s="7"/>
    </row>
    <row r="31" spans="1:9" ht="15" customHeight="1">
      <c r="A31" s="53"/>
      <c r="B31" s="54"/>
      <c r="C31" s="54"/>
      <c r="D31" s="54"/>
      <c r="E31" s="10">
        <f>E29</f>
        <v>7824790</v>
      </c>
      <c r="F31" s="10">
        <f>F29</f>
        <v>7982065</v>
      </c>
      <c r="G31" s="8">
        <f t="shared" si="0"/>
        <v>157275</v>
      </c>
      <c r="H31" s="45"/>
      <c r="I31" s="9"/>
    </row>
    <row r="32" spans="1:9" ht="15" customHeight="1">
      <c r="A32" s="55">
        <v>9</v>
      </c>
      <c r="B32" s="59" t="s">
        <v>11</v>
      </c>
      <c r="C32" s="57" t="s">
        <v>39</v>
      </c>
      <c r="D32" s="58" t="s">
        <v>4</v>
      </c>
      <c r="E32" s="35">
        <v>86169</v>
      </c>
      <c r="F32" s="35">
        <v>95681</v>
      </c>
      <c r="G32" s="32">
        <f t="shared" si="0"/>
        <v>9512</v>
      </c>
      <c r="H32" s="44" t="s">
        <v>1</v>
      </c>
      <c r="I32" s="7"/>
    </row>
    <row r="33" spans="1:9" ht="15" customHeight="1">
      <c r="A33" s="55"/>
      <c r="B33" s="59"/>
      <c r="C33" s="57"/>
      <c r="D33" s="58"/>
      <c r="E33" s="36">
        <v>0</v>
      </c>
      <c r="F33" s="36">
        <v>0</v>
      </c>
      <c r="G33" s="8">
        <f t="shared" si="0"/>
        <v>0</v>
      </c>
      <c r="H33" s="45"/>
      <c r="I33" s="9"/>
    </row>
    <row r="34" spans="1:9" ht="15" customHeight="1">
      <c r="A34" s="53" t="s">
        <v>12</v>
      </c>
      <c r="B34" s="54"/>
      <c r="C34" s="54"/>
      <c r="D34" s="54"/>
      <c r="E34" s="32">
        <f>E32</f>
        <v>86169</v>
      </c>
      <c r="F34" s="32">
        <f>F32</f>
        <v>95681</v>
      </c>
      <c r="G34" s="32">
        <f t="shared" si="0"/>
        <v>9512</v>
      </c>
      <c r="H34" s="44"/>
      <c r="I34" s="7"/>
    </row>
    <row r="35" spans="1:9" ht="15" customHeight="1">
      <c r="A35" s="53"/>
      <c r="B35" s="54"/>
      <c r="C35" s="54"/>
      <c r="D35" s="54"/>
      <c r="E35" s="10">
        <f>E33</f>
        <v>0</v>
      </c>
      <c r="F35" s="10">
        <f>F33</f>
        <v>0</v>
      </c>
      <c r="G35" s="8">
        <f t="shared" si="0"/>
        <v>0</v>
      </c>
      <c r="H35" s="45"/>
      <c r="I35" s="9"/>
    </row>
    <row r="36" spans="1:9" ht="15" customHeight="1">
      <c r="A36" s="55">
        <v>10</v>
      </c>
      <c r="B36" s="56" t="s">
        <v>13</v>
      </c>
      <c r="C36" s="57" t="s">
        <v>40</v>
      </c>
      <c r="D36" s="58" t="s">
        <v>4</v>
      </c>
      <c r="E36" s="32">
        <v>1000</v>
      </c>
      <c r="F36" s="32">
        <v>1000</v>
      </c>
      <c r="G36" s="32">
        <f t="shared" si="0"/>
        <v>0</v>
      </c>
      <c r="H36" s="44" t="s">
        <v>1</v>
      </c>
      <c r="I36" s="7"/>
    </row>
    <row r="37" spans="1:9" ht="15" customHeight="1">
      <c r="A37" s="55"/>
      <c r="B37" s="56"/>
      <c r="C37" s="57"/>
      <c r="D37" s="58"/>
      <c r="E37" s="10">
        <v>1000</v>
      </c>
      <c r="F37" s="10">
        <v>1000</v>
      </c>
      <c r="G37" s="8">
        <f t="shared" si="0"/>
        <v>0</v>
      </c>
      <c r="H37" s="45"/>
      <c r="I37" s="9"/>
    </row>
    <row r="38" spans="1:9" ht="15" customHeight="1">
      <c r="A38" s="38" t="s">
        <v>14</v>
      </c>
      <c r="B38" s="39"/>
      <c r="C38" s="39"/>
      <c r="D38" s="40"/>
      <c r="E38" s="32">
        <f>E36</f>
        <v>1000</v>
      </c>
      <c r="F38" s="32">
        <f>F36</f>
        <v>1000</v>
      </c>
      <c r="G38" s="32">
        <f t="shared" si="0"/>
        <v>0</v>
      </c>
      <c r="H38" s="44"/>
      <c r="I38" s="7"/>
    </row>
    <row r="39" spans="1:9" ht="15" customHeight="1">
      <c r="A39" s="41"/>
      <c r="B39" s="42"/>
      <c r="C39" s="42"/>
      <c r="D39" s="43"/>
      <c r="E39" s="10">
        <f>E37</f>
        <v>1000</v>
      </c>
      <c r="F39" s="10">
        <f>F37</f>
        <v>1000</v>
      </c>
      <c r="G39" s="8">
        <f t="shared" si="0"/>
        <v>0</v>
      </c>
      <c r="H39" s="45"/>
      <c r="I39" s="9"/>
    </row>
    <row r="40" spans="1:9" ht="15" customHeight="1">
      <c r="A40" s="46" t="s">
        <v>22</v>
      </c>
      <c r="B40" s="47"/>
      <c r="C40" s="47"/>
      <c r="D40" s="48"/>
      <c r="E40" s="32">
        <f>SUM(E10,E22,E26,E30,E34,E38,)</f>
        <v>34184255</v>
      </c>
      <c r="F40" s="32">
        <f>SUM(F10,F22,F26,F30,F34,F38,)</f>
        <v>35327237</v>
      </c>
      <c r="G40" s="21">
        <f>+F40-$E40</f>
        <v>1142982</v>
      </c>
      <c r="H40" s="44"/>
      <c r="I40" s="14"/>
    </row>
    <row r="41" spans="1:9" ht="15" customHeight="1" thickBot="1">
      <c r="A41" s="49"/>
      <c r="B41" s="50"/>
      <c r="C41" s="50"/>
      <c r="D41" s="51"/>
      <c r="E41" s="23">
        <f>SUM(E11,E23,E27,E31,E35,E39,)</f>
        <v>8748310</v>
      </c>
      <c r="F41" s="23">
        <f>SUM(F11,F23,F27,F31,F35,F39,)</f>
        <v>9063004</v>
      </c>
      <c r="G41" s="22">
        <f t="shared" ref="G41" si="1">+F41-$E41</f>
        <v>314694</v>
      </c>
      <c r="H41" s="52"/>
      <c r="I41" s="15"/>
    </row>
    <row r="42" spans="1:9" ht="18" customHeight="1">
      <c r="E42" s="30"/>
      <c r="F42" s="29"/>
    </row>
    <row r="43" spans="1:9" ht="18" customHeight="1">
      <c r="E43" s="29"/>
      <c r="F43" s="29"/>
    </row>
    <row r="44" spans="1:9" ht="18" customHeight="1">
      <c r="E44" s="31"/>
      <c r="F44" s="31"/>
    </row>
    <row r="45" spans="1:9" ht="18" customHeight="1">
      <c r="E45" s="31"/>
      <c r="F45" s="31"/>
    </row>
  </sheetData>
  <mergeCells count="69">
    <mergeCell ref="A8:A9"/>
    <mergeCell ref="B8:B9"/>
    <mergeCell ref="C8:C9"/>
    <mergeCell ref="D8:D9"/>
    <mergeCell ref="H8:H9"/>
    <mergeCell ref="H1:I1"/>
    <mergeCell ref="E5:F5"/>
    <mergeCell ref="C6:C7"/>
    <mergeCell ref="D6:D7"/>
    <mergeCell ref="H6:I7"/>
    <mergeCell ref="A10:D11"/>
    <mergeCell ref="H10:H11"/>
    <mergeCell ref="A12:A13"/>
    <mergeCell ref="B12:B13"/>
    <mergeCell ref="C12:C13"/>
    <mergeCell ref="D12:D13"/>
    <mergeCell ref="H12:H13"/>
    <mergeCell ref="A16:A17"/>
    <mergeCell ref="B16:B17"/>
    <mergeCell ref="C16:C17"/>
    <mergeCell ref="D16:D17"/>
    <mergeCell ref="H16:H17"/>
    <mergeCell ref="A14:A15"/>
    <mergeCell ref="B14:B15"/>
    <mergeCell ref="C14:C15"/>
    <mergeCell ref="D14:D15"/>
    <mergeCell ref="H14:H15"/>
    <mergeCell ref="A20:A21"/>
    <mergeCell ref="B20:B21"/>
    <mergeCell ref="C20:C21"/>
    <mergeCell ref="D20:D21"/>
    <mergeCell ref="H20:H21"/>
    <mergeCell ref="A18:A19"/>
    <mergeCell ref="B18:B19"/>
    <mergeCell ref="C18:C19"/>
    <mergeCell ref="D18:D19"/>
    <mergeCell ref="H18:H19"/>
    <mergeCell ref="A22:D23"/>
    <mergeCell ref="H22:H23"/>
    <mergeCell ref="A24:A25"/>
    <mergeCell ref="B24:B25"/>
    <mergeCell ref="C24:C25"/>
    <mergeCell ref="D24:D25"/>
    <mergeCell ref="H24:H25"/>
    <mergeCell ref="A26:D27"/>
    <mergeCell ref="H26:H27"/>
    <mergeCell ref="A28:A29"/>
    <mergeCell ref="B28:B29"/>
    <mergeCell ref="C28:C29"/>
    <mergeCell ref="D28:D29"/>
    <mergeCell ref="H28:H29"/>
    <mergeCell ref="A30:D31"/>
    <mergeCell ref="H30:H31"/>
    <mergeCell ref="A32:A33"/>
    <mergeCell ref="B32:B33"/>
    <mergeCell ref="C32:C33"/>
    <mergeCell ref="D32:D33"/>
    <mergeCell ref="H32:H33"/>
    <mergeCell ref="A38:D39"/>
    <mergeCell ref="H38:H39"/>
    <mergeCell ref="A40:D41"/>
    <mergeCell ref="H40:H41"/>
    <mergeCell ref="A34:D35"/>
    <mergeCell ref="H34:H35"/>
    <mergeCell ref="A36:A37"/>
    <mergeCell ref="B36:B37"/>
    <mergeCell ref="C36:C37"/>
    <mergeCell ref="D36:D37"/>
    <mergeCell ref="H36:H37"/>
  </mergeCells>
  <phoneticPr fontId="2"/>
  <conditionalFormatting sqref="I4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36:H37 H24:H25 H28:H29 H32:H33 H12:H21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福祉局及び区役所職員の人件費"/>
    <hyperlink ref="C12:C13" r:id="rId2" display="資格事務費"/>
    <hyperlink ref="C14:C15" r:id="rId3" display="賦課事務費"/>
    <hyperlink ref="C16:C17" r:id="rId4" display="保険年金システム運用・保守等経費"/>
    <hyperlink ref="C18:C19" r:id="rId5" display="保険年金システム改修等経費"/>
    <hyperlink ref="C20:C21" r:id="rId6" display="一般事務費"/>
    <hyperlink ref="C24:C25" r:id="rId7" display="徴収費"/>
    <hyperlink ref="C28:C29" r:id="rId8" display="後期高齢者医療広域連合納付金"/>
    <hyperlink ref="C32:C33" r:id="rId9" display="保険料還付金"/>
    <hyperlink ref="C36:C37" r:id="rId10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香織</dc:creator>
  <cp:lastModifiedBy>濱口　風人</cp:lastModifiedBy>
  <cp:lastPrinted>2021-01-25T03:04:44Z</cp:lastPrinted>
  <dcterms:created xsi:type="dcterms:W3CDTF">2014-10-10T09:14:06Z</dcterms:created>
  <dcterms:modified xsi:type="dcterms:W3CDTF">2021-03-30T08:03:30Z</dcterms:modified>
</cp:coreProperties>
</file>