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4A148020-3570-46C4-B566-6039AF375CF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就労Ａ・Ｂ、就労移行、就労定着" sheetId="6" r:id="rId1"/>
  </sheets>
  <definedNames>
    <definedName name="_xlnm.Print_Area" localSheetId="0">'就労Ａ・Ｂ、就労移行、就労定着'!$A$1:$U$43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6" l="1"/>
  <c r="U38" i="6" s="1"/>
  <c r="D41" i="6" s="1"/>
  <c r="Q23" i="6"/>
  <c r="U23" i="6" s="1"/>
  <c r="Q8" i="6"/>
  <c r="U8" i="6" s="1"/>
  <c r="D15" i="6" l="1"/>
  <c r="D13" i="6"/>
  <c r="D12" i="6"/>
  <c r="D11" i="6"/>
  <c r="D30" i="6"/>
  <c r="D27" i="6"/>
  <c r="D26" i="6"/>
  <c r="J41" i="6"/>
  <c r="H41" i="6"/>
  <c r="J26" i="6" l="1"/>
  <c r="J28" i="6" s="1"/>
  <c r="H26" i="6"/>
  <c r="J27" i="6"/>
  <c r="H27" i="6"/>
  <c r="J30" i="6"/>
  <c r="H30" i="6"/>
  <c r="J11" i="6"/>
  <c r="H11" i="6"/>
  <c r="J12" i="6"/>
  <c r="H12" i="6"/>
  <c r="J13" i="6"/>
  <c r="H13" i="6"/>
  <c r="J15" i="6"/>
  <c r="H15" i="6"/>
</calcChain>
</file>

<file path=xl/sharedStrings.xml><?xml version="1.0" encoding="utf-8"?>
<sst xmlns="http://schemas.openxmlformats.org/spreadsheetml/2006/main" count="154" uniqueCount="70">
  <si>
    <t>利用者延数　　　　　　　　　　　　　　　　　　　計</t>
    <rPh sb="0" eb="3">
      <t>リヨウシャ</t>
    </rPh>
    <rPh sb="3" eb="4">
      <t>ノ</t>
    </rPh>
    <rPh sb="4" eb="5">
      <t>スウ</t>
    </rPh>
    <rPh sb="24" eb="25">
      <t>ケイ</t>
    </rPh>
    <phoneticPr fontId="2"/>
  </si>
  <si>
    <t>延べ開所日数</t>
    <rPh sb="0" eb="1">
      <t>ノ</t>
    </rPh>
    <rPh sb="2" eb="4">
      <t>カイショ</t>
    </rPh>
    <rPh sb="4" eb="6">
      <t>ニッスウ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</si>
  <si>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</si>
  <si>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</si>
  <si>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</si>
  <si>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</si>
  <si>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</si>
  <si>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</si>
  <si>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</si>
  <si>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</si>
  <si>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</si>
  <si>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</si>
  <si>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</si>
  <si>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</si>
  <si>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Ａ　（人）</t>
    <rPh sb="3" eb="4">
      <t>ニン</t>
    </rPh>
    <phoneticPr fontId="2"/>
  </si>
  <si>
    <t>Ｂ　（日）</t>
    <rPh sb="3" eb="4">
      <t>ヒ</t>
    </rPh>
    <phoneticPr fontId="2"/>
  </si>
  <si>
    <t>Ａ／Ｂ　　（人／日）</t>
    <rPh sb="6" eb="7">
      <t>ニン</t>
    </rPh>
    <rPh sb="8" eb="9">
      <t>ニチ</t>
    </rPh>
    <phoneticPr fontId="2"/>
  </si>
  <si>
    <t>ア</t>
  </si>
  <si>
    <t>人員配置</t>
    <rPh sb="0" eb="2">
      <t>ジンイン</t>
    </rPh>
    <rPh sb="2" eb="4">
      <t>ハイチ</t>
    </rPh>
    <phoneticPr fontId="9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</si>
  <si>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9"/>
  </si>
  <si>
    <t>人　　÷</t>
    <rPh sb="0" eb="1">
      <t>ニン</t>
    </rPh>
    <phoneticPr fontId="9"/>
  </si>
  <si>
    <t>必要処遇職員数</t>
    <rPh sb="0" eb="2">
      <t>ヒツヨウ</t>
    </rPh>
    <rPh sb="2" eb="4">
      <t>ショグウ</t>
    </rPh>
    <rPh sb="4" eb="6">
      <t>ショクイン</t>
    </rPh>
    <rPh sb="6" eb="7">
      <t>スウ</t>
    </rPh>
    <phoneticPr fontId="9"/>
  </si>
  <si>
    <t xml:space="preserve"> 　＝</t>
    <phoneticPr fontId="9"/>
  </si>
  <si>
    <t xml:space="preserve"> 人</t>
    <rPh sb="1" eb="2">
      <t>ニン</t>
    </rPh>
    <phoneticPr fontId="9"/>
  </si>
  <si>
    <t>←に入力してください。</t>
    <rPh sb="2" eb="4">
      <t>ニュウリョク</t>
    </rPh>
    <phoneticPr fontId="9"/>
  </si>
  <si>
    <t>サービス費Ⅰ</t>
    <rPh sb="4" eb="5">
      <t>ヒ</t>
    </rPh>
    <phoneticPr fontId="9"/>
  </si>
  <si>
    <t>サービス費</t>
    <rPh sb="4" eb="5">
      <t>ヒ</t>
    </rPh>
    <phoneticPr fontId="9"/>
  </si>
  <si>
    <t>Ⅰ</t>
    <phoneticPr fontId="9"/>
  </si>
  <si>
    <t>Ⅱ</t>
    <phoneticPr fontId="9"/>
  </si>
  <si>
    <t>7.5:1</t>
    <phoneticPr fontId="9"/>
  </si>
  <si>
    <t>10:1</t>
    <phoneticPr fontId="9"/>
  </si>
  <si>
    <t>6:1</t>
    <phoneticPr fontId="9"/>
  </si>
  <si>
    <t>＝</t>
    <phoneticPr fontId="9"/>
  </si>
  <si>
    <t>←</t>
    <phoneticPr fontId="9"/>
  </si>
  <si>
    <t>利用年月</t>
    <rPh sb="0" eb="2">
      <t>リヨウ</t>
    </rPh>
    <rPh sb="2" eb="4">
      <t>ネンゲツ</t>
    </rPh>
    <phoneticPr fontId="9"/>
  </si>
  <si>
    <t>利用者延べ人数</t>
    <rPh sb="0" eb="3">
      <t>リヨウシャ</t>
    </rPh>
    <rPh sb="3" eb="4">
      <t>ノ</t>
    </rPh>
    <rPh sb="5" eb="7">
      <t>ニンズウ</t>
    </rPh>
    <phoneticPr fontId="9"/>
  </si>
  <si>
    <t>平均利用者数・人員計算表</t>
    <rPh sb="0" eb="2">
      <t>ヘイキン</t>
    </rPh>
    <rPh sb="2" eb="4">
      <t>リヨウ</t>
    </rPh>
    <rPh sb="4" eb="5">
      <t>シャ</t>
    </rPh>
    <rPh sb="5" eb="6">
      <t>スウ</t>
    </rPh>
    <rPh sb="7" eb="9">
      <t>ジンイン</t>
    </rPh>
    <rPh sb="9" eb="11">
      <t>ケイサン</t>
    </rPh>
    <rPh sb="11" eb="12">
      <t>ヒョウ</t>
    </rPh>
    <phoneticPr fontId="2"/>
  </si>
  <si>
    <t>職業指導員及び生活支援員</t>
    <rPh sb="0" eb="2">
      <t>ショクギョウ</t>
    </rPh>
    <rPh sb="2" eb="5">
      <t>シドウイン</t>
    </rPh>
    <rPh sb="5" eb="6">
      <t>オヨ</t>
    </rPh>
    <rPh sb="7" eb="9">
      <t>セイカツ</t>
    </rPh>
    <rPh sb="9" eb="11">
      <t>シエン</t>
    </rPh>
    <rPh sb="11" eb="12">
      <t>イン</t>
    </rPh>
    <phoneticPr fontId="9"/>
  </si>
  <si>
    <t>就労支援員</t>
    <rPh sb="0" eb="2">
      <t>シュウロウ</t>
    </rPh>
    <rPh sb="2" eb="4">
      <t>シエン</t>
    </rPh>
    <rPh sb="4" eb="5">
      <t>イン</t>
    </rPh>
    <phoneticPr fontId="9"/>
  </si>
  <si>
    <t>15:1</t>
    <phoneticPr fontId="9"/>
  </si>
  <si>
    <t>職業指導員又は生活支援員の１人以上は常勤</t>
    <rPh sb="0" eb="2">
      <t>ショクギョウ</t>
    </rPh>
    <rPh sb="2" eb="5">
      <t>シドウイン</t>
    </rPh>
    <rPh sb="5" eb="6">
      <t>マタ</t>
    </rPh>
    <rPh sb="7" eb="9">
      <t>セイカツ</t>
    </rPh>
    <rPh sb="9" eb="11">
      <t>シエン</t>
    </rPh>
    <rPh sb="11" eb="12">
      <t>イン</t>
    </rPh>
    <rPh sb="14" eb="15">
      <t>ヒト</t>
    </rPh>
    <rPh sb="15" eb="17">
      <t>イジョウ</t>
    </rPh>
    <rPh sb="18" eb="20">
      <t>ジョウキン</t>
    </rPh>
    <phoneticPr fontId="9"/>
  </si>
  <si>
    <t>必要処遇職員は、職業指導員・生活支援員が該当する</t>
    <rPh sb="0" eb="2">
      <t>ヒツヨウ</t>
    </rPh>
    <rPh sb="2" eb="4">
      <t>ショグウ</t>
    </rPh>
    <rPh sb="4" eb="6">
      <t>ショクイン</t>
    </rPh>
    <rPh sb="8" eb="10">
      <t>ショクギョウ</t>
    </rPh>
    <rPh sb="10" eb="13">
      <t>シドウイン</t>
    </rPh>
    <rPh sb="14" eb="16">
      <t>セイカツ</t>
    </rPh>
    <rPh sb="16" eb="18">
      <t>シエン</t>
    </rPh>
    <rPh sb="18" eb="19">
      <t>イン</t>
    </rPh>
    <rPh sb="20" eb="22">
      <t>ガイトウ</t>
    </rPh>
    <phoneticPr fontId="9"/>
  </si>
  <si>
    <t>目標工賃達成指導員配置加算（B型のみ）</t>
    <rPh sb="0" eb="2">
      <t>モクヒョウ</t>
    </rPh>
    <rPh sb="2" eb="4">
      <t>コウチン</t>
    </rPh>
    <rPh sb="4" eb="6">
      <t>タッセイ</t>
    </rPh>
    <rPh sb="6" eb="9">
      <t>シドウイン</t>
    </rPh>
    <rPh sb="9" eb="11">
      <t>ハイチ</t>
    </rPh>
    <rPh sb="11" eb="13">
      <t>カサン</t>
    </rPh>
    <rPh sb="15" eb="16">
      <t>ガタ</t>
    </rPh>
    <phoneticPr fontId="9"/>
  </si>
  <si>
    <t>１人以上は常勤配置が必要</t>
    <rPh sb="1" eb="2">
      <t>ヒト</t>
    </rPh>
    <rPh sb="2" eb="4">
      <t>イジョウ</t>
    </rPh>
    <rPh sb="5" eb="7">
      <t>ジョウキン</t>
    </rPh>
    <rPh sb="7" eb="9">
      <t>ハイチ</t>
    </rPh>
    <rPh sb="10" eb="12">
      <t>ヒツヨウ</t>
    </rPh>
    <phoneticPr fontId="9"/>
  </si>
  <si>
    <r>
      <t>1日あたり平均利用者数　　　　　　　　　　　　　　　　　　　　　　　　　　　　　　　　　　　</t>
    </r>
    <r>
      <rPr>
        <sz val="8"/>
        <rFont val="ＭＳ ゴシック"/>
        <family val="3"/>
        <charset val="128"/>
      </rPr>
      <t>　（小数点第2位以下を　　　　　　　　　　　　　　　切り上げる）</t>
    </r>
    <rPh sb="1" eb="2">
      <t>ヒ</t>
    </rPh>
    <rPh sb="5" eb="7">
      <t>ヘイキン</t>
    </rPh>
    <rPh sb="7" eb="9">
      <t>リヨウ</t>
    </rPh>
    <rPh sb="9" eb="10">
      <t>シャ</t>
    </rPh>
    <rPh sb="10" eb="11">
      <t>スウ</t>
    </rPh>
    <rPh sb="48" eb="51">
      <t>ショウスウテン</t>
    </rPh>
    <rPh sb="51" eb="52">
      <t>ダイ</t>
    </rPh>
    <rPh sb="53" eb="54">
      <t>イ</t>
    </rPh>
    <rPh sb="54" eb="56">
      <t>イカ</t>
    </rPh>
    <rPh sb="72" eb="73">
      <t>キ</t>
    </rPh>
    <rPh sb="74" eb="75">
      <t>ア</t>
    </rPh>
    <phoneticPr fontId="2"/>
  </si>
  <si>
    <t>事業所名：</t>
    <rPh sb="0" eb="3">
      <t>ジギョウショ</t>
    </rPh>
    <rPh sb="3" eb="4">
      <t>ナ</t>
    </rPh>
    <phoneticPr fontId="2"/>
  </si>
  <si>
    <t>　　年</t>
    <rPh sb="2" eb="3">
      <t>ネン</t>
    </rPh>
    <phoneticPr fontId="2"/>
  </si>
  <si>
    <t>　　　年</t>
    <phoneticPr fontId="9"/>
  </si>
  <si>
    <t>　　　年</t>
    <rPh sb="3" eb="4">
      <t>ネン</t>
    </rPh>
    <phoneticPr fontId="2"/>
  </si>
  <si>
    <t xml:space="preserve">サービス費Ⅰを算定する就B事業所において、目標工賃達成指導員を常勤換算方法で１人以上配置し（平成２７年度制度改正から）、当該目標工賃達成指導員、職業指導員及び生活支援員の総数が常勤換算で６：１以上の配置を満たした数
</t>
    <rPh sb="4" eb="5">
      <t>ヒ</t>
    </rPh>
    <rPh sb="7" eb="9">
      <t>サンテイ</t>
    </rPh>
    <rPh sb="11" eb="12">
      <t>シュウ</t>
    </rPh>
    <rPh sb="13" eb="16">
      <t>ジギョウショ</t>
    </rPh>
    <rPh sb="21" eb="23">
      <t>モクヒョウ</t>
    </rPh>
    <rPh sb="23" eb="25">
      <t>コウチン</t>
    </rPh>
    <rPh sb="25" eb="27">
      <t>タッセイ</t>
    </rPh>
    <rPh sb="27" eb="30">
      <t>シドウイン</t>
    </rPh>
    <rPh sb="60" eb="62">
      <t>トウガイ</t>
    </rPh>
    <rPh sb="62" eb="64">
      <t>モクヒョウ</t>
    </rPh>
    <rPh sb="64" eb="66">
      <t>コウチン</t>
    </rPh>
    <rPh sb="66" eb="68">
      <t>タッセイ</t>
    </rPh>
    <rPh sb="68" eb="71">
      <t>シドウイン</t>
    </rPh>
    <rPh sb="72" eb="74">
      <t>ショクギョウ</t>
    </rPh>
    <rPh sb="74" eb="77">
      <t>シドウイン</t>
    </rPh>
    <rPh sb="77" eb="78">
      <t>オヨ</t>
    </rPh>
    <rPh sb="79" eb="81">
      <t>セイカツ</t>
    </rPh>
    <rPh sb="81" eb="83">
      <t>シエン</t>
    </rPh>
    <rPh sb="83" eb="84">
      <t>イン</t>
    </rPh>
    <rPh sb="85" eb="87">
      <t>ソウスウ</t>
    </rPh>
    <rPh sb="88" eb="90">
      <t>ジョウキン</t>
    </rPh>
    <rPh sb="90" eb="92">
      <t>カンサン</t>
    </rPh>
    <rPh sb="96" eb="98">
      <t>イジョウ</t>
    </rPh>
    <rPh sb="99" eb="101">
      <t>ハイチ</t>
    </rPh>
    <rPh sb="102" eb="103">
      <t>ミ</t>
    </rPh>
    <rPh sb="106" eb="107">
      <t>カズ</t>
    </rPh>
    <phoneticPr fontId="9"/>
  </si>
  <si>
    <t xml:space="preserve"> 人　　　⇒</t>
    <rPh sb="1" eb="2">
      <t>ニン</t>
    </rPh>
    <phoneticPr fontId="9"/>
  </si>
  <si>
    <t xml:space="preserve"> 人 　　⇒</t>
    <rPh sb="1" eb="2">
      <t>ニン</t>
    </rPh>
    <phoneticPr fontId="9"/>
  </si>
  <si>
    <t xml:space="preserve"> 人 　　⇒</t>
    <phoneticPr fontId="9"/>
  </si>
  <si>
    <t xml:space="preserve"> 人</t>
    <rPh sb="1" eb="2">
      <t>ヒト</t>
    </rPh>
    <phoneticPr fontId="9"/>
  </si>
  <si>
    <t>【青色のセル部分について入力してください。なお、数式の修正や行・列の挿入は行わないでください。】</t>
    <rPh sb="1" eb="3">
      <t>アオイロ</t>
    </rPh>
    <rPh sb="6" eb="8">
      <t>ブブン</t>
    </rPh>
    <rPh sb="12" eb="14">
      <t>ニュウリョク</t>
    </rPh>
    <rPh sb="24" eb="26">
      <t>スウシキ</t>
    </rPh>
    <rPh sb="27" eb="29">
      <t>シュウセイ</t>
    </rPh>
    <rPh sb="30" eb="31">
      <t>ギョウ</t>
    </rPh>
    <rPh sb="32" eb="33">
      <t>レツ</t>
    </rPh>
    <rPh sb="34" eb="36">
      <t>ソウニュウ</t>
    </rPh>
    <rPh sb="37" eb="38">
      <t>オコナ</t>
    </rPh>
    <phoneticPr fontId="9"/>
  </si>
  <si>
    <t>【就労継続支援Ａ・Ｂ型】</t>
    <phoneticPr fontId="9"/>
  </si>
  <si>
    <t>【就労移行支援】</t>
    <rPh sb="3" eb="5">
      <t>イコウ</t>
    </rPh>
    <rPh sb="5" eb="7">
      <t>シエン</t>
    </rPh>
    <phoneticPr fontId="9"/>
  </si>
  <si>
    <t>サービス費Ⅱ（あん摩・はり師・きゅう師の学校、又は養成学校の場合）</t>
    <rPh sb="4" eb="5">
      <t>ヒ</t>
    </rPh>
    <phoneticPr fontId="9"/>
  </si>
  <si>
    <t>【就労定着支援】</t>
    <rPh sb="3" eb="5">
      <t>テイチャク</t>
    </rPh>
    <rPh sb="5" eb="7">
      <t>シエン</t>
    </rPh>
    <phoneticPr fontId="9"/>
  </si>
  <si>
    <t>就労定着支援員</t>
    <rPh sb="0" eb="2">
      <t>シュウロウ</t>
    </rPh>
    <rPh sb="2" eb="4">
      <t>テイチャク</t>
    </rPh>
    <rPh sb="4" eb="6">
      <t>シエン</t>
    </rPh>
    <rPh sb="6" eb="7">
      <t>イン</t>
    </rPh>
    <phoneticPr fontId="9"/>
  </si>
  <si>
    <t>40:1</t>
    <phoneticPr fontId="9"/>
  </si>
  <si>
    <t>開所月数</t>
    <rPh sb="0" eb="2">
      <t>カイショ</t>
    </rPh>
    <rPh sb="2" eb="3">
      <t>ツキ</t>
    </rPh>
    <rPh sb="3" eb="4">
      <t>スウ</t>
    </rPh>
    <phoneticPr fontId="2"/>
  </si>
  <si>
    <t>Ｂ　（月）</t>
    <rPh sb="3" eb="4">
      <t>ツキ</t>
    </rPh>
    <phoneticPr fontId="2"/>
  </si>
  <si>
    <t>日数ではなく月数で算出する。</t>
    <rPh sb="0" eb="2">
      <t>ニッスウ</t>
    </rPh>
    <rPh sb="6" eb="7">
      <t>ツキ</t>
    </rPh>
    <rPh sb="7" eb="8">
      <t>スウ</t>
    </rPh>
    <rPh sb="9" eb="11">
      <t>サンシュツ</t>
    </rPh>
    <phoneticPr fontId="9"/>
  </si>
  <si>
    <r>
      <t>1月あたり平均利用者数　　　　　　　　　　　　　　　　　　　　　　　　　　　　　　　　　　　</t>
    </r>
    <r>
      <rPr>
        <sz val="8"/>
        <rFont val="ＭＳ ゴシック"/>
        <family val="3"/>
        <charset val="128"/>
      </rPr>
      <t>　（小数点第2位以下を　　　　　　　　　　　　　　　切り上げる）</t>
    </r>
    <rPh sb="1" eb="2">
      <t>ツキ</t>
    </rPh>
    <rPh sb="5" eb="7">
      <t>ヘイキン</t>
    </rPh>
    <rPh sb="7" eb="9">
      <t>リヨウ</t>
    </rPh>
    <rPh sb="9" eb="10">
      <t>シャ</t>
    </rPh>
    <rPh sb="10" eb="11">
      <t>スウ</t>
    </rPh>
    <rPh sb="48" eb="51">
      <t>ショウスウテン</t>
    </rPh>
    <rPh sb="51" eb="52">
      <t>ダイ</t>
    </rPh>
    <rPh sb="53" eb="54">
      <t>イ</t>
    </rPh>
    <rPh sb="54" eb="56">
      <t>イカ</t>
    </rPh>
    <rPh sb="72" eb="73">
      <t>キ</t>
    </rPh>
    <rPh sb="74" eb="75">
      <t>ア</t>
    </rPh>
    <phoneticPr fontId="2"/>
  </si>
  <si>
    <t>Ａ／Ｂ　　（人／月）</t>
    <rPh sb="6" eb="7">
      <t>ニン</t>
    </rPh>
    <rPh sb="8" eb="9">
      <t>ツキ</t>
    </rPh>
    <phoneticPr fontId="2"/>
  </si>
  <si>
    <t>↓</t>
    <phoneticPr fontId="9"/>
  </si>
  <si>
    <t>6.0:1</t>
    <phoneticPr fontId="9"/>
  </si>
  <si>
    <t>Ⅲ</t>
    <phoneticPr fontId="9"/>
  </si>
  <si>
    <t>5:1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</si>
</sst>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0.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i/>
      <sz val="1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24"/>
      <name val="ＭＳ ゴシック"/>
      <family val="3"/>
      <charset val="128"/>
    </font>
    <font>
      <i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1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176" fontId="3" fillId="0" borderId="26" xfId="1" applyNumberFormat="1" applyFont="1" applyBorder="1">
      <alignment vertical="center"/>
    </xf>
    <xf numFmtId="176" fontId="3" fillId="0" borderId="27" xfId="1" applyNumberFormat="1" applyFont="1" applyBorder="1">
      <alignment vertical="center"/>
    </xf>
    <xf numFmtId="38" fontId="7" fillId="0" borderId="0" xfId="2" applyFont="1" applyBorder="1">
      <alignment vertical="center"/>
    </xf>
    <xf numFmtId="0" fontId="3" fillId="0" borderId="20" xfId="1" applyFont="1" applyBorder="1" applyAlignment="1">
      <alignment horizontal="center" vertical="center"/>
    </xf>
    <xf numFmtId="0" fontId="3" fillId="0" borderId="19" xfId="1" applyFont="1" applyBorder="1">
      <alignment vertical="center"/>
    </xf>
    <xf numFmtId="49" fontId="7" fillId="0" borderId="27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176" fontId="7" fillId="0" borderId="27" xfId="1" applyNumberFormat="1" applyFont="1" applyBorder="1">
      <alignment vertical="center"/>
    </xf>
    <xf numFmtId="0" fontId="3" fillId="0" borderId="25" xfId="1" applyFont="1" applyBorder="1">
      <alignment vertical="center"/>
    </xf>
    <xf numFmtId="0" fontId="8" fillId="0" borderId="29" xfId="1" applyFont="1" applyBorder="1" applyAlignment="1">
      <alignment horizontal="left" vertical="center"/>
    </xf>
    <xf numFmtId="0" fontId="3" fillId="0" borderId="29" xfId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/>
    </xf>
    <xf numFmtId="0" fontId="15" fillId="0" borderId="0" xfId="1" applyFont="1">
      <alignment vertical="center"/>
    </xf>
    <xf numFmtId="0" fontId="0" fillId="0" borderId="28" xfId="0" applyBorder="1">
      <alignment vertical="center"/>
    </xf>
    <xf numFmtId="38" fontId="7" fillId="0" borderId="11" xfId="2" applyFont="1" applyBorder="1">
      <alignment vertical="center"/>
    </xf>
    <xf numFmtId="176" fontId="7" fillId="0" borderId="30" xfId="1" applyNumberFormat="1" applyFont="1" applyBorder="1" applyAlignment="1">
      <alignment horizontal="center" vertical="center"/>
    </xf>
    <xf numFmtId="176" fontId="3" fillId="0" borderId="9" xfId="1" applyNumberFormat="1" applyFont="1" applyBorder="1">
      <alignment vertical="center"/>
    </xf>
    <xf numFmtId="49" fontId="7" fillId="0" borderId="9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>
      <alignment vertical="center"/>
    </xf>
    <xf numFmtId="176" fontId="7" fillId="0" borderId="20" xfId="1" applyNumberFormat="1" applyFont="1" applyBorder="1">
      <alignment vertical="center"/>
    </xf>
    <xf numFmtId="0" fontId="3" fillId="0" borderId="9" xfId="1" applyFont="1" applyBorder="1">
      <alignment vertical="center"/>
    </xf>
    <xf numFmtId="0" fontId="0" fillId="0" borderId="0" xfId="0" applyAlignment="1">
      <alignment horizontal="center" vertical="center"/>
    </xf>
    <xf numFmtId="176" fontId="7" fillId="0" borderId="24" xfId="1" applyNumberFormat="1" applyFont="1" applyBorder="1">
      <alignment vertical="center"/>
    </xf>
    <xf numFmtId="176" fontId="3" fillId="0" borderId="8" xfId="1" applyNumberFormat="1" applyFont="1" applyBorder="1">
      <alignment vertical="center"/>
    </xf>
    <xf numFmtId="49" fontId="7" fillId="0" borderId="7" xfId="1" applyNumberFormat="1" applyFont="1" applyBorder="1" applyAlignment="1">
      <alignment horizontal="center" vertical="center"/>
    </xf>
    <xf numFmtId="0" fontId="3" fillId="0" borderId="7" xfId="1" applyFont="1" applyBorder="1">
      <alignment vertical="center"/>
    </xf>
    <xf numFmtId="0" fontId="3" fillId="0" borderId="27" xfId="1" applyFont="1" applyBorder="1" applyAlignment="1">
      <alignment horizontal="center" vertical="center"/>
    </xf>
    <xf numFmtId="177" fontId="7" fillId="0" borderId="27" xfId="1" applyNumberFormat="1" applyFont="1" applyBorder="1">
      <alignment vertical="center"/>
    </xf>
    <xf numFmtId="177" fontId="7" fillId="0" borderId="9" xfId="1" applyNumberFormat="1" applyFont="1" applyBorder="1">
      <alignment vertical="center"/>
    </xf>
    <xf numFmtId="0" fontId="7" fillId="0" borderId="18" xfId="1" applyFont="1" applyBorder="1">
      <alignment vertical="center"/>
    </xf>
    <xf numFmtId="0" fontId="7" fillId="3" borderId="30" xfId="1" applyFont="1" applyFill="1" applyBorder="1" applyAlignment="1" applyProtection="1">
      <alignment horizontal="center" vertical="center"/>
      <protection locked="0"/>
    </xf>
    <xf numFmtId="0" fontId="7" fillId="3" borderId="31" xfId="1" applyFont="1" applyFill="1" applyBorder="1" applyProtection="1">
      <alignment vertical="center"/>
      <protection locked="0"/>
    </xf>
    <xf numFmtId="0" fontId="3" fillId="0" borderId="13" xfId="1" applyFont="1" applyBorder="1" applyAlignment="1">
      <alignment horizontal="center" vertical="center" wrapText="1"/>
    </xf>
    <xf numFmtId="177" fontId="18" fillId="0" borderId="20" xfId="0" applyNumberFormat="1" applyFont="1" applyBorder="1" applyAlignment="1">
      <alignment horizontal="center" vertical="center"/>
    </xf>
    <xf numFmtId="177" fontId="7" fillId="0" borderId="26" xfId="1" applyNumberFormat="1" applyFont="1" applyBorder="1">
      <alignment vertical="center"/>
    </xf>
    <xf numFmtId="177" fontId="7" fillId="0" borderId="27" xfId="1" applyNumberFormat="1" applyFont="1" applyBorder="1" applyAlignment="1">
      <alignment horizontal="center" vertical="center"/>
    </xf>
    <xf numFmtId="177" fontId="7" fillId="0" borderId="20" xfId="1" applyNumberFormat="1" applyFont="1" applyBorder="1">
      <alignment vertical="center"/>
    </xf>
    <xf numFmtId="49" fontId="5" fillId="0" borderId="32" xfId="1" applyNumberFormat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7" fillId="0" borderId="32" xfId="1" applyFont="1" applyBorder="1">
      <alignment vertical="center"/>
    </xf>
    <xf numFmtId="0" fontId="11" fillId="0" borderId="32" xfId="1" applyFont="1" applyBorder="1">
      <alignment vertical="center"/>
    </xf>
    <xf numFmtId="0" fontId="12" fillId="2" borderId="32" xfId="1" applyFont="1" applyFill="1" applyBorder="1" applyAlignment="1">
      <alignment horizontal="center" vertical="center"/>
    </xf>
    <xf numFmtId="176" fontId="12" fillId="2" borderId="32" xfId="1" applyNumberFormat="1" applyFont="1" applyFill="1" applyBorder="1" applyAlignment="1">
      <alignment horizontal="center" vertical="center"/>
    </xf>
    <xf numFmtId="0" fontId="0" fillId="0" borderId="32" xfId="0" applyBorder="1">
      <alignment vertical="center"/>
    </xf>
    <xf numFmtId="0" fontId="3" fillId="0" borderId="8" xfId="1" applyFont="1" applyBorder="1" applyAlignment="1">
      <alignment horizontal="center" vertical="center"/>
    </xf>
    <xf numFmtId="0" fontId="8" fillId="3" borderId="28" xfId="1" applyFont="1" applyFill="1" applyBorder="1" applyAlignment="1" applyProtection="1">
      <alignment horizontal="left" vertical="center"/>
      <protection locked="0"/>
    </xf>
    <xf numFmtId="0" fontId="3" fillId="0" borderId="21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 wrapText="1"/>
    </xf>
    <xf numFmtId="0" fontId="8" fillId="3" borderId="28" xfId="1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1" fillId="0" borderId="0" xfId="1" applyProtection="1">
      <alignment vertical="center"/>
      <protection locked="0"/>
    </xf>
    <xf numFmtId="0" fontId="13" fillId="0" borderId="28" xfId="1" applyFont="1" applyBorder="1">
      <alignment vertical="center"/>
    </xf>
    <xf numFmtId="0" fontId="1" fillId="0" borderId="28" xfId="1" applyBorder="1">
      <alignment vertical="center"/>
    </xf>
    <xf numFmtId="0" fontId="1" fillId="2" borderId="0" xfId="1" applyFill="1">
      <alignment vertical="center"/>
    </xf>
    <xf numFmtId="0" fontId="1" fillId="3" borderId="30" xfId="1" applyFill="1" applyBorder="1">
      <alignment vertical="center"/>
    </xf>
    <xf numFmtId="0" fontId="8" fillId="0" borderId="28" xfId="1" applyFont="1" applyBorder="1">
      <alignment vertical="center"/>
    </xf>
    <xf numFmtId="0" fontId="17" fillId="0" borderId="0" xfId="1" applyFont="1">
      <alignment vertical="center"/>
    </xf>
    <xf numFmtId="0" fontId="1" fillId="0" borderId="29" xfId="1" applyBorder="1">
      <alignment vertical="center"/>
    </xf>
    <xf numFmtId="0" fontId="8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7" fillId="0" borderId="0" xfId="1" applyFont="1">
      <alignment vertical="center"/>
    </xf>
    <xf numFmtId="0" fontId="13" fillId="0" borderId="0" xfId="1" applyFont="1">
      <alignment vertical="center"/>
    </xf>
    <xf numFmtId="0" fontId="1" fillId="0" borderId="8" xfId="1" applyBorder="1">
      <alignment vertical="center"/>
    </xf>
    <xf numFmtId="0" fontId="1" fillId="0" borderId="22" xfId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0" borderId="4" xfId="1" applyFont="1" applyBorder="1">
      <alignment vertical="center"/>
    </xf>
    <xf numFmtId="0" fontId="3" fillId="0" borderId="6" xfId="1" applyFont="1" applyBorder="1">
      <alignment vertical="center"/>
    </xf>
    <xf numFmtId="0" fontId="3" fillId="3" borderId="4" xfId="1" applyFont="1" applyFill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13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3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3" fillId="0" borderId="0" xfId="1" applyFont="1">
      <alignment vertical="center"/>
    </xf>
    <xf numFmtId="0" fontId="1" fillId="0" borderId="2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3" fillId="0" borderId="8" xfId="1" applyFont="1" applyBorder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1" fillId="0" borderId="0" xfId="1" applyAlignment="1">
      <alignment horizontal="distributed" vertical="center"/>
    </xf>
    <xf numFmtId="0" fontId="3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16" fillId="0" borderId="0" xfId="1" applyFont="1">
      <alignment vertical="center"/>
    </xf>
    <xf numFmtId="49" fontId="5" fillId="0" borderId="0" xfId="1" applyNumberFormat="1" applyFont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4" fillId="0" borderId="0" xfId="1" applyFont="1">
      <alignment vertical="center"/>
    </xf>
    <xf numFmtId="176" fontId="12" fillId="2" borderId="0" xfId="1" applyNumberFormat="1" applyFont="1" applyFill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33" xfId="1" applyBorder="1" applyAlignment="1">
      <alignment horizontal="distributed" vertical="center"/>
    </xf>
    <xf numFmtId="176" fontId="7" fillId="0" borderId="34" xfId="1" applyNumberFormat="1" applyFont="1" applyBorder="1">
      <alignment vertical="center"/>
    </xf>
    <xf numFmtId="176" fontId="3" fillId="0" borderId="34" xfId="1" applyNumberFormat="1" applyFont="1" applyBorder="1">
      <alignment vertical="center"/>
    </xf>
    <xf numFmtId="49" fontId="7" fillId="0" borderId="34" xfId="1" applyNumberFormat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177" fontId="7" fillId="0" borderId="34" xfId="1" applyNumberFormat="1" applyFont="1" applyBorder="1">
      <alignment vertical="center"/>
    </xf>
    <xf numFmtId="0" fontId="3" fillId="0" borderId="35" xfId="1" applyFont="1" applyBorder="1">
      <alignment vertical="center"/>
    </xf>
    <xf numFmtId="177" fontId="7" fillId="0" borderId="34" xfId="1" applyNumberFormat="1" applyFont="1" applyBorder="1" applyAlignment="1">
      <alignment horizontal="center" vertical="center"/>
    </xf>
    <xf numFmtId="0" fontId="3" fillId="0" borderId="0" xfId="1" applyFont="1" applyAlignment="1">
      <alignment vertical="center" wrapText="1"/>
    </xf>
    <xf numFmtId="176" fontId="11" fillId="0" borderId="0" xfId="1" applyNumberFormat="1" applyFont="1">
      <alignment vertical="center"/>
    </xf>
    <xf numFmtId="0" fontId="1" fillId="0" borderId="36" xfId="1" applyBorder="1" applyAlignment="1">
      <alignment horizontal="distributed" vertical="center"/>
    </xf>
    <xf numFmtId="176" fontId="7" fillId="0" borderId="32" xfId="1" applyNumberFormat="1" applyFont="1" applyBorder="1">
      <alignment vertical="center"/>
    </xf>
    <xf numFmtId="176" fontId="3" fillId="0" borderId="32" xfId="1" applyNumberFormat="1" applyFont="1" applyBorder="1">
      <alignment vertical="center"/>
    </xf>
    <xf numFmtId="49" fontId="7" fillId="0" borderId="32" xfId="1" applyNumberFormat="1" applyFont="1" applyBorder="1" applyAlignment="1">
      <alignment horizontal="center" vertical="center"/>
    </xf>
    <xf numFmtId="177" fontId="7" fillId="0" borderId="32" xfId="1" applyNumberFormat="1" applyFont="1" applyBorder="1">
      <alignment vertical="center"/>
    </xf>
    <xf numFmtId="0" fontId="3" fillId="0" borderId="37" xfId="1" applyFont="1" applyBorder="1">
      <alignment vertical="center"/>
    </xf>
    <xf numFmtId="177" fontId="7" fillId="0" borderId="0" xfId="1" applyNumberFormat="1" applyFont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3" xfId="1" applyBorder="1" applyAlignment="1">
      <alignment horizontal="distributed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vertical="center" wrapText="1"/>
    </xf>
    <xf numFmtId="0" fontId="1" fillId="0" borderId="7" xfId="1" applyBorder="1">
      <alignment vertical="center"/>
    </xf>
    <xf numFmtId="0" fontId="3" fillId="0" borderId="32" xfId="1" applyFont="1" applyBorder="1">
      <alignment vertical="center"/>
    </xf>
    <xf numFmtId="0" fontId="1" fillId="0" borderId="32" xfId="1" applyBorder="1" applyAlignment="1">
      <alignment horizontal="distributed" vertical="center"/>
    </xf>
    <xf numFmtId="0" fontId="14" fillId="0" borderId="32" xfId="1" applyFont="1" applyBorder="1">
      <alignment vertical="center"/>
    </xf>
    <xf numFmtId="0" fontId="1" fillId="0" borderId="8" xfId="1" applyBorder="1" applyAlignment="1">
      <alignment horizontal="left" vertical="center"/>
    </xf>
    <xf numFmtId="0" fontId="1" fillId="2" borderId="0" xfId="1" applyFill="1" applyAlignment="1">
      <alignment horizontal="left" vertical="center"/>
    </xf>
    <xf numFmtId="0" fontId="1" fillId="0" borderId="12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176" fontId="7" fillId="0" borderId="7" xfId="1" applyNumberFormat="1" applyFont="1" applyBorder="1">
      <alignment vertical="center"/>
    </xf>
    <xf numFmtId="0" fontId="1" fillId="0" borderId="15" xfId="1" applyBorder="1" applyAlignment="1">
      <alignment horizontal="center"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8" xfId="1" applyBorder="1" applyAlignment="1">
      <alignment horizontal="left" vertical="center"/>
    </xf>
    <xf numFmtId="176" fontId="7" fillId="0" borderId="9" xfId="1" applyNumberFormat="1" applyFont="1" applyBorder="1">
      <alignment vertical="center"/>
    </xf>
    <xf numFmtId="0" fontId="1" fillId="0" borderId="32" xfId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44</xdr:row>
      <xdr:rowOff>13610</xdr:rowOff>
    </xdr:from>
    <xdr:to>
      <xdr:col>11</xdr:col>
      <xdr:colOff>938893</xdr:colOff>
      <xdr:row>61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0385BFF-3191-4481-A8BA-DBD30D663503}"/>
            </a:ext>
          </a:extLst>
        </xdr:cNvPr>
        <xdr:cNvSpPr/>
      </xdr:nvSpPr>
      <xdr:spPr>
        <a:xfrm>
          <a:off x="163285" y="12967610"/>
          <a:ext cx="11011808" cy="279309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22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平均利用者数の算定にあたっての注意点</a:t>
          </a:r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(1) 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新規・再開の事由により、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年未満の実績しかない場合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①新規等から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月未満の間　　　　　　　　　　　　　　　　　　　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就労定着支援のみ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・利用定員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×90%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この書類の作成は不要です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　　　　　・一体的に運営する就労移行支援等（生活介護、自立訓練、就労移行支援、就労継続支援）を受けた後に、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　　　　　　　　　　　　　　　　　　　　　　　　　　　　　　　　　　　　 一般就労（就労継続支援Ａ型への移行は除く）し、就労を継続している期間が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月に達した者の数の過去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年間の総数の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70%</a:t>
          </a:r>
        </a:p>
        <a:p>
          <a:pPr algn="l"/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②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月以上から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年未満の間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・直近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③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年以上から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年度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(4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日から翌年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未満の間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・直近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(2) 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定員を減少させた場合で、減少後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月以上の実績があるとき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・減少後の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月間の利用者のべ数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(3) (1)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・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(2)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以外の場合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・前年度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毎年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日から翌年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BA53F-E6FD-4286-83E3-A8369FD4FD97}">
  <sheetPr>
    <tabColor rgb="FFFFC000"/>
    <pageSetUpPr fitToPage="1"/>
  </sheetPr>
  <dimension ref="A1:V41"/>
  <sheetViews>
    <sheetView tabSelected="1" view="pageBreakPreview" zoomScale="70" zoomScaleNormal="70" zoomScaleSheetLayoutView="70" workbookViewId="0">
      <selection activeCell="J15" sqref="J15"/>
    </sheetView>
  </sheetViews>
  <sheetFormatPr defaultRowHeight="13" x14ac:dyDescent="0.2"/>
  <cols>
    <col min="1" max="1" width="3.6328125" customWidth="1"/>
    <col min="2" max="2" width="18.6328125" customWidth="1"/>
    <col min="3" max="3" width="16.6328125" customWidth="1"/>
    <col min="4" max="15" width="13.453125" customWidth="1"/>
    <col min="16" max="16" width="8.08984375" customWidth="1"/>
    <col min="17" max="17" width="13.36328125" customWidth="1"/>
    <col min="18" max="18" width="3.6328125" customWidth="1"/>
    <col min="19" max="19" width="15.6328125" customWidth="1"/>
    <col min="20" max="20" width="3.6328125" customWidth="1"/>
    <col min="21" max="21" width="25.6328125" customWidth="1"/>
  </cols>
  <sheetData>
    <row r="1" spans="1:22" ht="28.5" thickBot="1" x14ac:dyDescent="0.25">
      <c r="A1" s="58"/>
      <c r="B1" s="59" t="s">
        <v>36</v>
      </c>
      <c r="C1" s="60"/>
      <c r="D1" s="1"/>
      <c r="E1" s="1"/>
      <c r="F1" s="1"/>
      <c r="G1" s="1"/>
      <c r="H1" s="61"/>
      <c r="I1" s="20"/>
      <c r="J1" s="60"/>
      <c r="K1" s="62"/>
      <c r="L1" s="19" t="s">
        <v>24</v>
      </c>
      <c r="N1" s="63"/>
      <c r="O1" s="63"/>
      <c r="P1" s="56" t="s">
        <v>45</v>
      </c>
      <c r="Q1" s="56"/>
      <c r="R1" s="53"/>
      <c r="S1" s="53"/>
      <c r="T1" s="53"/>
      <c r="U1" s="53"/>
    </row>
    <row r="2" spans="1:22" ht="24" customHeight="1" x14ac:dyDescent="0.2">
      <c r="A2" s="1"/>
      <c r="B2" s="64" t="s">
        <v>54</v>
      </c>
      <c r="C2" s="1"/>
      <c r="D2" s="65"/>
      <c r="E2" s="65"/>
      <c r="F2" s="65"/>
      <c r="G2" s="65"/>
      <c r="H2" s="65"/>
      <c r="I2" s="65"/>
      <c r="J2" s="1"/>
      <c r="K2" s="1"/>
      <c r="L2" s="16"/>
      <c r="M2" s="16"/>
      <c r="N2" s="16"/>
      <c r="O2" s="16"/>
      <c r="P2" s="16"/>
      <c r="Q2" s="16"/>
      <c r="R2" s="65"/>
      <c r="S2" s="65"/>
      <c r="T2" s="65"/>
      <c r="U2" s="17"/>
    </row>
    <row r="3" spans="1:22" ht="24" customHeight="1" x14ac:dyDescent="0.2">
      <c r="A3" s="1"/>
      <c r="B3" s="64"/>
      <c r="C3" s="1"/>
      <c r="D3" s="1"/>
      <c r="E3" s="1"/>
      <c r="F3" s="1"/>
      <c r="G3" s="1"/>
      <c r="H3" s="1"/>
      <c r="I3" s="1"/>
      <c r="J3" s="1"/>
      <c r="K3" s="1"/>
      <c r="L3" s="66"/>
      <c r="M3" s="66"/>
      <c r="N3" s="66"/>
      <c r="O3" s="66"/>
      <c r="P3" s="66"/>
      <c r="Q3" s="66"/>
      <c r="R3" s="1"/>
      <c r="S3" s="1"/>
      <c r="T3" s="1"/>
      <c r="U3" s="67"/>
    </row>
    <row r="4" spans="1:22" ht="24" customHeight="1" x14ac:dyDescent="0.2">
      <c r="A4" s="1"/>
      <c r="B4" s="68" t="s">
        <v>55</v>
      </c>
      <c r="C4" s="1"/>
      <c r="D4" s="1"/>
      <c r="E4" s="1"/>
      <c r="F4" s="1"/>
      <c r="G4" s="1"/>
      <c r="H4" s="1"/>
      <c r="I4" s="1"/>
      <c r="J4" s="1"/>
      <c r="K4" s="1"/>
      <c r="L4" s="66"/>
      <c r="M4" s="66"/>
      <c r="N4" s="66"/>
      <c r="O4" s="66"/>
      <c r="P4" s="66"/>
      <c r="Q4" s="66"/>
      <c r="R4" s="1"/>
      <c r="S4" s="58"/>
      <c r="T4" s="1"/>
      <c r="U4" s="67"/>
    </row>
    <row r="5" spans="1:22" ht="24" customHeight="1" thickBot="1" x14ac:dyDescent="0.25">
      <c r="A5" s="1"/>
      <c r="B5" s="69"/>
      <c r="C5" s="1"/>
      <c r="D5" s="1"/>
      <c r="E5" s="1"/>
      <c r="F5" s="1"/>
      <c r="G5" s="1"/>
      <c r="H5" s="1"/>
      <c r="I5" s="1"/>
      <c r="J5" s="70"/>
      <c r="K5" s="1"/>
      <c r="L5" s="66"/>
      <c r="M5" s="66"/>
      <c r="N5" s="66"/>
      <c r="O5" s="66"/>
      <c r="P5" s="66"/>
      <c r="Q5" s="66"/>
      <c r="R5" s="1"/>
      <c r="S5" s="1"/>
      <c r="T5" s="1"/>
      <c r="U5" s="67"/>
    </row>
    <row r="6" spans="1:22" ht="32" x14ac:dyDescent="0.2">
      <c r="A6" s="1"/>
      <c r="B6" s="54" t="s">
        <v>34</v>
      </c>
      <c r="C6" s="71"/>
      <c r="D6" s="72" t="s">
        <v>46</v>
      </c>
      <c r="E6" s="73"/>
      <c r="F6" s="73"/>
      <c r="G6" s="18"/>
      <c r="H6" s="73"/>
      <c r="I6" s="74"/>
      <c r="J6" s="18"/>
      <c r="K6" s="73"/>
      <c r="L6" s="73"/>
      <c r="M6" s="75" t="s">
        <v>47</v>
      </c>
      <c r="N6" s="73"/>
      <c r="O6" s="74"/>
      <c r="P6" s="55" t="s">
        <v>0</v>
      </c>
      <c r="Q6" s="76"/>
      <c r="R6" s="5"/>
      <c r="S6" s="6" t="s">
        <v>1</v>
      </c>
      <c r="T6" s="5"/>
      <c r="U6" s="6" t="s">
        <v>44</v>
      </c>
    </row>
    <row r="7" spans="1:22" ht="13.5" thickBot="1" x14ac:dyDescent="0.25">
      <c r="A7" s="1"/>
      <c r="B7" s="77"/>
      <c r="C7" s="78"/>
      <c r="D7" s="2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4" t="s">
        <v>7</v>
      </c>
      <c r="J7" s="3" t="s">
        <v>8</v>
      </c>
      <c r="K7" s="3" t="s">
        <v>9</v>
      </c>
      <c r="L7" s="3" t="s">
        <v>10</v>
      </c>
      <c r="M7" s="3" t="s">
        <v>11</v>
      </c>
      <c r="N7" s="3" t="s">
        <v>12</v>
      </c>
      <c r="O7" s="4" t="s">
        <v>13</v>
      </c>
      <c r="P7" s="79" t="s">
        <v>14</v>
      </c>
      <c r="Q7" s="78"/>
      <c r="R7" s="80"/>
      <c r="S7" s="81" t="s">
        <v>15</v>
      </c>
      <c r="T7" s="80"/>
      <c r="U7" s="82" t="s">
        <v>16</v>
      </c>
    </row>
    <row r="8" spans="1:22" ht="24" customHeight="1" thickBot="1" x14ac:dyDescent="0.25">
      <c r="A8" s="83"/>
      <c r="B8" s="84" t="s">
        <v>35</v>
      </c>
      <c r="C8" s="85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10" t="s">
        <v>17</v>
      </c>
      <c r="Q8" s="21">
        <f>SUM(D8:O8)</f>
        <v>0</v>
      </c>
      <c r="R8" s="37"/>
      <c r="S8" s="38"/>
      <c r="T8" s="86"/>
      <c r="U8" s="22" t="e">
        <f>ROUNDUP(+Q8/S8,1)</f>
        <v>#DIV/0!</v>
      </c>
    </row>
    <row r="9" spans="1:22" ht="24" customHeight="1" x14ac:dyDescent="0.2">
      <c r="A9" s="83"/>
      <c r="B9" s="87"/>
      <c r="C9" s="8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89"/>
      <c r="Q9" s="9"/>
      <c r="R9" s="68"/>
      <c r="S9" s="90"/>
      <c r="T9" s="1"/>
      <c r="U9" s="91"/>
    </row>
    <row r="10" spans="1:22" ht="24" customHeight="1" thickBot="1" x14ac:dyDescent="0.25">
      <c r="A10" s="83"/>
      <c r="B10" s="92"/>
      <c r="C10" s="13"/>
      <c r="D10" s="52" t="s">
        <v>19</v>
      </c>
      <c r="E10" s="86"/>
      <c r="F10" s="93" t="s">
        <v>18</v>
      </c>
      <c r="G10" s="94"/>
      <c r="H10" s="95"/>
      <c r="I10" s="94"/>
      <c r="J10" s="95" t="s">
        <v>21</v>
      </c>
      <c r="K10" s="94"/>
      <c r="L10" s="96"/>
      <c r="M10" s="96"/>
      <c r="N10" s="96"/>
      <c r="O10" s="96"/>
      <c r="P10" s="93"/>
      <c r="Q10" s="68"/>
      <c r="R10" s="94"/>
      <c r="S10" s="97"/>
      <c r="T10" s="98"/>
      <c r="U10" s="99"/>
    </row>
    <row r="11" spans="1:22" ht="24" customHeight="1" x14ac:dyDescent="0.2">
      <c r="A11" s="83"/>
      <c r="B11" s="100" t="s">
        <v>26</v>
      </c>
      <c r="C11" s="101" t="s">
        <v>27</v>
      </c>
      <c r="D11" s="102" t="e">
        <f>+U8</f>
        <v>#DIV/0!</v>
      </c>
      <c r="E11" s="103" t="s">
        <v>20</v>
      </c>
      <c r="F11" s="104" t="s">
        <v>67</v>
      </c>
      <c r="G11" s="105" t="s">
        <v>32</v>
      </c>
      <c r="H11" s="106" t="e">
        <f>ROUNDUP(+D11/6,1)</f>
        <v>#DIV/0!</v>
      </c>
      <c r="I11" s="107" t="s">
        <v>51</v>
      </c>
      <c r="J11" s="108" t="e">
        <f>IF(ROUNDUP(+D11/6,1)&lt;1,1,ROUNDUP(+D11/6,1))</f>
        <v>#DIV/0!</v>
      </c>
      <c r="K11" s="107" t="s">
        <v>23</v>
      </c>
      <c r="L11" s="40" t="s">
        <v>33</v>
      </c>
      <c r="M11" s="83" t="s">
        <v>41</v>
      </c>
      <c r="N11" s="109"/>
      <c r="O11" s="109"/>
      <c r="P11" s="109"/>
      <c r="Q11" s="109"/>
      <c r="R11" s="109"/>
      <c r="S11" s="109"/>
      <c r="T11" s="94"/>
      <c r="U11" s="110"/>
    </row>
    <row r="12" spans="1:22" ht="24" customHeight="1" x14ac:dyDescent="0.2">
      <c r="A12" s="83"/>
      <c r="B12" s="77"/>
      <c r="C12" s="111" t="s">
        <v>28</v>
      </c>
      <c r="D12" s="112" t="e">
        <f>+U8</f>
        <v>#DIV/0!</v>
      </c>
      <c r="E12" s="113" t="s">
        <v>20</v>
      </c>
      <c r="F12" s="114" t="s">
        <v>29</v>
      </c>
      <c r="G12" s="46" t="s">
        <v>32</v>
      </c>
      <c r="H12" s="115" t="e">
        <f>ROUNDUP(+D12/7.5,1)</f>
        <v>#DIV/0!</v>
      </c>
      <c r="I12" s="116" t="s">
        <v>51</v>
      </c>
      <c r="J12" s="117" t="e">
        <f>IF(ROUNDUP(+D12/7.5,1)&lt;1,1,ROUNDUP(+D12/7.5,1))</f>
        <v>#DIV/0!</v>
      </c>
      <c r="K12" s="116" t="s">
        <v>23</v>
      </c>
      <c r="L12" s="40" t="s">
        <v>33</v>
      </c>
      <c r="M12" s="83" t="s">
        <v>41</v>
      </c>
      <c r="N12" s="109"/>
      <c r="O12" s="109"/>
      <c r="P12" s="109"/>
      <c r="Q12" s="109"/>
      <c r="R12" s="109"/>
      <c r="S12" s="109"/>
      <c r="T12" s="94"/>
      <c r="U12" s="110"/>
    </row>
    <row r="13" spans="1:22" ht="24" customHeight="1" thickBot="1" x14ac:dyDescent="0.25">
      <c r="A13" s="83"/>
      <c r="B13" s="118"/>
      <c r="C13" s="119" t="s">
        <v>68</v>
      </c>
      <c r="D13" s="14" t="e">
        <f>+U8</f>
        <v>#DIV/0!</v>
      </c>
      <c r="E13" s="8" t="s">
        <v>20</v>
      </c>
      <c r="F13" s="12" t="s">
        <v>30</v>
      </c>
      <c r="G13" s="34" t="s">
        <v>32</v>
      </c>
      <c r="H13" s="35" t="e">
        <f>ROUNDUP(+D13/10,1)</f>
        <v>#DIV/0!</v>
      </c>
      <c r="I13" s="15" t="s">
        <v>52</v>
      </c>
      <c r="J13" s="43" t="e">
        <f>IF(ROUNDUP(+D13/10,1)&lt;1,1,ROUNDUP(+D13/10,1))</f>
        <v>#DIV/0!</v>
      </c>
      <c r="K13" s="15" t="s">
        <v>23</v>
      </c>
      <c r="L13" s="40"/>
      <c r="M13" s="83" t="s">
        <v>40</v>
      </c>
      <c r="N13" s="109"/>
      <c r="O13" s="109"/>
      <c r="P13" s="109"/>
      <c r="Q13" s="109"/>
      <c r="R13" s="109"/>
      <c r="S13" s="109"/>
      <c r="T13" s="94"/>
      <c r="U13" s="110"/>
    </row>
    <row r="14" spans="1:22" ht="24" customHeight="1" thickBot="1" x14ac:dyDescent="0.25">
      <c r="A14" s="83"/>
      <c r="J14" s="95" t="s">
        <v>21</v>
      </c>
      <c r="L14" s="83"/>
      <c r="M14" s="83"/>
      <c r="N14" s="83"/>
      <c r="O14" s="83"/>
      <c r="P14" s="93"/>
      <c r="Q14" s="83"/>
      <c r="R14" s="94"/>
      <c r="S14" s="120"/>
      <c r="T14" s="94"/>
      <c r="U14" s="110"/>
    </row>
    <row r="15" spans="1:22" ht="24" customHeight="1" thickBot="1" x14ac:dyDescent="0.25">
      <c r="A15" s="83"/>
      <c r="B15" s="84" t="s">
        <v>42</v>
      </c>
      <c r="C15" s="85"/>
      <c r="D15" s="27" t="e">
        <f>+U8</f>
        <v>#DIV/0!</v>
      </c>
      <c r="E15" s="23" t="s">
        <v>20</v>
      </c>
      <c r="F15" s="24" t="s">
        <v>69</v>
      </c>
      <c r="G15" s="25" t="s">
        <v>32</v>
      </c>
      <c r="H15" s="36" t="e">
        <f>ROUNDUP(+D15/5,1)</f>
        <v>#DIV/0!</v>
      </c>
      <c r="I15" s="26" t="s">
        <v>50</v>
      </c>
      <c r="J15" s="41" t="e">
        <f>IF(ROUNDUP(+D15/5,1)&lt;=(J11+1),J11+1,ROUNDUP(+D15/5,1))</f>
        <v>#DIV/0!</v>
      </c>
      <c r="K15" s="26" t="s">
        <v>23</v>
      </c>
      <c r="L15" s="29" t="s">
        <v>33</v>
      </c>
      <c r="M15" s="121" t="s">
        <v>49</v>
      </c>
      <c r="N15" s="121"/>
      <c r="O15" s="121"/>
      <c r="P15" s="121"/>
      <c r="Q15" s="121"/>
      <c r="R15" s="121"/>
      <c r="S15" s="121"/>
      <c r="T15" s="121"/>
      <c r="U15" s="121"/>
      <c r="V15" s="122"/>
    </row>
    <row r="16" spans="1:22" ht="24" customHeight="1" x14ac:dyDescent="0.2">
      <c r="A16" s="83"/>
      <c r="B16" s="123"/>
      <c r="C16" s="123"/>
      <c r="D16" s="123"/>
      <c r="E16" s="123"/>
      <c r="F16" s="123"/>
      <c r="G16" s="123"/>
      <c r="H16" s="123"/>
      <c r="I16" s="123"/>
      <c r="J16" s="83"/>
      <c r="K16" s="83"/>
      <c r="L16" s="83"/>
      <c r="M16" s="121"/>
      <c r="N16" s="121"/>
      <c r="O16" s="121"/>
      <c r="P16" s="121"/>
      <c r="Q16" s="121"/>
      <c r="R16" s="121"/>
      <c r="S16" s="121"/>
      <c r="T16" s="121"/>
      <c r="U16" s="121"/>
      <c r="V16" s="122"/>
    </row>
    <row r="17" spans="1:21" ht="24" customHeight="1" x14ac:dyDescent="0.2">
      <c r="A17" s="124"/>
      <c r="B17" s="125"/>
      <c r="C17" s="45"/>
      <c r="D17" s="45"/>
      <c r="E17" s="45"/>
      <c r="F17" s="45"/>
      <c r="G17" s="45"/>
      <c r="H17" s="45"/>
      <c r="I17" s="45"/>
      <c r="J17" s="45"/>
      <c r="K17" s="45"/>
      <c r="L17" s="124"/>
      <c r="M17" s="45"/>
      <c r="N17" s="45"/>
      <c r="O17" s="45"/>
      <c r="P17" s="46"/>
      <c r="Q17" s="47"/>
      <c r="R17" s="48"/>
      <c r="S17" s="49"/>
      <c r="T17" s="126"/>
      <c r="U17" s="50"/>
    </row>
    <row r="18" spans="1:21" ht="24" customHeight="1" x14ac:dyDescent="0.2">
      <c r="A18" s="83"/>
      <c r="B18" s="92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3"/>
      <c r="Q18" s="68"/>
      <c r="R18" s="94"/>
      <c r="S18" s="97"/>
      <c r="T18" s="98"/>
      <c r="U18" s="99"/>
    </row>
    <row r="19" spans="1:21" ht="24" customHeight="1" x14ac:dyDescent="0.2">
      <c r="A19" s="83"/>
      <c r="B19" s="68" t="s">
        <v>56</v>
      </c>
      <c r="C19" s="1"/>
      <c r="D19" s="1"/>
      <c r="E19" s="1"/>
      <c r="F19" s="1"/>
      <c r="G19" s="1"/>
      <c r="H19" s="1"/>
      <c r="I19" s="1"/>
      <c r="J19" s="1"/>
      <c r="K19" s="1"/>
      <c r="L19" s="66"/>
      <c r="M19" s="66"/>
      <c r="N19" s="66"/>
      <c r="O19" s="66"/>
      <c r="P19" s="66"/>
      <c r="Q19" s="66"/>
      <c r="R19" s="1"/>
      <c r="S19" s="1"/>
      <c r="T19" s="1"/>
      <c r="U19" s="67"/>
    </row>
    <row r="20" spans="1:21" ht="24" customHeight="1" thickBot="1" x14ac:dyDescent="0.25">
      <c r="A20" s="1"/>
      <c r="B20" s="69"/>
      <c r="C20" s="1"/>
      <c r="D20" s="1"/>
      <c r="E20" s="1"/>
      <c r="F20" s="1"/>
      <c r="G20" s="1"/>
      <c r="H20" s="1"/>
      <c r="I20" s="1"/>
      <c r="J20" s="70"/>
      <c r="K20" s="1"/>
      <c r="L20" s="66"/>
      <c r="M20" s="66"/>
      <c r="N20" s="66"/>
      <c r="O20" s="66"/>
      <c r="P20" s="66"/>
      <c r="Q20" s="66"/>
      <c r="R20" s="1"/>
      <c r="S20" s="1"/>
      <c r="T20" s="1"/>
      <c r="U20" s="67"/>
    </row>
    <row r="21" spans="1:21" ht="32" x14ac:dyDescent="0.2">
      <c r="A21" s="1"/>
      <c r="B21" s="54" t="s">
        <v>34</v>
      </c>
      <c r="C21" s="71"/>
      <c r="D21" s="72" t="s">
        <v>48</v>
      </c>
      <c r="E21" s="73"/>
      <c r="F21" s="73"/>
      <c r="G21" s="18"/>
      <c r="H21" s="73"/>
      <c r="I21" s="74"/>
      <c r="J21" s="18"/>
      <c r="K21" s="73"/>
      <c r="L21" s="73"/>
      <c r="M21" s="75" t="s">
        <v>47</v>
      </c>
      <c r="N21" s="73"/>
      <c r="O21" s="74"/>
      <c r="P21" s="55" t="s">
        <v>0</v>
      </c>
      <c r="Q21" s="76"/>
      <c r="R21" s="5"/>
      <c r="S21" s="6" t="s">
        <v>1</v>
      </c>
      <c r="T21" s="5"/>
      <c r="U21" s="6" t="s">
        <v>44</v>
      </c>
    </row>
    <row r="22" spans="1:21" ht="13.5" thickBot="1" x14ac:dyDescent="0.25">
      <c r="A22" s="1"/>
      <c r="B22" s="77"/>
      <c r="C22" s="78"/>
      <c r="D22" s="2" t="s">
        <v>2</v>
      </c>
      <c r="E22" s="3" t="s">
        <v>3</v>
      </c>
      <c r="F22" s="3" t="s">
        <v>4</v>
      </c>
      <c r="G22" s="3" t="s">
        <v>5</v>
      </c>
      <c r="H22" s="3" t="s">
        <v>6</v>
      </c>
      <c r="I22" s="4" t="s">
        <v>7</v>
      </c>
      <c r="J22" s="3" t="s">
        <v>8</v>
      </c>
      <c r="K22" s="3" t="s">
        <v>9</v>
      </c>
      <c r="L22" s="3" t="s">
        <v>10</v>
      </c>
      <c r="M22" s="3" t="s">
        <v>11</v>
      </c>
      <c r="N22" s="3" t="s">
        <v>12</v>
      </c>
      <c r="O22" s="4" t="s">
        <v>13</v>
      </c>
      <c r="P22" s="79" t="s">
        <v>14</v>
      </c>
      <c r="Q22" s="78"/>
      <c r="R22" s="80"/>
      <c r="S22" s="81" t="s">
        <v>62</v>
      </c>
      <c r="T22" s="80"/>
      <c r="U22" s="82" t="s">
        <v>16</v>
      </c>
    </row>
    <row r="23" spans="1:21" ht="24" customHeight="1" thickBot="1" x14ac:dyDescent="0.25">
      <c r="B23" s="84" t="s">
        <v>35</v>
      </c>
      <c r="C23" s="85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10" t="s">
        <v>17</v>
      </c>
      <c r="Q23" s="21">
        <f>SUM(D23:O23)</f>
        <v>0</v>
      </c>
      <c r="R23" s="37"/>
      <c r="S23" s="38"/>
      <c r="T23" s="86"/>
      <c r="U23" s="22" t="e">
        <f>ROUNDUP(+Q23/S23,1)</f>
        <v>#DIV/0!</v>
      </c>
    </row>
    <row r="24" spans="1:21" ht="24" customHeight="1" x14ac:dyDescent="0.2">
      <c r="B24" s="87"/>
      <c r="C24" s="8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89"/>
      <c r="Q24" s="9"/>
      <c r="R24" s="68"/>
      <c r="S24" s="90"/>
      <c r="T24" s="1"/>
      <c r="U24" s="91"/>
    </row>
    <row r="25" spans="1:21" ht="24" customHeight="1" thickBot="1" x14ac:dyDescent="0.25">
      <c r="B25" s="127" t="s">
        <v>25</v>
      </c>
      <c r="C25" s="127"/>
      <c r="D25" s="52" t="s">
        <v>19</v>
      </c>
      <c r="E25" s="52"/>
      <c r="F25" s="93" t="s">
        <v>18</v>
      </c>
      <c r="G25" s="94"/>
      <c r="H25" s="95"/>
      <c r="I25" s="94"/>
      <c r="J25" s="95" t="s">
        <v>21</v>
      </c>
      <c r="K25" s="94"/>
      <c r="L25" s="96"/>
      <c r="M25" s="96"/>
      <c r="N25" s="96"/>
      <c r="O25" s="96"/>
      <c r="P25" s="93"/>
      <c r="Q25" s="68"/>
      <c r="R25" s="94"/>
      <c r="S25" s="128"/>
      <c r="T25" s="98"/>
      <c r="U25" s="99"/>
    </row>
    <row r="26" spans="1:21" ht="24" customHeight="1" x14ac:dyDescent="0.2">
      <c r="B26" s="129" t="s">
        <v>37</v>
      </c>
      <c r="C26" s="130"/>
      <c r="D26" s="131" t="e">
        <f>+U23</f>
        <v>#DIV/0!</v>
      </c>
      <c r="E26" s="7" t="s">
        <v>20</v>
      </c>
      <c r="F26" s="32" t="s">
        <v>31</v>
      </c>
      <c r="G26" s="33" t="s">
        <v>22</v>
      </c>
      <c r="H26" s="42" t="e">
        <f>ROUNDUP(+D26/6,1)</f>
        <v>#DIV/0!</v>
      </c>
      <c r="I26" s="11" t="s">
        <v>23</v>
      </c>
      <c r="J26" s="42" t="e">
        <f>IF(ROUNDUP(+D26/6,1)&lt;1,1,ROUNDUP(+D26/6,1))</f>
        <v>#DIV/0!</v>
      </c>
      <c r="K26" s="11" t="s">
        <v>23</v>
      </c>
      <c r="L26" s="40" t="s">
        <v>33</v>
      </c>
      <c r="M26" s="83" t="s">
        <v>40</v>
      </c>
      <c r="N26" s="83"/>
      <c r="O26" s="83"/>
      <c r="P26" s="83"/>
      <c r="Q26" s="83"/>
      <c r="R26" s="83"/>
      <c r="S26" s="83"/>
      <c r="T26" s="94"/>
      <c r="U26" s="110"/>
    </row>
    <row r="27" spans="1:21" ht="24" customHeight="1" thickBot="1" x14ac:dyDescent="0.25">
      <c r="B27" s="118" t="s">
        <v>38</v>
      </c>
      <c r="C27" s="132"/>
      <c r="D27" s="30" t="e">
        <f>+U23</f>
        <v>#DIV/0!</v>
      </c>
      <c r="E27" s="31" t="s">
        <v>20</v>
      </c>
      <c r="F27" s="12" t="s">
        <v>39</v>
      </c>
      <c r="G27" s="34" t="s">
        <v>32</v>
      </c>
      <c r="H27" s="35" t="e">
        <f>ROUNDUP(+D27/15,1)</f>
        <v>#DIV/0!</v>
      </c>
      <c r="I27" s="15" t="s">
        <v>23</v>
      </c>
      <c r="J27" s="35" t="e">
        <f>IF(ROUNDUP(+D27/15,1)&lt;1,1,ROUNDUP(+D27/15,1))</f>
        <v>#DIV/0!</v>
      </c>
      <c r="K27" s="15" t="s">
        <v>23</v>
      </c>
      <c r="L27" s="29" t="s">
        <v>33</v>
      </c>
      <c r="M27" s="83" t="s">
        <v>43</v>
      </c>
      <c r="N27" s="83"/>
      <c r="O27" s="83"/>
      <c r="P27" s="83"/>
      <c r="Q27" s="83"/>
      <c r="R27" s="94"/>
      <c r="S27" s="120"/>
      <c r="T27" s="94"/>
      <c r="U27" s="110"/>
    </row>
    <row r="28" spans="1:21" ht="24" customHeight="1" thickBot="1" x14ac:dyDescent="0.25">
      <c r="B28" s="133"/>
      <c r="C28" s="133"/>
      <c r="D28" s="133"/>
      <c r="E28" s="133"/>
      <c r="F28" s="133"/>
      <c r="G28" s="133"/>
      <c r="H28" s="134"/>
      <c r="I28" s="134"/>
      <c r="J28" s="44" t="e">
        <f>SUM(J26:J27)</f>
        <v>#DIV/0!</v>
      </c>
      <c r="K28" s="26" t="s">
        <v>53</v>
      </c>
      <c r="L28" s="83"/>
      <c r="M28" s="83"/>
      <c r="N28" s="83"/>
      <c r="O28" s="83"/>
      <c r="P28" s="93"/>
      <c r="Q28" s="83"/>
      <c r="R28" s="94"/>
      <c r="S28" s="120"/>
      <c r="T28" s="94"/>
      <c r="U28" s="110"/>
    </row>
    <row r="29" spans="1:21" ht="24" customHeight="1" thickBot="1" x14ac:dyDescent="0.25">
      <c r="B29" s="57" t="s">
        <v>57</v>
      </c>
      <c r="C29" s="57"/>
      <c r="D29" s="57"/>
      <c r="E29" s="57"/>
      <c r="F29" s="57"/>
      <c r="G29" s="135"/>
      <c r="H29" s="135"/>
      <c r="I29" s="136"/>
      <c r="J29" s="95" t="s">
        <v>21</v>
      </c>
      <c r="K29" s="83"/>
      <c r="L29" s="83"/>
      <c r="M29" s="83"/>
      <c r="N29" s="83"/>
      <c r="O29" s="83"/>
      <c r="P29" s="93"/>
      <c r="Q29" s="83"/>
      <c r="R29" s="94"/>
      <c r="S29" s="120"/>
      <c r="T29" s="94"/>
      <c r="U29" s="110"/>
    </row>
    <row r="30" spans="1:21" ht="24" customHeight="1" thickBot="1" x14ac:dyDescent="0.25">
      <c r="B30" s="84" t="s">
        <v>37</v>
      </c>
      <c r="C30" s="85"/>
      <c r="D30" s="137" t="e">
        <f>+U23</f>
        <v>#DIV/0!</v>
      </c>
      <c r="E30" s="23" t="s">
        <v>20</v>
      </c>
      <c r="F30" s="24" t="s">
        <v>30</v>
      </c>
      <c r="G30" s="28" t="s">
        <v>22</v>
      </c>
      <c r="H30" s="36" t="e">
        <f>ROUNDUP(+D30/10,1)</f>
        <v>#DIV/0!</v>
      </c>
      <c r="I30" s="26" t="s">
        <v>23</v>
      </c>
      <c r="J30" s="36" t="e">
        <f>IF(ROUNDUP(+D30/10,1)&lt;1,1,ROUNDUP(+D30/10,1))</f>
        <v>#DIV/0!</v>
      </c>
      <c r="K30" s="26" t="s">
        <v>23</v>
      </c>
      <c r="L30" s="40" t="s">
        <v>33</v>
      </c>
      <c r="M30" s="83" t="s">
        <v>40</v>
      </c>
      <c r="N30" s="83"/>
      <c r="O30" s="83"/>
      <c r="P30" s="83"/>
      <c r="Q30" s="83"/>
      <c r="R30" s="83"/>
      <c r="S30" s="83"/>
      <c r="T30" s="94"/>
      <c r="U30" s="110"/>
    </row>
    <row r="31" spans="1:21" ht="24" customHeight="1" x14ac:dyDescent="0.2">
      <c r="B31" s="135"/>
    </row>
    <row r="32" spans="1:21" ht="24" customHeight="1" x14ac:dyDescent="0.2">
      <c r="A32" s="51"/>
      <c r="B32" s="138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</row>
    <row r="33" spans="1:21" ht="24" customHeight="1" x14ac:dyDescent="0.2">
      <c r="A33" s="83"/>
      <c r="B33" s="92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3"/>
      <c r="Q33" s="68"/>
      <c r="R33" s="94"/>
      <c r="S33" s="97"/>
      <c r="T33" s="98"/>
      <c r="U33" s="99"/>
    </row>
    <row r="34" spans="1:21" ht="24" customHeight="1" x14ac:dyDescent="0.2">
      <c r="A34" s="83"/>
      <c r="B34" s="68" t="s">
        <v>58</v>
      </c>
      <c r="C34" s="1"/>
      <c r="D34" s="1"/>
      <c r="E34" s="1"/>
      <c r="F34" s="1"/>
      <c r="G34" s="1"/>
      <c r="H34" s="1"/>
      <c r="I34" s="1"/>
      <c r="J34" s="1"/>
      <c r="K34" s="1"/>
      <c r="L34" s="66"/>
      <c r="M34" s="66"/>
      <c r="N34" s="66"/>
      <c r="O34" s="66"/>
      <c r="P34" s="66"/>
      <c r="Q34" s="66"/>
      <c r="R34" s="1"/>
      <c r="S34" s="128" t="s">
        <v>63</v>
      </c>
      <c r="T34" s="1"/>
      <c r="U34" s="67"/>
    </row>
    <row r="35" spans="1:21" ht="24" customHeight="1" thickBot="1" x14ac:dyDescent="0.25">
      <c r="A35" s="1"/>
      <c r="B35" s="69"/>
      <c r="C35" s="1"/>
      <c r="D35" s="1"/>
      <c r="E35" s="1"/>
      <c r="F35" s="1"/>
      <c r="G35" s="1"/>
      <c r="H35" s="1"/>
      <c r="I35" s="1"/>
      <c r="J35" s="70"/>
      <c r="K35" s="1"/>
      <c r="L35" s="66"/>
      <c r="M35" s="66"/>
      <c r="N35" s="66"/>
      <c r="O35" s="66"/>
      <c r="P35" s="66"/>
      <c r="Q35" s="66"/>
      <c r="R35" s="1"/>
      <c r="S35" s="120" t="s">
        <v>66</v>
      </c>
      <c r="T35" s="1"/>
      <c r="U35" s="67"/>
    </row>
    <row r="36" spans="1:21" ht="32" x14ac:dyDescent="0.2">
      <c r="A36" s="1"/>
      <c r="B36" s="54" t="s">
        <v>34</v>
      </c>
      <c r="C36" s="71"/>
      <c r="D36" s="72" t="s">
        <v>48</v>
      </c>
      <c r="E36" s="73"/>
      <c r="F36" s="73"/>
      <c r="G36" s="18"/>
      <c r="H36" s="73"/>
      <c r="I36" s="74"/>
      <c r="J36" s="18"/>
      <c r="K36" s="73"/>
      <c r="L36" s="73"/>
      <c r="M36" s="75" t="s">
        <v>47</v>
      </c>
      <c r="N36" s="73"/>
      <c r="O36" s="74"/>
      <c r="P36" s="55" t="s">
        <v>0</v>
      </c>
      <c r="Q36" s="76"/>
      <c r="R36" s="5"/>
      <c r="S36" s="6" t="s">
        <v>61</v>
      </c>
      <c r="T36" s="5"/>
      <c r="U36" s="6" t="s">
        <v>64</v>
      </c>
    </row>
    <row r="37" spans="1:21" ht="13.5" thickBot="1" x14ac:dyDescent="0.25">
      <c r="A37" s="1"/>
      <c r="B37" s="77"/>
      <c r="C37" s="78"/>
      <c r="D37" s="2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4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O37" s="4" t="s">
        <v>13</v>
      </c>
      <c r="P37" s="79" t="s">
        <v>14</v>
      </c>
      <c r="Q37" s="78"/>
      <c r="R37" s="80"/>
      <c r="S37" s="81" t="s">
        <v>62</v>
      </c>
      <c r="T37" s="80"/>
      <c r="U37" s="82" t="s">
        <v>65</v>
      </c>
    </row>
    <row r="38" spans="1:21" ht="24" customHeight="1" thickBot="1" x14ac:dyDescent="0.25">
      <c r="B38" s="84" t="s">
        <v>35</v>
      </c>
      <c r="C38" s="85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10" t="s">
        <v>17</v>
      </c>
      <c r="Q38" s="21">
        <f>SUM(D38:O38)</f>
        <v>0</v>
      </c>
      <c r="R38" s="37"/>
      <c r="S38" s="38"/>
      <c r="T38" s="86"/>
      <c r="U38" s="22" t="e">
        <f>ROUNDUP(+Q38/S38,1)</f>
        <v>#DIV/0!</v>
      </c>
    </row>
    <row r="39" spans="1:21" ht="24" customHeight="1" x14ac:dyDescent="0.2">
      <c r="B39" s="87"/>
      <c r="C39" s="8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89"/>
      <c r="Q39" s="9"/>
      <c r="R39" s="68"/>
      <c r="S39" s="90"/>
      <c r="T39" s="1"/>
      <c r="U39" s="91"/>
    </row>
    <row r="40" spans="1:21" ht="24" customHeight="1" thickBot="1" x14ac:dyDescent="0.25">
      <c r="B40" s="127"/>
      <c r="C40" s="127"/>
      <c r="D40" s="52" t="s">
        <v>19</v>
      </c>
      <c r="E40" s="52"/>
      <c r="F40" s="93" t="s">
        <v>18</v>
      </c>
      <c r="G40" s="94"/>
      <c r="H40" s="95"/>
      <c r="I40" s="94"/>
      <c r="J40" s="95" t="s">
        <v>21</v>
      </c>
      <c r="K40" s="94"/>
      <c r="L40" s="96"/>
      <c r="M40" s="96"/>
      <c r="N40" s="96"/>
      <c r="O40" s="96"/>
      <c r="P40" s="93"/>
      <c r="Q40" s="68"/>
      <c r="R40" s="94"/>
      <c r="T40" s="98"/>
      <c r="U40" s="99"/>
    </row>
    <row r="41" spans="1:21" ht="24" customHeight="1" thickBot="1" x14ac:dyDescent="0.25">
      <c r="B41" s="84" t="s">
        <v>59</v>
      </c>
      <c r="C41" s="85"/>
      <c r="D41" s="137" t="e">
        <f>+U38</f>
        <v>#DIV/0!</v>
      </c>
      <c r="E41" s="23" t="s">
        <v>20</v>
      </c>
      <c r="F41" s="24" t="s">
        <v>60</v>
      </c>
      <c r="G41" s="28" t="s">
        <v>22</v>
      </c>
      <c r="H41" s="36" t="e">
        <f>ROUNDUP(+D41/40,1)</f>
        <v>#DIV/0!</v>
      </c>
      <c r="I41" s="26" t="s">
        <v>23</v>
      </c>
      <c r="J41" s="36" t="e">
        <f>IF(ROUNDUP(+D41/40,1)&lt;1,1,ROUNDUP(+D41/40,1))</f>
        <v>#DIV/0!</v>
      </c>
      <c r="K41" s="26" t="s">
        <v>23</v>
      </c>
      <c r="L41" s="40"/>
      <c r="M41" s="83"/>
      <c r="N41" s="83"/>
      <c r="O41" s="83"/>
      <c r="P41" s="83"/>
      <c r="Q41" s="83"/>
      <c r="R41" s="83"/>
      <c r="S41" s="83"/>
      <c r="T41" s="94"/>
      <c r="U41" s="110"/>
    </row>
  </sheetData>
  <mergeCells count="25">
    <mergeCell ref="B41:C41"/>
    <mergeCell ref="B30:C30"/>
    <mergeCell ref="B36:C37"/>
    <mergeCell ref="P36:Q36"/>
    <mergeCell ref="P37:Q37"/>
    <mergeCell ref="B38:C38"/>
    <mergeCell ref="B40:C40"/>
    <mergeCell ref="B23:C23"/>
    <mergeCell ref="B25:C25"/>
    <mergeCell ref="B26:C26"/>
    <mergeCell ref="B27:C27"/>
    <mergeCell ref="B28:I28"/>
    <mergeCell ref="B29:F29"/>
    <mergeCell ref="B11:B13"/>
    <mergeCell ref="B15:C15"/>
    <mergeCell ref="M15:U16"/>
    <mergeCell ref="B21:C22"/>
    <mergeCell ref="P21:Q21"/>
    <mergeCell ref="P22:Q22"/>
    <mergeCell ref="P1:Q1"/>
    <mergeCell ref="R1:U1"/>
    <mergeCell ref="B6:C7"/>
    <mergeCell ref="P6:Q6"/>
    <mergeCell ref="P7:Q7"/>
    <mergeCell ref="B8:C8"/>
  </mergeCells>
  <phoneticPr fontId="9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>
    <oddHeader>&amp;R&amp;"Meiryo UI,標準"&amp;14（様式4）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就労Ａ・Ｂ、就労移行、就労定着</vt:lpstr>
      <vt:lpstr>'就労Ａ・Ｂ、就労移行、就労定着'!Print_Area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2021-03-06T03:54:14Z</dcterms:created>
  <dcterms:modified xsi:type="dcterms:W3CDTF">2025-05-14T02:43:17Z</dcterms:modified>
</cp:coreProperties>
</file>