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569C0F1F-9CD4-43E2-A43C-ADBCFA0512A8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1" r:id="rId1"/>
  </sheets>
  <definedNames>
    <definedName name="_xlnm._FilterDatabase" localSheetId="0" hidden="1">一般会計!$A$9:$K$362</definedName>
    <definedName name="_xlnm.Print_Area" localSheetId="0">一般会計!$A$5:$I$361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359" i="1"/>
  <c r="F358" i="1"/>
  <c r="F355" i="1"/>
  <c r="F354" i="1"/>
  <c r="I361" i="1" l="1"/>
  <c r="I360" i="1"/>
  <c r="E361" i="1" l="1"/>
  <c r="E360" i="1"/>
  <c r="F305" i="1" l="1"/>
  <c r="F304" i="1"/>
  <c r="F301" i="1"/>
  <c r="F300" i="1"/>
  <c r="F261" i="1" l="1"/>
  <c r="F260" i="1"/>
  <c r="G259" i="1"/>
  <c r="G258" i="1"/>
  <c r="F236" i="1"/>
  <c r="G233" i="1"/>
  <c r="G232" i="1"/>
  <c r="F237" i="1"/>
  <c r="F36" i="1" l="1"/>
  <c r="F44" i="1" l="1"/>
  <c r="F37" i="1"/>
  <c r="F45" i="1" l="1"/>
  <c r="F329" i="1"/>
  <c r="G359" i="1" l="1"/>
  <c r="G358" i="1"/>
  <c r="G357" i="1"/>
  <c r="G356" i="1"/>
  <c r="G355" i="1"/>
  <c r="G354" i="1"/>
  <c r="G353" i="1"/>
  <c r="G352" i="1"/>
  <c r="G351" i="1"/>
  <c r="G350" i="1"/>
  <c r="G349" i="1"/>
  <c r="G348" i="1"/>
  <c r="G345" i="1"/>
  <c r="G344" i="1"/>
  <c r="G341" i="1"/>
  <c r="G340" i="1"/>
  <c r="G339" i="1"/>
  <c r="G338" i="1"/>
  <c r="G335" i="1"/>
  <c r="G334" i="1"/>
  <c r="G331" i="1"/>
  <c r="G330" i="1"/>
  <c r="G329" i="1"/>
  <c r="G328" i="1"/>
  <c r="G325" i="1"/>
  <c r="G324" i="1"/>
  <c r="G323" i="1"/>
  <c r="G322" i="1"/>
  <c r="G321" i="1"/>
  <c r="G320" i="1"/>
  <c r="G319" i="1"/>
  <c r="G318" i="1"/>
  <c r="G313" i="1"/>
  <c r="G312" i="1"/>
  <c r="G311" i="1"/>
  <c r="G310" i="1"/>
  <c r="G309" i="1"/>
  <c r="G308" i="1"/>
  <c r="G315" i="1"/>
  <c r="G314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1" i="1"/>
  <c r="G290" i="1"/>
  <c r="G289" i="1"/>
  <c r="G287" i="1"/>
  <c r="G286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69" i="1"/>
  <c r="G268" i="1"/>
  <c r="G267" i="1"/>
  <c r="G266" i="1"/>
  <c r="G265" i="1"/>
  <c r="G264" i="1"/>
  <c r="G263" i="1"/>
  <c r="G262" i="1"/>
  <c r="G257" i="1"/>
  <c r="G256" i="1"/>
  <c r="G255" i="1"/>
  <c r="G254" i="1"/>
  <c r="G253" i="1"/>
  <c r="G252" i="1"/>
  <c r="G251" i="1"/>
  <c r="G250" i="1"/>
  <c r="G247" i="1"/>
  <c r="G246" i="1"/>
  <c r="G249" i="1"/>
  <c r="G248" i="1"/>
  <c r="G245" i="1"/>
  <c r="G244" i="1"/>
  <c r="G243" i="1"/>
  <c r="G242" i="1"/>
  <c r="G241" i="1"/>
  <c r="G240" i="1"/>
  <c r="G239" i="1"/>
  <c r="G238" i="1"/>
  <c r="G235" i="1"/>
  <c r="G234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49" i="1"/>
  <c r="G14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45" i="1" l="1"/>
  <c r="F111" i="1"/>
  <c r="F151" i="1" s="1"/>
  <c r="F110" i="1"/>
  <c r="F150" i="1" s="1"/>
  <c r="G110" i="1" l="1"/>
  <c r="G111" i="1"/>
  <c r="G150" i="1" l="1"/>
  <c r="G151" i="1"/>
  <c r="G44" i="1"/>
  <c r="G261" i="1"/>
  <c r="G260" i="1"/>
  <c r="G236" i="1"/>
  <c r="G237" i="1"/>
  <c r="F292" i="1" l="1"/>
  <c r="F288" i="1"/>
  <c r="F337" i="1"/>
  <c r="G337" i="1" s="1"/>
  <c r="F336" i="1"/>
  <c r="G336" i="1" s="1"/>
  <c r="F347" i="1"/>
  <c r="F346" i="1"/>
  <c r="F343" i="1"/>
  <c r="G343" i="1" s="1"/>
  <c r="F342" i="1"/>
  <c r="F333" i="1"/>
  <c r="F332" i="1"/>
  <c r="F327" i="1"/>
  <c r="F326" i="1"/>
  <c r="G326" i="1" s="1"/>
  <c r="F307" i="1"/>
  <c r="F317" i="1" s="1"/>
  <c r="F306" i="1"/>
  <c r="F316" i="1" s="1"/>
  <c r="F360" i="1" l="1"/>
  <c r="F361" i="1"/>
  <c r="G292" i="1"/>
  <c r="G327" i="1"/>
  <c r="G306" i="1"/>
  <c r="G307" i="1"/>
  <c r="G288" i="1"/>
  <c r="G342" i="1"/>
  <c r="G333" i="1"/>
  <c r="G332" i="1"/>
  <c r="G347" i="1"/>
  <c r="G346" i="1"/>
  <c r="F285" i="1" l="1"/>
  <c r="G285" i="1" s="1"/>
  <c r="F284" i="1" l="1"/>
  <c r="G284" i="1" l="1"/>
  <c r="F271" i="1"/>
  <c r="F270" i="1"/>
  <c r="G270" i="1" l="1"/>
  <c r="G271" i="1"/>
  <c r="G316" i="1" l="1"/>
  <c r="G360" i="1" s="1"/>
  <c r="G317" i="1"/>
  <c r="G361" i="1" s="1"/>
</calcChain>
</file>

<file path=xl/sharedStrings.xml><?xml version="1.0" encoding="utf-8"?>
<sst xmlns="http://schemas.openxmlformats.org/spreadsheetml/2006/main" count="961" uniqueCount="255">
  <si>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5"/>
  </si>
  <si>
    <t>(単位：千円)</t>
    <phoneticPr fontId="5"/>
  </si>
  <si>
    <t>通し</t>
    <phoneticPr fontId="5"/>
  </si>
  <si>
    <t>番号</t>
    <phoneticPr fontId="5"/>
  </si>
  <si>
    <t>　　</t>
  </si>
  <si>
    <t>所属計</t>
    <rPh sb="0" eb="2">
      <t>ショゾク</t>
    </rPh>
    <phoneticPr fontId="5"/>
  </si>
  <si>
    <t>(款-項-目)</t>
    <rPh sb="1" eb="2">
      <t>カン</t>
    </rPh>
    <rPh sb="3" eb="4">
      <t>コウ</t>
    </rPh>
    <rPh sb="5" eb="6">
      <t>モク</t>
    </rPh>
    <phoneticPr fontId="5"/>
  </si>
  <si>
    <t>3-1-2</t>
  </si>
  <si>
    <t>増  減</t>
    <rPh sb="0" eb="1">
      <t>ゾウ</t>
    </rPh>
    <rPh sb="3" eb="4">
      <t>ゲン</t>
    </rPh>
    <phoneticPr fontId="5"/>
  </si>
  <si>
    <t>（② - ①）</t>
    <phoneticPr fontId="5"/>
  </si>
  <si>
    <t>事  業  名</t>
    <phoneticPr fontId="5"/>
  </si>
  <si>
    <t>備  考</t>
    <phoneticPr fontId="5"/>
  </si>
  <si>
    <t>科 目</t>
    <rPh sb="0" eb="1">
      <t>カ</t>
    </rPh>
    <rPh sb="2" eb="3">
      <t>メ</t>
    </rPh>
    <phoneticPr fontId="5"/>
  </si>
  <si>
    <t>担 当 課</t>
    <rPh sb="0" eb="1">
      <t>タン</t>
    </rPh>
    <rPh sb="2" eb="3">
      <t>トウ</t>
    </rPh>
    <rPh sb="4" eb="5">
      <t>カ</t>
    </rPh>
    <phoneticPr fontId="5"/>
  </si>
  <si>
    <t>当 初 ①</t>
    <phoneticPr fontId="5"/>
  </si>
  <si>
    <t>予算事業一覧</t>
    <rPh sb="4" eb="6">
      <t>イチラン</t>
    </rPh>
    <phoneticPr fontId="5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</si>
  <si>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5"/>
  </si>
  <si>
    <t>3-1-1</t>
  </si>
  <si>
    <t>総務課</t>
  </si>
  <si>
    <t>職員費計</t>
  </si>
  <si>
    <t>地域福祉課</t>
  </si>
  <si>
    <t>総務課　他</t>
  </si>
  <si>
    <t>経理・企画課</t>
    <rPh sb="0" eb="2">
      <t>ケイリ</t>
    </rPh>
    <rPh sb="3" eb="5">
      <t>キカク</t>
    </rPh>
    <phoneticPr fontId="6"/>
  </si>
  <si>
    <t>福祉システム課</t>
    <rPh sb="0" eb="2">
      <t>フクシ</t>
    </rPh>
    <phoneticPr fontId="6"/>
  </si>
  <si>
    <t>3-1-3</t>
  </si>
  <si>
    <t>保険年金課</t>
    <phoneticPr fontId="6"/>
  </si>
  <si>
    <t>保険年金課</t>
  </si>
  <si>
    <t>国民年金事務費計</t>
  </si>
  <si>
    <t>3-2-1</t>
  </si>
  <si>
    <t>障がい支援課　他</t>
  </si>
  <si>
    <t>障がい支援課</t>
  </si>
  <si>
    <t>障がい福祉課</t>
  </si>
  <si>
    <t>障がい福祉課　他</t>
  </si>
  <si>
    <t>障がい支援課</t>
    <rPh sb="3" eb="5">
      <t>シエン</t>
    </rPh>
    <phoneticPr fontId="6"/>
  </si>
  <si>
    <t>心身障がい者リハビリテーションセンター</t>
  </si>
  <si>
    <t>運営指導課</t>
  </si>
  <si>
    <t>障がい福祉課</t>
    <phoneticPr fontId="6"/>
  </si>
  <si>
    <t>障がい福祉課　他</t>
    <phoneticPr fontId="6"/>
  </si>
  <si>
    <t>障がい福祉課</t>
    <rPh sb="0" eb="1">
      <t>ショウ</t>
    </rPh>
    <rPh sb="3" eb="5">
      <t>フクシ</t>
    </rPh>
    <rPh sb="5" eb="6">
      <t>カ</t>
    </rPh>
    <phoneticPr fontId="6"/>
  </si>
  <si>
    <t>福祉システム課</t>
    <rPh sb="0" eb="2">
      <t>フクシ</t>
    </rPh>
    <rPh sb="6" eb="7">
      <t>カ</t>
    </rPh>
    <phoneticPr fontId="0"/>
  </si>
  <si>
    <t>障がい者福祉費計</t>
  </si>
  <si>
    <t>3-2-2</t>
  </si>
  <si>
    <t>地域包括ケア推進課</t>
    <rPh sb="0" eb="4">
      <t>チイキホウカツ</t>
    </rPh>
    <rPh sb="6" eb="9">
      <t>スイシンカ</t>
    </rPh>
    <phoneticPr fontId="6"/>
  </si>
  <si>
    <t>介護保険課</t>
  </si>
  <si>
    <t>高齢福祉課</t>
  </si>
  <si>
    <t>高齢福祉課</t>
    <phoneticPr fontId="6"/>
  </si>
  <si>
    <t>高齢施設課</t>
  </si>
  <si>
    <t>高齢施設課</t>
    <phoneticPr fontId="6"/>
  </si>
  <si>
    <t>高齢福祉課　他</t>
  </si>
  <si>
    <t>介護保険課</t>
    <rPh sb="0" eb="2">
      <t>カイゴ</t>
    </rPh>
    <rPh sb="2" eb="4">
      <t>ホケン</t>
    </rPh>
    <phoneticPr fontId="6"/>
  </si>
  <si>
    <t>福祉システム課</t>
    <rPh sb="0" eb="2">
      <t>フクシ</t>
    </rPh>
    <rPh sb="6" eb="7">
      <t>カ</t>
    </rPh>
    <phoneticPr fontId="6"/>
  </si>
  <si>
    <t>福祉システム課</t>
    <phoneticPr fontId="6"/>
  </si>
  <si>
    <t>3-2-3</t>
  </si>
  <si>
    <t>自立支援課</t>
  </si>
  <si>
    <t>3-2-3</t>
    <phoneticPr fontId="6"/>
  </si>
  <si>
    <t>生活困窮者自立支援費計</t>
    <phoneticPr fontId="6"/>
  </si>
  <si>
    <t>3-2-4</t>
  </si>
  <si>
    <t>環境改善費計</t>
  </si>
  <si>
    <t>3-2-5</t>
  </si>
  <si>
    <t>保護課</t>
  </si>
  <si>
    <t>経理・企画課</t>
  </si>
  <si>
    <t>3-3-1</t>
  </si>
  <si>
    <t>保護課　他</t>
  </si>
  <si>
    <t>保護課</t>
    <phoneticPr fontId="6"/>
  </si>
  <si>
    <t>福祉システム課　他</t>
    <rPh sb="0" eb="2">
      <t>フクシ</t>
    </rPh>
    <rPh sb="6" eb="7">
      <t>カ</t>
    </rPh>
    <rPh sb="8" eb="9">
      <t>ホカ</t>
    </rPh>
    <phoneticPr fontId="0"/>
  </si>
  <si>
    <t>3-3-2</t>
  </si>
  <si>
    <t>3-4-1</t>
  </si>
  <si>
    <t>弘済院管理課</t>
  </si>
  <si>
    <t>3-4-2</t>
  </si>
  <si>
    <t>3-4-3</t>
  </si>
  <si>
    <t>15-3-1</t>
  </si>
  <si>
    <t>15-4-1</t>
  </si>
  <si>
    <t>15-5-1</t>
  </si>
  <si>
    <t>15-6-1</t>
  </si>
  <si>
    <t>区ＣＭ</t>
  </si>
  <si>
    <t>　　</t>
    <phoneticPr fontId="6"/>
  </si>
  <si>
    <t/>
  </si>
  <si>
    <t>福祉総務費計</t>
    <phoneticPr fontId="6"/>
  </si>
  <si>
    <t>弘済院総務費計</t>
    <phoneticPr fontId="6"/>
  </si>
  <si>
    <t>所属名　福祉局　</t>
    <rPh sb="0" eb="2">
      <t>ショゾク</t>
    </rPh>
    <rPh sb="2" eb="3">
      <t>メイ</t>
    </rPh>
    <rPh sb="4" eb="6">
      <t>フクシ</t>
    </rPh>
    <rPh sb="6" eb="7">
      <t>キョク</t>
    </rPh>
    <phoneticPr fontId="5"/>
  </si>
  <si>
    <t>老人福祉費計</t>
    <phoneticPr fontId="6"/>
  </si>
  <si>
    <t>其他福祉費計</t>
    <phoneticPr fontId="6"/>
  </si>
  <si>
    <t>生活保護費計</t>
    <phoneticPr fontId="6"/>
  </si>
  <si>
    <t>扶助費計</t>
    <phoneticPr fontId="6"/>
  </si>
  <si>
    <t>老人福祉施設費計</t>
    <phoneticPr fontId="6"/>
  </si>
  <si>
    <t>医療施設費計</t>
    <phoneticPr fontId="6"/>
  </si>
  <si>
    <t>福祉システム課</t>
    <rPh sb="0" eb="2">
      <t>フクシ</t>
    </rPh>
    <phoneticPr fontId="0"/>
  </si>
  <si>
    <t>心身障がい者リハビリテーションセンター</t>
    <phoneticPr fontId="6"/>
  </si>
  <si>
    <t>障がい支援課</t>
    <rPh sb="0" eb="1">
      <t>ショウ</t>
    </rPh>
    <rPh sb="3" eb="6">
      <t>シエンカ</t>
    </rPh>
    <phoneticPr fontId="6"/>
  </si>
  <si>
    <t>総務課</t>
    <phoneticPr fontId="6"/>
  </si>
  <si>
    <t>高齢福祉課　他</t>
    <rPh sb="0" eb="5">
      <t>コウレイフクシカ</t>
    </rPh>
    <phoneticPr fontId="6"/>
  </si>
  <si>
    <t>自立支援課　他</t>
    <rPh sb="6" eb="7">
      <t>ホカ</t>
    </rPh>
    <phoneticPr fontId="0"/>
  </si>
  <si>
    <t>保護課　他</t>
    <rPh sb="4" eb="5">
      <t>ホカ</t>
    </rPh>
    <phoneticPr fontId="6"/>
  </si>
  <si>
    <t>保護課</t>
    <phoneticPr fontId="6"/>
  </si>
  <si>
    <t>3-1-4</t>
    <phoneticPr fontId="6"/>
  </si>
  <si>
    <t>3-2-6</t>
    <phoneticPr fontId="6"/>
  </si>
  <si>
    <t>3-2-7</t>
    <phoneticPr fontId="6"/>
  </si>
  <si>
    <t>社会福祉施設職員福利厚生基金積立金計</t>
    <rPh sb="0" eb="6">
      <t>シャカイフクシシセツ</t>
    </rPh>
    <rPh sb="6" eb="12">
      <t>ショクインフクリコウセイ</t>
    </rPh>
    <rPh sb="12" eb="14">
      <t>キキン</t>
    </rPh>
    <rPh sb="14" eb="15">
      <t>ツ</t>
    </rPh>
    <rPh sb="15" eb="16">
      <t>タ</t>
    </rPh>
    <rPh sb="16" eb="17">
      <t>キン</t>
    </rPh>
    <rPh sb="17" eb="18">
      <t>ケイ</t>
    </rPh>
    <phoneticPr fontId="6"/>
  </si>
  <si>
    <t>渡邊心身障害者福祉基金積立金計</t>
    <rPh sb="0" eb="2">
      <t>ワタナベ</t>
    </rPh>
    <rPh sb="2" eb="4">
      <t>シンシン</t>
    </rPh>
    <rPh sb="4" eb="7">
      <t>ショウガイシャ</t>
    </rPh>
    <rPh sb="7" eb="9">
      <t>フクシ</t>
    </rPh>
    <rPh sb="9" eb="11">
      <t>キキン</t>
    </rPh>
    <rPh sb="11" eb="14">
      <t>ツミタテキン</t>
    </rPh>
    <phoneticPr fontId="6"/>
  </si>
  <si>
    <t>社会福祉振興基金積立金計</t>
    <rPh sb="0" eb="2">
      <t>シャカイ</t>
    </rPh>
    <rPh sb="2" eb="4">
      <t>フクシ</t>
    </rPh>
    <rPh sb="4" eb="6">
      <t>シンコウ</t>
    </rPh>
    <rPh sb="6" eb="8">
      <t>キキン</t>
    </rPh>
    <rPh sb="8" eb="10">
      <t>ツミタテ</t>
    </rPh>
    <rPh sb="10" eb="11">
      <t>キン</t>
    </rPh>
    <rPh sb="11" eb="12">
      <t>ケイ</t>
    </rPh>
    <phoneticPr fontId="6"/>
  </si>
  <si>
    <t>3-4-3</t>
    <phoneticPr fontId="6"/>
  </si>
  <si>
    <t>保護課</t>
    <rPh sb="0" eb="3">
      <t>ホゴカ</t>
    </rPh>
    <phoneticPr fontId="0"/>
  </si>
  <si>
    <t>国民健康保険事業会計繰出金計</t>
    <rPh sb="10" eb="11">
      <t>ク</t>
    </rPh>
    <rPh sb="11" eb="12">
      <t>ダ</t>
    </rPh>
    <rPh sb="12" eb="13">
      <t>キン</t>
    </rPh>
    <phoneticPr fontId="6"/>
  </si>
  <si>
    <t>心身障害者扶養共済事業会計繰出金計</t>
    <phoneticPr fontId="6"/>
  </si>
  <si>
    <t>介護保険事業会計繰出金計</t>
    <phoneticPr fontId="6"/>
  </si>
  <si>
    <t>後期高齢者医療事業会計繰出金計</t>
    <phoneticPr fontId="6"/>
  </si>
  <si>
    <t>5 年 度</t>
    <phoneticPr fontId="5"/>
  </si>
  <si>
    <t>6 年 度</t>
    <rPh sb="2" eb="3">
      <t>ネン</t>
    </rPh>
    <rPh sb="4" eb="5">
      <t>ド</t>
    </rPh>
    <phoneticPr fontId="6"/>
  </si>
  <si>
    <t>地域福祉活動支援事業</t>
  </si>
  <si>
    <t>総合的な相談支援体制の充実事業</t>
  </si>
  <si>
    <t>地域における要援護者の見守りネットワーク強化事業</t>
  </si>
  <si>
    <t>権利擁護相談支援事業</t>
  </si>
  <si>
    <t>民生委員活動事業</t>
  </si>
  <si>
    <t>緊急援護資金貸付事業</t>
  </si>
  <si>
    <t>「ごみ屋敷」課題解決推進事業</t>
  </si>
  <si>
    <t>福祉事務関係職員研修等事務費</t>
  </si>
  <si>
    <t>福祉局運営費</t>
  </si>
  <si>
    <t>市有ブロック塀等の安全対策</t>
  </si>
  <si>
    <t>総合福祉(福祉五法)システム運用・保守等経費</t>
  </si>
  <si>
    <t>標準準拠システム移行経費(総合福祉システム)</t>
  </si>
  <si>
    <t>国民年金事務費</t>
  </si>
  <si>
    <t>保険年金システム運用・保守等経費</t>
  </si>
  <si>
    <t>保険年金システム改修等経費</t>
  </si>
  <si>
    <t>標準準拠システム移行経費(保険年金システム)</t>
  </si>
  <si>
    <t>社会福祉施設職員福利厚生基金積立金</t>
  </si>
  <si>
    <t>自立支援給付</t>
  </si>
  <si>
    <t>障がい児給付</t>
  </si>
  <si>
    <t>地域生活支援事業</t>
  </si>
  <si>
    <t>重度障がい者医療費助成</t>
  </si>
  <si>
    <t>障がい児措置費</t>
  </si>
  <si>
    <t>法外援護費</t>
  </si>
  <si>
    <t>障がい者リハビリテーション促進事業</t>
  </si>
  <si>
    <t>重症心身障がい者施設通所助成</t>
  </si>
  <si>
    <t>障がい者訓練等通所交通費</t>
  </si>
  <si>
    <t>難聴児補聴器給付事業</t>
  </si>
  <si>
    <t>医療的ケアを必要とする重症心身障がい児者等支援事業</t>
  </si>
  <si>
    <t>障がい児者歯科診療事業</t>
  </si>
  <si>
    <t>障がい者在宅支援事業</t>
  </si>
  <si>
    <t>発達障がい者支援事業</t>
  </si>
  <si>
    <t>障がい者就業支援事業</t>
  </si>
  <si>
    <t>身体・知的障がい者等の地下鉄等乗車料金福祉措置</t>
  </si>
  <si>
    <t>障がい者活動等推進事業</t>
  </si>
  <si>
    <t>障がい者スポーツセンター等運営費</t>
  </si>
  <si>
    <t>点字図書館運営費</t>
  </si>
  <si>
    <t>早川福祉会館運営費</t>
  </si>
  <si>
    <t>敷津浦学園運営費</t>
  </si>
  <si>
    <t>障がい者相談員設置事業</t>
  </si>
  <si>
    <t>障がい者健康診査事業</t>
  </si>
  <si>
    <t>リハビリテーションセンター運営費</t>
  </si>
  <si>
    <t>リハビリテーションセンター整備事業</t>
  </si>
  <si>
    <t>障がい福祉サービス事業者等指定・指導業務</t>
  </si>
  <si>
    <t>障がい支援区分認定事務費</t>
  </si>
  <si>
    <t>障がい者差別解消の推進</t>
  </si>
  <si>
    <t>強度行動障がい者のグループホーム移行促進事業</t>
  </si>
  <si>
    <t>障がい者福祉関係事務費</t>
  </si>
  <si>
    <t>障がい者グループホーム整備助成</t>
  </si>
  <si>
    <t>鉄道駅舎エレベーター等設置補助</t>
  </si>
  <si>
    <t>障がい福祉サービス継続支援事業補助</t>
  </si>
  <si>
    <t>障がい福祉分野のＩＣＴ導入モデル事業補助</t>
  </si>
  <si>
    <t>障がい福祉分野のロボット等導入支援事業補助</t>
  </si>
  <si>
    <t>総合福祉(福祉五法)システム改修等経費</t>
  </si>
  <si>
    <t>後期高齢者医療事業負担金</t>
  </si>
  <si>
    <t>認知症高齢者支援事業</t>
  </si>
  <si>
    <t>認知症対策普及・相談・支援事業</t>
  </si>
  <si>
    <t>社会福祉研修・情報センター運営費</t>
  </si>
  <si>
    <t>高齢者在宅支援事業</t>
  </si>
  <si>
    <t>公衆浴場衛生向上等事業補助</t>
  </si>
  <si>
    <t>低所得者利用者負担対策事業</t>
  </si>
  <si>
    <t>暫定サービス利用者等にかかる介護支援事業</t>
  </si>
  <si>
    <t>老人保護措置費</t>
  </si>
  <si>
    <t>生活支援ハウス運営費</t>
  </si>
  <si>
    <t>日常生活支援費</t>
  </si>
  <si>
    <t>軽費老人ホームサービス提供費補助</t>
  </si>
  <si>
    <t>特別養護老人ホーム建設助成</t>
  </si>
  <si>
    <t>多床室のプライバシー確保事業</t>
  </si>
  <si>
    <t>小規模多機能型居宅介護拠点等整備助成</t>
  </si>
  <si>
    <t>施設開設準備経費等支援事業</t>
  </si>
  <si>
    <t>介護医療院転換整備助成</t>
  </si>
  <si>
    <t>介護施設等の看取り環境整備助成</t>
  </si>
  <si>
    <t>介護職員の宿舎施設整備助成</t>
  </si>
  <si>
    <t>地域介護・福祉空間整備等施設整備事業</t>
  </si>
  <si>
    <t>老人福祉センター運営費</t>
  </si>
  <si>
    <t>老人クラブ事業</t>
  </si>
  <si>
    <t>敬老優待乗車証交付事業</t>
  </si>
  <si>
    <t>高齢者入浴利用料割引事業</t>
  </si>
  <si>
    <t>高齢者福祉月間事業</t>
  </si>
  <si>
    <t>全国健康福祉祭選手団派遣事業</t>
  </si>
  <si>
    <t>高年齢者就業機会確保事業</t>
  </si>
  <si>
    <t>老人福祉関係事務費</t>
  </si>
  <si>
    <t>老人医療費助成</t>
  </si>
  <si>
    <t>介護サービス継続支援事業補助</t>
  </si>
  <si>
    <t>介護施設等の個室化改修支援事業補助</t>
  </si>
  <si>
    <t>介護施設等における簡易陰圧装置設置事業補助</t>
  </si>
  <si>
    <t>介護施設等におけるゾーニング環境等の整備事業補助</t>
  </si>
  <si>
    <t>生活困窮者自立支援事業</t>
  </si>
  <si>
    <t>生活ケアセンター事業</t>
  </si>
  <si>
    <t>自立支援センターの管理運営</t>
  </si>
  <si>
    <t>ホームレス巡回相談事業</t>
  </si>
  <si>
    <t>生活困窮者自立支援事業関係事務費</t>
  </si>
  <si>
    <t>あいりん日雇労働者等自立支援事業</t>
  </si>
  <si>
    <t>大阪社会医療センター無料低額診療等事業補助金</t>
  </si>
  <si>
    <t>大阪社会医療センター建替整備</t>
  </si>
  <si>
    <t>環境改善関係事務費</t>
  </si>
  <si>
    <t>中国残留邦人等に対する支援事業</t>
  </si>
  <si>
    <t>社会福祉センター運営費</t>
  </si>
  <si>
    <t>戦没者遺族等援護対策事業</t>
  </si>
  <si>
    <t>行旅死病人取扱費</t>
  </si>
  <si>
    <t>社会福祉振興基金積立金</t>
  </si>
  <si>
    <t>生活保護適正化推進等事業の実施</t>
  </si>
  <si>
    <t>ケースワーク業務の充実・強化</t>
  </si>
  <si>
    <t>生活保護受給者等への就労自立支援</t>
  </si>
  <si>
    <t>生活保護関係事務費・運営費</t>
  </si>
  <si>
    <t>医療扶助等運営費</t>
  </si>
  <si>
    <t>生活保護施設運営費</t>
  </si>
  <si>
    <t>保護施設の衛生管理体制確保支援等事業補助</t>
  </si>
  <si>
    <t>総合福祉(生活保護)システム運用・保守等経費</t>
  </si>
  <si>
    <t>総合福祉(生活保護)システム改修等経費</t>
  </si>
  <si>
    <t>生活保護費</t>
  </si>
  <si>
    <t>就労自立給付金</t>
  </si>
  <si>
    <t>進学準備給付金</t>
  </si>
  <si>
    <t>弘済院内施設管理費</t>
  </si>
  <si>
    <t>弘済院第２特別養護老人ホーム運営費</t>
  </si>
  <si>
    <t>弘済院附属病院運営費</t>
  </si>
  <si>
    <t>国民健康保険事業会計繰出金</t>
  </si>
  <si>
    <t>心身障害者扶養共済事業会計繰出金</t>
  </si>
  <si>
    <t>介護保険事業会計繰出金</t>
  </si>
  <si>
    <t>後期高齢者医療事業会計繰出金</t>
  </si>
  <si>
    <t>保険年金課</t>
    <rPh sb="0" eb="5">
      <t>ホケンネンキンカ</t>
    </rPh>
    <phoneticPr fontId="0"/>
  </si>
  <si>
    <t>子ども安全安心対策事業補助</t>
  </si>
  <si>
    <t>ホームレス地域移行支援事業</t>
  </si>
  <si>
    <t>福祉システム課</t>
    <phoneticPr fontId="0"/>
  </si>
  <si>
    <t>障がい支援課　他</t>
    <rPh sb="3" eb="5">
      <t>シエン</t>
    </rPh>
    <phoneticPr fontId="6"/>
  </si>
  <si>
    <t>障がい支援課</t>
    <rPh sb="0" eb="1">
      <t>ショウ</t>
    </rPh>
    <rPh sb="3" eb="5">
      <t>シエン</t>
    </rPh>
    <rPh sb="5" eb="6">
      <t>カ</t>
    </rPh>
    <phoneticPr fontId="6"/>
  </si>
  <si>
    <t>　　</t>
    <phoneticPr fontId="6"/>
  </si>
  <si>
    <t>出</t>
    <rPh sb="0" eb="1">
      <t>デ</t>
    </rPh>
    <phoneticPr fontId="5"/>
  </si>
  <si>
    <t>税</t>
    <rPh sb="0" eb="1">
      <t>ゼイ</t>
    </rPh>
    <phoneticPr fontId="5"/>
  </si>
  <si>
    <t>区ＣＭ出</t>
    <rPh sb="0" eb="1">
      <t>ク</t>
    </rPh>
    <rPh sb="3" eb="4">
      <t>デ</t>
    </rPh>
    <phoneticPr fontId="6"/>
  </si>
  <si>
    <t>区ＣＭ税</t>
    <rPh sb="0" eb="1">
      <t>ク</t>
    </rPh>
    <rPh sb="3" eb="4">
      <t>ゼイ</t>
    </rPh>
    <phoneticPr fontId="6"/>
  </si>
  <si>
    <t>予 算 案 ②</t>
  </si>
  <si>
    <t>地域福祉推進事業</t>
  </si>
  <si>
    <t>社会福祉連携推進法人設立支援補助</t>
    <rPh sb="0" eb="2">
      <t>シャカイ</t>
    </rPh>
    <rPh sb="2" eb="4">
      <t>フクシ</t>
    </rPh>
    <rPh sb="4" eb="6">
      <t>レンケイ</t>
    </rPh>
    <rPh sb="6" eb="8">
      <t>スイシン</t>
    </rPh>
    <rPh sb="8" eb="10">
      <t>ホウジン</t>
    </rPh>
    <rPh sb="10" eb="12">
      <t>セツリツ</t>
    </rPh>
    <rPh sb="12" eb="14">
      <t>シエン</t>
    </rPh>
    <rPh sb="14" eb="16">
      <t>ホジョ</t>
    </rPh>
    <phoneticPr fontId="4"/>
  </si>
  <si>
    <t>長居障がい者スポーツセンター建替整備</t>
    <rPh sb="16" eb="18">
      <t>セイビ</t>
    </rPh>
    <phoneticPr fontId="4"/>
  </si>
  <si>
    <t>障がい福祉施設整備費補助事業</t>
    <rPh sb="0" eb="1">
      <t>ショウ</t>
    </rPh>
    <rPh sb="3" eb="5">
      <t>フクシ</t>
    </rPh>
    <rPh sb="5" eb="7">
      <t>シセツ</t>
    </rPh>
    <rPh sb="7" eb="9">
      <t>セイビ</t>
    </rPh>
    <rPh sb="9" eb="10">
      <t>ヒ</t>
    </rPh>
    <rPh sb="10" eb="14">
      <t>ホジョジギョウ</t>
    </rPh>
    <phoneticPr fontId="4"/>
  </si>
  <si>
    <t>国庫支出金等の還付金</t>
    <rPh sb="0" eb="2">
      <t>コッコ</t>
    </rPh>
    <rPh sb="2" eb="5">
      <t>シシュツキン</t>
    </rPh>
    <rPh sb="5" eb="6">
      <t>トウ</t>
    </rPh>
    <rPh sb="7" eb="10">
      <t>カンプキン</t>
    </rPh>
    <phoneticPr fontId="4"/>
  </si>
  <si>
    <t>特別養護老人ホーム等施設の長寿命化を目的とした条件付き大規模修繕助成</t>
  </si>
  <si>
    <t>介護施設等の創設を条件に行う広域型施設の大規模修繕・耐震化整備助成</t>
    <rPh sb="0" eb="2">
      <t>カイゴ</t>
    </rPh>
    <rPh sb="2" eb="5">
      <t>シセツトウ</t>
    </rPh>
    <rPh sb="6" eb="8">
      <t>ソウセツ</t>
    </rPh>
    <rPh sb="9" eb="11">
      <t>ジョウケン</t>
    </rPh>
    <rPh sb="12" eb="13">
      <t>オコナ</t>
    </rPh>
    <rPh sb="14" eb="17">
      <t>コウイキガタ</t>
    </rPh>
    <rPh sb="17" eb="19">
      <t>シセツ</t>
    </rPh>
    <rPh sb="20" eb="23">
      <t>ダイキボ</t>
    </rPh>
    <rPh sb="23" eb="25">
      <t>シュウゼン</t>
    </rPh>
    <rPh sb="26" eb="29">
      <t>タイシンカ</t>
    </rPh>
    <rPh sb="29" eb="33">
      <t>セイビジョセイ</t>
    </rPh>
    <phoneticPr fontId="4"/>
  </si>
  <si>
    <t>国庫支出金等の還付金</t>
    <rPh sb="0" eb="2">
      <t>コッコ</t>
    </rPh>
    <rPh sb="2" eb="6">
      <t>シシュツキントウ</t>
    </rPh>
    <rPh sb="7" eb="10">
      <t>カンプキン</t>
    </rPh>
    <phoneticPr fontId="4"/>
  </si>
  <si>
    <t>新型コロナウイルス感染症生活困窮者自立支援金支給事業</t>
    <rPh sb="22" eb="26">
      <t>シキュウジギョウ</t>
    </rPh>
    <phoneticPr fontId="4"/>
  </si>
  <si>
    <t>国庫支出金の還付金</t>
    <rPh sb="0" eb="2">
      <t>コッコ</t>
    </rPh>
    <rPh sb="2" eb="5">
      <t>シシュツキン</t>
    </rPh>
    <rPh sb="6" eb="9">
      <t>カンプキン</t>
    </rPh>
    <phoneticPr fontId="4"/>
  </si>
  <si>
    <t>国庫支出金の還付金</t>
    <rPh sb="0" eb="5">
      <t>コッコシシュツキン</t>
    </rPh>
    <rPh sb="6" eb="9">
      <t>カンプキン</t>
    </rPh>
    <phoneticPr fontId="4"/>
  </si>
  <si>
    <t>国庫支出金等の還付金</t>
    <rPh sb="0" eb="5">
      <t>コッコシシュツキン</t>
    </rPh>
    <rPh sb="5" eb="6">
      <t>トウ</t>
    </rPh>
    <rPh sb="7" eb="10">
      <t>カンプキン</t>
    </rPh>
    <phoneticPr fontId="4"/>
  </si>
  <si>
    <t>弘済院の認知症医療・介護機能を継承・発展させる新施設の整備</t>
    <rPh sb="0" eb="1">
      <t>コウ</t>
    </rPh>
    <rPh sb="1" eb="2">
      <t>スミ</t>
    </rPh>
    <rPh sb="2" eb="3">
      <t>イン</t>
    </rPh>
    <rPh sb="4" eb="7">
      <t>ニンチショウ</t>
    </rPh>
    <rPh sb="7" eb="9">
      <t>イリョウ</t>
    </rPh>
    <rPh sb="10" eb="12">
      <t>カイゴ</t>
    </rPh>
    <rPh sb="12" eb="14">
      <t>キノウ</t>
    </rPh>
    <rPh sb="15" eb="17">
      <t>ケイショウ</t>
    </rPh>
    <rPh sb="18" eb="20">
      <t>ハッテン</t>
    </rPh>
    <rPh sb="23" eb="24">
      <t>シン</t>
    </rPh>
    <rPh sb="24" eb="26">
      <t>シセツ</t>
    </rPh>
    <rPh sb="27" eb="29">
      <t>セイビ</t>
    </rPh>
    <phoneticPr fontId="4"/>
  </si>
  <si>
    <t>診療費等の還付金</t>
    <rPh sb="0" eb="2">
      <t>シンリョウ</t>
    </rPh>
    <rPh sb="2" eb="3">
      <t>ヒ</t>
    </rPh>
    <rPh sb="3" eb="4">
      <t>トウ</t>
    </rPh>
    <rPh sb="5" eb="8">
      <t>カンプキン</t>
    </rPh>
    <phoneticPr fontId="4"/>
  </si>
  <si>
    <t>渡邊心身障害者福祉基金積立金</t>
    <phoneticPr fontId="22"/>
  </si>
  <si>
    <t>福祉局及び区役所職員の
人件費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</si>
</sst>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43">
    <xf numFmtId="0" fontId="0" fillId="0" borderId="0" xfId="0"/>
    <xf numFmtId="0" fontId="10" fillId="0" borderId="0" xfId="3" applyFont="1" applyAlignment="1">
      <alignment vertical="center"/>
    </xf>
    <xf numFmtId="38" fontId="16" fillId="0" borderId="0" xfId="8" applyFont="1" applyFill="1" applyAlignment="1">
      <alignment vertical="center"/>
    </xf>
    <xf numFmtId="38" fontId="9" fillId="0" borderId="0" xfId="8" applyFont="1" applyFill="1" applyAlignment="1">
      <alignment vertical="center"/>
    </xf>
    <xf numFmtId="38" fontId="9" fillId="0" borderId="0" xfId="8" applyFont="1" applyFill="1" applyAlignment="1">
      <alignment horizontal="right" vertical="center"/>
    </xf>
    <xf numFmtId="38" fontId="9" fillId="0" borderId="0" xfId="8" applyFont="1" applyFill="1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1" fillId="0" borderId="6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38" fontId="21" fillId="0" borderId="13" xfId="8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 shrinkToFit="1"/>
    </xf>
    <xf numFmtId="177" fontId="10" fillId="0" borderId="11" xfId="3" applyNumberFormat="1" applyFont="1" applyFill="1" applyBorder="1" applyAlignment="1">
      <alignment vertical="center" shrinkToFit="1"/>
    </xf>
    <xf numFmtId="178" fontId="20" fillId="0" borderId="13" xfId="0" applyNumberFormat="1" applyFont="1" applyFill="1" applyBorder="1"/>
    <xf numFmtId="178" fontId="20" fillId="0" borderId="11" xfId="3" applyNumberFormat="1" applyFont="1" applyFill="1" applyBorder="1" applyAlignment="1">
      <alignment vertical="center" shrinkToFit="1"/>
    </xf>
    <xf numFmtId="178" fontId="10" fillId="0" borderId="10" xfId="3" applyNumberFormat="1" applyFont="1" applyFill="1" applyBorder="1" applyAlignment="1">
      <alignment vertical="center" shrinkToFit="1"/>
    </xf>
    <xf numFmtId="178" fontId="20" fillId="0" borderId="14" xfId="0" applyNumberFormat="1" applyFont="1" applyFill="1" applyBorder="1"/>
    <xf numFmtId="177" fontId="20" fillId="0" borderId="12" xfId="3" applyNumberFormat="1" applyFont="1" applyFill="1" applyBorder="1" applyAlignment="1">
      <alignment horizontal="right" vertical="center" shrinkToFit="1"/>
    </xf>
    <xf numFmtId="177" fontId="20" fillId="0" borderId="13" xfId="3" applyNumberFormat="1" applyFont="1" applyFill="1" applyBorder="1" applyAlignment="1">
      <alignment horizontal="right" vertical="center" shrinkToFit="1"/>
    </xf>
    <xf numFmtId="178" fontId="20" fillId="0" borderId="10" xfId="3" applyNumberFormat="1" applyFont="1" applyFill="1" applyBorder="1" applyAlignment="1">
      <alignment vertical="center" shrinkToFit="1"/>
    </xf>
    <xf numFmtId="178" fontId="20" fillId="0" borderId="14" xfId="3" applyNumberFormat="1" applyFont="1" applyFill="1" applyBorder="1" applyAlignment="1">
      <alignment vertical="center" shrinkToFit="1"/>
    </xf>
    <xf numFmtId="179" fontId="20" fillId="0" borderId="10" xfId="3" applyNumberFormat="1" applyFont="1" applyFill="1" applyBorder="1" applyAlignment="1">
      <alignment vertical="center" shrinkToFit="1"/>
    </xf>
    <xf numFmtId="177" fontId="20" fillId="0" borderId="12" xfId="3" applyNumberFormat="1" applyFont="1" applyFill="1" applyBorder="1" applyAlignment="1">
      <alignment vertical="center" shrinkToFit="1"/>
    </xf>
    <xf numFmtId="178" fontId="20" fillId="0" borderId="26" xfId="3" applyNumberFormat="1" applyFont="1" applyFill="1" applyBorder="1" applyAlignment="1">
      <alignment vertical="center" shrinkToFit="1"/>
    </xf>
    <xf numFmtId="177" fontId="20" fillId="0" borderId="11" xfId="3" applyNumberFormat="1" applyFont="1" applyFill="1" applyBorder="1" applyAlignment="1">
      <alignment horizontal="right" vertical="center" shrinkToFit="1"/>
    </xf>
    <xf numFmtId="177" fontId="20" fillId="0" borderId="26" xfId="3" applyNumberFormat="1" applyFont="1" applyFill="1" applyBorder="1" applyAlignment="1">
      <alignment horizontal="right" vertical="center" shrinkToFit="1"/>
    </xf>
    <xf numFmtId="178" fontId="20" fillId="0" borderId="13" xfId="3" applyNumberFormat="1" applyFont="1" applyFill="1" applyBorder="1" applyAlignment="1">
      <alignment vertical="center" shrinkToFit="1"/>
    </xf>
    <xf numFmtId="178" fontId="20" fillId="0" borderId="13" xfId="3" applyNumberFormat="1" applyFont="1" applyFill="1" applyBorder="1" applyAlignment="1">
      <alignment horizontal="right" vertical="center" shrinkToFit="1"/>
    </xf>
    <xf numFmtId="38" fontId="20" fillId="0" borderId="11" xfId="8" applyFont="1" applyFill="1" applyBorder="1" applyAlignment="1">
      <alignment vertical="center" shrinkToFit="1"/>
    </xf>
    <xf numFmtId="177" fontId="21" fillId="0" borderId="11" xfId="3" applyNumberFormat="1" applyFont="1" applyFill="1" applyBorder="1" applyAlignment="1">
      <alignment vertical="center" shrinkToFit="1"/>
    </xf>
    <xf numFmtId="177" fontId="21" fillId="0" borderId="12" xfId="3" applyNumberFormat="1" applyFont="1" applyFill="1" applyBorder="1" applyAlignment="1">
      <alignment vertical="center" shrinkToFit="1"/>
    </xf>
    <xf numFmtId="178" fontId="21" fillId="0" borderId="10" xfId="3" applyNumberFormat="1" applyFont="1" applyFill="1" applyBorder="1" applyAlignment="1">
      <alignment vertical="center" shrinkToFit="1"/>
    </xf>
    <xf numFmtId="177" fontId="9" fillId="0" borderId="12" xfId="3" applyNumberFormat="1" applyFont="1" applyFill="1" applyBorder="1" applyAlignment="1">
      <alignment horizontal="right" vertical="center" shrinkToFit="1"/>
    </xf>
    <xf numFmtId="178" fontId="9" fillId="0" borderId="10" xfId="3" applyNumberFormat="1" applyFont="1" applyFill="1" applyBorder="1" applyAlignment="1">
      <alignment vertical="center" shrinkToFit="1"/>
    </xf>
    <xf numFmtId="0" fontId="20" fillId="0" borderId="26" xfId="0" applyFont="1" applyFill="1" applyBorder="1"/>
    <xf numFmtId="0" fontId="20" fillId="0" borderId="14" xfId="0" applyFont="1" applyFill="1" applyBorder="1"/>
    <xf numFmtId="0" fontId="20" fillId="0" borderId="13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0" fontId="11" fillId="0" borderId="0" xfId="3" applyFont="1" applyBorder="1" applyAlignment="1">
      <alignment horizontal="center" vertical="center"/>
    </xf>
    <xf numFmtId="178" fontId="20" fillId="0" borderId="0" xfId="0" applyNumberFormat="1" applyFont="1" applyFill="1" applyBorder="1"/>
    <xf numFmtId="177" fontId="20" fillId="0" borderId="0" xfId="3" applyNumberFormat="1" applyFont="1" applyFill="1" applyBorder="1" applyAlignment="1">
      <alignment horizontal="right" vertical="center" shrinkToFit="1"/>
    </xf>
    <xf numFmtId="178" fontId="20" fillId="0" borderId="0" xfId="3" applyNumberFormat="1" applyFont="1" applyFill="1" applyBorder="1" applyAlignment="1">
      <alignment vertical="center" shrinkToFit="1"/>
    </xf>
    <xf numFmtId="177" fontId="20" fillId="0" borderId="0" xfId="3" applyNumberFormat="1" applyFont="1" applyBorder="1" applyAlignment="1">
      <alignment horizontal="right" vertical="center" shrinkToFit="1"/>
    </xf>
    <xf numFmtId="178" fontId="20" fillId="0" borderId="0" xfId="3" applyNumberFormat="1" applyFont="1" applyBorder="1" applyAlignment="1">
      <alignment vertical="center" shrinkToFit="1"/>
    </xf>
    <xf numFmtId="178" fontId="20" fillId="0" borderId="0" xfId="3" applyNumberFormat="1" applyFont="1" applyFill="1" applyBorder="1" applyAlignment="1">
      <alignment horizontal="right" vertical="center" shrinkToFit="1"/>
    </xf>
    <xf numFmtId="0" fontId="20" fillId="0" borderId="0" xfId="0" applyFont="1" applyFill="1" applyBorder="1"/>
    <xf numFmtId="0" fontId="20" fillId="0" borderId="0" xfId="3" applyFont="1" applyFill="1" applyBorder="1" applyAlignment="1">
      <alignment vertical="center"/>
    </xf>
    <xf numFmtId="0" fontId="20" fillId="0" borderId="0" xfId="0" applyFont="1" applyBorder="1"/>
    <xf numFmtId="38" fontId="21" fillId="0" borderId="0" xfId="8" applyFont="1" applyFill="1" applyBorder="1" applyAlignment="1">
      <alignment vertical="center"/>
    </xf>
    <xf numFmtId="0" fontId="21" fillId="0" borderId="0" xfId="3" applyFont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11" fillId="0" borderId="7" xfId="3" applyFont="1" applyFill="1" applyBorder="1" applyAlignment="1">
      <alignment horizontal="center" vertical="center"/>
    </xf>
    <xf numFmtId="179" fontId="21" fillId="0" borderId="15" xfId="3" applyNumberFormat="1" applyFont="1" applyFill="1" applyBorder="1" applyAlignment="1">
      <alignment vertical="center" shrinkToFit="1"/>
    </xf>
    <xf numFmtId="179" fontId="9" fillId="0" borderId="0" xfId="3" applyNumberFormat="1" applyFont="1" applyFill="1" applyAlignment="1">
      <alignment vertical="center"/>
    </xf>
    <xf numFmtId="179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horizontal="center" vertical="center" shrinkToFit="1"/>
    </xf>
    <xf numFmtId="0" fontId="12" fillId="0" borderId="0" xfId="3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3" applyFont="1" applyFill="1" applyAlignment="1">
      <alignment horizontal="right" vertical="center"/>
    </xf>
    <xf numFmtId="0" fontId="15" fillId="0" borderId="0" xfId="3" applyFont="1" applyFill="1" applyAlignment="1">
      <alignment horizontal="right" vertical="center" wrapText="1"/>
    </xf>
    <xf numFmtId="0" fontId="15" fillId="0" borderId="0" xfId="3" applyFont="1" applyFill="1" applyAlignment="1">
      <alignment horizontal="right" vertical="center"/>
    </xf>
    <xf numFmtId="0" fontId="11" fillId="0" borderId="5" xfId="3" applyFont="1" applyFill="1" applyBorder="1" applyAlignment="1">
      <alignment horizontal="center" vertical="center"/>
    </xf>
    <xf numFmtId="0" fontId="20" fillId="0" borderId="13" xfId="0" applyFont="1" applyFill="1" applyBorder="1"/>
    <xf numFmtId="177" fontId="21" fillId="0" borderId="13" xfId="3" applyNumberFormat="1" applyFont="1" applyFill="1" applyBorder="1" applyAlignment="1">
      <alignment vertical="center" shrinkToFit="1"/>
    </xf>
    <xf numFmtId="179" fontId="21" fillId="0" borderId="16" xfId="3" applyNumberFormat="1" applyFont="1" applyFill="1" applyBorder="1" applyAlignment="1">
      <alignment vertical="center" shrinkToFit="1"/>
    </xf>
    <xf numFmtId="0" fontId="17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177" fontId="9" fillId="0" borderId="11" xfId="3" applyNumberFormat="1" applyFont="1" applyFill="1" applyBorder="1" applyAlignment="1">
      <alignment vertical="center" shrinkToFit="1"/>
    </xf>
    <xf numFmtId="178" fontId="9" fillId="0" borderId="11" xfId="3" applyNumberFormat="1" applyFont="1" applyFill="1" applyBorder="1" applyAlignment="1">
      <alignment vertical="center" shrinkToFit="1"/>
    </xf>
    <xf numFmtId="179" fontId="9" fillId="0" borderId="10" xfId="3" applyNumberFormat="1" applyFont="1" applyFill="1" applyBorder="1" applyAlignment="1">
      <alignment vertical="center" shrinkToFit="1"/>
    </xf>
    <xf numFmtId="177" fontId="9" fillId="0" borderId="12" xfId="3" applyNumberFormat="1" applyFont="1" applyFill="1" applyBorder="1" applyAlignment="1">
      <alignment vertical="center" shrinkToFit="1"/>
    </xf>
    <xf numFmtId="177" fontId="9" fillId="0" borderId="11" xfId="3" applyNumberFormat="1" applyFont="1" applyFill="1" applyBorder="1" applyAlignment="1">
      <alignment horizontal="right" vertical="center" shrinkToFit="1"/>
    </xf>
    <xf numFmtId="38" fontId="9" fillId="0" borderId="11" xfId="8" applyFont="1" applyFill="1" applyBorder="1" applyAlignment="1">
      <alignment vertical="center" shrinkToFit="1"/>
    </xf>
    <xf numFmtId="177" fontId="10" fillId="0" borderId="12" xfId="3" applyNumberFormat="1" applyFont="1" applyFill="1" applyBorder="1" applyAlignment="1">
      <alignment vertical="center" shrinkToFit="1"/>
    </xf>
    <xf numFmtId="179" fontId="10" fillId="0" borderId="15" xfId="3" applyNumberFormat="1" applyFont="1" applyFill="1" applyBorder="1" applyAlignment="1">
      <alignment vertical="center" shrinkToFit="1"/>
    </xf>
    <xf numFmtId="0" fontId="19" fillId="0" borderId="2" xfId="3" applyFont="1" applyFill="1" applyBorder="1" applyAlignment="1">
      <alignment horizontal="center" vertical="center" shrinkToFit="1"/>
    </xf>
    <xf numFmtId="0" fontId="19" fillId="0" borderId="4" xfId="3" applyFont="1" applyFill="1" applyBorder="1" applyAlignment="1">
      <alignment horizontal="center" vertical="center" shrinkToFit="1"/>
    </xf>
    <xf numFmtId="0" fontId="11" fillId="0" borderId="8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 shrinkToFit="1"/>
    </xf>
    <xf numFmtId="0" fontId="19" fillId="0" borderId="4" xfId="3" applyFont="1" applyFill="1" applyBorder="1" applyAlignment="1">
      <alignment horizontal="center" vertical="center" shrinkToFit="1"/>
    </xf>
    <xf numFmtId="0" fontId="19" fillId="0" borderId="2" xfId="3" applyFont="1" applyFill="1" applyBorder="1" applyAlignment="1">
      <alignment horizontal="center" vertical="center" shrinkToFit="1"/>
    </xf>
    <xf numFmtId="0" fontId="19" fillId="0" borderId="4" xfId="3" applyFont="1" applyFill="1" applyBorder="1" applyAlignment="1">
      <alignment horizontal="center" vertical="center" shrinkToFit="1"/>
    </xf>
    <xf numFmtId="0" fontId="19" fillId="0" borderId="2" xfId="3" applyFont="1" applyFill="1" applyBorder="1" applyAlignment="1">
      <alignment horizontal="center" vertical="center" shrinkToFit="1"/>
    </xf>
    <xf numFmtId="0" fontId="19" fillId="0" borderId="4" xfId="3" applyFont="1" applyFill="1" applyBorder="1" applyAlignment="1">
      <alignment horizontal="center" vertical="center" shrinkToFit="1"/>
    </xf>
    <xf numFmtId="0" fontId="19" fillId="0" borderId="2" xfId="3" applyFont="1" applyFill="1" applyBorder="1" applyAlignment="1">
      <alignment horizontal="center" vertical="center" shrinkToFit="1"/>
    </xf>
    <xf numFmtId="0" fontId="19" fillId="0" borderId="4" xfId="3" applyFont="1" applyFill="1" applyBorder="1" applyAlignment="1">
      <alignment horizontal="center" vertical="center" shrinkToFit="1"/>
    </xf>
    <xf numFmtId="0" fontId="19" fillId="0" borderId="24" xfId="3" applyFont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 wrapText="1"/>
    </xf>
    <xf numFmtId="49" fontId="19" fillId="0" borderId="29" xfId="3" applyNumberFormat="1" applyFont="1" applyFill="1" applyBorder="1" applyAlignment="1">
      <alignment horizontal="center" vertical="center" wrapText="1" shrinkToFit="1"/>
    </xf>
    <xf numFmtId="0" fontId="19" fillId="0" borderId="28" xfId="12" applyFont="1" applyFill="1" applyBorder="1" applyAlignment="1">
      <alignment vertical="center" wrapText="1"/>
    </xf>
    <xf numFmtId="0" fontId="19" fillId="0" borderId="27" xfId="3" applyFont="1" applyBorder="1" applyAlignment="1">
      <alignment horizontal="center" vertical="center" wrapText="1"/>
    </xf>
    <xf numFmtId="177" fontId="19" fillId="0" borderId="28" xfId="3" applyNumberFormat="1" applyFont="1" applyFill="1" applyBorder="1" applyAlignment="1">
      <alignment horizontal="center" vertical="center" wrapText="1"/>
    </xf>
    <xf numFmtId="0" fontId="19" fillId="0" borderId="12" xfId="12" applyFont="1" applyFill="1" applyBorder="1" applyAlignment="1">
      <alignment vertical="center" wrapText="1"/>
    </xf>
    <xf numFmtId="0" fontId="19" fillId="0" borderId="10" xfId="12" applyFont="1" applyFill="1" applyBorder="1" applyAlignment="1">
      <alignment vertical="center" wrapText="1"/>
    </xf>
    <xf numFmtId="177" fontId="19" fillId="0" borderId="12" xfId="3" applyNumberFormat="1" applyFont="1" applyFill="1" applyBorder="1" applyAlignment="1">
      <alignment horizontal="center" vertical="center" wrapText="1"/>
    </xf>
    <xf numFmtId="177" fontId="19" fillId="0" borderId="10" xfId="3" applyNumberFormat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49" fontId="19" fillId="0" borderId="2" xfId="3" applyNumberFormat="1" applyFont="1" applyFill="1" applyBorder="1" applyAlignment="1">
      <alignment horizontal="center" vertical="center" wrapText="1" shrinkToFit="1"/>
    </xf>
    <xf numFmtId="49" fontId="19" fillId="0" borderId="4" xfId="3" applyNumberFormat="1" applyFont="1" applyFill="1" applyBorder="1" applyAlignment="1">
      <alignment horizontal="center" vertical="center" wrapText="1" shrinkToFi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49" fontId="19" fillId="0" borderId="28" xfId="3" applyNumberFormat="1" applyFont="1" applyFill="1" applyBorder="1" applyAlignment="1">
      <alignment horizontal="center" vertical="center" wrapText="1" shrinkToFit="1"/>
    </xf>
    <xf numFmtId="0" fontId="19" fillId="0" borderId="28" xfId="3" applyFont="1" applyFill="1" applyBorder="1" applyAlignment="1">
      <alignment horizontal="center" vertical="center" wrapText="1"/>
    </xf>
    <xf numFmtId="0" fontId="19" fillId="0" borderId="28" xfId="3" applyFont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176" fontId="19" fillId="0" borderId="27" xfId="3" applyNumberFormat="1" applyFont="1" applyBorder="1" applyAlignment="1">
      <alignment horizontal="center" vertical="center" wrapText="1"/>
    </xf>
    <xf numFmtId="176" fontId="19" fillId="0" borderId="28" xfId="3" applyNumberFormat="1" applyFont="1" applyBorder="1" applyAlignment="1">
      <alignment horizontal="center" vertical="center" wrapText="1"/>
    </xf>
    <xf numFmtId="49" fontId="19" fillId="0" borderId="12" xfId="3" applyNumberFormat="1" applyFont="1" applyFill="1" applyBorder="1" applyAlignment="1">
      <alignment horizontal="center" vertical="center" wrapText="1"/>
    </xf>
    <xf numFmtId="49" fontId="19" fillId="0" borderId="10" xfId="3" applyNumberFormat="1" applyFont="1" applyFill="1" applyBorder="1" applyAlignment="1">
      <alignment horizontal="center" vertical="center" wrapText="1"/>
    </xf>
    <xf numFmtId="178" fontId="19" fillId="0" borderId="2" xfId="3" applyNumberFormat="1" applyFont="1" applyFill="1" applyBorder="1" applyAlignment="1">
      <alignment horizontal="center" vertical="center"/>
    </xf>
    <xf numFmtId="178" fontId="19" fillId="0" borderId="4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right" vertical="center" wrapText="1"/>
    </xf>
    <xf numFmtId="0" fontId="18" fillId="0" borderId="20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25" xfId="3" applyFont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shrinkToFit="1"/>
    </xf>
    <xf numFmtId="49" fontId="19" fillId="0" borderId="12" xfId="3" applyNumberFormat="1" applyFont="1" applyFill="1" applyBorder="1" applyAlignment="1">
      <alignment horizontal="center" vertical="center" wrapText="1" shrinkToFit="1"/>
    </xf>
    <xf numFmtId="49" fontId="19" fillId="0" borderId="10" xfId="3" applyNumberFormat="1" applyFont="1" applyFill="1" applyBorder="1" applyAlignment="1">
      <alignment horizontal="center" vertical="center" wrapText="1" shrinkToFit="1"/>
    </xf>
    <xf numFmtId="0" fontId="19" fillId="0" borderId="24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19" fillId="0" borderId="21" xfId="12" applyFont="1" applyBorder="1" applyAlignment="1">
      <alignment vertical="center" wrapText="1"/>
    </xf>
    <xf numFmtId="0" fontId="19" fillId="0" borderId="30" xfId="12" applyFont="1" applyBorder="1" applyAlignment="1">
      <alignment vertical="center" wrapText="1"/>
    </xf>
  </cellXfs>
  <cellStyles count="13">
    <cellStyle name="ハイパーリンク" xfId="12" builtinId="8"/>
    <cellStyle name="ハイパーリンク 2" xfId="7" xr:uid="{00000000-0005-0000-0000-000000000000}"/>
    <cellStyle name="桁区切り" xfId="8" builtinId="6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 3 2" xfId="9" xr:uid="{00000000-0005-0000-0000-000008000000}"/>
    <cellStyle name="標準 3 2 2" xfId="11" xr:uid="{46517ACF-62F9-4EAA-813D-6E87BF71DB6E}"/>
    <cellStyle name="標準 3 3" xfId="10" xr:uid="{14DBE049-997B-4C20-BF65-D3DCAE4B04B5}"/>
    <cellStyle name="標準_③予算事業別調書(目次様式)" xfId="3" xr:uid="{00000000-0005-0000-0000-000009000000}"/>
  </cellStyles>
  <dxfs count="8"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fukushi/cmsfiles/contents/0000620/620147/R6_060ippan-(02.15).xlsx" TargetMode="External"/><Relationship Id="rId117" Type="http://schemas.openxmlformats.org/officeDocument/2006/relationships/hyperlink" Target="https://www.city.osaka.lg.jp/fukushi/cmsfiles/contents/0000620/620147/R6_109ippan-(02.15).xlsx" TargetMode="External"/><Relationship Id="rId21" Type="http://schemas.openxmlformats.org/officeDocument/2006/relationships/hyperlink" Target="https://www.city.osaka.lg.jp/fukushi/cmsfiles/contents/0000620/620147/R6_065ippan-(02.15).xlsx" TargetMode="External"/><Relationship Id="rId42" Type="http://schemas.openxmlformats.org/officeDocument/2006/relationships/hyperlink" Target="https://www.city.osaka.lg.jp/fukushi/cmsfiles/contents/0000620/620147/R6_044ippan-(02.15).xlsx" TargetMode="External"/><Relationship Id="rId47" Type="http://schemas.openxmlformats.org/officeDocument/2006/relationships/hyperlink" Target="https://www.city.osaka.lg.jp/fukushi/cmsfiles/contents/0000620/620147/R6_039ippan-(02.15).xlsx" TargetMode="External"/><Relationship Id="rId63" Type="http://schemas.openxmlformats.org/officeDocument/2006/relationships/hyperlink" Target="https://www.city.osaka.lg.jp/fukushi/cmsfiles/contents/0000620/620147/R6_023ippan-(02.15).xlsx" TargetMode="External"/><Relationship Id="rId68" Type="http://schemas.openxmlformats.org/officeDocument/2006/relationships/hyperlink" Target="https://www.city.osaka.lg.jp/fukushi/cmsfiles/contents/0000620/620147/R6_105ippan-(02.15).xlsx" TargetMode="External"/><Relationship Id="rId84" Type="http://schemas.openxmlformats.org/officeDocument/2006/relationships/hyperlink" Target="https://www.city.osaka.lg.jp/fukushi/cmsfiles/contents/0000620/620147/R6_089ippan-(02.15).xlsx" TargetMode="External"/><Relationship Id="rId89" Type="http://schemas.openxmlformats.org/officeDocument/2006/relationships/hyperlink" Target="https://www.city.osaka.lg.jp/fukushi/cmsfiles/contents/0000620/620147/R6_084ippan-(02.15).xlsx" TargetMode="External"/><Relationship Id="rId112" Type="http://schemas.openxmlformats.org/officeDocument/2006/relationships/hyperlink" Target="https://www.city.osaka.lg.jp/fukushi/cmsfiles/contents/0000620/620147/R6_114ippan-(02.15).xlsx" TargetMode="External"/><Relationship Id="rId133" Type="http://schemas.openxmlformats.org/officeDocument/2006/relationships/hyperlink" Target="https://www.city.osaka.lg.jp/fukushi/cmsfiles/contents/0000620/620147/R6_139ippan-(02.15).xlsx" TargetMode="External"/><Relationship Id="rId138" Type="http://schemas.openxmlformats.org/officeDocument/2006/relationships/hyperlink" Target="https://www.city.osaka.lg.jp/fukushi/cmsfiles/contents/0000620/620147/R6_134ippan-(02.15).xlsx" TargetMode="External"/><Relationship Id="rId154" Type="http://schemas.openxmlformats.org/officeDocument/2006/relationships/hyperlink" Target="https://www.city.osaka.lg.jp/fukushi/cmsfiles/contents/0000620/620147/R6_154ippan-(02.15).xlsx" TargetMode="External"/><Relationship Id="rId16" Type="http://schemas.openxmlformats.org/officeDocument/2006/relationships/hyperlink" Target="https://www.city.osaka.lg.jp/fukushi/cmsfiles/contents/0000620/620147/R6_019ippan-(02.15).xlsx" TargetMode="External"/><Relationship Id="rId107" Type="http://schemas.openxmlformats.org/officeDocument/2006/relationships/hyperlink" Target="https://www.city.osaka.lg.jp/fukushi/cmsfiles/contents/0000620/620147/R6_066ippan-(02.15).xlsx" TargetMode="External"/><Relationship Id="rId11" Type="http://schemas.openxmlformats.org/officeDocument/2006/relationships/hyperlink" Target="https://www.city.osaka.lg.jp/fukushi/cmsfiles/contents/0000620/620147/R6_011ippan-(02.15).xlsx" TargetMode="External"/><Relationship Id="rId32" Type="http://schemas.openxmlformats.org/officeDocument/2006/relationships/hyperlink" Target="https://www.city.osaka.lg.jp/fukushi/cmsfiles/contents/0000620/620147/R6_054ippan-(02.15).xlsx" TargetMode="External"/><Relationship Id="rId37" Type="http://schemas.openxmlformats.org/officeDocument/2006/relationships/hyperlink" Target="https://www.city.osaka.lg.jp/fukushi/cmsfiles/contents/0000620/620147/R6_049ippan-(02.15).xlsx" TargetMode="External"/><Relationship Id="rId53" Type="http://schemas.openxmlformats.org/officeDocument/2006/relationships/hyperlink" Target="https://www.city.osaka.lg.jp/fukushi/cmsfiles/contents/0000620/620147/R6_033ippan-(02.15).xlsx" TargetMode="External"/><Relationship Id="rId58" Type="http://schemas.openxmlformats.org/officeDocument/2006/relationships/hyperlink" Target="https://www.city.osaka.lg.jp/fukushi/cmsfiles/contents/0000620/620147/R6_028ippan-(02.15).xlsx" TargetMode="External"/><Relationship Id="rId74" Type="http://schemas.openxmlformats.org/officeDocument/2006/relationships/hyperlink" Target="https://www.city.osaka.lg.jp/fukushi/cmsfiles/contents/0000620/620147/R6_099ippan-(02.15).xlsx" TargetMode="External"/><Relationship Id="rId79" Type="http://schemas.openxmlformats.org/officeDocument/2006/relationships/hyperlink" Target="https://www.city.osaka.lg.jp/fukushi/cmsfiles/contents/0000620/620147/R6_094ippan-(02.15).xlsx" TargetMode="External"/><Relationship Id="rId102" Type="http://schemas.openxmlformats.org/officeDocument/2006/relationships/hyperlink" Target="https://www.city.osaka.lg.jp/fukushi/cmsfiles/contents/0000620/620147/R6_071ippan-(02.15).xlsx" TargetMode="External"/><Relationship Id="rId123" Type="http://schemas.openxmlformats.org/officeDocument/2006/relationships/hyperlink" Target="https://www.city.osaka.lg.jp/fukushi/cmsfiles/contents/0000620/620147/R6_128ippan-(02.15).xlsx" TargetMode="External"/><Relationship Id="rId128" Type="http://schemas.openxmlformats.org/officeDocument/2006/relationships/hyperlink" Target="https://www.city.osaka.lg.jp/fukushi/cmsfiles/contents/0000620/620147/R6_123ippan-(02.15).xlsx" TargetMode="External"/><Relationship Id="rId144" Type="http://schemas.openxmlformats.org/officeDocument/2006/relationships/hyperlink" Target="https://www.city.osaka.lg.jp/fukushi/cmsfiles/contents/0000620/620147/R6_143ippan-(02.15).xlsx" TargetMode="External"/><Relationship Id="rId149" Type="http://schemas.openxmlformats.org/officeDocument/2006/relationships/hyperlink" Target="https://www.city.osaka.lg.jp/fukushi/cmsfiles/contents/0000620/620147/R6_150ippan-(02.15).xlsx" TargetMode="External"/><Relationship Id="rId5" Type="http://schemas.openxmlformats.org/officeDocument/2006/relationships/hyperlink" Target="https://www.city.osaka.lg.jp/fukushi/cmsfiles/contents/0000620/620147/R6_005ippan-(02.15).xlsx" TargetMode="External"/><Relationship Id="rId90" Type="http://schemas.openxmlformats.org/officeDocument/2006/relationships/hyperlink" Target="https://www.city.osaka.lg.jp/fukushi/cmsfiles/contents/0000620/620147/R6_083ippan-(02.15).xlsx" TargetMode="External"/><Relationship Id="rId95" Type="http://schemas.openxmlformats.org/officeDocument/2006/relationships/hyperlink" Target="https://www.city.osaka.lg.jp/fukushi/cmsfiles/contents/0000620/620147/R6_078ippan-(02.15).xlsx" TargetMode="External"/><Relationship Id="rId22" Type="http://schemas.openxmlformats.org/officeDocument/2006/relationships/hyperlink" Target="https://www.city.osaka.lg.jp/fukushi/cmsfiles/contents/0000620/620147/R6_064ippan-(02.15).xlsx" TargetMode="External"/><Relationship Id="rId27" Type="http://schemas.openxmlformats.org/officeDocument/2006/relationships/hyperlink" Target="https://www.city.osaka.lg.jp/fukushi/cmsfiles/contents/0000620/620147/R6_059ippan-(02.15).xlsx" TargetMode="External"/><Relationship Id="rId43" Type="http://schemas.openxmlformats.org/officeDocument/2006/relationships/hyperlink" Target="https://www.city.osaka.lg.jp/fukushi/cmsfiles/contents/0000620/620147/R6_043ippan-(02.15).xlsx" TargetMode="External"/><Relationship Id="rId48" Type="http://schemas.openxmlformats.org/officeDocument/2006/relationships/hyperlink" Target="https://www.city.osaka.lg.jp/fukushi/cmsfiles/contents/0000620/620147/R6_038ippan-(02.15).xlsx" TargetMode="External"/><Relationship Id="rId64" Type="http://schemas.openxmlformats.org/officeDocument/2006/relationships/hyperlink" Target="https://www.city.osaka.lg.jp/fukushi/cmsfiles/contents/0000620/620147/R6_022ippan-(02.15).xlsx" TargetMode="External"/><Relationship Id="rId69" Type="http://schemas.openxmlformats.org/officeDocument/2006/relationships/hyperlink" Target="https://www.city.osaka.lg.jp/fukushi/cmsfiles/contents/0000620/620147/R6_104ippan-(02.15).xlsx" TargetMode="External"/><Relationship Id="rId113" Type="http://schemas.openxmlformats.org/officeDocument/2006/relationships/hyperlink" Target="https://www.city.osaka.lg.jp/fukushi/cmsfiles/contents/0000620/620147/R6_113ippan-(02.15).xlsx" TargetMode="External"/><Relationship Id="rId118" Type="http://schemas.openxmlformats.org/officeDocument/2006/relationships/hyperlink" Target="https://www.city.osaka.lg.jp/fukushi/cmsfiles/contents/0000620/620147/R6_108ippan-(02.15).xlsx" TargetMode="External"/><Relationship Id="rId134" Type="http://schemas.openxmlformats.org/officeDocument/2006/relationships/hyperlink" Target="https://www.city.osaka.lg.jp/fukushi/cmsfiles/contents/0000620/620147/R6_138ippan-(02.15).xlsx" TargetMode="External"/><Relationship Id="rId139" Type="http://schemas.openxmlformats.org/officeDocument/2006/relationships/hyperlink" Target="https://www.city.osaka.lg.jp/fukushi/cmsfiles/contents/0000620/620147/R6_133ippan-(02.15).xlsx" TargetMode="External"/><Relationship Id="rId80" Type="http://schemas.openxmlformats.org/officeDocument/2006/relationships/hyperlink" Target="https://www.city.osaka.lg.jp/fukushi/cmsfiles/contents/0000620/620147/R6_093ippan-(02.15).xlsx" TargetMode="External"/><Relationship Id="rId85" Type="http://schemas.openxmlformats.org/officeDocument/2006/relationships/hyperlink" Target="https://www.city.osaka.lg.jp/fukushi/cmsfiles/contents/0000620/620147/R6_088ippan-(02.15).xlsx" TargetMode="External"/><Relationship Id="rId150" Type="http://schemas.openxmlformats.org/officeDocument/2006/relationships/hyperlink" Target="https://www.city.osaka.lg.jp/fukushi/cmsfiles/contents/0000620/620147/R6_149ippan-(02.15).xlsx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www.city.osaka.lg.jp/fukushi/cmsfiles/contents/0000620/620147/R6_012ippan-(02.15).xlsx" TargetMode="External"/><Relationship Id="rId17" Type="http://schemas.openxmlformats.org/officeDocument/2006/relationships/hyperlink" Target="https://www.city.osaka.lg.jp/fukushi/cmsfiles/contents/0000620/620147/R6_018ippan-(02.15).xlsx" TargetMode="External"/><Relationship Id="rId25" Type="http://schemas.openxmlformats.org/officeDocument/2006/relationships/hyperlink" Target="https://www.city.osaka.lg.jp/fukushi/cmsfiles/contents/0000620/620147/R6_061ippan-(02.15).xlsx" TargetMode="External"/><Relationship Id="rId33" Type="http://schemas.openxmlformats.org/officeDocument/2006/relationships/hyperlink" Target="https://www.city.osaka.lg.jp/fukushi/cmsfiles/contents/0000620/620147/R6_053ippan-(02.15).xlsx" TargetMode="External"/><Relationship Id="rId38" Type="http://schemas.openxmlformats.org/officeDocument/2006/relationships/hyperlink" Target="https://www.city.osaka.lg.jp/fukushi/cmsfiles/contents/0000620/620147/R6_048ippan-(02.15).xlsx" TargetMode="External"/><Relationship Id="rId46" Type="http://schemas.openxmlformats.org/officeDocument/2006/relationships/hyperlink" Target="https://www.city.osaka.lg.jp/fukushi/cmsfiles/contents/0000620/620147/R6_040ippan-(02.15).xlsx" TargetMode="External"/><Relationship Id="rId59" Type="http://schemas.openxmlformats.org/officeDocument/2006/relationships/hyperlink" Target="https://www.city.osaka.lg.jp/fukushi/cmsfiles/contents/0000620/620147/R6_027ippan-(02.15).xlsx" TargetMode="External"/><Relationship Id="rId67" Type="http://schemas.openxmlformats.org/officeDocument/2006/relationships/hyperlink" Target="https://www.city.osaka.lg.jp/fukushi/cmsfiles/contents/0000620/620147/R6_106ippan-(02.15).xlsx" TargetMode="External"/><Relationship Id="rId103" Type="http://schemas.openxmlformats.org/officeDocument/2006/relationships/hyperlink" Target="https://www.city.osaka.lg.jp/fukushi/cmsfiles/contents/0000620/620147/R6_070ippan-(02.15).xlsx" TargetMode="External"/><Relationship Id="rId108" Type="http://schemas.openxmlformats.org/officeDocument/2006/relationships/hyperlink" Target="https://www.city.osaka.lg.jp/fukushi/cmsfiles/contents/0000620/620147/R6_118ippan-(02.15).xlsx" TargetMode="External"/><Relationship Id="rId116" Type="http://schemas.openxmlformats.org/officeDocument/2006/relationships/hyperlink" Target="https://www.city.osaka.lg.jp/fukushi/cmsfiles/contents/0000620/620147/R6_110ippan-(02.15).xlsx" TargetMode="External"/><Relationship Id="rId124" Type="http://schemas.openxmlformats.org/officeDocument/2006/relationships/hyperlink" Target="https://www.city.osaka.lg.jp/fukushi/cmsfiles/contents/0000620/620147/R6_127ippan-(02.15).xlsx" TargetMode="External"/><Relationship Id="rId129" Type="http://schemas.openxmlformats.org/officeDocument/2006/relationships/hyperlink" Target="https://www.city.osaka.lg.jp/fukushi/cmsfiles/contents/0000620/620147/R6_129ippan-(02.15).xlsx" TargetMode="External"/><Relationship Id="rId137" Type="http://schemas.openxmlformats.org/officeDocument/2006/relationships/hyperlink" Target="https://www.city.osaka.lg.jp/fukushi/cmsfiles/contents/0000620/620147/R6_135ippan-(02.15).xlsx" TargetMode="External"/><Relationship Id="rId20" Type="http://schemas.openxmlformats.org/officeDocument/2006/relationships/hyperlink" Target="https://www.city.osaka.lg.jp/fukushi/cmsfiles/contents/0000620/620147/R6_020ippan-(02.15).xlsx" TargetMode="External"/><Relationship Id="rId41" Type="http://schemas.openxmlformats.org/officeDocument/2006/relationships/hyperlink" Target="https://www.city.osaka.lg.jp/fukushi/cmsfiles/contents/0000620/620147/R6_045ippan-(02.15).xlsx" TargetMode="External"/><Relationship Id="rId54" Type="http://schemas.openxmlformats.org/officeDocument/2006/relationships/hyperlink" Target="https://www.city.osaka.lg.jp/fukushi/cmsfiles/contents/0000620/620147/R6_032ippan-(02.15).xlsx" TargetMode="External"/><Relationship Id="rId62" Type="http://schemas.openxmlformats.org/officeDocument/2006/relationships/hyperlink" Target="https://www.city.osaka.lg.jp/fukushi/cmsfiles/contents/0000620/620147/R6_024ippan-(02.15).xlsx" TargetMode="External"/><Relationship Id="rId70" Type="http://schemas.openxmlformats.org/officeDocument/2006/relationships/hyperlink" Target="https://www.city.osaka.lg.jp/fukushi/cmsfiles/contents/0000620/620147/R6_103ippan-(02.15).xlsx" TargetMode="External"/><Relationship Id="rId75" Type="http://schemas.openxmlformats.org/officeDocument/2006/relationships/hyperlink" Target="https://www.city.osaka.lg.jp/fukushi/cmsfiles/contents/0000620/620147/R6_098ippan-(02.15).xlsx" TargetMode="External"/><Relationship Id="rId83" Type="http://schemas.openxmlformats.org/officeDocument/2006/relationships/hyperlink" Target="https://www.city.osaka.lg.jp/fukushi/cmsfiles/contents/0000620/620147/R6_090ippan-(02.15).xlsx" TargetMode="External"/><Relationship Id="rId88" Type="http://schemas.openxmlformats.org/officeDocument/2006/relationships/hyperlink" Target="https://www.city.osaka.lg.jp/fukushi/cmsfiles/contents/0000620/620147/R6_085ippan-(02.15).xlsx" TargetMode="External"/><Relationship Id="rId91" Type="http://schemas.openxmlformats.org/officeDocument/2006/relationships/hyperlink" Target="https://www.city.osaka.lg.jp/fukushi/cmsfiles/contents/0000620/620147/R6_082ippan-(02.15).xlsx" TargetMode="External"/><Relationship Id="rId96" Type="http://schemas.openxmlformats.org/officeDocument/2006/relationships/hyperlink" Target="https://www.city.osaka.lg.jp/fukushi/cmsfiles/contents/0000620/620147/R6_077ippan-(02.15).xlsx" TargetMode="External"/><Relationship Id="rId111" Type="http://schemas.openxmlformats.org/officeDocument/2006/relationships/hyperlink" Target="https://www.city.osaka.lg.jp/fukushi/cmsfiles/contents/0000620/620147/R6_115ippan-(02.15).xlsx" TargetMode="External"/><Relationship Id="rId132" Type="http://schemas.openxmlformats.org/officeDocument/2006/relationships/hyperlink" Target="https://www.city.osaka.lg.jp/fukushi/cmsfiles/contents/0000620/620147/R6_140ippan-(02.15).xlsx" TargetMode="External"/><Relationship Id="rId140" Type="http://schemas.openxmlformats.org/officeDocument/2006/relationships/hyperlink" Target="https://www.city.osaka.lg.jp/fukushi/cmsfiles/contents/0000620/620147/R6_132ippan-(02.15).xlsx" TargetMode="External"/><Relationship Id="rId145" Type="http://schemas.openxmlformats.org/officeDocument/2006/relationships/hyperlink" Target="https://www.city.osaka.lg.jp/fukushi/cmsfiles/contents/0000620/620147/R6_142ippan-(02.15).xlsx" TargetMode="External"/><Relationship Id="rId153" Type="http://schemas.openxmlformats.org/officeDocument/2006/relationships/hyperlink" Target="https://www.city.osaka.lg.jp/fukushi/cmsfiles/contents/0000620/620147/R6_153ippan-(02.15).xlsx" TargetMode="External"/><Relationship Id="rId1" Type="http://schemas.openxmlformats.org/officeDocument/2006/relationships/hyperlink" Target="https://www.city.osaka.lg.jp/fukushi/cmsfiles/contents/0000620/620147/R6_001ippan-(02.15).xlsx" TargetMode="External"/><Relationship Id="rId6" Type="http://schemas.openxmlformats.org/officeDocument/2006/relationships/hyperlink" Target="https://www.city.osaka.lg.jp/fukushi/cmsfiles/contents/0000620/620147/R6_006ippan-(02.15).xlsx" TargetMode="External"/><Relationship Id="rId15" Type="http://schemas.openxmlformats.org/officeDocument/2006/relationships/hyperlink" Target="https://www.city.osaka.lg.jp/fukushi/cmsfiles/contents/0000620/620147/R6_015ippan-(02.15).xlsx" TargetMode="External"/><Relationship Id="rId23" Type="http://schemas.openxmlformats.org/officeDocument/2006/relationships/hyperlink" Target="https://www.city.osaka.lg.jp/fukushi/cmsfiles/contents/0000620/620147/R6_063ippan-(02.15).xlsx" TargetMode="External"/><Relationship Id="rId28" Type="http://schemas.openxmlformats.org/officeDocument/2006/relationships/hyperlink" Target="https://www.city.osaka.lg.jp/fukushi/cmsfiles/contents/0000620/620147/R6_058ippan-(02.15).xlsx" TargetMode="External"/><Relationship Id="rId36" Type="http://schemas.openxmlformats.org/officeDocument/2006/relationships/hyperlink" Target="https://www.city.osaka.lg.jp/fukushi/cmsfiles/contents/0000620/620147/R6_050ippan-(02.15).xlsx" TargetMode="External"/><Relationship Id="rId49" Type="http://schemas.openxmlformats.org/officeDocument/2006/relationships/hyperlink" Target="https://www.city.osaka.lg.jp/fukushi/cmsfiles/contents/0000620/620147/R6_037ippan-(02.15).xlsx" TargetMode="External"/><Relationship Id="rId57" Type="http://schemas.openxmlformats.org/officeDocument/2006/relationships/hyperlink" Target="https://www.city.osaka.lg.jp/fukushi/cmsfiles/contents/0000620/620147/R6_029ippan-(02.15).xlsx" TargetMode="External"/><Relationship Id="rId106" Type="http://schemas.openxmlformats.org/officeDocument/2006/relationships/hyperlink" Target="https://www.city.osaka.lg.jp/fukushi/cmsfiles/contents/0000620/620147/R6_067ippan-(02.15).xlsx" TargetMode="External"/><Relationship Id="rId114" Type="http://schemas.openxmlformats.org/officeDocument/2006/relationships/hyperlink" Target="https://www.city.osaka.lg.jp/fukushi/cmsfiles/contents/0000620/620147/R6_112ippan-(02.15).xlsx" TargetMode="External"/><Relationship Id="rId119" Type="http://schemas.openxmlformats.org/officeDocument/2006/relationships/hyperlink" Target="https://www.city.osaka.lg.jp/fukushi/cmsfiles/contents/0000620/620147/R6_122ippan-(02.15).xlsx" TargetMode="External"/><Relationship Id="rId127" Type="http://schemas.openxmlformats.org/officeDocument/2006/relationships/hyperlink" Target="https://www.city.osaka.lg.jp/fukushi/cmsfiles/contents/0000620/620147/R6_124ippan-(02.15).xlsx" TargetMode="External"/><Relationship Id="rId10" Type="http://schemas.openxmlformats.org/officeDocument/2006/relationships/hyperlink" Target="https://www.city.osaka.lg.jp/fukushi/cmsfiles/contents/0000620/620147/R6_010ippan-(02.15).xlsx" TargetMode="External"/><Relationship Id="rId31" Type="http://schemas.openxmlformats.org/officeDocument/2006/relationships/hyperlink" Target="https://www.city.osaka.lg.jp/fukushi/cmsfiles/contents/0000620/620147/R6_055ippan-(02.15).xlsx" TargetMode="External"/><Relationship Id="rId44" Type="http://schemas.openxmlformats.org/officeDocument/2006/relationships/hyperlink" Target="https://www.city.osaka.lg.jp/fukushi/cmsfiles/contents/0000620/620147/R6_042ippan-(02.15).xlsx" TargetMode="External"/><Relationship Id="rId52" Type="http://schemas.openxmlformats.org/officeDocument/2006/relationships/hyperlink" Target="https://www.city.osaka.lg.jp/fukushi/cmsfiles/contents/0000620/620147/R6_034ippan-(02.15).xlsx" TargetMode="External"/><Relationship Id="rId60" Type="http://schemas.openxmlformats.org/officeDocument/2006/relationships/hyperlink" Target="https://www.city.osaka.lg.jp/fukushi/cmsfiles/contents/0000620/620147/R6_026ippan-(02.15).xlsx" TargetMode="External"/><Relationship Id="rId65" Type="http://schemas.openxmlformats.org/officeDocument/2006/relationships/hyperlink" Target="https://www.city.osaka.lg.jp/fukushi/cmsfiles/contents/0000620/620147/R6_021ippan-(02.15).xlsx" TargetMode="External"/><Relationship Id="rId73" Type="http://schemas.openxmlformats.org/officeDocument/2006/relationships/hyperlink" Target="https://www.city.osaka.lg.jp/fukushi/cmsfiles/contents/0000620/620147/R6_100ippan-(02.15).xlsx" TargetMode="External"/><Relationship Id="rId78" Type="http://schemas.openxmlformats.org/officeDocument/2006/relationships/hyperlink" Target="https://www.city.osaka.lg.jp/fukushi/cmsfiles/contents/0000620/620147/R6_095ippan-(02.15).xlsx" TargetMode="External"/><Relationship Id="rId81" Type="http://schemas.openxmlformats.org/officeDocument/2006/relationships/hyperlink" Target="https://www.city.osaka.lg.jp/fukushi/cmsfiles/contents/0000620/620147/R6_092ippan-(02.15).xlsx" TargetMode="External"/><Relationship Id="rId86" Type="http://schemas.openxmlformats.org/officeDocument/2006/relationships/hyperlink" Target="https://www.city.osaka.lg.jp/fukushi/cmsfiles/contents/0000620/620147/R6_087ippan-(02.15).xlsx" TargetMode="External"/><Relationship Id="rId94" Type="http://schemas.openxmlformats.org/officeDocument/2006/relationships/hyperlink" Target="https://www.city.osaka.lg.jp/fukushi/cmsfiles/contents/0000620/620147/R6_079ippan-(02.15).xlsx" TargetMode="External"/><Relationship Id="rId99" Type="http://schemas.openxmlformats.org/officeDocument/2006/relationships/hyperlink" Target="https://www.city.osaka.lg.jp/fukushi/cmsfiles/contents/0000620/620147/R6_074ippan-(02.15).xlsx" TargetMode="External"/><Relationship Id="rId101" Type="http://schemas.openxmlformats.org/officeDocument/2006/relationships/hyperlink" Target="https://www.city.osaka.lg.jp/fukushi/cmsfiles/contents/0000620/620147/R6_072ippan-(02.15).xlsx" TargetMode="External"/><Relationship Id="rId122" Type="http://schemas.openxmlformats.org/officeDocument/2006/relationships/hyperlink" Target="https://www.city.osaka.lg.jp/fukushi/cmsfiles/contents/0000620/620147/R6_119ippan-(02.15).xlsx" TargetMode="External"/><Relationship Id="rId130" Type="http://schemas.openxmlformats.org/officeDocument/2006/relationships/hyperlink" Target="https://www.city.osaka.lg.jp/fukushi/cmsfiles/contents/0000620/620147/R6_130ippan-(02.15).xlsx" TargetMode="External"/><Relationship Id="rId135" Type="http://schemas.openxmlformats.org/officeDocument/2006/relationships/hyperlink" Target="https://www.city.osaka.lg.jp/fukushi/cmsfiles/contents/0000620/620147/R6_137ippan-(02.15).xlsx" TargetMode="External"/><Relationship Id="rId143" Type="http://schemas.openxmlformats.org/officeDocument/2006/relationships/hyperlink" Target="https://www.city.osaka.lg.jp/fukushi/cmsfiles/contents/0000620/620147/R6_144ippan-(02.15).xlsx" TargetMode="External"/><Relationship Id="rId148" Type="http://schemas.openxmlformats.org/officeDocument/2006/relationships/hyperlink" Target="https://www.city.osaka.lg.jp/fukushi/cmsfiles/contents/0000620/620147/R6_148ippan-(02.15).xlsx" TargetMode="External"/><Relationship Id="rId151" Type="http://schemas.openxmlformats.org/officeDocument/2006/relationships/hyperlink" Target="https://www.city.osaka.lg.jp/fukushi/cmsfiles/contents/0000620/620147/R6_151ippan-(02.15).xlsx" TargetMode="External"/><Relationship Id="rId4" Type="http://schemas.openxmlformats.org/officeDocument/2006/relationships/hyperlink" Target="https://www.city.osaka.lg.jp/fukushi/cmsfiles/contents/0000620/620147/R6_004ippan-(02.15).xlsx" TargetMode="External"/><Relationship Id="rId9" Type="http://schemas.openxmlformats.org/officeDocument/2006/relationships/hyperlink" Target="https://www.city.osaka.lg.jp/fukushi/cmsfiles/contents/0000620/620147/R6_009ippan-(02.15).xlsx" TargetMode="External"/><Relationship Id="rId13" Type="http://schemas.openxmlformats.org/officeDocument/2006/relationships/hyperlink" Target="https://www.city.osaka.lg.jp/fukushi/cmsfiles/contents/0000620/620147/R6_013ippan-(02.15).xlsx" TargetMode="External"/><Relationship Id="rId18" Type="http://schemas.openxmlformats.org/officeDocument/2006/relationships/hyperlink" Target="https://www.city.osaka.lg.jp/fukushi/cmsfiles/contents/0000620/620147/R6_017ippan-(02.15).xlsx" TargetMode="External"/><Relationship Id="rId39" Type="http://schemas.openxmlformats.org/officeDocument/2006/relationships/hyperlink" Target="https://www.city.osaka.lg.jp/fukushi/cmsfiles/contents/0000620/620147/R6_047ippan-(02.15).xlsx" TargetMode="External"/><Relationship Id="rId109" Type="http://schemas.openxmlformats.org/officeDocument/2006/relationships/hyperlink" Target="https://www.city.osaka.lg.jp/fukushi/cmsfiles/contents/0000620/620147/R6_117ippan-(02.15).xlsx" TargetMode="External"/><Relationship Id="rId34" Type="http://schemas.openxmlformats.org/officeDocument/2006/relationships/hyperlink" Target="https://www.city.osaka.lg.jp/fukushi/cmsfiles/contents/0000620/620147/R6_052ippan-(02.15).xlsx" TargetMode="External"/><Relationship Id="rId50" Type="http://schemas.openxmlformats.org/officeDocument/2006/relationships/hyperlink" Target="https://www.city.osaka.lg.jp/fukushi/cmsfiles/contents/0000620/620147/R6_036ippan-(02.15).xlsx" TargetMode="External"/><Relationship Id="rId55" Type="http://schemas.openxmlformats.org/officeDocument/2006/relationships/hyperlink" Target="https://www.city.osaka.lg.jp/fukushi/cmsfiles/contents/0000620/620147/R6_031ippan-(02.15).xlsx" TargetMode="External"/><Relationship Id="rId76" Type="http://schemas.openxmlformats.org/officeDocument/2006/relationships/hyperlink" Target="https://www.city.osaka.lg.jp/fukushi/cmsfiles/contents/0000620/620147/R6_097ippan-(02.15).xlsx" TargetMode="External"/><Relationship Id="rId97" Type="http://schemas.openxmlformats.org/officeDocument/2006/relationships/hyperlink" Target="https://www.city.osaka.lg.jp/fukushi/cmsfiles/contents/0000620/620147/R6_076ippan-(02.15).xlsx" TargetMode="External"/><Relationship Id="rId104" Type="http://schemas.openxmlformats.org/officeDocument/2006/relationships/hyperlink" Target="https://www.city.osaka.lg.jp/fukushi/cmsfiles/contents/0000620/620147/R6_069ippan-(02.15).xlsx" TargetMode="External"/><Relationship Id="rId120" Type="http://schemas.openxmlformats.org/officeDocument/2006/relationships/hyperlink" Target="https://www.city.osaka.lg.jp/fukushi/cmsfiles/contents/0000620/620147/R6_121ippan-(02.15).xlsx" TargetMode="External"/><Relationship Id="rId125" Type="http://schemas.openxmlformats.org/officeDocument/2006/relationships/hyperlink" Target="https://www.city.osaka.lg.jp/fukushi/cmsfiles/contents/0000620/620147/R6_126ippan-(02.15).xlsx" TargetMode="External"/><Relationship Id="rId141" Type="http://schemas.openxmlformats.org/officeDocument/2006/relationships/hyperlink" Target="https://www.city.osaka.lg.jp/fukushi/cmsfiles/contents/0000620/620147/R6_131ippan-(02.15).xlsx" TargetMode="External"/><Relationship Id="rId146" Type="http://schemas.openxmlformats.org/officeDocument/2006/relationships/hyperlink" Target="https://www.city.osaka.lg.jp/fukushi/cmsfiles/contents/0000620/620147/R6_147ippan-(02.15).xlsx" TargetMode="External"/><Relationship Id="rId7" Type="http://schemas.openxmlformats.org/officeDocument/2006/relationships/hyperlink" Target="https://www.city.osaka.lg.jp/fukushi/cmsfiles/contents/0000620/620147/R6_007ippan-(02.15).xlsx" TargetMode="External"/><Relationship Id="rId71" Type="http://schemas.openxmlformats.org/officeDocument/2006/relationships/hyperlink" Target="https://www.city.osaka.lg.jp/fukushi/cmsfiles/contents/0000620/620147/R6_102ippan-(02.15).xlsx" TargetMode="External"/><Relationship Id="rId92" Type="http://schemas.openxmlformats.org/officeDocument/2006/relationships/hyperlink" Target="https://www.city.osaka.lg.jp/fukushi/cmsfiles/contents/0000620/620147/R6_081ippan-(02.15).xlsx" TargetMode="External"/><Relationship Id="rId2" Type="http://schemas.openxmlformats.org/officeDocument/2006/relationships/hyperlink" Target="https://www.city.osaka.lg.jp/fukushi/cmsfiles/contents/0000620/620147/R6_002ippan-(02.15).xlsx" TargetMode="External"/><Relationship Id="rId29" Type="http://schemas.openxmlformats.org/officeDocument/2006/relationships/hyperlink" Target="https://www.city.osaka.lg.jp/fukushi/cmsfiles/contents/0000620/620147/R6_057ippan-(02.15).xlsx" TargetMode="External"/><Relationship Id="rId24" Type="http://schemas.openxmlformats.org/officeDocument/2006/relationships/hyperlink" Target="https://www.city.osaka.lg.jp/fukushi/cmsfiles/contents/0000620/620147/R6_062ippan-(02.15).xlsx" TargetMode="External"/><Relationship Id="rId40" Type="http://schemas.openxmlformats.org/officeDocument/2006/relationships/hyperlink" Target="https://www.city.osaka.lg.jp/fukushi/cmsfiles/contents/0000620/620147/R6_046ippan-(02.15).xlsx" TargetMode="External"/><Relationship Id="rId45" Type="http://schemas.openxmlformats.org/officeDocument/2006/relationships/hyperlink" Target="https://www.city.osaka.lg.jp/fukushi/cmsfiles/contents/0000620/620147/R6_041ippan-(02.15).xlsx" TargetMode="External"/><Relationship Id="rId66" Type="http://schemas.openxmlformats.org/officeDocument/2006/relationships/hyperlink" Target="https://www.city.osaka.lg.jp/fukushi/cmsfiles/contents/0000620/620147/R6_107ippan-(02.15).xlsx" TargetMode="External"/><Relationship Id="rId87" Type="http://schemas.openxmlformats.org/officeDocument/2006/relationships/hyperlink" Target="https://www.city.osaka.lg.jp/fukushi/cmsfiles/contents/0000620/620147/R6_086ippan-(02.15).xlsx" TargetMode="External"/><Relationship Id="rId110" Type="http://schemas.openxmlformats.org/officeDocument/2006/relationships/hyperlink" Target="https://www.city.osaka.lg.jp/fukushi/cmsfiles/contents/0000620/620147/R6_116ippan-(02.15).xlsx" TargetMode="External"/><Relationship Id="rId115" Type="http://schemas.openxmlformats.org/officeDocument/2006/relationships/hyperlink" Target="https://www.city.osaka.lg.jp/fukushi/cmsfiles/contents/0000620/620147/R6_111ippan-(02.15).xlsx" TargetMode="External"/><Relationship Id="rId131" Type="http://schemas.openxmlformats.org/officeDocument/2006/relationships/hyperlink" Target="https://www.city.osaka.lg.jp/fukushi/cmsfiles/contents/0000620/620147/R6_141ippan-(02.15).xlsx" TargetMode="External"/><Relationship Id="rId136" Type="http://schemas.openxmlformats.org/officeDocument/2006/relationships/hyperlink" Target="https://www.city.osaka.lg.jp/fukushi/cmsfiles/contents/0000620/620147/R6_136ippan-(02.15).xlsx" TargetMode="External"/><Relationship Id="rId61" Type="http://schemas.openxmlformats.org/officeDocument/2006/relationships/hyperlink" Target="https://www.city.osaka.lg.jp/fukushi/cmsfiles/contents/0000620/620147/R6_025ippan-(02.15).xlsx" TargetMode="External"/><Relationship Id="rId82" Type="http://schemas.openxmlformats.org/officeDocument/2006/relationships/hyperlink" Target="https://www.city.osaka.lg.jp/fukushi/cmsfiles/contents/0000620/620147/R6_091ippan-(02.15).xlsx" TargetMode="External"/><Relationship Id="rId152" Type="http://schemas.openxmlformats.org/officeDocument/2006/relationships/hyperlink" Target="https://www.city.osaka.lg.jp/fukushi/cmsfiles/contents/0000620/620147/R6_152ippan-(02.15).xlsx" TargetMode="External"/><Relationship Id="rId19" Type="http://schemas.openxmlformats.org/officeDocument/2006/relationships/hyperlink" Target="https://www.city.osaka.lg.jp/fukushi/cmsfiles/contents/0000620/620147/R6_016ippan-(02.15).xlsx" TargetMode="External"/><Relationship Id="rId14" Type="http://schemas.openxmlformats.org/officeDocument/2006/relationships/hyperlink" Target="https://www.city.osaka.lg.jp/fukushi/cmsfiles/contents/0000620/620147/R6_014ippan-(02.15).xlsx" TargetMode="External"/><Relationship Id="rId30" Type="http://schemas.openxmlformats.org/officeDocument/2006/relationships/hyperlink" Target="https://www.city.osaka.lg.jp/fukushi/cmsfiles/contents/0000620/620147/R6_056ippan-(02.15).xlsx" TargetMode="External"/><Relationship Id="rId35" Type="http://schemas.openxmlformats.org/officeDocument/2006/relationships/hyperlink" Target="https://www.city.osaka.lg.jp/fukushi/cmsfiles/contents/0000620/620147/R6_051ippan-(02.15).xlsx" TargetMode="External"/><Relationship Id="rId56" Type="http://schemas.openxmlformats.org/officeDocument/2006/relationships/hyperlink" Target="https://www.city.osaka.lg.jp/fukushi/cmsfiles/contents/0000620/620147/R6_030ippan-(02.15).xlsx" TargetMode="External"/><Relationship Id="rId77" Type="http://schemas.openxmlformats.org/officeDocument/2006/relationships/hyperlink" Target="https://www.city.osaka.lg.jp/fukushi/cmsfiles/contents/0000620/620147/R6_096ippan-(02.15).xlsx" TargetMode="External"/><Relationship Id="rId100" Type="http://schemas.openxmlformats.org/officeDocument/2006/relationships/hyperlink" Target="https://www.city.osaka.lg.jp/fukushi/cmsfiles/contents/0000620/620147/R6_073ippan-(02.15).xlsx" TargetMode="External"/><Relationship Id="rId105" Type="http://schemas.openxmlformats.org/officeDocument/2006/relationships/hyperlink" Target="https://www.city.osaka.lg.jp/fukushi/cmsfiles/contents/0000620/620147/R6_068ippan-(02.15).xlsx" TargetMode="External"/><Relationship Id="rId126" Type="http://schemas.openxmlformats.org/officeDocument/2006/relationships/hyperlink" Target="https://www.city.osaka.lg.jp/fukushi/cmsfiles/contents/0000620/620147/R6_125ippan-(02.15).xlsx" TargetMode="External"/><Relationship Id="rId147" Type="http://schemas.openxmlformats.org/officeDocument/2006/relationships/hyperlink" Target="https://www.city.osaka.lg.jp/fukushi/cmsfiles/contents/0000620/620147/R6_146ippan-(02.15).xlsx" TargetMode="External"/><Relationship Id="rId8" Type="http://schemas.openxmlformats.org/officeDocument/2006/relationships/hyperlink" Target="https://www.city.osaka.lg.jp/fukushi/cmsfiles/contents/0000620/620147/R6_008ippan-(02.15).xlsx" TargetMode="External"/><Relationship Id="rId51" Type="http://schemas.openxmlformats.org/officeDocument/2006/relationships/hyperlink" Target="https://www.city.osaka.lg.jp/fukushi/cmsfiles/contents/0000620/620147/R6_035ippan-(02.15).xlsx" TargetMode="External"/><Relationship Id="rId72" Type="http://schemas.openxmlformats.org/officeDocument/2006/relationships/hyperlink" Target="https://www.city.osaka.lg.jp/fukushi/cmsfiles/contents/0000620/620147/R6_101ippan-(02.15).xlsx" TargetMode="External"/><Relationship Id="rId93" Type="http://schemas.openxmlformats.org/officeDocument/2006/relationships/hyperlink" Target="https://www.city.osaka.lg.jp/fukushi/cmsfiles/contents/0000620/620147/R6_080ippan-(02.15).xlsx" TargetMode="External"/><Relationship Id="rId98" Type="http://schemas.openxmlformats.org/officeDocument/2006/relationships/hyperlink" Target="https://www.city.osaka.lg.jp/fukushi/cmsfiles/contents/0000620/620147/R6_075ippan-(02.15).xlsx" TargetMode="External"/><Relationship Id="rId121" Type="http://schemas.openxmlformats.org/officeDocument/2006/relationships/hyperlink" Target="https://www.city.osaka.lg.jp/fukushi/cmsfiles/contents/0000620/620147/R6_120ippan-(02.15).xlsx" TargetMode="External"/><Relationship Id="rId142" Type="http://schemas.openxmlformats.org/officeDocument/2006/relationships/hyperlink" Target="https://www.city.osaka.lg.jp/fukushi/cmsfiles/contents/0000620/620147/R6_145ippan-(02.15).xlsx" TargetMode="External"/><Relationship Id="rId3" Type="http://schemas.openxmlformats.org/officeDocument/2006/relationships/hyperlink" Target="https://www.city.osaka.lg.jp/fukushi/cmsfiles/contents/0000620/620147/R6_003ippan-(02.15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K368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1" customWidth="1"/>
    <col min="2" max="2" width="12.5" style="61" customWidth="1"/>
    <col min="3" max="3" width="23.75" style="62" customWidth="1"/>
    <col min="4" max="4" width="17.5" style="61" customWidth="1"/>
    <col min="5" max="5" width="12.5" style="61" customWidth="1"/>
    <col min="6" max="7" width="12.5" style="55" customWidth="1"/>
    <col min="8" max="8" width="6.25" style="61" customWidth="1"/>
    <col min="9" max="9" width="9.375" style="61" customWidth="1"/>
    <col min="10" max="10" width="3.25" style="1" bestFit="1" customWidth="1"/>
    <col min="11" max="11" width="9.375" style="1" customWidth="1"/>
    <col min="12" max="151" width="8.625" style="1" customWidth="1"/>
    <col min="152" max="16384" width="8.625" style="1"/>
  </cols>
  <sheetData>
    <row r="1" spans="1:11" ht="17.25" customHeight="1">
      <c r="G1" s="63"/>
    </row>
    <row r="2" spans="1:11" ht="17.25" customHeight="1">
      <c r="G2" s="63"/>
    </row>
    <row r="3" spans="1:11" ht="17.25" customHeight="1">
      <c r="G3" s="63"/>
    </row>
    <row r="4" spans="1:11" ht="17.25" customHeight="1">
      <c r="G4" s="63"/>
    </row>
    <row r="5" spans="1:11" ht="18" customHeight="1">
      <c r="A5" s="6" t="s">
        <v>15</v>
      </c>
      <c r="B5" s="64"/>
      <c r="G5" s="61"/>
      <c r="H5" s="65"/>
      <c r="I5" s="65"/>
      <c r="J5" s="7"/>
      <c r="K5" s="7"/>
    </row>
    <row r="6" spans="1:11" ht="15" customHeight="1">
      <c r="G6" s="61"/>
    </row>
    <row r="7" spans="1:11" ht="18" customHeight="1">
      <c r="A7" s="8" t="s">
        <v>16</v>
      </c>
      <c r="B7" s="56"/>
      <c r="F7" s="56"/>
      <c r="G7" s="56"/>
      <c r="I7" s="66" t="s">
        <v>79</v>
      </c>
      <c r="J7" s="9"/>
      <c r="K7" s="9"/>
    </row>
    <row r="8" spans="1:11" ht="10.5" customHeight="1">
      <c r="F8" s="56"/>
      <c r="G8" s="56"/>
    </row>
    <row r="9" spans="1:11" ht="27" customHeight="1" thickBot="1">
      <c r="E9" s="124" t="s">
        <v>0</v>
      </c>
      <c r="F9" s="124"/>
      <c r="G9" s="67"/>
      <c r="I9" s="68" t="s">
        <v>1</v>
      </c>
      <c r="J9" s="10"/>
      <c r="K9" s="10"/>
    </row>
    <row r="10" spans="1:11" ht="15" customHeight="1">
      <c r="A10" s="11" t="s">
        <v>2</v>
      </c>
      <c r="B10" s="57" t="s">
        <v>12</v>
      </c>
      <c r="C10" s="133" t="s">
        <v>10</v>
      </c>
      <c r="D10" s="135" t="s">
        <v>13</v>
      </c>
      <c r="E10" s="85" t="s">
        <v>106</v>
      </c>
      <c r="F10" s="57" t="s">
        <v>107</v>
      </c>
      <c r="G10" s="85" t="s">
        <v>8</v>
      </c>
      <c r="H10" s="114" t="s">
        <v>11</v>
      </c>
      <c r="I10" s="115"/>
      <c r="J10" s="43"/>
      <c r="K10" s="43"/>
    </row>
    <row r="11" spans="1:11" ht="15" customHeight="1">
      <c r="A11" s="12" t="s">
        <v>3</v>
      </c>
      <c r="B11" s="69" t="s">
        <v>6</v>
      </c>
      <c r="C11" s="134"/>
      <c r="D11" s="134"/>
      <c r="E11" s="86" t="s">
        <v>14</v>
      </c>
      <c r="F11" s="86" t="s">
        <v>238</v>
      </c>
      <c r="G11" s="86" t="s">
        <v>9</v>
      </c>
      <c r="H11" s="116"/>
      <c r="I11" s="117"/>
      <c r="J11" s="43"/>
      <c r="K11" s="43"/>
    </row>
    <row r="12" spans="1:11" ht="15" customHeight="1">
      <c r="A12" s="99">
        <v>1</v>
      </c>
      <c r="B12" s="120" t="s">
        <v>17</v>
      </c>
      <c r="C12" s="141" t="s">
        <v>254</v>
      </c>
      <c r="D12" s="103" t="s">
        <v>18</v>
      </c>
      <c r="E12" s="16">
        <v>5736382</v>
      </c>
      <c r="F12" s="75">
        <v>5933736</v>
      </c>
      <c r="G12" s="17">
        <f t="shared" ref="G12:G71" si="0">F12-E12</f>
        <v>197354</v>
      </c>
      <c r="H12" s="122"/>
      <c r="I12" s="18"/>
      <c r="J12" s="54" t="s">
        <v>234</v>
      </c>
      <c r="K12" s="44"/>
    </row>
    <row r="13" spans="1:11" ht="15" customHeight="1">
      <c r="A13" s="99"/>
      <c r="B13" s="121"/>
      <c r="C13" s="142"/>
      <c r="D13" s="104"/>
      <c r="E13" s="19">
        <v>5736382</v>
      </c>
      <c r="F13" s="76">
        <v>5933736</v>
      </c>
      <c r="G13" s="20">
        <f t="shared" si="0"/>
        <v>197354</v>
      </c>
      <c r="H13" s="123"/>
      <c r="I13" s="21"/>
      <c r="J13" s="54" t="s">
        <v>235</v>
      </c>
      <c r="K13" s="44"/>
    </row>
    <row r="14" spans="1:11" ht="15" customHeight="1">
      <c r="A14" s="118" t="s">
        <v>19</v>
      </c>
      <c r="B14" s="119"/>
      <c r="C14" s="119"/>
      <c r="D14" s="119"/>
      <c r="E14" s="22">
        <v>5736382</v>
      </c>
      <c r="F14" s="37">
        <f>F12</f>
        <v>5933736</v>
      </c>
      <c r="G14" s="17">
        <f t="shared" si="0"/>
        <v>197354</v>
      </c>
      <c r="H14" s="93"/>
      <c r="I14" s="23"/>
      <c r="J14" s="45"/>
      <c r="K14" s="45"/>
    </row>
    <row r="15" spans="1:11" ht="15" customHeight="1">
      <c r="A15" s="118"/>
      <c r="B15" s="119"/>
      <c r="C15" s="119"/>
      <c r="D15" s="119"/>
      <c r="E15" s="24">
        <v>5736382</v>
      </c>
      <c r="F15" s="38">
        <f>F13</f>
        <v>5933736</v>
      </c>
      <c r="G15" s="20">
        <f t="shared" si="0"/>
        <v>197354</v>
      </c>
      <c r="H15" s="94"/>
      <c r="I15" s="25"/>
      <c r="J15" s="46"/>
      <c r="K15" s="46"/>
    </row>
    <row r="16" spans="1:11" ht="15" customHeight="1">
      <c r="A16" s="99">
        <v>2</v>
      </c>
      <c r="B16" s="111" t="s">
        <v>7</v>
      </c>
      <c r="C16" s="98" t="s">
        <v>239</v>
      </c>
      <c r="D16" s="100" t="s">
        <v>20</v>
      </c>
      <c r="E16" s="22">
        <v>44440</v>
      </c>
      <c r="F16" s="37">
        <v>34209</v>
      </c>
      <c r="G16" s="34">
        <f t="shared" si="0"/>
        <v>-10231</v>
      </c>
      <c r="H16" s="93" t="s">
        <v>74</v>
      </c>
      <c r="I16" s="23">
        <v>681</v>
      </c>
      <c r="J16" s="54" t="s">
        <v>234</v>
      </c>
      <c r="K16" s="54" t="s">
        <v>236</v>
      </c>
    </row>
    <row r="17" spans="1:11" ht="15" customHeight="1">
      <c r="A17" s="99"/>
      <c r="B17" s="111"/>
      <c r="C17" s="98"/>
      <c r="D17" s="100"/>
      <c r="E17" s="24">
        <v>31757</v>
      </c>
      <c r="F17" s="38">
        <v>31218</v>
      </c>
      <c r="G17" s="36">
        <f t="shared" si="0"/>
        <v>-539</v>
      </c>
      <c r="H17" s="94"/>
      <c r="I17" s="25">
        <v>681</v>
      </c>
      <c r="J17" s="54" t="s">
        <v>235</v>
      </c>
      <c r="K17" s="54" t="s">
        <v>237</v>
      </c>
    </row>
    <row r="18" spans="1:11" ht="15" customHeight="1">
      <c r="A18" s="95">
        <v>3</v>
      </c>
      <c r="B18" s="111" t="s">
        <v>7</v>
      </c>
      <c r="C18" s="98" t="s">
        <v>109</v>
      </c>
      <c r="D18" s="100" t="s">
        <v>20</v>
      </c>
      <c r="E18" s="22">
        <v>100289</v>
      </c>
      <c r="F18" s="37">
        <v>108150</v>
      </c>
      <c r="G18" s="34">
        <f t="shared" si="0"/>
        <v>7861</v>
      </c>
      <c r="H18" s="93"/>
      <c r="I18" s="23"/>
      <c r="J18" s="54" t="s">
        <v>234</v>
      </c>
      <c r="K18" s="45"/>
    </row>
    <row r="19" spans="1:11" ht="15" customHeight="1">
      <c r="A19" s="96"/>
      <c r="B19" s="111"/>
      <c r="C19" s="98"/>
      <c r="D19" s="100"/>
      <c r="E19" s="26">
        <v>69389</v>
      </c>
      <c r="F19" s="77">
        <v>77250</v>
      </c>
      <c r="G19" s="36">
        <f t="shared" si="0"/>
        <v>7861</v>
      </c>
      <c r="H19" s="94"/>
      <c r="I19" s="25"/>
      <c r="J19" s="54" t="s">
        <v>235</v>
      </c>
      <c r="K19" s="46"/>
    </row>
    <row r="20" spans="1:11" ht="15" customHeight="1">
      <c r="A20" s="95">
        <v>4</v>
      </c>
      <c r="B20" s="111" t="s">
        <v>7</v>
      </c>
      <c r="C20" s="98" t="s">
        <v>108</v>
      </c>
      <c r="D20" s="100" t="s">
        <v>20</v>
      </c>
      <c r="E20" s="22">
        <v>1347335</v>
      </c>
      <c r="F20" s="37">
        <v>1347729</v>
      </c>
      <c r="G20" s="34">
        <f t="shared" si="0"/>
        <v>394</v>
      </c>
      <c r="H20" s="93" t="s">
        <v>75</v>
      </c>
      <c r="I20" s="23"/>
      <c r="J20" s="54" t="s">
        <v>234</v>
      </c>
      <c r="K20" s="45"/>
    </row>
    <row r="21" spans="1:11" ht="15" customHeight="1">
      <c r="A21" s="96"/>
      <c r="B21" s="111"/>
      <c r="C21" s="98"/>
      <c r="D21" s="100"/>
      <c r="E21" s="24">
        <v>1285951</v>
      </c>
      <c r="F21" s="38">
        <v>1329932</v>
      </c>
      <c r="G21" s="20">
        <f t="shared" si="0"/>
        <v>43981</v>
      </c>
      <c r="H21" s="94"/>
      <c r="I21" s="25"/>
      <c r="J21" s="54" t="s">
        <v>235</v>
      </c>
      <c r="K21" s="46"/>
    </row>
    <row r="22" spans="1:11" ht="15" customHeight="1">
      <c r="A22" s="95">
        <v>5</v>
      </c>
      <c r="B22" s="111" t="s">
        <v>7</v>
      </c>
      <c r="C22" s="98" t="s">
        <v>110</v>
      </c>
      <c r="D22" s="100" t="s">
        <v>20</v>
      </c>
      <c r="E22" s="22">
        <v>499052</v>
      </c>
      <c r="F22" s="37">
        <v>499052</v>
      </c>
      <c r="G22" s="17">
        <f t="shared" si="0"/>
        <v>0</v>
      </c>
      <c r="H22" s="93" t="s">
        <v>74</v>
      </c>
      <c r="I22" s="23">
        <v>499052</v>
      </c>
      <c r="J22" s="54" t="s">
        <v>234</v>
      </c>
      <c r="K22" s="54" t="s">
        <v>236</v>
      </c>
    </row>
    <row r="23" spans="1:11" ht="15" customHeight="1">
      <c r="A23" s="96"/>
      <c r="B23" s="111"/>
      <c r="C23" s="98"/>
      <c r="D23" s="100"/>
      <c r="E23" s="24">
        <v>419852</v>
      </c>
      <c r="F23" s="38">
        <v>419852</v>
      </c>
      <c r="G23" s="20">
        <f t="shared" si="0"/>
        <v>0</v>
      </c>
      <c r="H23" s="94"/>
      <c r="I23" s="25">
        <v>419852</v>
      </c>
      <c r="J23" s="54" t="s">
        <v>235</v>
      </c>
      <c r="K23" s="54" t="s">
        <v>237</v>
      </c>
    </row>
    <row r="24" spans="1:11" ht="15" customHeight="1">
      <c r="A24" s="95">
        <v>6</v>
      </c>
      <c r="B24" s="111" t="s">
        <v>7</v>
      </c>
      <c r="C24" s="98" t="s">
        <v>111</v>
      </c>
      <c r="D24" s="100" t="s">
        <v>20</v>
      </c>
      <c r="E24" s="22">
        <v>552871</v>
      </c>
      <c r="F24" s="37">
        <v>548253</v>
      </c>
      <c r="G24" s="17">
        <f t="shared" si="0"/>
        <v>-4618</v>
      </c>
      <c r="H24" s="93" t="s">
        <v>4</v>
      </c>
      <c r="I24" s="23"/>
      <c r="J24" s="54" t="s">
        <v>234</v>
      </c>
      <c r="K24" s="45"/>
    </row>
    <row r="25" spans="1:11" ht="15" customHeight="1">
      <c r="A25" s="96"/>
      <c r="B25" s="111"/>
      <c r="C25" s="98"/>
      <c r="D25" s="100"/>
      <c r="E25" s="24">
        <v>272079</v>
      </c>
      <c r="F25" s="38">
        <v>268108</v>
      </c>
      <c r="G25" s="20">
        <f t="shared" si="0"/>
        <v>-3971</v>
      </c>
      <c r="H25" s="94"/>
      <c r="I25" s="25"/>
      <c r="J25" s="54" t="s">
        <v>235</v>
      </c>
      <c r="K25" s="46"/>
    </row>
    <row r="26" spans="1:11" ht="15" customHeight="1">
      <c r="A26" s="95">
        <v>7</v>
      </c>
      <c r="B26" s="111" t="s">
        <v>7</v>
      </c>
      <c r="C26" s="98" t="s">
        <v>112</v>
      </c>
      <c r="D26" s="100" t="s">
        <v>20</v>
      </c>
      <c r="E26" s="22">
        <v>279940</v>
      </c>
      <c r="F26" s="37">
        <v>282010</v>
      </c>
      <c r="G26" s="17">
        <f t="shared" si="0"/>
        <v>2070</v>
      </c>
      <c r="H26" s="93" t="s">
        <v>74</v>
      </c>
      <c r="I26" s="23">
        <v>297</v>
      </c>
      <c r="J26" s="54" t="s">
        <v>234</v>
      </c>
      <c r="K26" s="54" t="s">
        <v>236</v>
      </c>
    </row>
    <row r="27" spans="1:11" ht="15" customHeight="1">
      <c r="A27" s="96"/>
      <c r="B27" s="111"/>
      <c r="C27" s="98"/>
      <c r="D27" s="100"/>
      <c r="E27" s="24">
        <v>267553</v>
      </c>
      <c r="F27" s="38">
        <v>269409</v>
      </c>
      <c r="G27" s="20">
        <f t="shared" si="0"/>
        <v>1856</v>
      </c>
      <c r="H27" s="94"/>
      <c r="I27" s="25">
        <v>297</v>
      </c>
      <c r="J27" s="54" t="s">
        <v>235</v>
      </c>
      <c r="K27" s="54" t="s">
        <v>237</v>
      </c>
    </row>
    <row r="28" spans="1:11" ht="15" customHeight="1">
      <c r="A28" s="95">
        <v>8</v>
      </c>
      <c r="B28" s="111" t="s">
        <v>7</v>
      </c>
      <c r="C28" s="98" t="s">
        <v>113</v>
      </c>
      <c r="D28" s="100" t="s">
        <v>20</v>
      </c>
      <c r="E28" s="22">
        <v>13863</v>
      </c>
      <c r="F28" s="37">
        <v>13770</v>
      </c>
      <c r="G28" s="17">
        <f t="shared" si="0"/>
        <v>-93</v>
      </c>
      <c r="H28" s="93" t="s">
        <v>4</v>
      </c>
      <c r="I28" s="23"/>
      <c r="J28" s="54" t="s">
        <v>234</v>
      </c>
      <c r="K28" s="45"/>
    </row>
    <row r="29" spans="1:11" ht="15" customHeight="1">
      <c r="A29" s="96"/>
      <c r="B29" s="111"/>
      <c r="C29" s="98"/>
      <c r="D29" s="100"/>
      <c r="E29" s="24">
        <v>11363</v>
      </c>
      <c r="F29" s="38">
        <v>11270</v>
      </c>
      <c r="G29" s="20">
        <f t="shared" si="0"/>
        <v>-93</v>
      </c>
      <c r="H29" s="94"/>
      <c r="I29" s="25"/>
      <c r="J29" s="54" t="s">
        <v>235</v>
      </c>
      <c r="K29" s="46"/>
    </row>
    <row r="30" spans="1:11" ht="15" customHeight="1">
      <c r="A30" s="95">
        <v>9</v>
      </c>
      <c r="B30" s="111" t="s">
        <v>7</v>
      </c>
      <c r="C30" s="98" t="s">
        <v>114</v>
      </c>
      <c r="D30" s="100" t="s">
        <v>20</v>
      </c>
      <c r="E30" s="22">
        <v>1253</v>
      </c>
      <c r="F30" s="37">
        <v>1231</v>
      </c>
      <c r="G30" s="17">
        <f t="shared" si="0"/>
        <v>-22</v>
      </c>
      <c r="H30" s="93" t="s">
        <v>4</v>
      </c>
      <c r="I30" s="23"/>
      <c r="J30" s="54" t="s">
        <v>234</v>
      </c>
      <c r="K30" s="45"/>
    </row>
    <row r="31" spans="1:11" ht="15" customHeight="1">
      <c r="A31" s="96"/>
      <c r="B31" s="111"/>
      <c r="C31" s="98"/>
      <c r="D31" s="100"/>
      <c r="E31" s="24">
        <v>1253</v>
      </c>
      <c r="F31" s="38">
        <v>1231</v>
      </c>
      <c r="G31" s="20">
        <f t="shared" si="0"/>
        <v>-22</v>
      </c>
      <c r="H31" s="94"/>
      <c r="I31" s="25"/>
      <c r="J31" s="54" t="s">
        <v>235</v>
      </c>
      <c r="K31" s="46"/>
    </row>
    <row r="32" spans="1:11" ht="15" customHeight="1">
      <c r="A32" s="95">
        <v>10</v>
      </c>
      <c r="B32" s="111" t="s">
        <v>7</v>
      </c>
      <c r="C32" s="98" t="s">
        <v>115</v>
      </c>
      <c r="D32" s="100" t="s">
        <v>20</v>
      </c>
      <c r="E32" s="22">
        <v>11233</v>
      </c>
      <c r="F32" s="37">
        <v>10864</v>
      </c>
      <c r="G32" s="17">
        <f t="shared" si="0"/>
        <v>-369</v>
      </c>
      <c r="H32" s="93" t="s">
        <v>4</v>
      </c>
      <c r="I32" s="23"/>
      <c r="J32" s="54" t="s">
        <v>234</v>
      </c>
      <c r="K32" s="45"/>
    </row>
    <row r="33" spans="1:11" ht="15" customHeight="1">
      <c r="A33" s="96"/>
      <c r="B33" s="111"/>
      <c r="C33" s="98"/>
      <c r="D33" s="100"/>
      <c r="E33" s="24">
        <v>11233</v>
      </c>
      <c r="F33" s="38">
        <v>10864</v>
      </c>
      <c r="G33" s="20">
        <f t="shared" si="0"/>
        <v>-369</v>
      </c>
      <c r="H33" s="94"/>
      <c r="I33" s="25"/>
      <c r="J33" s="54" t="s">
        <v>235</v>
      </c>
      <c r="K33" s="46"/>
    </row>
    <row r="34" spans="1:11" ht="15" customHeight="1">
      <c r="A34" s="95">
        <v>11</v>
      </c>
      <c r="B34" s="111" t="s">
        <v>7</v>
      </c>
      <c r="C34" s="98" t="s">
        <v>240</v>
      </c>
      <c r="D34" s="100" t="s">
        <v>89</v>
      </c>
      <c r="E34" s="22">
        <v>3000</v>
      </c>
      <c r="F34" s="37">
        <v>7500</v>
      </c>
      <c r="G34" s="17">
        <f t="shared" si="0"/>
        <v>4500</v>
      </c>
      <c r="H34" s="93" t="s">
        <v>4</v>
      </c>
      <c r="I34" s="23"/>
      <c r="J34" s="54" t="s">
        <v>234</v>
      </c>
      <c r="K34" s="45"/>
    </row>
    <row r="35" spans="1:11" ht="15" customHeight="1">
      <c r="A35" s="96"/>
      <c r="B35" s="111"/>
      <c r="C35" s="98"/>
      <c r="D35" s="100"/>
      <c r="E35" s="24">
        <v>0</v>
      </c>
      <c r="F35" s="38">
        <v>0</v>
      </c>
      <c r="G35" s="20">
        <f t="shared" si="0"/>
        <v>0</v>
      </c>
      <c r="H35" s="94"/>
      <c r="I35" s="25"/>
      <c r="J35" s="54" t="s">
        <v>235</v>
      </c>
      <c r="K35" s="46"/>
    </row>
    <row r="36" spans="1:11" ht="15" customHeight="1">
      <c r="A36" s="95">
        <v>12</v>
      </c>
      <c r="B36" s="111" t="s">
        <v>7</v>
      </c>
      <c r="C36" s="98" t="s">
        <v>116</v>
      </c>
      <c r="D36" s="100" t="s">
        <v>21</v>
      </c>
      <c r="E36" s="22">
        <v>203889</v>
      </c>
      <c r="F36" s="37">
        <f>218141+2020+2457</f>
        <v>222618</v>
      </c>
      <c r="G36" s="34">
        <f t="shared" si="0"/>
        <v>18729</v>
      </c>
      <c r="H36" s="93" t="s">
        <v>4</v>
      </c>
      <c r="I36" s="23"/>
      <c r="J36" s="54" t="s">
        <v>234</v>
      </c>
      <c r="K36" s="47"/>
    </row>
    <row r="37" spans="1:11" ht="15" customHeight="1">
      <c r="A37" s="96"/>
      <c r="B37" s="111"/>
      <c r="C37" s="98"/>
      <c r="D37" s="100"/>
      <c r="E37" s="24">
        <v>156412</v>
      </c>
      <c r="F37" s="38">
        <f>20470+0+165+4649+622+0+1117+315+135+0+102+681+1804+355+829+42716+98+0+925+1446+18789+46068+493+11+3198+7026+7454+0+800+575+12498+6965+2844+6417+2587</f>
        <v>192154</v>
      </c>
      <c r="G37" s="36">
        <f t="shared" si="0"/>
        <v>35742</v>
      </c>
      <c r="H37" s="94"/>
      <c r="I37" s="25"/>
      <c r="J37" s="54" t="s">
        <v>235</v>
      </c>
      <c r="K37" s="48"/>
    </row>
    <row r="38" spans="1:11" ht="15" customHeight="1">
      <c r="A38" s="95">
        <v>13</v>
      </c>
      <c r="B38" s="111" t="s">
        <v>7</v>
      </c>
      <c r="C38" s="98" t="s">
        <v>118</v>
      </c>
      <c r="D38" s="100" t="s">
        <v>23</v>
      </c>
      <c r="E38" s="22">
        <v>30112</v>
      </c>
      <c r="F38" s="37">
        <v>27320</v>
      </c>
      <c r="G38" s="34">
        <f t="shared" si="0"/>
        <v>-2792</v>
      </c>
      <c r="H38" s="93" t="s">
        <v>4</v>
      </c>
      <c r="I38" s="23"/>
      <c r="J38" s="54" t="s">
        <v>234</v>
      </c>
      <c r="K38" s="47"/>
    </row>
    <row r="39" spans="1:11" ht="15" customHeight="1">
      <c r="A39" s="96"/>
      <c r="B39" s="111"/>
      <c r="C39" s="98"/>
      <c r="D39" s="100"/>
      <c r="E39" s="24">
        <v>30112</v>
      </c>
      <c r="F39" s="38">
        <v>27320</v>
      </c>
      <c r="G39" s="36">
        <f t="shared" si="0"/>
        <v>-2792</v>
      </c>
      <c r="H39" s="94"/>
      <c r="I39" s="25"/>
      <c r="J39" s="54" t="s">
        <v>235</v>
      </c>
      <c r="K39" s="48"/>
    </row>
    <row r="40" spans="1:11" ht="15" customHeight="1">
      <c r="A40" s="95">
        <v>14</v>
      </c>
      <c r="B40" s="111" t="s">
        <v>7</v>
      </c>
      <c r="C40" s="98" t="s">
        <v>119</v>
      </c>
      <c r="D40" s="100" t="s">
        <v>23</v>
      </c>
      <c r="E40" s="22">
        <v>27172</v>
      </c>
      <c r="F40" s="37">
        <v>67009</v>
      </c>
      <c r="G40" s="34">
        <f t="shared" si="0"/>
        <v>39837</v>
      </c>
      <c r="H40" s="93" t="s">
        <v>4</v>
      </c>
      <c r="I40" s="23"/>
      <c r="J40" s="54" t="s">
        <v>234</v>
      </c>
      <c r="K40" s="47"/>
    </row>
    <row r="41" spans="1:11" ht="15" customHeight="1">
      <c r="A41" s="96"/>
      <c r="B41" s="111"/>
      <c r="C41" s="98"/>
      <c r="D41" s="100"/>
      <c r="E41" s="24">
        <v>22869</v>
      </c>
      <c r="F41" s="38">
        <v>64078</v>
      </c>
      <c r="G41" s="36">
        <f t="shared" si="0"/>
        <v>41209</v>
      </c>
      <c r="H41" s="94"/>
      <c r="I41" s="25"/>
      <c r="J41" s="54" t="s">
        <v>235</v>
      </c>
      <c r="K41" s="48"/>
    </row>
    <row r="42" spans="1:11" ht="15" customHeight="1">
      <c r="A42" s="139">
        <v>15</v>
      </c>
      <c r="B42" s="111" t="s">
        <v>7</v>
      </c>
      <c r="C42" s="98" t="s">
        <v>117</v>
      </c>
      <c r="D42" s="103" t="s">
        <v>22</v>
      </c>
      <c r="E42" s="22">
        <v>3676</v>
      </c>
      <c r="F42" s="37">
        <v>0</v>
      </c>
      <c r="G42" s="34">
        <f t="shared" si="0"/>
        <v>-3676</v>
      </c>
      <c r="H42" s="93" t="s">
        <v>4</v>
      </c>
      <c r="I42" s="23"/>
      <c r="J42" s="54" t="s">
        <v>234</v>
      </c>
      <c r="K42" s="47"/>
    </row>
    <row r="43" spans="1:11" ht="15" customHeight="1">
      <c r="A43" s="140"/>
      <c r="B43" s="111"/>
      <c r="C43" s="98"/>
      <c r="D43" s="104"/>
      <c r="E43" s="24">
        <v>3676</v>
      </c>
      <c r="F43" s="38">
        <v>0</v>
      </c>
      <c r="G43" s="36">
        <f t="shared" si="0"/>
        <v>-3676</v>
      </c>
      <c r="H43" s="94"/>
      <c r="I43" s="25"/>
      <c r="J43" s="54" t="s">
        <v>235</v>
      </c>
      <c r="K43" s="48"/>
    </row>
    <row r="44" spans="1:11" ht="15" customHeight="1">
      <c r="A44" s="118" t="s">
        <v>77</v>
      </c>
      <c r="B44" s="119"/>
      <c r="C44" s="119"/>
      <c r="D44" s="119"/>
      <c r="E44" s="22">
        <v>3118125</v>
      </c>
      <c r="F44" s="37">
        <f>SUM(F16,F18,F20,F22,F24,F26,F28,F30,F32,F34,,F36,F38,F40,F42)</f>
        <v>3169715</v>
      </c>
      <c r="G44" s="34">
        <f t="shared" si="0"/>
        <v>51590</v>
      </c>
      <c r="H44" s="93" t="s">
        <v>4</v>
      </c>
      <c r="I44" s="23"/>
      <c r="J44" s="47"/>
      <c r="K44" s="47"/>
    </row>
    <row r="45" spans="1:11" ht="15" customHeight="1">
      <c r="A45" s="118"/>
      <c r="B45" s="119"/>
      <c r="C45" s="119"/>
      <c r="D45" s="119"/>
      <c r="E45" s="24">
        <v>2583499</v>
      </c>
      <c r="F45" s="38">
        <f>SUM(F17,F19,F21,F23,F25,F27,F29,F31,F33,F35,,F37,F39,F41,F43)</f>
        <v>2702686</v>
      </c>
      <c r="G45" s="36">
        <f t="shared" si="0"/>
        <v>119187</v>
      </c>
      <c r="H45" s="94"/>
      <c r="I45" s="25"/>
      <c r="J45" s="48"/>
      <c r="K45" s="48"/>
    </row>
    <row r="46" spans="1:11" ht="15" customHeight="1">
      <c r="A46" s="99">
        <v>16</v>
      </c>
      <c r="B46" s="111" t="s">
        <v>24</v>
      </c>
      <c r="C46" s="98" t="s">
        <v>120</v>
      </c>
      <c r="D46" s="100" t="s">
        <v>25</v>
      </c>
      <c r="E46" s="22">
        <v>67077</v>
      </c>
      <c r="F46" s="37">
        <v>71366</v>
      </c>
      <c r="G46" s="17">
        <f t="shared" si="0"/>
        <v>4289</v>
      </c>
      <c r="H46" s="93" t="s">
        <v>4</v>
      </c>
      <c r="I46" s="23"/>
      <c r="J46" s="54" t="s">
        <v>234</v>
      </c>
      <c r="K46" s="45"/>
    </row>
    <row r="47" spans="1:11" ht="15" customHeight="1">
      <c r="A47" s="99"/>
      <c r="B47" s="111"/>
      <c r="C47" s="98"/>
      <c r="D47" s="100"/>
      <c r="E47" s="26">
        <v>0</v>
      </c>
      <c r="F47" s="77">
        <v>0</v>
      </c>
      <c r="G47" s="20">
        <f t="shared" si="0"/>
        <v>0</v>
      </c>
      <c r="H47" s="94"/>
      <c r="I47" s="25"/>
      <c r="J47" s="54" t="s">
        <v>235</v>
      </c>
      <c r="K47" s="46"/>
    </row>
    <row r="48" spans="1:11" ht="15" customHeight="1">
      <c r="A48" s="99">
        <v>17</v>
      </c>
      <c r="B48" s="111" t="s">
        <v>24</v>
      </c>
      <c r="C48" s="98" t="s">
        <v>121</v>
      </c>
      <c r="D48" s="100" t="s">
        <v>26</v>
      </c>
      <c r="E48" s="27">
        <v>46280</v>
      </c>
      <c r="F48" s="78">
        <v>53612</v>
      </c>
      <c r="G48" s="17">
        <f t="shared" si="0"/>
        <v>7332</v>
      </c>
      <c r="H48" s="93" t="s">
        <v>4</v>
      </c>
      <c r="I48" s="23"/>
      <c r="J48" s="54" t="s">
        <v>234</v>
      </c>
      <c r="K48" s="45"/>
    </row>
    <row r="49" spans="1:11" ht="15" customHeight="1">
      <c r="A49" s="99"/>
      <c r="B49" s="111"/>
      <c r="C49" s="98"/>
      <c r="D49" s="100"/>
      <c r="E49" s="26">
        <v>0</v>
      </c>
      <c r="F49" s="77">
        <v>0</v>
      </c>
      <c r="G49" s="20">
        <f t="shared" si="0"/>
        <v>0</v>
      </c>
      <c r="H49" s="94"/>
      <c r="I49" s="25"/>
      <c r="J49" s="54" t="s">
        <v>235</v>
      </c>
      <c r="K49" s="46"/>
    </row>
    <row r="50" spans="1:11" ht="15" customHeight="1">
      <c r="A50" s="99">
        <v>18</v>
      </c>
      <c r="B50" s="111" t="s">
        <v>24</v>
      </c>
      <c r="C50" s="98" t="s">
        <v>122</v>
      </c>
      <c r="D50" s="100" t="s">
        <v>26</v>
      </c>
      <c r="E50" s="27">
        <v>8389</v>
      </c>
      <c r="F50" s="78">
        <v>7785</v>
      </c>
      <c r="G50" s="17">
        <f t="shared" si="0"/>
        <v>-604</v>
      </c>
      <c r="H50" s="93" t="s">
        <v>4</v>
      </c>
      <c r="I50" s="23"/>
      <c r="J50" s="54" t="s">
        <v>234</v>
      </c>
      <c r="K50" s="45"/>
    </row>
    <row r="51" spans="1:11" ht="15" customHeight="1">
      <c r="A51" s="99"/>
      <c r="B51" s="111"/>
      <c r="C51" s="98"/>
      <c r="D51" s="100"/>
      <c r="E51" s="26">
        <v>0</v>
      </c>
      <c r="F51" s="77">
        <v>0</v>
      </c>
      <c r="G51" s="20">
        <f t="shared" si="0"/>
        <v>0</v>
      </c>
      <c r="H51" s="94"/>
      <c r="I51" s="25"/>
      <c r="J51" s="54" t="s">
        <v>235</v>
      </c>
      <c r="K51" s="46"/>
    </row>
    <row r="52" spans="1:11" ht="15" customHeight="1">
      <c r="A52" s="95">
        <v>19</v>
      </c>
      <c r="B52" s="137" t="s">
        <v>24</v>
      </c>
      <c r="C52" s="98" t="s">
        <v>123</v>
      </c>
      <c r="D52" s="103" t="s">
        <v>26</v>
      </c>
      <c r="E52" s="27">
        <v>49435</v>
      </c>
      <c r="F52" s="78">
        <v>133062</v>
      </c>
      <c r="G52" s="17">
        <f t="shared" si="0"/>
        <v>83627</v>
      </c>
      <c r="H52" s="87"/>
      <c r="I52" s="28"/>
      <c r="J52" s="54" t="s">
        <v>234</v>
      </c>
      <c r="K52" s="46"/>
    </row>
    <row r="53" spans="1:11" ht="15" customHeight="1">
      <c r="A53" s="96"/>
      <c r="B53" s="138"/>
      <c r="C53" s="98"/>
      <c r="D53" s="104"/>
      <c r="E53" s="26">
        <v>39605</v>
      </c>
      <c r="F53" s="77">
        <v>107196</v>
      </c>
      <c r="G53" s="20">
        <f t="shared" si="0"/>
        <v>67591</v>
      </c>
      <c r="H53" s="84"/>
      <c r="I53" s="25"/>
      <c r="J53" s="54" t="s">
        <v>235</v>
      </c>
      <c r="K53" s="46"/>
    </row>
    <row r="54" spans="1:11" ht="15" customHeight="1">
      <c r="A54" s="118" t="s">
        <v>27</v>
      </c>
      <c r="B54" s="119"/>
      <c r="C54" s="119"/>
      <c r="D54" s="119"/>
      <c r="E54" s="22">
        <v>171181</v>
      </c>
      <c r="F54" s="37">
        <v>265825</v>
      </c>
      <c r="G54" s="17">
        <f t="shared" si="0"/>
        <v>94644</v>
      </c>
      <c r="H54" s="93"/>
      <c r="I54" s="23"/>
      <c r="J54" s="45"/>
      <c r="K54" s="45"/>
    </row>
    <row r="55" spans="1:11" ht="15" customHeight="1">
      <c r="A55" s="118"/>
      <c r="B55" s="119"/>
      <c r="C55" s="119"/>
      <c r="D55" s="119"/>
      <c r="E55" s="24">
        <v>39605</v>
      </c>
      <c r="F55" s="38">
        <v>107196</v>
      </c>
      <c r="G55" s="20">
        <f t="shared" si="0"/>
        <v>67591</v>
      </c>
      <c r="H55" s="94"/>
      <c r="I55" s="25"/>
      <c r="J55" s="46"/>
      <c r="K55" s="46"/>
    </row>
    <row r="56" spans="1:11" ht="15" customHeight="1" collapsed="1">
      <c r="A56" s="99">
        <v>20</v>
      </c>
      <c r="B56" s="111" t="s">
        <v>94</v>
      </c>
      <c r="C56" s="98" t="s">
        <v>124</v>
      </c>
      <c r="D56" s="100" t="s">
        <v>18</v>
      </c>
      <c r="E56" s="22">
        <v>1091</v>
      </c>
      <c r="F56" s="37">
        <v>1079</v>
      </c>
      <c r="G56" s="17">
        <f t="shared" si="0"/>
        <v>-12</v>
      </c>
      <c r="H56" s="93" t="s">
        <v>4</v>
      </c>
      <c r="I56" s="23"/>
      <c r="J56" s="54" t="s">
        <v>234</v>
      </c>
      <c r="K56" s="45"/>
    </row>
    <row r="57" spans="1:11" ht="15" customHeight="1">
      <c r="A57" s="99"/>
      <c r="B57" s="111"/>
      <c r="C57" s="98"/>
      <c r="D57" s="100"/>
      <c r="E57" s="24">
        <v>0</v>
      </c>
      <c r="F57" s="38">
        <v>0</v>
      </c>
      <c r="G57" s="20">
        <f t="shared" si="0"/>
        <v>0</v>
      </c>
      <c r="H57" s="94"/>
      <c r="I57" s="25"/>
      <c r="J57" s="54" t="s">
        <v>235</v>
      </c>
      <c r="K57" s="46"/>
    </row>
    <row r="58" spans="1:11" ht="15" customHeight="1">
      <c r="A58" s="99" t="s">
        <v>97</v>
      </c>
      <c r="B58" s="113"/>
      <c r="C58" s="113"/>
      <c r="D58" s="113"/>
      <c r="E58" s="22">
        <v>1091</v>
      </c>
      <c r="F58" s="37">
        <v>1079</v>
      </c>
      <c r="G58" s="17">
        <f t="shared" si="0"/>
        <v>-12</v>
      </c>
      <c r="H58" s="93"/>
      <c r="I58" s="23"/>
      <c r="J58" s="45"/>
      <c r="K58" s="45"/>
    </row>
    <row r="59" spans="1:11" ht="15" customHeight="1">
      <c r="A59" s="99"/>
      <c r="B59" s="113"/>
      <c r="C59" s="113"/>
      <c r="D59" s="113"/>
      <c r="E59" s="24">
        <v>0</v>
      </c>
      <c r="F59" s="38">
        <v>0</v>
      </c>
      <c r="G59" s="20">
        <f t="shared" si="0"/>
        <v>0</v>
      </c>
      <c r="H59" s="94"/>
      <c r="I59" s="25"/>
      <c r="J59" s="46"/>
      <c r="K59" s="46"/>
    </row>
    <row r="60" spans="1:11" ht="15" customHeight="1">
      <c r="A60" s="99">
        <v>21</v>
      </c>
      <c r="B60" s="97" t="s">
        <v>28</v>
      </c>
      <c r="C60" s="98" t="s">
        <v>125</v>
      </c>
      <c r="D60" s="112" t="s">
        <v>29</v>
      </c>
      <c r="E60" s="22">
        <v>122126771</v>
      </c>
      <c r="F60" s="37">
        <v>139546658</v>
      </c>
      <c r="G60" s="34">
        <f t="shared" si="0"/>
        <v>17419887</v>
      </c>
      <c r="H60" s="93"/>
      <c r="I60" s="23"/>
      <c r="J60" s="54" t="s">
        <v>234</v>
      </c>
      <c r="K60" s="45"/>
    </row>
    <row r="61" spans="1:11" ht="15" customHeight="1">
      <c r="A61" s="99"/>
      <c r="B61" s="97"/>
      <c r="C61" s="98"/>
      <c r="D61" s="112"/>
      <c r="E61" s="24">
        <v>30536283</v>
      </c>
      <c r="F61" s="38">
        <v>34891553</v>
      </c>
      <c r="G61" s="36">
        <f t="shared" si="0"/>
        <v>4355270</v>
      </c>
      <c r="H61" s="94"/>
      <c r="I61" s="25"/>
      <c r="J61" s="54" t="s">
        <v>235</v>
      </c>
      <c r="K61" s="46"/>
    </row>
    <row r="62" spans="1:11" ht="15" customHeight="1">
      <c r="A62" s="99">
        <v>22</v>
      </c>
      <c r="B62" s="97" t="s">
        <v>28</v>
      </c>
      <c r="C62" s="98" t="s">
        <v>126</v>
      </c>
      <c r="D62" s="112" t="s">
        <v>30</v>
      </c>
      <c r="E62" s="22">
        <v>30058152</v>
      </c>
      <c r="F62" s="37">
        <v>36632052</v>
      </c>
      <c r="G62" s="34">
        <f t="shared" si="0"/>
        <v>6573900</v>
      </c>
      <c r="H62" s="93"/>
      <c r="I62" s="23"/>
      <c r="J62" s="54" t="s">
        <v>234</v>
      </c>
      <c r="K62" s="45"/>
    </row>
    <row r="63" spans="1:11" ht="15" customHeight="1">
      <c r="A63" s="99"/>
      <c r="B63" s="97"/>
      <c r="C63" s="98"/>
      <c r="D63" s="112"/>
      <c r="E63" s="24">
        <v>7598779</v>
      </c>
      <c r="F63" s="38">
        <v>9258758</v>
      </c>
      <c r="G63" s="36">
        <f t="shared" si="0"/>
        <v>1659979</v>
      </c>
      <c r="H63" s="94"/>
      <c r="I63" s="25" t="s">
        <v>76</v>
      </c>
      <c r="J63" s="54" t="s">
        <v>235</v>
      </c>
      <c r="K63" s="46"/>
    </row>
    <row r="64" spans="1:11" ht="15" customHeight="1">
      <c r="A64" s="99">
        <v>23</v>
      </c>
      <c r="B64" s="97" t="s">
        <v>28</v>
      </c>
      <c r="C64" s="98" t="s">
        <v>127</v>
      </c>
      <c r="D64" s="112" t="s">
        <v>29</v>
      </c>
      <c r="E64" s="22">
        <v>6120083</v>
      </c>
      <c r="F64" s="37">
        <v>6376067</v>
      </c>
      <c r="G64" s="34">
        <f t="shared" si="0"/>
        <v>255984</v>
      </c>
      <c r="H64" s="93" t="s">
        <v>74</v>
      </c>
      <c r="I64" s="23">
        <v>6561</v>
      </c>
      <c r="J64" s="54" t="s">
        <v>234</v>
      </c>
      <c r="K64" s="54" t="s">
        <v>236</v>
      </c>
    </row>
    <row r="65" spans="1:11" ht="15" customHeight="1">
      <c r="A65" s="99"/>
      <c r="B65" s="97"/>
      <c r="C65" s="98"/>
      <c r="D65" s="112"/>
      <c r="E65" s="24">
        <v>2122743</v>
      </c>
      <c r="F65" s="38">
        <v>2193147</v>
      </c>
      <c r="G65" s="36">
        <f t="shared" si="0"/>
        <v>70404</v>
      </c>
      <c r="H65" s="94"/>
      <c r="I65" s="25">
        <v>6288</v>
      </c>
      <c r="J65" s="54" t="s">
        <v>235</v>
      </c>
      <c r="K65" s="54" t="s">
        <v>237</v>
      </c>
    </row>
    <row r="66" spans="1:11" ht="15" customHeight="1">
      <c r="A66" s="99">
        <v>24</v>
      </c>
      <c r="B66" s="97" t="s">
        <v>28</v>
      </c>
      <c r="C66" s="98" t="s">
        <v>128</v>
      </c>
      <c r="D66" s="112" t="s">
        <v>26</v>
      </c>
      <c r="E66" s="27">
        <v>6944605</v>
      </c>
      <c r="F66" s="78">
        <v>7368142</v>
      </c>
      <c r="G66" s="34">
        <f t="shared" si="0"/>
        <v>423537</v>
      </c>
      <c r="H66" s="93"/>
      <c r="I66" s="23"/>
      <c r="J66" s="54" t="s">
        <v>234</v>
      </c>
      <c r="K66" s="45"/>
    </row>
    <row r="67" spans="1:11" ht="15" customHeight="1">
      <c r="A67" s="99"/>
      <c r="B67" s="97"/>
      <c r="C67" s="98"/>
      <c r="D67" s="112"/>
      <c r="E67" s="26">
        <v>3409266</v>
      </c>
      <c r="F67" s="77">
        <v>3725063</v>
      </c>
      <c r="G67" s="36">
        <f t="shared" si="0"/>
        <v>315797</v>
      </c>
      <c r="H67" s="94"/>
      <c r="I67" s="25"/>
      <c r="J67" s="54" t="s">
        <v>235</v>
      </c>
      <c r="K67" s="46"/>
    </row>
    <row r="68" spans="1:11" ht="15" customHeight="1">
      <c r="A68" s="99">
        <v>25</v>
      </c>
      <c r="B68" s="97" t="s">
        <v>28</v>
      </c>
      <c r="C68" s="98" t="s">
        <v>129</v>
      </c>
      <c r="D68" s="112" t="s">
        <v>30</v>
      </c>
      <c r="E68" s="22">
        <v>1431128</v>
      </c>
      <c r="F68" s="37">
        <v>1478241</v>
      </c>
      <c r="G68" s="34">
        <f t="shared" si="0"/>
        <v>47113</v>
      </c>
      <c r="H68" s="93" t="s">
        <v>4</v>
      </c>
      <c r="I68" s="23"/>
      <c r="J68" s="54" t="s">
        <v>234</v>
      </c>
      <c r="K68" s="45"/>
    </row>
    <row r="69" spans="1:11" ht="15" customHeight="1">
      <c r="A69" s="99"/>
      <c r="B69" s="97"/>
      <c r="C69" s="98"/>
      <c r="D69" s="112"/>
      <c r="E69" s="24">
        <v>712977</v>
      </c>
      <c r="F69" s="38">
        <v>734800</v>
      </c>
      <c r="G69" s="36">
        <f t="shared" si="0"/>
        <v>21823</v>
      </c>
      <c r="H69" s="94"/>
      <c r="I69" s="25"/>
      <c r="J69" s="54" t="s">
        <v>235</v>
      </c>
      <c r="K69" s="46"/>
    </row>
    <row r="70" spans="1:11" ht="15" customHeight="1">
      <c r="A70" s="99">
        <v>26</v>
      </c>
      <c r="B70" s="97" t="s">
        <v>28</v>
      </c>
      <c r="C70" s="98" t="s">
        <v>130</v>
      </c>
      <c r="D70" s="112" t="s">
        <v>30</v>
      </c>
      <c r="E70" s="22">
        <v>162796</v>
      </c>
      <c r="F70" s="37">
        <v>194483</v>
      </c>
      <c r="G70" s="81">
        <f t="shared" si="0"/>
        <v>31687</v>
      </c>
      <c r="H70" s="93"/>
      <c r="I70" s="23" t="s">
        <v>76</v>
      </c>
      <c r="J70" s="54" t="s">
        <v>234</v>
      </c>
      <c r="K70" s="45"/>
    </row>
    <row r="71" spans="1:11" ht="15" customHeight="1">
      <c r="A71" s="99"/>
      <c r="B71" s="97"/>
      <c r="C71" s="98"/>
      <c r="D71" s="112"/>
      <c r="E71" s="24">
        <v>162796</v>
      </c>
      <c r="F71" s="38">
        <v>194483</v>
      </c>
      <c r="G71" s="20">
        <f t="shared" si="0"/>
        <v>31687</v>
      </c>
      <c r="H71" s="94"/>
      <c r="I71" s="25" t="s">
        <v>76</v>
      </c>
      <c r="J71" s="54" t="s">
        <v>235</v>
      </c>
      <c r="K71" s="46"/>
    </row>
    <row r="72" spans="1:11" ht="15" customHeight="1">
      <c r="A72" s="99">
        <v>27</v>
      </c>
      <c r="B72" s="97" t="s">
        <v>28</v>
      </c>
      <c r="C72" s="98" t="s">
        <v>131</v>
      </c>
      <c r="D72" s="112" t="s">
        <v>30</v>
      </c>
      <c r="E72" s="29">
        <v>7472</v>
      </c>
      <c r="F72" s="79">
        <v>7456</v>
      </c>
      <c r="G72" s="34">
        <f t="shared" ref="G72:G133" si="1">F72-E72</f>
        <v>-16</v>
      </c>
      <c r="H72" s="136" t="s">
        <v>4</v>
      </c>
      <c r="I72" s="30"/>
      <c r="J72" s="54" t="s">
        <v>234</v>
      </c>
      <c r="K72" s="45"/>
    </row>
    <row r="73" spans="1:11" ht="15" customHeight="1">
      <c r="A73" s="99"/>
      <c r="B73" s="97"/>
      <c r="C73" s="98"/>
      <c r="D73" s="112"/>
      <c r="E73" s="24">
        <v>7472</v>
      </c>
      <c r="F73" s="38">
        <v>7456</v>
      </c>
      <c r="G73" s="36">
        <f t="shared" si="1"/>
        <v>-16</v>
      </c>
      <c r="H73" s="94"/>
      <c r="I73" s="25"/>
      <c r="J73" s="54" t="s">
        <v>235</v>
      </c>
      <c r="K73" s="46"/>
    </row>
    <row r="74" spans="1:11" ht="15" customHeight="1">
      <c r="A74" s="99">
        <v>28</v>
      </c>
      <c r="B74" s="97" t="s">
        <v>28</v>
      </c>
      <c r="C74" s="98" t="s">
        <v>132</v>
      </c>
      <c r="D74" s="112" t="s">
        <v>30</v>
      </c>
      <c r="E74" s="22">
        <v>12766</v>
      </c>
      <c r="F74" s="37">
        <v>12668</v>
      </c>
      <c r="G74" s="34">
        <f t="shared" si="1"/>
        <v>-98</v>
      </c>
      <c r="H74" s="93" t="s">
        <v>4</v>
      </c>
      <c r="I74" s="23"/>
      <c r="J74" s="54" t="s">
        <v>234</v>
      </c>
      <c r="K74" s="45"/>
    </row>
    <row r="75" spans="1:11" ht="15" customHeight="1">
      <c r="A75" s="99"/>
      <c r="B75" s="97"/>
      <c r="C75" s="98"/>
      <c r="D75" s="112"/>
      <c r="E75" s="24">
        <v>12766</v>
      </c>
      <c r="F75" s="38">
        <v>12668</v>
      </c>
      <c r="G75" s="36">
        <f t="shared" si="1"/>
        <v>-98</v>
      </c>
      <c r="H75" s="94"/>
      <c r="I75" s="25"/>
      <c r="J75" s="54" t="s">
        <v>235</v>
      </c>
      <c r="K75" s="46"/>
    </row>
    <row r="76" spans="1:11" ht="15" customHeight="1">
      <c r="A76" s="99">
        <v>29</v>
      </c>
      <c r="B76" s="97" t="s">
        <v>28</v>
      </c>
      <c r="C76" s="98" t="s">
        <v>133</v>
      </c>
      <c r="D76" s="112" t="s">
        <v>30</v>
      </c>
      <c r="E76" s="22">
        <v>10556</v>
      </c>
      <c r="F76" s="37">
        <v>11502</v>
      </c>
      <c r="G76" s="34">
        <f t="shared" si="1"/>
        <v>946</v>
      </c>
      <c r="H76" s="93" t="s">
        <v>4</v>
      </c>
      <c r="I76" s="23"/>
      <c r="J76" s="54" t="s">
        <v>234</v>
      </c>
      <c r="K76" s="45"/>
    </row>
    <row r="77" spans="1:11" ht="15" customHeight="1">
      <c r="A77" s="99"/>
      <c r="B77" s="97"/>
      <c r="C77" s="98"/>
      <c r="D77" s="112"/>
      <c r="E77" s="24">
        <v>10556</v>
      </c>
      <c r="F77" s="38">
        <v>11502</v>
      </c>
      <c r="G77" s="36">
        <f t="shared" si="1"/>
        <v>946</v>
      </c>
      <c r="H77" s="94"/>
      <c r="I77" s="25"/>
      <c r="J77" s="54" t="s">
        <v>235</v>
      </c>
      <c r="K77" s="46"/>
    </row>
    <row r="78" spans="1:11" ht="15" customHeight="1">
      <c r="A78" s="99">
        <v>30</v>
      </c>
      <c r="B78" s="97" t="s">
        <v>28</v>
      </c>
      <c r="C78" s="98" t="s">
        <v>134</v>
      </c>
      <c r="D78" s="112" t="s">
        <v>30</v>
      </c>
      <c r="E78" s="29">
        <v>7445</v>
      </c>
      <c r="F78" s="79">
        <v>6949</v>
      </c>
      <c r="G78" s="34">
        <f t="shared" si="1"/>
        <v>-496</v>
      </c>
      <c r="H78" s="136" t="s">
        <v>4</v>
      </c>
      <c r="I78" s="30"/>
      <c r="J78" s="54" t="s">
        <v>234</v>
      </c>
      <c r="K78" s="45"/>
    </row>
    <row r="79" spans="1:11" ht="15" customHeight="1">
      <c r="A79" s="99"/>
      <c r="B79" s="97"/>
      <c r="C79" s="98"/>
      <c r="D79" s="112"/>
      <c r="E79" s="24">
        <v>1871</v>
      </c>
      <c r="F79" s="38">
        <v>1377</v>
      </c>
      <c r="G79" s="36">
        <f t="shared" si="1"/>
        <v>-494</v>
      </c>
      <c r="H79" s="94"/>
      <c r="I79" s="25"/>
      <c r="J79" s="54" t="s">
        <v>235</v>
      </c>
      <c r="K79" s="46"/>
    </row>
    <row r="80" spans="1:11" ht="15" customHeight="1">
      <c r="A80" s="99">
        <v>31</v>
      </c>
      <c r="B80" s="97" t="s">
        <v>28</v>
      </c>
      <c r="C80" s="98" t="s">
        <v>135</v>
      </c>
      <c r="D80" s="112" t="s">
        <v>30</v>
      </c>
      <c r="E80" s="22">
        <v>49969</v>
      </c>
      <c r="F80" s="37">
        <v>49969</v>
      </c>
      <c r="G80" s="34">
        <f t="shared" si="1"/>
        <v>0</v>
      </c>
      <c r="H80" s="93" t="s">
        <v>4</v>
      </c>
      <c r="I80" s="23"/>
      <c r="J80" s="54" t="s">
        <v>234</v>
      </c>
      <c r="K80" s="45"/>
    </row>
    <row r="81" spans="1:11" ht="15" customHeight="1">
      <c r="A81" s="99"/>
      <c r="B81" s="97"/>
      <c r="C81" s="98"/>
      <c r="D81" s="112"/>
      <c r="E81" s="24">
        <v>33623</v>
      </c>
      <c r="F81" s="38">
        <v>30873</v>
      </c>
      <c r="G81" s="36">
        <f t="shared" si="1"/>
        <v>-2750</v>
      </c>
      <c r="H81" s="94"/>
      <c r="I81" s="25"/>
      <c r="J81" s="54" t="s">
        <v>235</v>
      </c>
      <c r="K81" s="46"/>
    </row>
    <row r="82" spans="1:11" ht="15" customHeight="1">
      <c r="A82" s="99">
        <v>32</v>
      </c>
      <c r="B82" s="97" t="s">
        <v>28</v>
      </c>
      <c r="C82" s="98" t="s">
        <v>136</v>
      </c>
      <c r="D82" s="112" t="s">
        <v>31</v>
      </c>
      <c r="E82" s="22">
        <v>23968</v>
      </c>
      <c r="F82" s="37">
        <v>23968</v>
      </c>
      <c r="G82" s="34">
        <f t="shared" si="1"/>
        <v>0</v>
      </c>
      <c r="H82" s="93" t="s">
        <v>4</v>
      </c>
      <c r="I82" s="23"/>
      <c r="J82" s="54" t="s">
        <v>234</v>
      </c>
      <c r="K82" s="45"/>
    </row>
    <row r="83" spans="1:11" ht="15" customHeight="1">
      <c r="A83" s="99"/>
      <c r="B83" s="97"/>
      <c r="C83" s="98"/>
      <c r="D83" s="112"/>
      <c r="E83" s="24">
        <v>23968</v>
      </c>
      <c r="F83" s="38">
        <v>23968</v>
      </c>
      <c r="G83" s="36">
        <f t="shared" si="1"/>
        <v>0</v>
      </c>
      <c r="H83" s="94"/>
      <c r="I83" s="25"/>
      <c r="J83" s="54" t="s">
        <v>235</v>
      </c>
      <c r="K83" s="46"/>
    </row>
    <row r="84" spans="1:11" ht="15" customHeight="1">
      <c r="A84" s="99">
        <v>33</v>
      </c>
      <c r="B84" s="97" t="s">
        <v>28</v>
      </c>
      <c r="C84" s="98" t="s">
        <v>137</v>
      </c>
      <c r="D84" s="112" t="s">
        <v>32</v>
      </c>
      <c r="E84" s="22">
        <v>1833207</v>
      </c>
      <c r="F84" s="37">
        <v>1853498</v>
      </c>
      <c r="G84" s="34">
        <f t="shared" si="1"/>
        <v>20291</v>
      </c>
      <c r="H84" s="93"/>
      <c r="I84" s="23" t="s">
        <v>76</v>
      </c>
      <c r="J84" s="54" t="s">
        <v>234</v>
      </c>
      <c r="K84" s="45"/>
    </row>
    <row r="85" spans="1:11" ht="15" customHeight="1">
      <c r="A85" s="99"/>
      <c r="B85" s="97"/>
      <c r="C85" s="98"/>
      <c r="D85" s="112"/>
      <c r="E85" s="24">
        <v>483449</v>
      </c>
      <c r="F85" s="38">
        <v>490661</v>
      </c>
      <c r="G85" s="36">
        <f t="shared" si="1"/>
        <v>7212</v>
      </c>
      <c r="H85" s="94"/>
      <c r="I85" s="25" t="s">
        <v>76</v>
      </c>
      <c r="J85" s="54" t="s">
        <v>235</v>
      </c>
      <c r="K85" s="46"/>
    </row>
    <row r="86" spans="1:11" ht="15" customHeight="1">
      <c r="A86" s="99">
        <v>34</v>
      </c>
      <c r="B86" s="97" t="s">
        <v>28</v>
      </c>
      <c r="C86" s="98" t="s">
        <v>138</v>
      </c>
      <c r="D86" s="112" t="s">
        <v>87</v>
      </c>
      <c r="E86" s="22">
        <v>78604</v>
      </c>
      <c r="F86" s="37">
        <v>78765</v>
      </c>
      <c r="G86" s="34">
        <f t="shared" si="1"/>
        <v>161</v>
      </c>
      <c r="H86" s="93"/>
      <c r="I86" s="23"/>
      <c r="J86" s="54" t="s">
        <v>234</v>
      </c>
      <c r="K86" s="45"/>
    </row>
    <row r="87" spans="1:11" ht="15" customHeight="1">
      <c r="A87" s="99"/>
      <c r="B87" s="97"/>
      <c r="C87" s="98"/>
      <c r="D87" s="112"/>
      <c r="E87" s="24">
        <v>70597</v>
      </c>
      <c r="F87" s="38">
        <v>70755</v>
      </c>
      <c r="G87" s="36">
        <f t="shared" si="1"/>
        <v>158</v>
      </c>
      <c r="H87" s="94"/>
      <c r="I87" s="25"/>
      <c r="J87" s="54" t="s">
        <v>235</v>
      </c>
      <c r="K87" s="46"/>
    </row>
    <row r="88" spans="1:11" ht="15" customHeight="1">
      <c r="A88" s="99">
        <v>35</v>
      </c>
      <c r="B88" s="97" t="s">
        <v>28</v>
      </c>
      <c r="C88" s="98" t="s">
        <v>139</v>
      </c>
      <c r="D88" s="112" t="s">
        <v>32</v>
      </c>
      <c r="E88" s="22">
        <v>200251</v>
      </c>
      <c r="F88" s="37">
        <v>205812</v>
      </c>
      <c r="G88" s="34">
        <f t="shared" si="1"/>
        <v>5561</v>
      </c>
      <c r="H88" s="93"/>
      <c r="I88" s="23"/>
      <c r="J88" s="54" t="s">
        <v>234</v>
      </c>
      <c r="K88" s="45"/>
    </row>
    <row r="89" spans="1:11" ht="15" customHeight="1">
      <c r="A89" s="99"/>
      <c r="B89" s="97"/>
      <c r="C89" s="98"/>
      <c r="D89" s="112"/>
      <c r="E89" s="24">
        <v>200083</v>
      </c>
      <c r="F89" s="38">
        <v>205644</v>
      </c>
      <c r="G89" s="36">
        <f t="shared" si="1"/>
        <v>5561</v>
      </c>
      <c r="H89" s="94"/>
      <c r="I89" s="25"/>
      <c r="J89" s="54" t="s">
        <v>235</v>
      </c>
      <c r="K89" s="46"/>
    </row>
    <row r="90" spans="1:11" ht="15" customHeight="1">
      <c r="A90" s="99">
        <v>36</v>
      </c>
      <c r="B90" s="97" t="s">
        <v>28</v>
      </c>
      <c r="C90" s="98" t="s">
        <v>140</v>
      </c>
      <c r="D90" s="112" t="s">
        <v>31</v>
      </c>
      <c r="E90" s="22">
        <v>1425434</v>
      </c>
      <c r="F90" s="37">
        <v>1421630</v>
      </c>
      <c r="G90" s="34">
        <f t="shared" si="1"/>
        <v>-3804</v>
      </c>
      <c r="H90" s="93"/>
      <c r="I90" s="23"/>
      <c r="J90" s="54" t="s">
        <v>234</v>
      </c>
      <c r="K90" s="45"/>
    </row>
    <row r="91" spans="1:11" ht="15" customHeight="1">
      <c r="A91" s="99"/>
      <c r="B91" s="97"/>
      <c r="C91" s="98"/>
      <c r="D91" s="112"/>
      <c r="E91" s="24">
        <v>1425398</v>
      </c>
      <c r="F91" s="38">
        <v>1421594</v>
      </c>
      <c r="G91" s="36">
        <f t="shared" si="1"/>
        <v>-3804</v>
      </c>
      <c r="H91" s="94"/>
      <c r="I91" s="25"/>
      <c r="J91" s="54" t="s">
        <v>235</v>
      </c>
      <c r="K91" s="46"/>
    </row>
    <row r="92" spans="1:11" ht="15" customHeight="1">
      <c r="A92" s="99">
        <v>37</v>
      </c>
      <c r="B92" s="97" t="s">
        <v>28</v>
      </c>
      <c r="C92" s="98" t="s">
        <v>141</v>
      </c>
      <c r="D92" s="112" t="s">
        <v>31</v>
      </c>
      <c r="E92" s="22">
        <v>818033</v>
      </c>
      <c r="F92" s="37">
        <v>781808</v>
      </c>
      <c r="G92" s="34">
        <f t="shared" si="1"/>
        <v>-36225</v>
      </c>
      <c r="H92" s="93" t="s">
        <v>74</v>
      </c>
      <c r="I92" s="23">
        <v>11576</v>
      </c>
      <c r="J92" s="54" t="s">
        <v>234</v>
      </c>
      <c r="K92" s="54" t="s">
        <v>236</v>
      </c>
    </row>
    <row r="93" spans="1:11" ht="15" customHeight="1">
      <c r="A93" s="99"/>
      <c r="B93" s="97"/>
      <c r="C93" s="98"/>
      <c r="D93" s="112"/>
      <c r="E93" s="24">
        <v>818018</v>
      </c>
      <c r="F93" s="38">
        <v>781793</v>
      </c>
      <c r="G93" s="36">
        <f t="shared" si="1"/>
        <v>-36225</v>
      </c>
      <c r="H93" s="94"/>
      <c r="I93" s="25">
        <v>11576</v>
      </c>
      <c r="J93" s="54" t="s">
        <v>235</v>
      </c>
      <c r="K93" s="54" t="s">
        <v>237</v>
      </c>
    </row>
    <row r="94" spans="1:11" ht="15" customHeight="1">
      <c r="A94" s="99">
        <v>38</v>
      </c>
      <c r="B94" s="97" t="s">
        <v>28</v>
      </c>
      <c r="C94" s="98" t="s">
        <v>142</v>
      </c>
      <c r="D94" s="112" t="s">
        <v>31</v>
      </c>
      <c r="E94" s="22">
        <v>942200</v>
      </c>
      <c r="F94" s="37">
        <v>1368962</v>
      </c>
      <c r="G94" s="34">
        <f t="shared" si="1"/>
        <v>426762</v>
      </c>
      <c r="H94" s="93"/>
      <c r="I94" s="23"/>
      <c r="J94" s="54" t="s">
        <v>234</v>
      </c>
      <c r="K94" s="45"/>
    </row>
    <row r="95" spans="1:11" ht="15" customHeight="1">
      <c r="A95" s="99"/>
      <c r="B95" s="97"/>
      <c r="C95" s="98"/>
      <c r="D95" s="112"/>
      <c r="E95" s="24">
        <v>910106</v>
      </c>
      <c r="F95" s="38">
        <v>1152005</v>
      </c>
      <c r="G95" s="36">
        <f t="shared" si="1"/>
        <v>241899</v>
      </c>
      <c r="H95" s="94"/>
      <c r="I95" s="25"/>
      <c r="J95" s="54" t="s">
        <v>235</v>
      </c>
      <c r="K95" s="46"/>
    </row>
    <row r="96" spans="1:11" ht="15" customHeight="1">
      <c r="A96" s="99">
        <v>39</v>
      </c>
      <c r="B96" s="97" t="s">
        <v>28</v>
      </c>
      <c r="C96" s="98" t="s">
        <v>241</v>
      </c>
      <c r="D96" s="112" t="s">
        <v>31</v>
      </c>
      <c r="E96" s="22">
        <v>18007</v>
      </c>
      <c r="F96" s="37">
        <v>15751</v>
      </c>
      <c r="G96" s="34">
        <f t="shared" si="1"/>
        <v>-2256</v>
      </c>
      <c r="H96" s="93"/>
      <c r="I96" s="23"/>
      <c r="J96" s="54" t="s">
        <v>234</v>
      </c>
      <c r="K96" s="45"/>
    </row>
    <row r="97" spans="1:11" ht="15" customHeight="1">
      <c r="A97" s="99"/>
      <c r="B97" s="97"/>
      <c r="C97" s="98"/>
      <c r="D97" s="112"/>
      <c r="E97" s="24">
        <v>18007</v>
      </c>
      <c r="F97" s="38">
        <v>10751</v>
      </c>
      <c r="G97" s="36">
        <f t="shared" si="1"/>
        <v>-7256</v>
      </c>
      <c r="H97" s="94"/>
      <c r="I97" s="25"/>
      <c r="J97" s="54" t="s">
        <v>235</v>
      </c>
      <c r="K97" s="46"/>
    </row>
    <row r="98" spans="1:11" ht="15" customHeight="1">
      <c r="A98" s="99">
        <v>40</v>
      </c>
      <c r="B98" s="97" t="s">
        <v>28</v>
      </c>
      <c r="C98" s="98" t="s">
        <v>143</v>
      </c>
      <c r="D98" s="112" t="s">
        <v>31</v>
      </c>
      <c r="E98" s="22">
        <v>128353</v>
      </c>
      <c r="F98" s="37">
        <v>129784</v>
      </c>
      <c r="G98" s="34">
        <f t="shared" si="1"/>
        <v>1431</v>
      </c>
      <c r="H98" s="93"/>
      <c r="I98" s="23"/>
      <c r="J98" s="54" t="s">
        <v>234</v>
      </c>
      <c r="K98" s="45"/>
    </row>
    <row r="99" spans="1:11" ht="15" customHeight="1">
      <c r="A99" s="99"/>
      <c r="B99" s="97"/>
      <c r="C99" s="98"/>
      <c r="D99" s="112"/>
      <c r="E99" s="24">
        <v>72597</v>
      </c>
      <c r="F99" s="38">
        <v>73177</v>
      </c>
      <c r="G99" s="36">
        <f t="shared" si="1"/>
        <v>580</v>
      </c>
      <c r="H99" s="94"/>
      <c r="I99" s="25"/>
      <c r="J99" s="54" t="s">
        <v>235</v>
      </c>
      <c r="K99" s="46"/>
    </row>
    <row r="100" spans="1:11" ht="15" customHeight="1">
      <c r="A100" s="99">
        <v>41</v>
      </c>
      <c r="B100" s="97" t="s">
        <v>28</v>
      </c>
      <c r="C100" s="98" t="s">
        <v>144</v>
      </c>
      <c r="D100" s="112" t="s">
        <v>31</v>
      </c>
      <c r="E100" s="22">
        <v>36548</v>
      </c>
      <c r="F100" s="37">
        <v>37028</v>
      </c>
      <c r="G100" s="34">
        <f t="shared" si="1"/>
        <v>480</v>
      </c>
      <c r="H100" s="93"/>
      <c r="I100" s="23" t="s">
        <v>76</v>
      </c>
      <c r="J100" s="54" t="s">
        <v>234</v>
      </c>
      <c r="K100" s="45"/>
    </row>
    <row r="101" spans="1:11" ht="15" customHeight="1">
      <c r="A101" s="99"/>
      <c r="B101" s="97"/>
      <c r="C101" s="98"/>
      <c r="D101" s="112"/>
      <c r="E101" s="24">
        <v>36548</v>
      </c>
      <c r="F101" s="38">
        <v>37028</v>
      </c>
      <c r="G101" s="36">
        <f t="shared" si="1"/>
        <v>480</v>
      </c>
      <c r="H101" s="94"/>
      <c r="I101" s="25" t="s">
        <v>76</v>
      </c>
      <c r="J101" s="54" t="s">
        <v>235</v>
      </c>
      <c r="K101" s="46"/>
    </row>
    <row r="102" spans="1:11" ht="15" customHeight="1">
      <c r="A102" s="99">
        <v>42</v>
      </c>
      <c r="B102" s="97" t="s">
        <v>28</v>
      </c>
      <c r="C102" s="98" t="s">
        <v>145</v>
      </c>
      <c r="D102" s="112" t="s">
        <v>33</v>
      </c>
      <c r="E102" s="22">
        <v>166572</v>
      </c>
      <c r="F102" s="37">
        <v>198882</v>
      </c>
      <c r="G102" s="34">
        <f t="shared" si="1"/>
        <v>32310</v>
      </c>
      <c r="H102" s="93"/>
      <c r="I102" s="23" t="s">
        <v>76</v>
      </c>
      <c r="J102" s="54" t="s">
        <v>234</v>
      </c>
      <c r="K102" s="45"/>
    </row>
    <row r="103" spans="1:11" ht="15" customHeight="1">
      <c r="A103" s="99"/>
      <c r="B103" s="97"/>
      <c r="C103" s="98"/>
      <c r="D103" s="112"/>
      <c r="E103" s="24">
        <v>1429</v>
      </c>
      <c r="F103" s="38">
        <v>770</v>
      </c>
      <c r="G103" s="36">
        <f t="shared" si="1"/>
        <v>-659</v>
      </c>
      <c r="H103" s="94"/>
      <c r="I103" s="25" t="s">
        <v>76</v>
      </c>
      <c r="J103" s="54" t="s">
        <v>235</v>
      </c>
      <c r="K103" s="46"/>
    </row>
    <row r="104" spans="1:11" ht="15" customHeight="1">
      <c r="A104" s="99">
        <v>43</v>
      </c>
      <c r="B104" s="97" t="s">
        <v>28</v>
      </c>
      <c r="C104" s="98" t="s">
        <v>146</v>
      </c>
      <c r="D104" s="112" t="s">
        <v>31</v>
      </c>
      <c r="E104" s="22">
        <v>2867</v>
      </c>
      <c r="F104" s="37">
        <v>2867</v>
      </c>
      <c r="G104" s="34">
        <f t="shared" si="1"/>
        <v>0</v>
      </c>
      <c r="H104" s="93" t="s">
        <v>74</v>
      </c>
      <c r="I104" s="23">
        <v>2726</v>
      </c>
      <c r="J104" s="54" t="s">
        <v>234</v>
      </c>
      <c r="K104" s="54" t="s">
        <v>236</v>
      </c>
    </row>
    <row r="105" spans="1:11" ht="15" customHeight="1">
      <c r="A105" s="99"/>
      <c r="B105" s="97"/>
      <c r="C105" s="98"/>
      <c r="D105" s="112"/>
      <c r="E105" s="24">
        <v>2867</v>
      </c>
      <c r="F105" s="38">
        <v>2867</v>
      </c>
      <c r="G105" s="36">
        <f t="shared" si="1"/>
        <v>0</v>
      </c>
      <c r="H105" s="94"/>
      <c r="I105" s="25">
        <v>2726</v>
      </c>
      <c r="J105" s="54" t="s">
        <v>235</v>
      </c>
      <c r="K105" s="54" t="s">
        <v>237</v>
      </c>
    </row>
    <row r="106" spans="1:11" ht="15" customHeight="1">
      <c r="A106" s="99">
        <v>44</v>
      </c>
      <c r="B106" s="97" t="s">
        <v>28</v>
      </c>
      <c r="C106" s="98" t="s">
        <v>147</v>
      </c>
      <c r="D106" s="100" t="s">
        <v>34</v>
      </c>
      <c r="E106" s="22">
        <v>4701</v>
      </c>
      <c r="F106" s="37">
        <v>4403</v>
      </c>
      <c r="G106" s="34">
        <f t="shared" si="1"/>
        <v>-298</v>
      </c>
      <c r="H106" s="93" t="s">
        <v>4</v>
      </c>
      <c r="I106" s="23"/>
      <c r="J106" s="54" t="s">
        <v>234</v>
      </c>
      <c r="K106" s="45"/>
    </row>
    <row r="107" spans="1:11" ht="15" customHeight="1">
      <c r="A107" s="99"/>
      <c r="B107" s="97"/>
      <c r="C107" s="98"/>
      <c r="D107" s="100"/>
      <c r="E107" s="24">
        <v>2926</v>
      </c>
      <c r="F107" s="38">
        <v>2628</v>
      </c>
      <c r="G107" s="36">
        <f t="shared" si="1"/>
        <v>-298</v>
      </c>
      <c r="H107" s="94"/>
      <c r="I107" s="25"/>
      <c r="J107" s="54" t="s">
        <v>235</v>
      </c>
      <c r="K107" s="46"/>
    </row>
    <row r="108" spans="1:11" ht="15" customHeight="1">
      <c r="A108" s="99">
        <v>45</v>
      </c>
      <c r="B108" s="97" t="s">
        <v>28</v>
      </c>
      <c r="C108" s="98" t="s">
        <v>148</v>
      </c>
      <c r="D108" s="100" t="s">
        <v>34</v>
      </c>
      <c r="E108" s="22">
        <v>124096</v>
      </c>
      <c r="F108" s="37">
        <v>127680</v>
      </c>
      <c r="G108" s="34">
        <f t="shared" si="1"/>
        <v>3584</v>
      </c>
      <c r="H108" s="93" t="s">
        <v>4</v>
      </c>
      <c r="I108" s="23"/>
      <c r="J108" s="54" t="s">
        <v>234</v>
      </c>
      <c r="K108" s="45"/>
    </row>
    <row r="109" spans="1:11" ht="15" customHeight="1">
      <c r="A109" s="99"/>
      <c r="B109" s="97"/>
      <c r="C109" s="98"/>
      <c r="D109" s="100"/>
      <c r="E109" s="24">
        <v>93791</v>
      </c>
      <c r="F109" s="38">
        <v>93043</v>
      </c>
      <c r="G109" s="36">
        <f t="shared" si="1"/>
        <v>-748</v>
      </c>
      <c r="H109" s="94"/>
      <c r="I109" s="25"/>
      <c r="J109" s="54" t="s">
        <v>235</v>
      </c>
      <c r="K109" s="46"/>
    </row>
    <row r="110" spans="1:11" ht="15" customHeight="1">
      <c r="A110" s="99">
        <v>46</v>
      </c>
      <c r="B110" s="97" t="s">
        <v>28</v>
      </c>
      <c r="C110" s="98" t="s">
        <v>149</v>
      </c>
      <c r="D110" s="100" t="s">
        <v>34</v>
      </c>
      <c r="E110" s="22">
        <v>232123</v>
      </c>
      <c r="F110" s="37">
        <f>212456+1560</f>
        <v>214016</v>
      </c>
      <c r="G110" s="34">
        <f t="shared" si="1"/>
        <v>-18107</v>
      </c>
      <c r="H110" s="93" t="s">
        <v>4</v>
      </c>
      <c r="I110" s="23"/>
      <c r="J110" s="54" t="s">
        <v>234</v>
      </c>
      <c r="K110" s="45"/>
    </row>
    <row r="111" spans="1:11" ht="15" customHeight="1">
      <c r="A111" s="99"/>
      <c r="B111" s="97"/>
      <c r="C111" s="98"/>
      <c r="D111" s="100"/>
      <c r="E111" s="24">
        <v>145123</v>
      </c>
      <c r="F111" s="38">
        <f>78456+1560</f>
        <v>80016</v>
      </c>
      <c r="G111" s="36">
        <f t="shared" si="1"/>
        <v>-65107</v>
      </c>
      <c r="H111" s="94"/>
      <c r="I111" s="25"/>
      <c r="J111" s="54" t="s">
        <v>235</v>
      </c>
      <c r="K111" s="46"/>
    </row>
    <row r="112" spans="1:11" ht="15" customHeight="1">
      <c r="A112" s="99">
        <v>47</v>
      </c>
      <c r="B112" s="97" t="s">
        <v>28</v>
      </c>
      <c r="C112" s="98" t="s">
        <v>150</v>
      </c>
      <c r="D112" s="112" t="s">
        <v>35</v>
      </c>
      <c r="E112" s="22">
        <v>122144</v>
      </c>
      <c r="F112" s="37">
        <v>150860</v>
      </c>
      <c r="G112" s="34">
        <f t="shared" si="1"/>
        <v>28716</v>
      </c>
      <c r="H112" s="93"/>
      <c r="I112" s="23"/>
      <c r="J112" s="54" t="s">
        <v>234</v>
      </c>
      <c r="K112" s="45"/>
    </row>
    <row r="113" spans="1:11" ht="15" customHeight="1">
      <c r="A113" s="99"/>
      <c r="B113" s="97"/>
      <c r="C113" s="98"/>
      <c r="D113" s="112"/>
      <c r="E113" s="24">
        <v>119103</v>
      </c>
      <c r="F113" s="38">
        <v>148013</v>
      </c>
      <c r="G113" s="36">
        <f t="shared" si="1"/>
        <v>28910</v>
      </c>
      <c r="H113" s="94"/>
      <c r="I113" s="25"/>
      <c r="J113" s="54" t="s">
        <v>235</v>
      </c>
      <c r="K113" s="46"/>
    </row>
    <row r="114" spans="1:11" ht="15" customHeight="1">
      <c r="A114" s="99">
        <v>48</v>
      </c>
      <c r="B114" s="97" t="s">
        <v>28</v>
      </c>
      <c r="C114" s="98" t="s">
        <v>151</v>
      </c>
      <c r="D114" s="112" t="s">
        <v>30</v>
      </c>
      <c r="E114" s="22">
        <v>405280</v>
      </c>
      <c r="F114" s="37">
        <v>509234</v>
      </c>
      <c r="G114" s="34">
        <f t="shared" si="1"/>
        <v>103954</v>
      </c>
      <c r="H114" s="93"/>
      <c r="I114" s="23"/>
      <c r="J114" s="54" t="s">
        <v>234</v>
      </c>
      <c r="K114" s="45"/>
    </row>
    <row r="115" spans="1:11" ht="15" customHeight="1">
      <c r="A115" s="99"/>
      <c r="B115" s="97"/>
      <c r="C115" s="98"/>
      <c r="D115" s="112"/>
      <c r="E115" s="24">
        <v>405270</v>
      </c>
      <c r="F115" s="38">
        <v>509222</v>
      </c>
      <c r="G115" s="36">
        <f t="shared" si="1"/>
        <v>103952</v>
      </c>
      <c r="H115" s="94"/>
      <c r="I115" s="25"/>
      <c r="J115" s="54" t="s">
        <v>235</v>
      </c>
      <c r="K115" s="46"/>
    </row>
    <row r="116" spans="1:11" ht="15" customHeight="1">
      <c r="A116" s="99">
        <v>49</v>
      </c>
      <c r="B116" s="97" t="s">
        <v>28</v>
      </c>
      <c r="C116" s="98" t="s">
        <v>152</v>
      </c>
      <c r="D116" s="112" t="s">
        <v>36</v>
      </c>
      <c r="E116" s="22">
        <v>5983</v>
      </c>
      <c r="F116" s="37">
        <v>5662</v>
      </c>
      <c r="G116" s="34">
        <f t="shared" si="1"/>
        <v>-321</v>
      </c>
      <c r="H116" s="93"/>
      <c r="I116" s="23"/>
      <c r="J116" s="54" t="s">
        <v>234</v>
      </c>
      <c r="K116" s="45"/>
    </row>
    <row r="117" spans="1:11" ht="15" customHeight="1">
      <c r="A117" s="99"/>
      <c r="B117" s="97"/>
      <c r="C117" s="98"/>
      <c r="D117" s="112"/>
      <c r="E117" s="24">
        <v>5983</v>
      </c>
      <c r="F117" s="38">
        <v>5662</v>
      </c>
      <c r="G117" s="36">
        <f t="shared" si="1"/>
        <v>-321</v>
      </c>
      <c r="H117" s="94"/>
      <c r="I117" s="25"/>
      <c r="J117" s="54" t="s">
        <v>235</v>
      </c>
      <c r="K117" s="46"/>
    </row>
    <row r="118" spans="1:11" ht="15" customHeight="1">
      <c r="A118" s="99">
        <v>50</v>
      </c>
      <c r="B118" s="107" t="s">
        <v>28</v>
      </c>
      <c r="C118" s="98" t="s">
        <v>153</v>
      </c>
      <c r="D118" s="109" t="s">
        <v>33</v>
      </c>
      <c r="E118" s="22">
        <v>14502</v>
      </c>
      <c r="F118" s="37">
        <v>14502</v>
      </c>
      <c r="G118" s="34">
        <f t="shared" si="1"/>
        <v>0</v>
      </c>
      <c r="H118" s="93"/>
      <c r="I118" s="23"/>
      <c r="J118" s="54" t="s">
        <v>234</v>
      </c>
      <c r="K118" s="45"/>
    </row>
    <row r="119" spans="1:11" ht="15" customHeight="1">
      <c r="A119" s="99"/>
      <c r="B119" s="108"/>
      <c r="C119" s="98"/>
      <c r="D119" s="110"/>
      <c r="E119" s="24">
        <v>14502</v>
      </c>
      <c r="F119" s="38">
        <v>14502</v>
      </c>
      <c r="G119" s="36">
        <f t="shared" si="1"/>
        <v>0</v>
      </c>
      <c r="H119" s="94"/>
      <c r="I119" s="25" t="s">
        <v>76</v>
      </c>
      <c r="J119" s="54" t="s">
        <v>235</v>
      </c>
      <c r="K119" s="46"/>
    </row>
    <row r="120" spans="1:11" ht="15" customHeight="1">
      <c r="A120" s="99">
        <v>51</v>
      </c>
      <c r="B120" s="97" t="s">
        <v>28</v>
      </c>
      <c r="C120" s="98" t="s">
        <v>154</v>
      </c>
      <c r="D120" s="112" t="s">
        <v>32</v>
      </c>
      <c r="E120" s="22">
        <v>276694</v>
      </c>
      <c r="F120" s="37">
        <v>302223</v>
      </c>
      <c r="G120" s="34">
        <f t="shared" si="1"/>
        <v>25529</v>
      </c>
      <c r="H120" s="93" t="s">
        <v>74</v>
      </c>
      <c r="I120" s="23">
        <v>7101</v>
      </c>
      <c r="J120" s="54" t="s">
        <v>234</v>
      </c>
      <c r="K120" s="54" t="s">
        <v>236</v>
      </c>
    </row>
    <row r="121" spans="1:11" ht="15" customHeight="1">
      <c r="A121" s="99"/>
      <c r="B121" s="97"/>
      <c r="C121" s="98"/>
      <c r="D121" s="112"/>
      <c r="E121" s="24">
        <v>257038</v>
      </c>
      <c r="F121" s="38">
        <v>282230</v>
      </c>
      <c r="G121" s="36">
        <f t="shared" si="1"/>
        <v>25192</v>
      </c>
      <c r="H121" s="94"/>
      <c r="I121" s="25">
        <v>7101</v>
      </c>
      <c r="J121" s="54" t="s">
        <v>235</v>
      </c>
      <c r="K121" s="54" t="s">
        <v>237</v>
      </c>
    </row>
    <row r="122" spans="1:11" ht="15" customHeight="1">
      <c r="A122" s="99">
        <v>52</v>
      </c>
      <c r="B122" s="97" t="s">
        <v>28</v>
      </c>
      <c r="C122" s="98" t="s">
        <v>242</v>
      </c>
      <c r="D122" s="100" t="s">
        <v>88</v>
      </c>
      <c r="E122" s="27">
        <v>949327</v>
      </c>
      <c r="F122" s="78">
        <v>364512</v>
      </c>
      <c r="G122" s="34">
        <f t="shared" si="1"/>
        <v>-584815</v>
      </c>
      <c r="H122" s="83"/>
      <c r="I122" s="31"/>
      <c r="J122" s="54" t="s">
        <v>234</v>
      </c>
      <c r="K122" s="46"/>
    </row>
    <row r="123" spans="1:11" ht="15" customHeight="1">
      <c r="A123" s="99"/>
      <c r="B123" s="97"/>
      <c r="C123" s="98"/>
      <c r="D123" s="100"/>
      <c r="E123" s="26">
        <v>63443</v>
      </c>
      <c r="F123" s="77">
        <v>24504</v>
      </c>
      <c r="G123" s="36">
        <f t="shared" si="1"/>
        <v>-38939</v>
      </c>
      <c r="H123" s="84"/>
      <c r="I123" s="25"/>
      <c r="J123" s="54" t="s">
        <v>235</v>
      </c>
      <c r="K123" s="46"/>
    </row>
    <row r="124" spans="1:11" ht="15" customHeight="1">
      <c r="A124" s="99">
        <v>53</v>
      </c>
      <c r="B124" s="97" t="s">
        <v>28</v>
      </c>
      <c r="C124" s="98" t="s">
        <v>155</v>
      </c>
      <c r="D124" s="100" t="s">
        <v>30</v>
      </c>
      <c r="E124" s="22">
        <v>155029</v>
      </c>
      <c r="F124" s="37">
        <v>152058</v>
      </c>
      <c r="G124" s="34">
        <f t="shared" si="1"/>
        <v>-2971</v>
      </c>
      <c r="H124" s="93" t="s">
        <v>4</v>
      </c>
      <c r="I124" s="23"/>
      <c r="J124" s="54" t="s">
        <v>234</v>
      </c>
      <c r="K124" s="45"/>
    </row>
    <row r="125" spans="1:11" ht="15" customHeight="1">
      <c r="A125" s="99"/>
      <c r="B125" s="97"/>
      <c r="C125" s="98"/>
      <c r="D125" s="100"/>
      <c r="E125" s="24">
        <v>82366</v>
      </c>
      <c r="F125" s="38">
        <v>82365</v>
      </c>
      <c r="G125" s="36">
        <f t="shared" si="1"/>
        <v>-1</v>
      </c>
      <c r="H125" s="94"/>
      <c r="I125" s="25"/>
      <c r="J125" s="54" t="s">
        <v>235</v>
      </c>
      <c r="K125" s="46"/>
    </row>
    <row r="126" spans="1:11" ht="15" customHeight="1">
      <c r="A126" s="99">
        <v>54</v>
      </c>
      <c r="B126" s="97" t="s">
        <v>28</v>
      </c>
      <c r="C126" s="98" t="s">
        <v>156</v>
      </c>
      <c r="D126" s="112" t="s">
        <v>31</v>
      </c>
      <c r="E126" s="22">
        <v>25000</v>
      </c>
      <c r="F126" s="37">
        <v>35000</v>
      </c>
      <c r="G126" s="34">
        <f t="shared" si="1"/>
        <v>10000</v>
      </c>
      <c r="H126" s="93"/>
      <c r="I126" s="23"/>
      <c r="J126" s="54" t="s">
        <v>234</v>
      </c>
      <c r="K126" s="45"/>
    </row>
    <row r="127" spans="1:11" ht="15" customHeight="1">
      <c r="A127" s="99"/>
      <c r="B127" s="97"/>
      <c r="C127" s="98"/>
      <c r="D127" s="112"/>
      <c r="E127" s="24">
        <v>7000</v>
      </c>
      <c r="F127" s="38">
        <v>9000</v>
      </c>
      <c r="G127" s="36">
        <f t="shared" si="1"/>
        <v>2000</v>
      </c>
      <c r="H127" s="94"/>
      <c r="I127" s="25" t="s">
        <v>76</v>
      </c>
      <c r="J127" s="54" t="s">
        <v>235</v>
      </c>
      <c r="K127" s="46"/>
    </row>
    <row r="128" spans="1:11" ht="15" customHeight="1">
      <c r="A128" s="99">
        <v>55</v>
      </c>
      <c r="B128" s="107" t="s">
        <v>28</v>
      </c>
      <c r="C128" s="98" t="s">
        <v>158</v>
      </c>
      <c r="D128" s="109" t="s">
        <v>36</v>
      </c>
      <c r="E128" s="22">
        <v>10550</v>
      </c>
      <c r="F128" s="37">
        <v>3000</v>
      </c>
      <c r="G128" s="34">
        <f t="shared" si="1"/>
        <v>-7550</v>
      </c>
      <c r="H128" s="93"/>
      <c r="I128" s="23"/>
      <c r="J128" s="54" t="s">
        <v>234</v>
      </c>
      <c r="K128" s="45"/>
    </row>
    <row r="129" spans="1:11" ht="15" customHeight="1">
      <c r="A129" s="99"/>
      <c r="B129" s="108"/>
      <c r="C129" s="98"/>
      <c r="D129" s="110"/>
      <c r="E129" s="24">
        <v>3525</v>
      </c>
      <c r="F129" s="38">
        <v>1000</v>
      </c>
      <c r="G129" s="20">
        <f t="shared" si="1"/>
        <v>-2525</v>
      </c>
      <c r="H129" s="94"/>
      <c r="I129" s="25" t="s">
        <v>76</v>
      </c>
      <c r="J129" s="54" t="s">
        <v>235</v>
      </c>
      <c r="K129" s="46"/>
    </row>
    <row r="130" spans="1:11" ht="15" customHeight="1">
      <c r="A130" s="99">
        <v>56</v>
      </c>
      <c r="B130" s="107" t="s">
        <v>28</v>
      </c>
      <c r="C130" s="98" t="s">
        <v>159</v>
      </c>
      <c r="D130" s="109" t="s">
        <v>36</v>
      </c>
      <c r="E130" s="22">
        <v>9000</v>
      </c>
      <c r="F130" s="37">
        <v>4917</v>
      </c>
      <c r="G130" s="17">
        <f t="shared" si="1"/>
        <v>-4083</v>
      </c>
      <c r="H130" s="93"/>
      <c r="I130" s="23"/>
      <c r="J130" s="54" t="s">
        <v>234</v>
      </c>
      <c r="K130" s="45"/>
    </row>
    <row r="131" spans="1:11" ht="15" customHeight="1">
      <c r="A131" s="99"/>
      <c r="B131" s="108"/>
      <c r="C131" s="98"/>
      <c r="D131" s="110"/>
      <c r="E131" s="24">
        <v>3000</v>
      </c>
      <c r="F131" s="38">
        <v>1639</v>
      </c>
      <c r="G131" s="20">
        <f t="shared" si="1"/>
        <v>-1361</v>
      </c>
      <c r="H131" s="94"/>
      <c r="I131" s="25" t="s">
        <v>76</v>
      </c>
      <c r="J131" s="54" t="s">
        <v>235</v>
      </c>
      <c r="K131" s="46"/>
    </row>
    <row r="132" spans="1:11" ht="15" customHeight="1">
      <c r="A132" s="99">
        <v>57</v>
      </c>
      <c r="B132" s="97" t="s">
        <v>28</v>
      </c>
      <c r="C132" s="98" t="s">
        <v>228</v>
      </c>
      <c r="D132" s="100" t="s">
        <v>232</v>
      </c>
      <c r="E132" s="27">
        <v>0</v>
      </c>
      <c r="F132" s="78">
        <v>12488</v>
      </c>
      <c r="G132" s="17">
        <f t="shared" si="1"/>
        <v>12488</v>
      </c>
      <c r="H132" s="93" t="s">
        <v>4</v>
      </c>
      <c r="I132" s="23"/>
      <c r="J132" s="54" t="s">
        <v>234</v>
      </c>
      <c r="K132" s="45"/>
    </row>
    <row r="133" spans="1:11" ht="15" customHeight="1">
      <c r="A133" s="99"/>
      <c r="B133" s="97"/>
      <c r="C133" s="98"/>
      <c r="D133" s="100"/>
      <c r="E133" s="26">
        <v>0</v>
      </c>
      <c r="F133" s="77">
        <v>3128</v>
      </c>
      <c r="G133" s="20">
        <f t="shared" si="1"/>
        <v>3128</v>
      </c>
      <c r="H133" s="94"/>
      <c r="I133" s="25"/>
      <c r="J133" s="54" t="s">
        <v>235</v>
      </c>
      <c r="K133" s="46"/>
    </row>
    <row r="134" spans="1:11" ht="15" customHeight="1">
      <c r="A134" s="99">
        <v>58</v>
      </c>
      <c r="B134" s="97" t="s">
        <v>28</v>
      </c>
      <c r="C134" s="98" t="s">
        <v>118</v>
      </c>
      <c r="D134" s="100" t="s">
        <v>86</v>
      </c>
      <c r="E134" s="22">
        <v>90396</v>
      </c>
      <c r="F134" s="37">
        <v>111322</v>
      </c>
      <c r="G134" s="17">
        <f t="shared" ref="G134:G195" si="2">F134-E134</f>
        <v>20926</v>
      </c>
      <c r="H134" s="93" t="s">
        <v>4</v>
      </c>
      <c r="I134" s="23"/>
      <c r="J134" s="54" t="s">
        <v>234</v>
      </c>
      <c r="K134" s="45"/>
    </row>
    <row r="135" spans="1:11" ht="15" customHeight="1">
      <c r="A135" s="99"/>
      <c r="B135" s="97"/>
      <c r="C135" s="98"/>
      <c r="D135" s="100"/>
      <c r="E135" s="24">
        <v>90396</v>
      </c>
      <c r="F135" s="38">
        <v>111322</v>
      </c>
      <c r="G135" s="20">
        <f t="shared" si="2"/>
        <v>20926</v>
      </c>
      <c r="H135" s="94"/>
      <c r="I135" s="25"/>
      <c r="J135" s="54" t="s">
        <v>235</v>
      </c>
      <c r="K135" s="46"/>
    </row>
    <row r="136" spans="1:11" ht="15" customHeight="1">
      <c r="A136" s="99">
        <v>59</v>
      </c>
      <c r="B136" s="97" t="s">
        <v>28</v>
      </c>
      <c r="C136" s="98" t="s">
        <v>160</v>
      </c>
      <c r="D136" s="112" t="s">
        <v>231</v>
      </c>
      <c r="E136" s="22">
        <v>200579</v>
      </c>
      <c r="F136" s="37">
        <v>67278</v>
      </c>
      <c r="G136" s="17">
        <f t="shared" si="2"/>
        <v>-133301</v>
      </c>
      <c r="H136" s="93" t="s">
        <v>4</v>
      </c>
      <c r="I136" s="23"/>
      <c r="J136" s="54" t="s">
        <v>234</v>
      </c>
      <c r="K136" s="45"/>
    </row>
    <row r="137" spans="1:11" ht="15" customHeight="1">
      <c r="A137" s="99"/>
      <c r="B137" s="97"/>
      <c r="C137" s="98"/>
      <c r="D137" s="112"/>
      <c r="E137" s="24">
        <v>177352</v>
      </c>
      <c r="F137" s="38">
        <v>64047</v>
      </c>
      <c r="G137" s="20">
        <f t="shared" si="2"/>
        <v>-113305</v>
      </c>
      <c r="H137" s="94"/>
      <c r="I137" s="25"/>
      <c r="J137" s="54" t="s">
        <v>235</v>
      </c>
      <c r="K137" s="46"/>
    </row>
    <row r="138" spans="1:11" ht="15" customHeight="1">
      <c r="A138" s="99">
        <v>60</v>
      </c>
      <c r="B138" s="97" t="s">
        <v>28</v>
      </c>
      <c r="C138" s="98" t="s">
        <v>119</v>
      </c>
      <c r="D138" s="100" t="s">
        <v>51</v>
      </c>
      <c r="E138" s="27">
        <v>86284</v>
      </c>
      <c r="F138" s="78">
        <v>258531</v>
      </c>
      <c r="G138" s="17">
        <f t="shared" si="2"/>
        <v>172247</v>
      </c>
      <c r="H138" s="93" t="s">
        <v>4</v>
      </c>
      <c r="I138" s="23"/>
      <c r="J138" s="54" t="s">
        <v>234</v>
      </c>
      <c r="K138" s="45"/>
    </row>
    <row r="139" spans="1:11" ht="15" customHeight="1">
      <c r="A139" s="99"/>
      <c r="B139" s="97"/>
      <c r="C139" s="98"/>
      <c r="D139" s="100"/>
      <c r="E139" s="26">
        <v>71903</v>
      </c>
      <c r="F139" s="77">
        <v>206894</v>
      </c>
      <c r="G139" s="20">
        <f t="shared" si="2"/>
        <v>134991</v>
      </c>
      <c r="H139" s="94"/>
      <c r="I139" s="25"/>
      <c r="J139" s="54" t="s">
        <v>235</v>
      </c>
      <c r="K139" s="46"/>
    </row>
    <row r="140" spans="1:11" ht="15" customHeight="1">
      <c r="A140" s="99">
        <v>61</v>
      </c>
      <c r="B140" s="97" t="s">
        <v>28</v>
      </c>
      <c r="C140" s="98" t="s">
        <v>121</v>
      </c>
      <c r="D140" s="100" t="s">
        <v>26</v>
      </c>
      <c r="E140" s="27">
        <v>45026</v>
      </c>
      <c r="F140" s="78">
        <v>52092</v>
      </c>
      <c r="G140" s="17">
        <f t="shared" si="2"/>
        <v>7066</v>
      </c>
      <c r="H140" s="93" t="s">
        <v>4</v>
      </c>
      <c r="I140" s="23"/>
      <c r="J140" s="54" t="s">
        <v>234</v>
      </c>
      <c r="K140" s="45"/>
    </row>
    <row r="141" spans="1:11" ht="15" customHeight="1">
      <c r="A141" s="99"/>
      <c r="B141" s="97"/>
      <c r="C141" s="98"/>
      <c r="D141" s="100"/>
      <c r="E141" s="26">
        <v>45026</v>
      </c>
      <c r="F141" s="77">
        <v>52092</v>
      </c>
      <c r="G141" s="20">
        <f t="shared" si="2"/>
        <v>7066</v>
      </c>
      <c r="H141" s="94"/>
      <c r="I141" s="25"/>
      <c r="J141" s="54" t="s">
        <v>235</v>
      </c>
      <c r="K141" s="46"/>
    </row>
    <row r="142" spans="1:11" ht="15" customHeight="1">
      <c r="A142" s="99">
        <v>62</v>
      </c>
      <c r="B142" s="137" t="s">
        <v>28</v>
      </c>
      <c r="C142" s="98" t="s">
        <v>122</v>
      </c>
      <c r="D142" s="103" t="s">
        <v>230</v>
      </c>
      <c r="E142" s="22">
        <v>50412</v>
      </c>
      <c r="F142" s="37">
        <v>7785</v>
      </c>
      <c r="G142" s="17">
        <f t="shared" si="2"/>
        <v>-42627</v>
      </c>
      <c r="H142" s="83"/>
      <c r="I142" s="31"/>
      <c r="J142" s="54" t="s">
        <v>234</v>
      </c>
      <c r="K142" s="46"/>
    </row>
    <row r="143" spans="1:11" ht="15" customHeight="1">
      <c r="A143" s="99"/>
      <c r="B143" s="138"/>
      <c r="C143" s="98"/>
      <c r="D143" s="104"/>
      <c r="E143" s="24">
        <v>50412</v>
      </c>
      <c r="F143" s="38">
        <v>7785</v>
      </c>
      <c r="G143" s="20">
        <f t="shared" si="2"/>
        <v>-42627</v>
      </c>
      <c r="H143" s="84"/>
      <c r="I143" s="25"/>
      <c r="J143" s="54" t="s">
        <v>235</v>
      </c>
      <c r="K143" s="46"/>
    </row>
    <row r="144" spans="1:11" ht="15" customHeight="1">
      <c r="A144" s="99">
        <v>63</v>
      </c>
      <c r="B144" s="97" t="s">
        <v>28</v>
      </c>
      <c r="C144" s="98" t="s">
        <v>123</v>
      </c>
      <c r="D144" s="100" t="s">
        <v>227</v>
      </c>
      <c r="E144" s="27">
        <v>42832</v>
      </c>
      <c r="F144" s="78">
        <v>101161</v>
      </c>
      <c r="G144" s="17">
        <f t="shared" si="2"/>
        <v>58329</v>
      </c>
      <c r="H144" s="87"/>
      <c r="I144" s="28"/>
      <c r="J144" s="54" t="s">
        <v>234</v>
      </c>
      <c r="K144" s="46"/>
    </row>
    <row r="145" spans="1:11" ht="15" customHeight="1">
      <c r="A145" s="99"/>
      <c r="B145" s="97"/>
      <c r="C145" s="98"/>
      <c r="D145" s="100"/>
      <c r="E145" s="26">
        <v>39605</v>
      </c>
      <c r="F145" s="77">
        <v>98963</v>
      </c>
      <c r="G145" s="20">
        <f t="shared" si="2"/>
        <v>59358</v>
      </c>
      <c r="H145" s="87"/>
      <c r="I145" s="28"/>
      <c r="J145" s="54" t="s">
        <v>235</v>
      </c>
      <c r="K145" s="46"/>
    </row>
    <row r="146" spans="1:11" ht="15" customHeight="1">
      <c r="A146" s="99">
        <v>64</v>
      </c>
      <c r="B146" s="97" t="s">
        <v>28</v>
      </c>
      <c r="C146" s="98" t="s">
        <v>243</v>
      </c>
      <c r="D146" s="100" t="s">
        <v>37</v>
      </c>
      <c r="E146" s="27">
        <v>851090</v>
      </c>
      <c r="F146" s="78">
        <v>904701</v>
      </c>
      <c r="G146" s="17">
        <f t="shared" si="2"/>
        <v>53611</v>
      </c>
      <c r="H146" s="93" t="s">
        <v>4</v>
      </c>
      <c r="I146" s="23"/>
      <c r="J146" s="54" t="s">
        <v>234</v>
      </c>
      <c r="K146" s="45"/>
    </row>
    <row r="147" spans="1:11" ht="15" customHeight="1">
      <c r="A147" s="99"/>
      <c r="B147" s="97"/>
      <c r="C147" s="98"/>
      <c r="D147" s="100"/>
      <c r="E147" s="26">
        <v>851090</v>
      </c>
      <c r="F147" s="77">
        <v>904701</v>
      </c>
      <c r="G147" s="20">
        <f t="shared" si="2"/>
        <v>53611</v>
      </c>
      <c r="H147" s="94"/>
      <c r="I147" s="25"/>
      <c r="J147" s="54" t="s">
        <v>235</v>
      </c>
      <c r="K147" s="46"/>
    </row>
    <row r="148" spans="1:11" ht="15" customHeight="1">
      <c r="A148" s="99">
        <v>65</v>
      </c>
      <c r="B148" s="97" t="s">
        <v>28</v>
      </c>
      <c r="C148" s="98" t="s">
        <v>157</v>
      </c>
      <c r="D148" s="100" t="s">
        <v>38</v>
      </c>
      <c r="E148" s="27">
        <v>169711</v>
      </c>
      <c r="F148" s="78">
        <v>0</v>
      </c>
      <c r="G148" s="34">
        <f>F148-E148</f>
        <v>-169711</v>
      </c>
      <c r="H148" s="93" t="s">
        <v>4</v>
      </c>
      <c r="I148" s="23"/>
      <c r="J148" s="54" t="s">
        <v>234</v>
      </c>
      <c r="K148" s="45"/>
    </row>
    <row r="149" spans="1:11" ht="15" customHeight="1">
      <c r="A149" s="99"/>
      <c r="B149" s="97"/>
      <c r="C149" s="98"/>
      <c r="D149" s="100"/>
      <c r="E149" s="26">
        <v>58483</v>
      </c>
      <c r="F149" s="77">
        <v>0</v>
      </c>
      <c r="G149" s="36">
        <f>F149-E149</f>
        <v>-58483</v>
      </c>
      <c r="H149" s="94"/>
      <c r="I149" s="25"/>
      <c r="J149" s="54" t="s">
        <v>235</v>
      </c>
      <c r="K149" s="46"/>
    </row>
    <row r="150" spans="1:11" ht="15" customHeight="1">
      <c r="A150" s="99" t="s">
        <v>40</v>
      </c>
      <c r="B150" s="113"/>
      <c r="C150" s="113"/>
      <c r="D150" s="113"/>
      <c r="E150" s="22">
        <v>176476546</v>
      </c>
      <c r="F150" s="37">
        <f>F60+F62+F64+F66+F68+F70+F72+F74+F76+F78+F80+F82+F84+F86+F88+F90+F92+F94+F96+F98+F100+F102+F104+F106+F108+F110+F112+F114+F116+F118+F120+F122+F124+F126+F148+F128+F130+F132+F134+F136+F138+F140+F142+F144+F146</f>
        <v>201206367</v>
      </c>
      <c r="G150" s="17">
        <f t="shared" si="2"/>
        <v>24729821</v>
      </c>
      <c r="H150" s="93"/>
      <c r="I150" s="23"/>
      <c r="J150" s="45"/>
      <c r="K150" s="45"/>
    </row>
    <row r="151" spans="1:11" ht="15" customHeight="1">
      <c r="A151" s="99"/>
      <c r="B151" s="113"/>
      <c r="C151" s="113"/>
      <c r="D151" s="113"/>
      <c r="E151" s="24">
        <v>51259536</v>
      </c>
      <c r="F151" s="38">
        <f>F61+F63+F65+F67+F69+F71+F73+F75+F77+F79+F81+F83+F85+F87+F89+F91+F93+F95+F97+F99+F101+F103+F105+F107+F109+F111+F113+F115+F117+F119+F121+F123+F125+F127+F149+F129+F131+F133+F135+F137+F139+F141+F143+F145+F147</f>
        <v>58035449</v>
      </c>
      <c r="G151" s="20">
        <f t="shared" si="2"/>
        <v>6775913</v>
      </c>
      <c r="H151" s="94"/>
      <c r="I151" s="25"/>
      <c r="J151" s="46"/>
      <c r="K151" s="46"/>
    </row>
    <row r="152" spans="1:11" ht="15" customHeight="1">
      <c r="A152" s="99">
        <v>66</v>
      </c>
      <c r="B152" s="97" t="s">
        <v>41</v>
      </c>
      <c r="C152" s="98" t="s">
        <v>161</v>
      </c>
      <c r="D152" s="100" t="s">
        <v>26</v>
      </c>
      <c r="E152" s="27">
        <v>31223390</v>
      </c>
      <c r="F152" s="78">
        <v>32131580</v>
      </c>
      <c r="G152" s="34">
        <f t="shared" si="2"/>
        <v>908190</v>
      </c>
      <c r="H152" s="93" t="s">
        <v>4</v>
      </c>
      <c r="I152" s="23"/>
      <c r="J152" s="54" t="s">
        <v>234</v>
      </c>
      <c r="K152" s="45"/>
    </row>
    <row r="153" spans="1:11" ht="15" customHeight="1">
      <c r="A153" s="99"/>
      <c r="B153" s="97"/>
      <c r="C153" s="98"/>
      <c r="D153" s="100"/>
      <c r="E153" s="26">
        <v>29426537</v>
      </c>
      <c r="F153" s="77">
        <v>30117771</v>
      </c>
      <c r="G153" s="36">
        <f t="shared" si="2"/>
        <v>691234</v>
      </c>
      <c r="H153" s="94"/>
      <c r="I153" s="25"/>
      <c r="J153" s="54" t="s">
        <v>235</v>
      </c>
      <c r="K153" s="46"/>
    </row>
    <row r="154" spans="1:11" ht="15" customHeight="1">
      <c r="A154" s="95">
        <v>67</v>
      </c>
      <c r="B154" s="97" t="s">
        <v>41</v>
      </c>
      <c r="C154" s="98" t="s">
        <v>162</v>
      </c>
      <c r="D154" s="100" t="s">
        <v>42</v>
      </c>
      <c r="E154" s="22">
        <v>75603</v>
      </c>
      <c r="F154" s="37">
        <v>80241</v>
      </c>
      <c r="G154" s="34">
        <f t="shared" si="2"/>
        <v>4638</v>
      </c>
      <c r="H154" s="93" t="s">
        <v>4</v>
      </c>
      <c r="I154" s="23"/>
      <c r="J154" s="54" t="s">
        <v>234</v>
      </c>
      <c r="K154" s="45"/>
    </row>
    <row r="155" spans="1:11" ht="15" customHeight="1">
      <c r="A155" s="96"/>
      <c r="B155" s="97"/>
      <c r="C155" s="98"/>
      <c r="D155" s="100"/>
      <c r="E155" s="24">
        <v>44808</v>
      </c>
      <c r="F155" s="38">
        <v>47145</v>
      </c>
      <c r="G155" s="36">
        <f t="shared" si="2"/>
        <v>2337</v>
      </c>
      <c r="H155" s="94"/>
      <c r="I155" s="25"/>
      <c r="J155" s="54" t="s">
        <v>235</v>
      </c>
      <c r="K155" s="46"/>
    </row>
    <row r="156" spans="1:11" ht="15" customHeight="1">
      <c r="A156" s="99">
        <v>68</v>
      </c>
      <c r="B156" s="97" t="s">
        <v>41</v>
      </c>
      <c r="C156" s="98" t="s">
        <v>163</v>
      </c>
      <c r="D156" s="100" t="s">
        <v>42</v>
      </c>
      <c r="E156" s="22">
        <v>16365</v>
      </c>
      <c r="F156" s="37">
        <v>16239</v>
      </c>
      <c r="G156" s="34">
        <f t="shared" si="2"/>
        <v>-126</v>
      </c>
      <c r="H156" s="93" t="s">
        <v>4</v>
      </c>
      <c r="I156" s="23"/>
      <c r="J156" s="54" t="s">
        <v>234</v>
      </c>
      <c r="K156" s="45"/>
    </row>
    <row r="157" spans="1:11" ht="15" customHeight="1">
      <c r="A157" s="99"/>
      <c r="B157" s="97"/>
      <c r="C157" s="98"/>
      <c r="D157" s="100"/>
      <c r="E157" s="24">
        <v>8183</v>
      </c>
      <c r="F157" s="38">
        <v>8120</v>
      </c>
      <c r="G157" s="36">
        <f t="shared" si="2"/>
        <v>-63</v>
      </c>
      <c r="H157" s="94"/>
      <c r="I157" s="25"/>
      <c r="J157" s="54" t="s">
        <v>235</v>
      </c>
      <c r="K157" s="46"/>
    </row>
    <row r="158" spans="1:11" ht="15" customHeight="1">
      <c r="A158" s="95">
        <v>69</v>
      </c>
      <c r="B158" s="97" t="s">
        <v>41</v>
      </c>
      <c r="C158" s="98" t="s">
        <v>164</v>
      </c>
      <c r="D158" s="100" t="s">
        <v>20</v>
      </c>
      <c r="E158" s="22">
        <v>15382</v>
      </c>
      <c r="F158" s="37">
        <v>15489</v>
      </c>
      <c r="G158" s="34">
        <f t="shared" si="2"/>
        <v>107</v>
      </c>
      <c r="H158" s="93" t="s">
        <v>4</v>
      </c>
      <c r="I158" s="23"/>
      <c r="J158" s="54" t="s">
        <v>234</v>
      </c>
      <c r="K158" s="45"/>
    </row>
    <row r="159" spans="1:11" ht="15" customHeight="1">
      <c r="A159" s="96"/>
      <c r="B159" s="97"/>
      <c r="C159" s="98"/>
      <c r="D159" s="100"/>
      <c r="E159" s="24">
        <v>14939</v>
      </c>
      <c r="F159" s="38">
        <v>15057</v>
      </c>
      <c r="G159" s="36">
        <f t="shared" si="2"/>
        <v>118</v>
      </c>
      <c r="H159" s="94"/>
      <c r="I159" s="25"/>
      <c r="J159" s="54" t="s">
        <v>235</v>
      </c>
      <c r="K159" s="46"/>
    </row>
    <row r="160" spans="1:11" ht="15" customHeight="1">
      <c r="A160" s="99">
        <v>70</v>
      </c>
      <c r="B160" s="97" t="s">
        <v>41</v>
      </c>
      <c r="C160" s="98" t="s">
        <v>165</v>
      </c>
      <c r="D160" s="100" t="s">
        <v>42</v>
      </c>
      <c r="E160" s="22">
        <v>60851</v>
      </c>
      <c r="F160" s="37">
        <v>59474</v>
      </c>
      <c r="G160" s="34">
        <f t="shared" si="2"/>
        <v>-1377</v>
      </c>
      <c r="H160" s="93" t="s">
        <v>74</v>
      </c>
      <c r="I160" s="23">
        <v>298</v>
      </c>
      <c r="J160" s="54" t="s">
        <v>234</v>
      </c>
      <c r="K160" s="54" t="s">
        <v>236</v>
      </c>
    </row>
    <row r="161" spans="1:11" ht="15" customHeight="1">
      <c r="A161" s="99"/>
      <c r="B161" s="97"/>
      <c r="C161" s="98"/>
      <c r="D161" s="100"/>
      <c r="E161" s="24">
        <v>60791</v>
      </c>
      <c r="F161" s="38">
        <v>59474</v>
      </c>
      <c r="G161" s="36">
        <f t="shared" si="2"/>
        <v>-1317</v>
      </c>
      <c r="H161" s="94"/>
      <c r="I161" s="25">
        <v>298</v>
      </c>
      <c r="J161" s="54" t="s">
        <v>235</v>
      </c>
      <c r="K161" s="54" t="s">
        <v>237</v>
      </c>
    </row>
    <row r="162" spans="1:11" ht="15" customHeight="1">
      <c r="A162" s="95">
        <v>71</v>
      </c>
      <c r="B162" s="97" t="s">
        <v>41</v>
      </c>
      <c r="C162" s="98" t="s">
        <v>166</v>
      </c>
      <c r="D162" s="100" t="s">
        <v>42</v>
      </c>
      <c r="E162" s="22">
        <v>2500</v>
      </c>
      <c r="F162" s="37">
        <v>2500</v>
      </c>
      <c r="G162" s="34">
        <f t="shared" si="2"/>
        <v>0</v>
      </c>
      <c r="H162" s="93"/>
      <c r="I162" s="23"/>
      <c r="J162" s="54" t="s">
        <v>234</v>
      </c>
      <c r="K162" s="45"/>
    </row>
    <row r="163" spans="1:11" ht="15" customHeight="1">
      <c r="A163" s="96"/>
      <c r="B163" s="97"/>
      <c r="C163" s="98"/>
      <c r="D163" s="100"/>
      <c r="E163" s="24">
        <v>2500</v>
      </c>
      <c r="F163" s="38">
        <v>2500</v>
      </c>
      <c r="G163" s="36">
        <f t="shared" si="2"/>
        <v>0</v>
      </c>
      <c r="H163" s="94"/>
      <c r="I163" s="25"/>
      <c r="J163" s="54" t="s">
        <v>235</v>
      </c>
      <c r="K163" s="46"/>
    </row>
    <row r="164" spans="1:11" ht="15" customHeight="1">
      <c r="A164" s="99">
        <v>72</v>
      </c>
      <c r="B164" s="97" t="s">
        <v>41</v>
      </c>
      <c r="C164" s="98" t="s">
        <v>167</v>
      </c>
      <c r="D164" s="100" t="s">
        <v>43</v>
      </c>
      <c r="E164" s="22">
        <v>51675</v>
      </c>
      <c r="F164" s="37">
        <v>65752</v>
      </c>
      <c r="G164" s="17">
        <f t="shared" si="2"/>
        <v>14077</v>
      </c>
      <c r="H164" s="93" t="s">
        <v>4</v>
      </c>
      <c r="I164" s="23"/>
      <c r="J164" s="54" t="s">
        <v>234</v>
      </c>
      <c r="K164" s="45"/>
    </row>
    <row r="165" spans="1:11" ht="15" customHeight="1">
      <c r="A165" s="99"/>
      <c r="B165" s="97"/>
      <c r="C165" s="98"/>
      <c r="D165" s="100"/>
      <c r="E165" s="24">
        <v>12919</v>
      </c>
      <c r="F165" s="38">
        <v>16439</v>
      </c>
      <c r="G165" s="20">
        <f t="shared" si="2"/>
        <v>3520</v>
      </c>
      <c r="H165" s="94"/>
      <c r="I165" s="25"/>
      <c r="J165" s="54" t="s">
        <v>235</v>
      </c>
      <c r="K165" s="46"/>
    </row>
    <row r="166" spans="1:11" ht="15" customHeight="1">
      <c r="A166" s="95">
        <v>73</v>
      </c>
      <c r="B166" s="97" t="s">
        <v>41</v>
      </c>
      <c r="C166" s="98" t="s">
        <v>168</v>
      </c>
      <c r="D166" s="100" t="s">
        <v>43</v>
      </c>
      <c r="E166" s="22">
        <v>394</v>
      </c>
      <c r="F166" s="37">
        <v>413</v>
      </c>
      <c r="G166" s="17">
        <f t="shared" si="2"/>
        <v>19</v>
      </c>
      <c r="H166" s="93" t="s">
        <v>4</v>
      </c>
      <c r="I166" s="23"/>
      <c r="J166" s="54" t="s">
        <v>234</v>
      </c>
      <c r="K166" s="45"/>
    </row>
    <row r="167" spans="1:11" ht="15" customHeight="1">
      <c r="A167" s="96"/>
      <c r="B167" s="97"/>
      <c r="C167" s="98"/>
      <c r="D167" s="100"/>
      <c r="E167" s="24">
        <v>394</v>
      </c>
      <c r="F167" s="38">
        <v>413</v>
      </c>
      <c r="G167" s="20">
        <f t="shared" si="2"/>
        <v>19</v>
      </c>
      <c r="H167" s="94"/>
      <c r="I167" s="25"/>
      <c r="J167" s="54" t="s">
        <v>235</v>
      </c>
      <c r="K167" s="46"/>
    </row>
    <row r="168" spans="1:11" ht="15" customHeight="1">
      <c r="A168" s="99">
        <v>74</v>
      </c>
      <c r="B168" s="97" t="s">
        <v>41</v>
      </c>
      <c r="C168" s="98" t="s">
        <v>169</v>
      </c>
      <c r="D168" s="100" t="s">
        <v>44</v>
      </c>
      <c r="E168" s="22">
        <v>2638824</v>
      </c>
      <c r="F168" s="37">
        <v>2616405</v>
      </c>
      <c r="G168" s="17">
        <f t="shared" si="2"/>
        <v>-22419</v>
      </c>
      <c r="H168" s="93" t="s">
        <v>4</v>
      </c>
      <c r="I168" s="23"/>
      <c r="J168" s="54" t="s">
        <v>234</v>
      </c>
      <c r="K168" s="45"/>
    </row>
    <row r="169" spans="1:11" ht="15" customHeight="1">
      <c r="A169" s="99"/>
      <c r="B169" s="97"/>
      <c r="C169" s="98"/>
      <c r="D169" s="100"/>
      <c r="E169" s="24">
        <v>2142374</v>
      </c>
      <c r="F169" s="38">
        <v>2105048</v>
      </c>
      <c r="G169" s="20">
        <f t="shared" si="2"/>
        <v>-37326</v>
      </c>
      <c r="H169" s="94"/>
      <c r="I169" s="25"/>
      <c r="J169" s="54" t="s">
        <v>235</v>
      </c>
      <c r="K169" s="46"/>
    </row>
    <row r="170" spans="1:11" ht="15" customHeight="1">
      <c r="A170" s="95">
        <v>75</v>
      </c>
      <c r="B170" s="97" t="s">
        <v>41</v>
      </c>
      <c r="C170" s="98" t="s">
        <v>170</v>
      </c>
      <c r="D170" s="100" t="s">
        <v>44</v>
      </c>
      <c r="E170" s="22">
        <v>49644</v>
      </c>
      <c r="F170" s="37">
        <v>49992</v>
      </c>
      <c r="G170" s="17">
        <f t="shared" si="2"/>
        <v>348</v>
      </c>
      <c r="H170" s="93" t="s">
        <v>4</v>
      </c>
      <c r="I170" s="23"/>
      <c r="J170" s="54" t="s">
        <v>234</v>
      </c>
      <c r="K170" s="45"/>
    </row>
    <row r="171" spans="1:11" ht="15" customHeight="1">
      <c r="A171" s="96"/>
      <c r="B171" s="97"/>
      <c r="C171" s="98"/>
      <c r="D171" s="100"/>
      <c r="E171" s="24">
        <v>49644</v>
      </c>
      <c r="F171" s="38">
        <v>49992</v>
      </c>
      <c r="G171" s="20">
        <f t="shared" si="2"/>
        <v>348</v>
      </c>
      <c r="H171" s="94"/>
      <c r="I171" s="25"/>
      <c r="J171" s="54" t="s">
        <v>235</v>
      </c>
      <c r="K171" s="46"/>
    </row>
    <row r="172" spans="1:11" ht="15" customHeight="1">
      <c r="A172" s="99">
        <v>76</v>
      </c>
      <c r="B172" s="97" t="s">
        <v>41</v>
      </c>
      <c r="C172" s="98" t="s">
        <v>171</v>
      </c>
      <c r="D172" s="100" t="s">
        <v>45</v>
      </c>
      <c r="E172" s="22">
        <v>2760</v>
      </c>
      <c r="F172" s="37">
        <v>2688</v>
      </c>
      <c r="G172" s="17">
        <f t="shared" si="2"/>
        <v>-72</v>
      </c>
      <c r="H172" s="93" t="s">
        <v>4</v>
      </c>
      <c r="I172" s="23"/>
      <c r="J172" s="54" t="s">
        <v>234</v>
      </c>
      <c r="K172" s="45"/>
    </row>
    <row r="173" spans="1:11" ht="15" customHeight="1">
      <c r="A173" s="99"/>
      <c r="B173" s="97"/>
      <c r="C173" s="98"/>
      <c r="D173" s="100"/>
      <c r="E173" s="24">
        <v>2760</v>
      </c>
      <c r="F173" s="38">
        <v>2688</v>
      </c>
      <c r="G173" s="20">
        <f t="shared" si="2"/>
        <v>-72</v>
      </c>
      <c r="H173" s="94"/>
      <c r="I173" s="25"/>
      <c r="J173" s="54" t="s">
        <v>235</v>
      </c>
      <c r="K173" s="46"/>
    </row>
    <row r="174" spans="1:11" ht="15" customHeight="1">
      <c r="A174" s="95">
        <v>77</v>
      </c>
      <c r="B174" s="97" t="s">
        <v>41</v>
      </c>
      <c r="C174" s="98" t="s">
        <v>172</v>
      </c>
      <c r="D174" s="100" t="s">
        <v>44</v>
      </c>
      <c r="E174" s="22">
        <v>531924</v>
      </c>
      <c r="F174" s="37">
        <v>532311</v>
      </c>
      <c r="G174" s="17">
        <f t="shared" si="2"/>
        <v>387</v>
      </c>
      <c r="H174" s="93" t="s">
        <v>4</v>
      </c>
      <c r="I174" s="23"/>
      <c r="J174" s="54" t="s">
        <v>234</v>
      </c>
      <c r="K174" s="45"/>
    </row>
    <row r="175" spans="1:11" ht="15" customHeight="1">
      <c r="A175" s="96"/>
      <c r="B175" s="97"/>
      <c r="C175" s="98"/>
      <c r="D175" s="100"/>
      <c r="E175" s="24">
        <v>531924</v>
      </c>
      <c r="F175" s="38">
        <v>532311</v>
      </c>
      <c r="G175" s="20">
        <f t="shared" si="2"/>
        <v>387</v>
      </c>
      <c r="H175" s="94"/>
      <c r="I175" s="25"/>
      <c r="J175" s="54" t="s">
        <v>235</v>
      </c>
      <c r="K175" s="46"/>
    </row>
    <row r="176" spans="1:11" ht="15" customHeight="1">
      <c r="A176" s="99">
        <v>78</v>
      </c>
      <c r="B176" s="97" t="s">
        <v>41</v>
      </c>
      <c r="C176" s="98" t="s">
        <v>173</v>
      </c>
      <c r="D176" s="100" t="s">
        <v>46</v>
      </c>
      <c r="E176" s="27">
        <v>797057</v>
      </c>
      <c r="F176" s="78">
        <v>647184</v>
      </c>
      <c r="G176" s="17">
        <f t="shared" si="2"/>
        <v>-149873</v>
      </c>
      <c r="H176" s="93" t="s">
        <v>4</v>
      </c>
      <c r="I176" s="32"/>
      <c r="J176" s="54" t="s">
        <v>234</v>
      </c>
      <c r="K176" s="49"/>
    </row>
    <row r="177" spans="1:11" ht="15" customHeight="1">
      <c r="A177" s="99"/>
      <c r="B177" s="97"/>
      <c r="C177" s="98"/>
      <c r="D177" s="100"/>
      <c r="E177" s="26">
        <v>0</v>
      </c>
      <c r="F177" s="77">
        <v>0</v>
      </c>
      <c r="G177" s="20">
        <f t="shared" si="2"/>
        <v>0</v>
      </c>
      <c r="H177" s="94"/>
      <c r="I177" s="25"/>
      <c r="J177" s="54" t="s">
        <v>235</v>
      </c>
      <c r="K177" s="46"/>
    </row>
    <row r="178" spans="1:11" ht="22.5" customHeight="1">
      <c r="A178" s="95">
        <v>79</v>
      </c>
      <c r="B178" s="97" t="s">
        <v>41</v>
      </c>
      <c r="C178" s="98" t="s">
        <v>244</v>
      </c>
      <c r="D178" s="100" t="s">
        <v>47</v>
      </c>
      <c r="E178" s="27">
        <v>0</v>
      </c>
      <c r="F178" s="78">
        <v>71610</v>
      </c>
      <c r="G178" s="17">
        <f t="shared" si="2"/>
        <v>71610</v>
      </c>
      <c r="H178" s="93" t="s">
        <v>4</v>
      </c>
      <c r="I178" s="23"/>
      <c r="J178" s="54" t="s">
        <v>234</v>
      </c>
      <c r="K178" s="45"/>
    </row>
    <row r="179" spans="1:11" ht="22.5" customHeight="1">
      <c r="A179" s="96"/>
      <c r="B179" s="97"/>
      <c r="C179" s="98"/>
      <c r="D179" s="100"/>
      <c r="E179" s="26">
        <v>0</v>
      </c>
      <c r="F179" s="77">
        <v>0</v>
      </c>
      <c r="G179" s="20">
        <f t="shared" si="2"/>
        <v>0</v>
      </c>
      <c r="H179" s="94"/>
      <c r="I179" s="25"/>
      <c r="J179" s="54" t="s">
        <v>235</v>
      </c>
      <c r="K179" s="46"/>
    </row>
    <row r="180" spans="1:11" ht="15" customHeight="1">
      <c r="A180" s="99">
        <v>80</v>
      </c>
      <c r="B180" s="97" t="s">
        <v>41</v>
      </c>
      <c r="C180" s="98" t="s">
        <v>174</v>
      </c>
      <c r="D180" s="100" t="s">
        <v>47</v>
      </c>
      <c r="E180" s="27">
        <v>127716</v>
      </c>
      <c r="F180" s="78">
        <v>344800</v>
      </c>
      <c r="G180" s="17">
        <f t="shared" si="2"/>
        <v>217084</v>
      </c>
      <c r="H180" s="93" t="s">
        <v>4</v>
      </c>
      <c r="I180" s="23"/>
      <c r="J180" s="54" t="s">
        <v>234</v>
      </c>
      <c r="K180" s="45"/>
    </row>
    <row r="181" spans="1:11" ht="15" customHeight="1">
      <c r="A181" s="99"/>
      <c r="B181" s="97"/>
      <c r="C181" s="98"/>
      <c r="D181" s="100"/>
      <c r="E181" s="26">
        <v>0</v>
      </c>
      <c r="F181" s="77">
        <v>0</v>
      </c>
      <c r="G181" s="20">
        <f t="shared" si="2"/>
        <v>0</v>
      </c>
      <c r="H181" s="94"/>
      <c r="I181" s="25"/>
      <c r="J181" s="54" t="s">
        <v>235</v>
      </c>
      <c r="K181" s="46"/>
    </row>
    <row r="182" spans="1:11" ht="15" customHeight="1">
      <c r="A182" s="95">
        <v>81</v>
      </c>
      <c r="B182" s="97" t="s">
        <v>41</v>
      </c>
      <c r="C182" s="98" t="s">
        <v>175</v>
      </c>
      <c r="D182" s="100" t="s">
        <v>46</v>
      </c>
      <c r="E182" s="27">
        <v>146280</v>
      </c>
      <c r="F182" s="78">
        <v>166660</v>
      </c>
      <c r="G182" s="17">
        <f t="shared" si="2"/>
        <v>20380</v>
      </c>
      <c r="H182" s="93" t="s">
        <v>4</v>
      </c>
      <c r="I182" s="23"/>
      <c r="J182" s="54" t="s">
        <v>234</v>
      </c>
      <c r="K182" s="45"/>
    </row>
    <row r="183" spans="1:11" ht="15" customHeight="1">
      <c r="A183" s="96"/>
      <c r="B183" s="97"/>
      <c r="C183" s="98"/>
      <c r="D183" s="100"/>
      <c r="E183" s="26">
        <v>0</v>
      </c>
      <c r="F183" s="77">
        <v>0</v>
      </c>
      <c r="G183" s="20">
        <f t="shared" si="2"/>
        <v>0</v>
      </c>
      <c r="H183" s="94"/>
      <c r="I183" s="25"/>
      <c r="J183" s="54" t="s">
        <v>235</v>
      </c>
      <c r="K183" s="46"/>
    </row>
    <row r="184" spans="1:11" ht="15" customHeight="1">
      <c r="A184" s="99">
        <v>82</v>
      </c>
      <c r="B184" s="97" t="s">
        <v>41</v>
      </c>
      <c r="C184" s="98" t="s">
        <v>176</v>
      </c>
      <c r="D184" s="100" t="s">
        <v>46</v>
      </c>
      <c r="E184" s="27">
        <v>481172</v>
      </c>
      <c r="F184" s="78">
        <v>355984</v>
      </c>
      <c r="G184" s="17">
        <f t="shared" si="2"/>
        <v>-125188</v>
      </c>
      <c r="H184" s="93" t="s">
        <v>4</v>
      </c>
      <c r="I184" s="23"/>
      <c r="J184" s="54" t="s">
        <v>234</v>
      </c>
      <c r="K184" s="45"/>
    </row>
    <row r="185" spans="1:11" ht="15" customHeight="1">
      <c r="A185" s="99"/>
      <c r="B185" s="97"/>
      <c r="C185" s="98"/>
      <c r="D185" s="100"/>
      <c r="E185" s="26">
        <v>0</v>
      </c>
      <c r="F185" s="77">
        <v>0</v>
      </c>
      <c r="G185" s="20">
        <f t="shared" si="2"/>
        <v>0</v>
      </c>
      <c r="H185" s="94"/>
      <c r="I185" s="25"/>
      <c r="J185" s="54" t="s">
        <v>235</v>
      </c>
      <c r="K185" s="46"/>
    </row>
    <row r="186" spans="1:11" ht="15" customHeight="1">
      <c r="A186" s="95">
        <v>83</v>
      </c>
      <c r="B186" s="97" t="s">
        <v>41</v>
      </c>
      <c r="C186" s="101" t="s">
        <v>178</v>
      </c>
      <c r="D186" s="103" t="s">
        <v>46</v>
      </c>
      <c r="E186" s="27">
        <v>24500</v>
      </c>
      <c r="F186" s="78">
        <v>22920</v>
      </c>
      <c r="G186" s="17">
        <f t="shared" si="2"/>
        <v>-1580</v>
      </c>
      <c r="H186" s="93" t="s">
        <v>4</v>
      </c>
      <c r="I186" s="23"/>
      <c r="J186" s="54" t="s">
        <v>234</v>
      </c>
      <c r="K186" s="45"/>
    </row>
    <row r="187" spans="1:11" ht="15" customHeight="1">
      <c r="A187" s="96"/>
      <c r="B187" s="97"/>
      <c r="C187" s="102"/>
      <c r="D187" s="104"/>
      <c r="E187" s="26">
        <v>0</v>
      </c>
      <c r="F187" s="77">
        <v>0</v>
      </c>
      <c r="G187" s="20">
        <f t="shared" si="2"/>
        <v>0</v>
      </c>
      <c r="H187" s="94"/>
      <c r="I187" s="25"/>
      <c r="J187" s="54" t="s">
        <v>235</v>
      </c>
      <c r="K187" s="46"/>
    </row>
    <row r="188" spans="1:11" ht="15" customHeight="1">
      <c r="A188" s="99">
        <v>84</v>
      </c>
      <c r="B188" s="97" t="s">
        <v>41</v>
      </c>
      <c r="C188" s="101" t="s">
        <v>179</v>
      </c>
      <c r="D188" s="103" t="s">
        <v>47</v>
      </c>
      <c r="E188" s="27">
        <v>88623</v>
      </c>
      <c r="F188" s="78">
        <v>160981</v>
      </c>
      <c r="G188" s="17">
        <f t="shared" si="2"/>
        <v>72358</v>
      </c>
      <c r="H188" s="93" t="s">
        <v>4</v>
      </c>
      <c r="I188" s="23"/>
      <c r="J188" s="54" t="s">
        <v>234</v>
      </c>
      <c r="K188" s="45"/>
    </row>
    <row r="189" spans="1:11" ht="15" customHeight="1">
      <c r="A189" s="99"/>
      <c r="B189" s="97"/>
      <c r="C189" s="102"/>
      <c r="D189" s="104"/>
      <c r="E189" s="26">
        <v>0</v>
      </c>
      <c r="F189" s="77">
        <v>0</v>
      </c>
      <c r="G189" s="20">
        <f t="shared" si="2"/>
        <v>0</v>
      </c>
      <c r="H189" s="94"/>
      <c r="I189" s="25"/>
      <c r="J189" s="54" t="s">
        <v>235</v>
      </c>
      <c r="K189" s="46"/>
    </row>
    <row r="190" spans="1:11" ht="22.5" customHeight="1">
      <c r="A190" s="95">
        <v>85</v>
      </c>
      <c r="B190" s="97" t="s">
        <v>41</v>
      </c>
      <c r="C190" s="101" t="s">
        <v>245</v>
      </c>
      <c r="D190" s="103" t="s">
        <v>47</v>
      </c>
      <c r="E190" s="27">
        <v>1280268</v>
      </c>
      <c r="F190" s="78">
        <v>418200</v>
      </c>
      <c r="G190" s="81">
        <f t="shared" si="2"/>
        <v>-862068</v>
      </c>
      <c r="H190" s="89"/>
      <c r="I190" s="31"/>
      <c r="J190" s="54" t="s">
        <v>234</v>
      </c>
      <c r="K190" s="46"/>
    </row>
    <row r="191" spans="1:11" ht="22.5" customHeight="1">
      <c r="A191" s="96"/>
      <c r="B191" s="97"/>
      <c r="C191" s="102"/>
      <c r="D191" s="104"/>
      <c r="E191" s="26">
        <v>0</v>
      </c>
      <c r="F191" s="77">
        <v>0</v>
      </c>
      <c r="G191" s="20">
        <f t="shared" si="2"/>
        <v>0</v>
      </c>
      <c r="H191" s="90"/>
      <c r="I191" s="25"/>
      <c r="J191" s="54" t="s">
        <v>235</v>
      </c>
      <c r="K191" s="46"/>
    </row>
    <row r="192" spans="1:11" ht="15" customHeight="1">
      <c r="A192" s="99">
        <v>86</v>
      </c>
      <c r="B192" s="97" t="s">
        <v>41</v>
      </c>
      <c r="C192" s="101" t="s">
        <v>180</v>
      </c>
      <c r="D192" s="103" t="s">
        <v>46</v>
      </c>
      <c r="E192" s="27">
        <v>538069</v>
      </c>
      <c r="F192" s="78">
        <v>330741</v>
      </c>
      <c r="G192" s="17">
        <f t="shared" si="2"/>
        <v>-207328</v>
      </c>
      <c r="H192" s="93" t="s">
        <v>4</v>
      </c>
      <c r="I192" s="23"/>
      <c r="J192" s="54" t="s">
        <v>234</v>
      </c>
      <c r="K192" s="45"/>
    </row>
    <row r="193" spans="1:11" ht="15" customHeight="1">
      <c r="A193" s="99"/>
      <c r="B193" s="97"/>
      <c r="C193" s="102"/>
      <c r="D193" s="104"/>
      <c r="E193" s="26">
        <v>746</v>
      </c>
      <c r="F193" s="77">
        <v>949</v>
      </c>
      <c r="G193" s="20">
        <f t="shared" si="2"/>
        <v>203</v>
      </c>
      <c r="H193" s="94"/>
      <c r="I193" s="25"/>
      <c r="J193" s="54" t="s">
        <v>235</v>
      </c>
      <c r="K193" s="46"/>
    </row>
    <row r="194" spans="1:11" ht="15" customHeight="1">
      <c r="A194" s="95">
        <v>87</v>
      </c>
      <c r="B194" s="107" t="s">
        <v>41</v>
      </c>
      <c r="C194" s="101" t="s">
        <v>181</v>
      </c>
      <c r="D194" s="103" t="s">
        <v>44</v>
      </c>
      <c r="E194" s="16">
        <v>1094724</v>
      </c>
      <c r="F194" s="75">
        <v>1039215</v>
      </c>
      <c r="G194" s="34">
        <f t="shared" si="2"/>
        <v>-55509</v>
      </c>
      <c r="H194" s="105" t="s">
        <v>74</v>
      </c>
      <c r="I194" s="23">
        <v>487192</v>
      </c>
      <c r="J194" s="54" t="s">
        <v>234</v>
      </c>
      <c r="K194" s="54" t="s">
        <v>236</v>
      </c>
    </row>
    <row r="195" spans="1:11" ht="15" customHeight="1">
      <c r="A195" s="96"/>
      <c r="B195" s="108"/>
      <c r="C195" s="102"/>
      <c r="D195" s="104"/>
      <c r="E195" s="26">
        <v>670160</v>
      </c>
      <c r="F195" s="77">
        <v>629689</v>
      </c>
      <c r="G195" s="36">
        <f t="shared" si="2"/>
        <v>-40471</v>
      </c>
      <c r="H195" s="106"/>
      <c r="I195" s="25">
        <v>485964</v>
      </c>
      <c r="J195" s="54" t="s">
        <v>235</v>
      </c>
      <c r="K195" s="54" t="s">
        <v>237</v>
      </c>
    </row>
    <row r="196" spans="1:11" ht="15" customHeight="1">
      <c r="A196" s="99">
        <v>88</v>
      </c>
      <c r="B196" s="107" t="s">
        <v>41</v>
      </c>
      <c r="C196" s="101" t="s">
        <v>182</v>
      </c>
      <c r="D196" s="103" t="s">
        <v>44</v>
      </c>
      <c r="E196" s="16">
        <v>156008</v>
      </c>
      <c r="F196" s="75">
        <v>156234</v>
      </c>
      <c r="G196" s="34">
        <f t="shared" ref="G196:G261" si="3">F196-E196</f>
        <v>226</v>
      </c>
      <c r="H196" s="105" t="s">
        <v>4</v>
      </c>
      <c r="I196" s="39"/>
      <c r="J196" s="54" t="s">
        <v>234</v>
      </c>
      <c r="K196" s="50"/>
    </row>
    <row r="197" spans="1:11" ht="15" customHeight="1">
      <c r="A197" s="99"/>
      <c r="B197" s="108"/>
      <c r="C197" s="102"/>
      <c r="D197" s="104"/>
      <c r="E197" s="26">
        <v>88412</v>
      </c>
      <c r="F197" s="77">
        <v>88165</v>
      </c>
      <c r="G197" s="36">
        <f t="shared" si="3"/>
        <v>-247</v>
      </c>
      <c r="H197" s="106"/>
      <c r="I197" s="40"/>
      <c r="J197" s="54" t="s">
        <v>235</v>
      </c>
      <c r="K197" s="50"/>
    </row>
    <row r="198" spans="1:11" ht="15" customHeight="1">
      <c r="A198" s="95">
        <v>89</v>
      </c>
      <c r="B198" s="107" t="s">
        <v>41</v>
      </c>
      <c r="C198" s="101" t="s">
        <v>183</v>
      </c>
      <c r="D198" s="109" t="s">
        <v>44</v>
      </c>
      <c r="E198" s="16">
        <v>6619907</v>
      </c>
      <c r="F198" s="75">
        <v>6241798</v>
      </c>
      <c r="G198" s="34">
        <f t="shared" si="3"/>
        <v>-378109</v>
      </c>
      <c r="H198" s="105" t="s">
        <v>4</v>
      </c>
      <c r="I198" s="41"/>
      <c r="J198" s="54" t="s">
        <v>234</v>
      </c>
      <c r="K198" s="51"/>
    </row>
    <row r="199" spans="1:11" ht="15" customHeight="1">
      <c r="A199" s="96"/>
      <c r="B199" s="108"/>
      <c r="C199" s="102"/>
      <c r="D199" s="110"/>
      <c r="E199" s="26">
        <v>5526647</v>
      </c>
      <c r="F199" s="77">
        <v>5175382</v>
      </c>
      <c r="G199" s="36">
        <f t="shared" si="3"/>
        <v>-351265</v>
      </c>
      <c r="H199" s="106"/>
      <c r="I199" s="42"/>
      <c r="J199" s="54" t="s">
        <v>235</v>
      </c>
      <c r="K199" s="51"/>
    </row>
    <row r="200" spans="1:11" ht="15" customHeight="1">
      <c r="A200" s="99">
        <v>90</v>
      </c>
      <c r="B200" s="107" t="s">
        <v>41</v>
      </c>
      <c r="C200" s="101" t="s">
        <v>184</v>
      </c>
      <c r="D200" s="103" t="s">
        <v>44</v>
      </c>
      <c r="E200" s="16">
        <v>17898</v>
      </c>
      <c r="F200" s="75">
        <v>17372</v>
      </c>
      <c r="G200" s="34">
        <f t="shared" si="3"/>
        <v>-526</v>
      </c>
      <c r="H200" s="105" t="s">
        <v>4</v>
      </c>
      <c r="I200" s="70"/>
      <c r="J200" s="54" t="s">
        <v>234</v>
      </c>
      <c r="K200" s="52"/>
    </row>
    <row r="201" spans="1:11" ht="15" customHeight="1">
      <c r="A201" s="99"/>
      <c r="B201" s="108"/>
      <c r="C201" s="102"/>
      <c r="D201" s="104"/>
      <c r="E201" s="26">
        <v>17898</v>
      </c>
      <c r="F201" s="77">
        <v>17372</v>
      </c>
      <c r="G201" s="36">
        <f t="shared" si="3"/>
        <v>-526</v>
      </c>
      <c r="H201" s="106"/>
      <c r="I201" s="40"/>
      <c r="J201" s="54" t="s">
        <v>235</v>
      </c>
      <c r="K201" s="52"/>
    </row>
    <row r="202" spans="1:11" ht="15" customHeight="1">
      <c r="A202" s="95">
        <v>91</v>
      </c>
      <c r="B202" s="107" t="s">
        <v>41</v>
      </c>
      <c r="C202" s="101" t="s">
        <v>185</v>
      </c>
      <c r="D202" s="103" t="s">
        <v>44</v>
      </c>
      <c r="E202" s="16">
        <v>3129</v>
      </c>
      <c r="F202" s="75">
        <v>3156</v>
      </c>
      <c r="G202" s="17">
        <f t="shared" si="3"/>
        <v>27</v>
      </c>
      <c r="H202" s="105" t="s">
        <v>4</v>
      </c>
      <c r="I202" s="70"/>
      <c r="J202" s="54" t="s">
        <v>234</v>
      </c>
      <c r="K202" s="52"/>
    </row>
    <row r="203" spans="1:11" ht="15" customHeight="1">
      <c r="A203" s="96"/>
      <c r="B203" s="108"/>
      <c r="C203" s="102"/>
      <c r="D203" s="104"/>
      <c r="E203" s="26">
        <v>3129</v>
      </c>
      <c r="F203" s="77">
        <v>3156</v>
      </c>
      <c r="G203" s="20">
        <f t="shared" si="3"/>
        <v>27</v>
      </c>
      <c r="H203" s="106"/>
      <c r="I203" s="40"/>
      <c r="J203" s="54" t="s">
        <v>235</v>
      </c>
      <c r="K203" s="52"/>
    </row>
    <row r="204" spans="1:11" ht="15" customHeight="1">
      <c r="A204" s="99">
        <v>92</v>
      </c>
      <c r="B204" s="107" t="s">
        <v>41</v>
      </c>
      <c r="C204" s="101" t="s">
        <v>186</v>
      </c>
      <c r="D204" s="103" t="s">
        <v>44</v>
      </c>
      <c r="E204" s="16">
        <v>19187</v>
      </c>
      <c r="F204" s="75">
        <v>13976</v>
      </c>
      <c r="G204" s="17">
        <f t="shared" si="3"/>
        <v>-5211</v>
      </c>
      <c r="H204" s="105" t="s">
        <v>4</v>
      </c>
      <c r="I204" s="70"/>
      <c r="J204" s="54" t="s">
        <v>234</v>
      </c>
      <c r="K204" s="52"/>
    </row>
    <row r="205" spans="1:11" ht="15" customHeight="1">
      <c r="A205" s="99"/>
      <c r="B205" s="108"/>
      <c r="C205" s="102"/>
      <c r="D205" s="104"/>
      <c r="E205" s="26">
        <v>19187</v>
      </c>
      <c r="F205" s="77">
        <v>13976</v>
      </c>
      <c r="G205" s="20">
        <f t="shared" si="3"/>
        <v>-5211</v>
      </c>
      <c r="H205" s="106"/>
      <c r="I205" s="40"/>
      <c r="J205" s="54" t="s">
        <v>235</v>
      </c>
      <c r="K205" s="52"/>
    </row>
    <row r="206" spans="1:11" ht="15" customHeight="1">
      <c r="A206" s="95">
        <v>93</v>
      </c>
      <c r="B206" s="107" t="s">
        <v>41</v>
      </c>
      <c r="C206" s="101" t="s">
        <v>187</v>
      </c>
      <c r="D206" s="103" t="s">
        <v>44</v>
      </c>
      <c r="E206" s="16">
        <v>48700</v>
      </c>
      <c r="F206" s="75">
        <v>48700</v>
      </c>
      <c r="G206" s="17">
        <f t="shared" si="3"/>
        <v>0</v>
      </c>
      <c r="H206" s="105" t="s">
        <v>4</v>
      </c>
      <c r="I206" s="70"/>
      <c r="J206" s="54" t="s">
        <v>234</v>
      </c>
      <c r="K206" s="52"/>
    </row>
    <row r="207" spans="1:11" ht="15" customHeight="1">
      <c r="A207" s="96"/>
      <c r="B207" s="108"/>
      <c r="C207" s="102"/>
      <c r="D207" s="104"/>
      <c r="E207" s="26">
        <v>48700</v>
      </c>
      <c r="F207" s="77">
        <v>48700</v>
      </c>
      <c r="G207" s="20">
        <f t="shared" si="3"/>
        <v>0</v>
      </c>
      <c r="H207" s="106"/>
      <c r="I207" s="40"/>
      <c r="J207" s="54" t="s">
        <v>235</v>
      </c>
      <c r="K207" s="52"/>
    </row>
    <row r="208" spans="1:11" ht="15" customHeight="1">
      <c r="A208" s="99">
        <v>94</v>
      </c>
      <c r="B208" s="97" t="s">
        <v>41</v>
      </c>
      <c r="C208" s="101" t="s">
        <v>188</v>
      </c>
      <c r="D208" s="103" t="s">
        <v>48</v>
      </c>
      <c r="E208" s="22">
        <v>139985</v>
      </c>
      <c r="F208" s="37">
        <v>160398</v>
      </c>
      <c r="G208" s="34">
        <f t="shared" si="3"/>
        <v>20413</v>
      </c>
      <c r="H208" s="93"/>
      <c r="I208" s="23"/>
      <c r="J208" s="54" t="s">
        <v>234</v>
      </c>
      <c r="K208" s="47"/>
    </row>
    <row r="209" spans="1:11" ht="15" customHeight="1">
      <c r="A209" s="99"/>
      <c r="B209" s="97"/>
      <c r="C209" s="102"/>
      <c r="D209" s="104"/>
      <c r="E209" s="24">
        <v>87053</v>
      </c>
      <c r="F209" s="38">
        <v>103827</v>
      </c>
      <c r="G209" s="36">
        <f t="shared" si="3"/>
        <v>16774</v>
      </c>
      <c r="H209" s="94"/>
      <c r="I209" s="25"/>
      <c r="J209" s="54" t="s">
        <v>235</v>
      </c>
      <c r="K209" s="48"/>
    </row>
    <row r="210" spans="1:11" ht="15" customHeight="1">
      <c r="A210" s="95">
        <v>95</v>
      </c>
      <c r="B210" s="97" t="s">
        <v>41</v>
      </c>
      <c r="C210" s="101" t="s">
        <v>189</v>
      </c>
      <c r="D210" s="103" t="s">
        <v>26</v>
      </c>
      <c r="E210" s="27">
        <v>3138</v>
      </c>
      <c r="F210" s="78">
        <v>2106</v>
      </c>
      <c r="G210" s="17">
        <f t="shared" si="3"/>
        <v>-1032</v>
      </c>
      <c r="H210" s="93" t="s">
        <v>4</v>
      </c>
      <c r="I210" s="23"/>
      <c r="J210" s="54" t="s">
        <v>234</v>
      </c>
      <c r="K210" s="47"/>
    </row>
    <row r="211" spans="1:11" ht="15" customHeight="1">
      <c r="A211" s="96"/>
      <c r="B211" s="97"/>
      <c r="C211" s="102"/>
      <c r="D211" s="104"/>
      <c r="E211" s="26">
        <v>1568</v>
      </c>
      <c r="F211" s="38">
        <v>1060</v>
      </c>
      <c r="G211" s="20">
        <f t="shared" si="3"/>
        <v>-508</v>
      </c>
      <c r="H211" s="94"/>
      <c r="I211" s="25"/>
      <c r="J211" s="54" t="s">
        <v>235</v>
      </c>
      <c r="K211" s="48"/>
    </row>
    <row r="212" spans="1:11" ht="15" customHeight="1">
      <c r="A212" s="99">
        <v>96</v>
      </c>
      <c r="B212" s="97" t="s">
        <v>41</v>
      </c>
      <c r="C212" s="101" t="s">
        <v>117</v>
      </c>
      <c r="D212" s="103" t="s">
        <v>45</v>
      </c>
      <c r="E212" s="27">
        <v>12836</v>
      </c>
      <c r="F212" s="78">
        <v>7776</v>
      </c>
      <c r="G212" s="17">
        <f t="shared" si="3"/>
        <v>-5060</v>
      </c>
      <c r="H212" s="93" t="s">
        <v>4</v>
      </c>
      <c r="I212" s="23"/>
      <c r="J212" s="54" t="s">
        <v>234</v>
      </c>
      <c r="K212" s="47"/>
    </row>
    <row r="213" spans="1:11" ht="15" customHeight="1">
      <c r="A213" s="99"/>
      <c r="B213" s="97"/>
      <c r="C213" s="102"/>
      <c r="D213" s="104"/>
      <c r="E213" s="24">
        <v>12836</v>
      </c>
      <c r="F213" s="38">
        <v>7776</v>
      </c>
      <c r="G213" s="20">
        <f t="shared" si="3"/>
        <v>-5060</v>
      </c>
      <c r="H213" s="94"/>
      <c r="I213" s="25"/>
      <c r="J213" s="54" t="s">
        <v>235</v>
      </c>
      <c r="K213" s="48"/>
    </row>
    <row r="214" spans="1:11" ht="15" customHeight="1">
      <c r="A214" s="95">
        <v>97</v>
      </c>
      <c r="B214" s="97" t="s">
        <v>41</v>
      </c>
      <c r="C214" s="101" t="s">
        <v>190</v>
      </c>
      <c r="D214" s="103" t="s">
        <v>49</v>
      </c>
      <c r="E214" s="27">
        <v>4021040</v>
      </c>
      <c r="F214" s="78">
        <v>672671</v>
      </c>
      <c r="G214" s="17">
        <f t="shared" si="3"/>
        <v>-3348369</v>
      </c>
      <c r="H214" s="93" t="s">
        <v>4</v>
      </c>
      <c r="I214" s="23"/>
      <c r="J214" s="54" t="s">
        <v>234</v>
      </c>
      <c r="K214" s="47"/>
    </row>
    <row r="215" spans="1:11" ht="15" customHeight="1">
      <c r="A215" s="96"/>
      <c r="B215" s="97"/>
      <c r="C215" s="102"/>
      <c r="D215" s="104"/>
      <c r="E215" s="26">
        <v>10012</v>
      </c>
      <c r="F215" s="77">
        <v>1932</v>
      </c>
      <c r="G215" s="20">
        <f t="shared" si="3"/>
        <v>-8080</v>
      </c>
      <c r="H215" s="94"/>
      <c r="I215" s="25"/>
      <c r="J215" s="54" t="s">
        <v>235</v>
      </c>
      <c r="K215" s="48"/>
    </row>
    <row r="216" spans="1:11" ht="15" customHeight="1">
      <c r="A216" s="99">
        <v>98</v>
      </c>
      <c r="B216" s="97" t="s">
        <v>41</v>
      </c>
      <c r="C216" s="101" t="s">
        <v>191</v>
      </c>
      <c r="D216" s="103" t="s">
        <v>47</v>
      </c>
      <c r="E216" s="27">
        <v>88998</v>
      </c>
      <c r="F216" s="78">
        <v>835670</v>
      </c>
      <c r="G216" s="17">
        <f t="shared" si="3"/>
        <v>746672</v>
      </c>
      <c r="H216" s="93" t="s">
        <v>4</v>
      </c>
      <c r="I216" s="23"/>
      <c r="J216" s="54" t="s">
        <v>234</v>
      </c>
      <c r="K216" s="47"/>
    </row>
    <row r="217" spans="1:11" ht="15" customHeight="1">
      <c r="A217" s="99"/>
      <c r="B217" s="97"/>
      <c r="C217" s="102"/>
      <c r="D217" s="104"/>
      <c r="E217" s="26">
        <v>0</v>
      </c>
      <c r="F217" s="77">
        <v>0</v>
      </c>
      <c r="G217" s="20">
        <f t="shared" si="3"/>
        <v>0</v>
      </c>
      <c r="H217" s="94"/>
      <c r="I217" s="25"/>
      <c r="J217" s="54" t="s">
        <v>235</v>
      </c>
      <c r="K217" s="48"/>
    </row>
    <row r="218" spans="1:11" ht="15" customHeight="1">
      <c r="A218" s="95">
        <v>99</v>
      </c>
      <c r="B218" s="107" t="s">
        <v>41</v>
      </c>
      <c r="C218" s="101" t="s">
        <v>192</v>
      </c>
      <c r="D218" s="103" t="s">
        <v>47</v>
      </c>
      <c r="E218" s="27">
        <v>354240</v>
      </c>
      <c r="F218" s="78">
        <v>471000</v>
      </c>
      <c r="G218" s="17">
        <f t="shared" si="3"/>
        <v>116760</v>
      </c>
      <c r="H218" s="83" t="s">
        <v>4</v>
      </c>
      <c r="I218" s="23"/>
      <c r="J218" s="54" t="s">
        <v>234</v>
      </c>
      <c r="K218" s="47"/>
    </row>
    <row r="219" spans="1:11" ht="15" customHeight="1">
      <c r="A219" s="96"/>
      <c r="B219" s="108"/>
      <c r="C219" s="102"/>
      <c r="D219" s="104"/>
      <c r="E219" s="26">
        <v>0</v>
      </c>
      <c r="F219" s="77">
        <v>0</v>
      </c>
      <c r="G219" s="20">
        <f t="shared" si="3"/>
        <v>0</v>
      </c>
      <c r="H219" s="84"/>
      <c r="I219" s="25"/>
      <c r="J219" s="54" t="s">
        <v>235</v>
      </c>
      <c r="K219" s="48"/>
    </row>
    <row r="220" spans="1:11" ht="15" customHeight="1">
      <c r="A220" s="99">
        <v>100</v>
      </c>
      <c r="B220" s="97" t="s">
        <v>41</v>
      </c>
      <c r="C220" s="101" t="s">
        <v>193</v>
      </c>
      <c r="D220" s="103" t="s">
        <v>47</v>
      </c>
      <c r="E220" s="27">
        <v>215500</v>
      </c>
      <c r="F220" s="78">
        <v>133700</v>
      </c>
      <c r="G220" s="17">
        <f t="shared" si="3"/>
        <v>-81800</v>
      </c>
      <c r="H220" s="87"/>
      <c r="I220" s="28"/>
      <c r="J220" s="54" t="s">
        <v>234</v>
      </c>
      <c r="K220" s="48"/>
    </row>
    <row r="221" spans="1:11" ht="15" customHeight="1">
      <c r="A221" s="99"/>
      <c r="B221" s="97"/>
      <c r="C221" s="102"/>
      <c r="D221" s="104"/>
      <c r="E221" s="26">
        <v>0</v>
      </c>
      <c r="F221" s="77">
        <v>0</v>
      </c>
      <c r="G221" s="20">
        <f t="shared" si="3"/>
        <v>0</v>
      </c>
      <c r="H221" s="87"/>
      <c r="I221" s="28"/>
      <c r="J221" s="54" t="s">
        <v>235</v>
      </c>
      <c r="K221" s="48"/>
    </row>
    <row r="222" spans="1:11" ht="15" customHeight="1">
      <c r="A222" s="95">
        <v>101</v>
      </c>
      <c r="B222" s="97" t="s">
        <v>41</v>
      </c>
      <c r="C222" s="101" t="s">
        <v>118</v>
      </c>
      <c r="D222" s="103" t="s">
        <v>50</v>
      </c>
      <c r="E222" s="22">
        <v>15462</v>
      </c>
      <c r="F222" s="37">
        <v>18840</v>
      </c>
      <c r="G222" s="17">
        <f t="shared" si="3"/>
        <v>3378</v>
      </c>
      <c r="H222" s="93" t="s">
        <v>4</v>
      </c>
      <c r="I222" s="23"/>
      <c r="J222" s="54" t="s">
        <v>234</v>
      </c>
      <c r="K222" s="47"/>
    </row>
    <row r="223" spans="1:11" ht="15" customHeight="1">
      <c r="A223" s="96"/>
      <c r="B223" s="97"/>
      <c r="C223" s="102"/>
      <c r="D223" s="104"/>
      <c r="E223" s="24">
        <v>15462</v>
      </c>
      <c r="F223" s="38">
        <v>18840</v>
      </c>
      <c r="G223" s="20">
        <f t="shared" si="3"/>
        <v>3378</v>
      </c>
      <c r="H223" s="94"/>
      <c r="I223" s="25"/>
      <c r="J223" s="54" t="s">
        <v>235</v>
      </c>
      <c r="K223" s="48"/>
    </row>
    <row r="224" spans="1:11" ht="15" customHeight="1">
      <c r="A224" s="99">
        <v>102</v>
      </c>
      <c r="B224" s="97" t="s">
        <v>41</v>
      </c>
      <c r="C224" s="101" t="s">
        <v>160</v>
      </c>
      <c r="D224" s="103" t="s">
        <v>50</v>
      </c>
      <c r="E224" s="22">
        <v>1383</v>
      </c>
      <c r="F224" s="37">
        <v>6463</v>
      </c>
      <c r="G224" s="17">
        <f t="shared" si="3"/>
        <v>5080</v>
      </c>
      <c r="H224" s="93" t="s">
        <v>4</v>
      </c>
      <c r="I224" s="23"/>
      <c r="J224" s="54" t="s">
        <v>234</v>
      </c>
      <c r="K224" s="47"/>
    </row>
    <row r="225" spans="1:11" ht="15" customHeight="1">
      <c r="A225" s="99"/>
      <c r="B225" s="97"/>
      <c r="C225" s="102"/>
      <c r="D225" s="104"/>
      <c r="E225" s="24">
        <v>1383</v>
      </c>
      <c r="F225" s="38">
        <v>6463</v>
      </c>
      <c r="G225" s="20">
        <f t="shared" si="3"/>
        <v>5080</v>
      </c>
      <c r="H225" s="94"/>
      <c r="I225" s="25"/>
      <c r="J225" s="54" t="s">
        <v>235</v>
      </c>
      <c r="K225" s="48"/>
    </row>
    <row r="226" spans="1:11" ht="15" customHeight="1">
      <c r="A226" s="95">
        <v>103</v>
      </c>
      <c r="B226" s="97" t="s">
        <v>41</v>
      </c>
      <c r="C226" s="101" t="s">
        <v>119</v>
      </c>
      <c r="D226" s="103" t="s">
        <v>51</v>
      </c>
      <c r="E226" s="27">
        <v>12312</v>
      </c>
      <c r="F226" s="78">
        <v>35444</v>
      </c>
      <c r="G226" s="17">
        <f t="shared" si="3"/>
        <v>23132</v>
      </c>
      <c r="H226" s="93" t="s">
        <v>4</v>
      </c>
      <c r="I226" s="23"/>
      <c r="J226" s="54" t="s">
        <v>234</v>
      </c>
      <c r="K226" s="47"/>
    </row>
    <row r="227" spans="1:11" ht="15" customHeight="1">
      <c r="A227" s="96"/>
      <c r="B227" s="97"/>
      <c r="C227" s="102"/>
      <c r="D227" s="104"/>
      <c r="E227" s="26">
        <v>12312</v>
      </c>
      <c r="F227" s="77">
        <v>35444</v>
      </c>
      <c r="G227" s="20">
        <f t="shared" si="3"/>
        <v>23132</v>
      </c>
      <c r="H227" s="94"/>
      <c r="I227" s="25"/>
      <c r="J227" s="54" t="s">
        <v>235</v>
      </c>
      <c r="K227" s="48"/>
    </row>
    <row r="228" spans="1:11" ht="15" customHeight="1">
      <c r="A228" s="99">
        <v>104</v>
      </c>
      <c r="B228" s="97" t="s">
        <v>41</v>
      </c>
      <c r="C228" s="101" t="s">
        <v>121</v>
      </c>
      <c r="D228" s="103" t="s">
        <v>51</v>
      </c>
      <c r="E228" s="27">
        <v>19775</v>
      </c>
      <c r="F228" s="78">
        <v>23312</v>
      </c>
      <c r="G228" s="17">
        <f t="shared" si="3"/>
        <v>3537</v>
      </c>
      <c r="H228" s="93" t="s">
        <v>4</v>
      </c>
      <c r="I228" s="23"/>
      <c r="J228" s="54" t="s">
        <v>234</v>
      </c>
      <c r="K228" s="47"/>
    </row>
    <row r="229" spans="1:11" ht="15" customHeight="1">
      <c r="A229" s="99"/>
      <c r="B229" s="97"/>
      <c r="C229" s="102"/>
      <c r="D229" s="104"/>
      <c r="E229" s="26">
        <v>19775</v>
      </c>
      <c r="F229" s="77">
        <v>23312</v>
      </c>
      <c r="G229" s="20">
        <f t="shared" si="3"/>
        <v>3537</v>
      </c>
      <c r="H229" s="94"/>
      <c r="I229" s="25"/>
      <c r="J229" s="54" t="s">
        <v>235</v>
      </c>
      <c r="K229" s="48"/>
    </row>
    <row r="230" spans="1:11" ht="15" customHeight="1">
      <c r="A230" s="95">
        <v>105</v>
      </c>
      <c r="B230" s="97" t="s">
        <v>41</v>
      </c>
      <c r="C230" s="101" t="s">
        <v>123</v>
      </c>
      <c r="D230" s="103" t="s">
        <v>51</v>
      </c>
      <c r="E230" s="27">
        <v>21314</v>
      </c>
      <c r="F230" s="78">
        <v>50512</v>
      </c>
      <c r="G230" s="17">
        <f t="shared" si="3"/>
        <v>29198</v>
      </c>
      <c r="H230" s="93" t="s">
        <v>4</v>
      </c>
      <c r="I230" s="23"/>
      <c r="J230" s="54" t="s">
        <v>234</v>
      </c>
      <c r="K230" s="47"/>
    </row>
    <row r="231" spans="1:11" ht="15" customHeight="1">
      <c r="A231" s="96"/>
      <c r="B231" s="97"/>
      <c r="C231" s="102"/>
      <c r="D231" s="104"/>
      <c r="E231" s="26">
        <v>19742</v>
      </c>
      <c r="F231" s="77">
        <v>49441</v>
      </c>
      <c r="G231" s="20">
        <f t="shared" si="3"/>
        <v>29699</v>
      </c>
      <c r="H231" s="94"/>
      <c r="I231" s="25"/>
      <c r="J231" s="54" t="s">
        <v>235</v>
      </c>
      <c r="K231" s="48"/>
    </row>
    <row r="232" spans="1:11" ht="15" customHeight="1">
      <c r="A232" s="99">
        <v>106</v>
      </c>
      <c r="B232" s="97" t="s">
        <v>41</v>
      </c>
      <c r="C232" s="98" t="s">
        <v>243</v>
      </c>
      <c r="D232" s="100" t="s">
        <v>90</v>
      </c>
      <c r="E232" s="27">
        <v>13622</v>
      </c>
      <c r="F232" s="78">
        <v>24456</v>
      </c>
      <c r="G232" s="17">
        <f t="shared" si="3"/>
        <v>10834</v>
      </c>
      <c r="H232" s="93" t="s">
        <v>4</v>
      </c>
      <c r="I232" s="23"/>
      <c r="J232" s="54" t="s">
        <v>234</v>
      </c>
      <c r="K232" s="45"/>
    </row>
    <row r="233" spans="1:11" ht="15" customHeight="1">
      <c r="A233" s="99"/>
      <c r="B233" s="97"/>
      <c r="C233" s="98"/>
      <c r="D233" s="100"/>
      <c r="E233" s="26">
        <v>13622</v>
      </c>
      <c r="F233" s="77">
        <v>21104</v>
      </c>
      <c r="G233" s="20">
        <f t="shared" si="3"/>
        <v>7482</v>
      </c>
      <c r="H233" s="94"/>
      <c r="I233" s="25"/>
      <c r="J233" s="54" t="s">
        <v>235</v>
      </c>
      <c r="K233" s="46"/>
    </row>
    <row r="234" spans="1:11" ht="15" customHeight="1">
      <c r="A234" s="95">
        <v>107</v>
      </c>
      <c r="B234" s="97" t="s">
        <v>41</v>
      </c>
      <c r="C234" s="98" t="s">
        <v>177</v>
      </c>
      <c r="D234" s="100" t="s">
        <v>46</v>
      </c>
      <c r="E234" s="27">
        <v>266150</v>
      </c>
      <c r="F234" s="78">
        <v>0</v>
      </c>
      <c r="G234" s="17">
        <f t="shared" si="3"/>
        <v>-266150</v>
      </c>
      <c r="H234" s="93" t="s">
        <v>4</v>
      </c>
      <c r="I234" s="23"/>
      <c r="J234" s="54" t="s">
        <v>234</v>
      </c>
      <c r="K234" s="47"/>
    </row>
    <row r="235" spans="1:11" ht="15" customHeight="1">
      <c r="A235" s="96"/>
      <c r="B235" s="97"/>
      <c r="C235" s="98"/>
      <c r="D235" s="100"/>
      <c r="E235" s="26">
        <v>0</v>
      </c>
      <c r="F235" s="77">
        <v>0</v>
      </c>
      <c r="G235" s="20">
        <f t="shared" si="3"/>
        <v>0</v>
      </c>
      <c r="H235" s="94"/>
      <c r="I235" s="25"/>
      <c r="J235" s="54" t="s">
        <v>235</v>
      </c>
      <c r="K235" s="48"/>
    </row>
    <row r="236" spans="1:11" ht="15" customHeight="1">
      <c r="A236" s="99" t="s">
        <v>80</v>
      </c>
      <c r="B236" s="113"/>
      <c r="C236" s="113"/>
      <c r="D236" s="113"/>
      <c r="E236" s="22">
        <v>51298305</v>
      </c>
      <c r="F236" s="37">
        <f>F152+F154+F156+F158+F160+F162+F164+F166+F168+F170+F172+F174+F176+F178+F180+F182+F184+F186+F188+F190+F192+F194+F196+F198+F200+F202+F204+F206+F208+F210+F212+F214+F216+F218+F220+F222+F224+F226+F228+F230+F232+F234</f>
        <v>48054963</v>
      </c>
      <c r="G236" s="34">
        <f t="shared" si="3"/>
        <v>-3243342</v>
      </c>
      <c r="H236" s="105" t="s">
        <v>4</v>
      </c>
      <c r="I236" s="15"/>
      <c r="J236" s="53"/>
      <c r="K236" s="53"/>
    </row>
    <row r="237" spans="1:11" ht="15" customHeight="1">
      <c r="A237" s="99"/>
      <c r="B237" s="113"/>
      <c r="C237" s="113"/>
      <c r="D237" s="113"/>
      <c r="E237" s="24">
        <v>38866417</v>
      </c>
      <c r="F237" s="38">
        <f>F153+F155+F157+F159+F161+F163+F165+F167+F169+F171+F173+F175+F177+F179+F181+F183+F185+F187+F189+F191+F193+F195+F197+F199+F201+F203+F205+F207+F209+F211+F213+F215+F217+F219+F221+F223+F225+F227+F229+F231+F233+F235</f>
        <v>39203546</v>
      </c>
      <c r="G237" s="36">
        <f t="shared" si="3"/>
        <v>337129</v>
      </c>
      <c r="H237" s="106"/>
      <c r="I237" s="25"/>
      <c r="J237" s="48"/>
      <c r="K237" s="48"/>
    </row>
    <row r="238" spans="1:11" ht="15" customHeight="1">
      <c r="A238" s="99">
        <v>108</v>
      </c>
      <c r="B238" s="97" t="s">
        <v>52</v>
      </c>
      <c r="C238" s="98" t="s">
        <v>194</v>
      </c>
      <c r="D238" s="100" t="s">
        <v>53</v>
      </c>
      <c r="E238" s="33">
        <v>1129079</v>
      </c>
      <c r="F238" s="80">
        <v>844362</v>
      </c>
      <c r="G238" s="17">
        <f t="shared" si="3"/>
        <v>-284717</v>
      </c>
      <c r="H238" s="93" t="s">
        <v>4</v>
      </c>
      <c r="I238" s="23"/>
      <c r="J238" s="54" t="s">
        <v>234</v>
      </c>
      <c r="K238" s="47"/>
    </row>
    <row r="239" spans="1:11" ht="15" customHeight="1">
      <c r="A239" s="99"/>
      <c r="B239" s="97"/>
      <c r="C239" s="98"/>
      <c r="D239" s="100"/>
      <c r="E239" s="19">
        <v>305342</v>
      </c>
      <c r="F239" s="76">
        <v>260581</v>
      </c>
      <c r="G239" s="20">
        <f t="shared" si="3"/>
        <v>-44761</v>
      </c>
      <c r="H239" s="136"/>
      <c r="I239" s="28"/>
      <c r="J239" s="54" t="s">
        <v>235</v>
      </c>
      <c r="K239" s="48"/>
    </row>
    <row r="240" spans="1:11" ht="15" customHeight="1">
      <c r="A240" s="95">
        <v>109</v>
      </c>
      <c r="B240" s="97" t="s">
        <v>52</v>
      </c>
      <c r="C240" s="98" t="s">
        <v>195</v>
      </c>
      <c r="D240" s="100" t="s">
        <v>53</v>
      </c>
      <c r="E240" s="22">
        <v>176099</v>
      </c>
      <c r="F240" s="37">
        <v>174901</v>
      </c>
      <c r="G240" s="17">
        <f t="shared" si="3"/>
        <v>-1198</v>
      </c>
      <c r="H240" s="93" t="s">
        <v>4</v>
      </c>
      <c r="I240" s="23"/>
      <c r="J240" s="54" t="s">
        <v>234</v>
      </c>
      <c r="K240" s="47"/>
    </row>
    <row r="241" spans="1:11" ht="15" customHeight="1">
      <c r="A241" s="96"/>
      <c r="B241" s="97"/>
      <c r="C241" s="98"/>
      <c r="D241" s="100"/>
      <c r="E241" s="24">
        <v>52243</v>
      </c>
      <c r="F241" s="38">
        <v>51831</v>
      </c>
      <c r="G241" s="20">
        <f t="shared" si="3"/>
        <v>-412</v>
      </c>
      <c r="H241" s="94"/>
      <c r="I241" s="25"/>
      <c r="J241" s="54" t="s">
        <v>235</v>
      </c>
      <c r="K241" s="48"/>
    </row>
    <row r="242" spans="1:11" ht="15" customHeight="1">
      <c r="A242" s="99">
        <v>110</v>
      </c>
      <c r="B242" s="97" t="s">
        <v>52</v>
      </c>
      <c r="C242" s="98" t="s">
        <v>196</v>
      </c>
      <c r="D242" s="100" t="s">
        <v>53</v>
      </c>
      <c r="E242" s="22">
        <v>159701</v>
      </c>
      <c r="F242" s="37">
        <v>161721</v>
      </c>
      <c r="G242" s="17">
        <f t="shared" si="3"/>
        <v>2020</v>
      </c>
      <c r="H242" s="93" t="s">
        <v>4</v>
      </c>
      <c r="I242" s="23"/>
      <c r="J242" s="54" t="s">
        <v>234</v>
      </c>
      <c r="K242" s="47"/>
    </row>
    <row r="243" spans="1:11" ht="15" customHeight="1">
      <c r="A243" s="99"/>
      <c r="B243" s="97"/>
      <c r="C243" s="98"/>
      <c r="D243" s="100"/>
      <c r="E243" s="24">
        <v>48030</v>
      </c>
      <c r="F243" s="38">
        <v>47880</v>
      </c>
      <c r="G243" s="20">
        <f t="shared" si="3"/>
        <v>-150</v>
      </c>
      <c r="H243" s="94"/>
      <c r="I243" s="25"/>
      <c r="J243" s="54" t="s">
        <v>235</v>
      </c>
      <c r="K243" s="48"/>
    </row>
    <row r="244" spans="1:11" ht="15" customHeight="1">
      <c r="A244" s="95">
        <v>111</v>
      </c>
      <c r="B244" s="97" t="s">
        <v>52</v>
      </c>
      <c r="C244" s="98" t="s">
        <v>197</v>
      </c>
      <c r="D244" s="100" t="s">
        <v>53</v>
      </c>
      <c r="E244" s="22">
        <v>96808</v>
      </c>
      <c r="F244" s="37">
        <v>86444</v>
      </c>
      <c r="G244" s="17">
        <f t="shared" si="3"/>
        <v>-10364</v>
      </c>
      <c r="H244" s="93" t="s">
        <v>4</v>
      </c>
      <c r="I244" s="23"/>
      <c r="J244" s="54" t="s">
        <v>234</v>
      </c>
      <c r="K244" s="47"/>
    </row>
    <row r="245" spans="1:11" ht="15" customHeight="1">
      <c r="A245" s="96"/>
      <c r="B245" s="97"/>
      <c r="C245" s="98"/>
      <c r="D245" s="100"/>
      <c r="E245" s="24">
        <v>24638</v>
      </c>
      <c r="F245" s="38">
        <v>21644</v>
      </c>
      <c r="G245" s="20">
        <f t="shared" si="3"/>
        <v>-2994</v>
      </c>
      <c r="H245" s="94"/>
      <c r="I245" s="25"/>
      <c r="J245" s="54" t="s">
        <v>235</v>
      </c>
      <c r="K245" s="48"/>
    </row>
    <row r="246" spans="1:11" ht="15" customHeight="1">
      <c r="A246" s="99">
        <v>112</v>
      </c>
      <c r="B246" s="137" t="s">
        <v>54</v>
      </c>
      <c r="C246" s="98" t="s">
        <v>229</v>
      </c>
      <c r="D246" s="100" t="s">
        <v>53</v>
      </c>
      <c r="E246" s="27">
        <v>0</v>
      </c>
      <c r="F246" s="78">
        <v>67930</v>
      </c>
      <c r="G246" s="17">
        <f>F246-E246</f>
        <v>67930</v>
      </c>
      <c r="H246" s="87"/>
      <c r="I246" s="28"/>
      <c r="J246" s="54" t="s">
        <v>234</v>
      </c>
      <c r="K246" s="46"/>
    </row>
    <row r="247" spans="1:11" ht="15" customHeight="1">
      <c r="A247" s="99"/>
      <c r="B247" s="138"/>
      <c r="C247" s="98"/>
      <c r="D247" s="100"/>
      <c r="E247" s="24">
        <v>0</v>
      </c>
      <c r="F247" s="38">
        <v>20681</v>
      </c>
      <c r="G247" s="20">
        <f>F247-E247</f>
        <v>20681</v>
      </c>
      <c r="H247" s="88"/>
      <c r="I247" s="25"/>
      <c r="J247" s="54" t="s">
        <v>235</v>
      </c>
      <c r="K247" s="46"/>
    </row>
    <row r="248" spans="1:11" ht="15" customHeight="1">
      <c r="A248" s="95">
        <v>113</v>
      </c>
      <c r="B248" s="97" t="s">
        <v>52</v>
      </c>
      <c r="C248" s="98" t="s">
        <v>198</v>
      </c>
      <c r="D248" s="100" t="s">
        <v>53</v>
      </c>
      <c r="E248" s="22">
        <v>5321</v>
      </c>
      <c r="F248" s="37">
        <v>55159</v>
      </c>
      <c r="G248" s="17">
        <f t="shared" si="3"/>
        <v>49838</v>
      </c>
      <c r="H248" s="93" t="s">
        <v>4</v>
      </c>
      <c r="I248" s="23"/>
      <c r="J248" s="54" t="s">
        <v>234</v>
      </c>
      <c r="K248" s="47"/>
    </row>
    <row r="249" spans="1:11" ht="15" customHeight="1">
      <c r="A249" s="96"/>
      <c r="B249" s="97"/>
      <c r="C249" s="98"/>
      <c r="D249" s="100"/>
      <c r="E249" s="24">
        <v>2165</v>
      </c>
      <c r="F249" s="38">
        <v>52683</v>
      </c>
      <c r="G249" s="20">
        <f t="shared" si="3"/>
        <v>50518</v>
      </c>
      <c r="H249" s="94"/>
      <c r="I249" s="25"/>
      <c r="J249" s="54" t="s">
        <v>235</v>
      </c>
      <c r="K249" s="48"/>
    </row>
    <row r="250" spans="1:11" ht="15" customHeight="1">
      <c r="A250" s="99">
        <v>114</v>
      </c>
      <c r="B250" s="97" t="s">
        <v>52</v>
      </c>
      <c r="C250" s="98" t="s">
        <v>118</v>
      </c>
      <c r="D250" s="100" t="s">
        <v>51</v>
      </c>
      <c r="E250" s="22">
        <v>4789</v>
      </c>
      <c r="F250" s="37">
        <v>5095</v>
      </c>
      <c r="G250" s="17">
        <f t="shared" si="3"/>
        <v>306</v>
      </c>
      <c r="H250" s="93" t="s">
        <v>4</v>
      </c>
      <c r="I250" s="23"/>
      <c r="J250" s="54" t="s">
        <v>234</v>
      </c>
      <c r="K250" s="47"/>
    </row>
    <row r="251" spans="1:11" ht="15" customHeight="1">
      <c r="A251" s="99"/>
      <c r="B251" s="97"/>
      <c r="C251" s="98"/>
      <c r="D251" s="100"/>
      <c r="E251" s="24">
        <v>4789</v>
      </c>
      <c r="F251" s="38">
        <v>5095</v>
      </c>
      <c r="G251" s="20">
        <f t="shared" si="3"/>
        <v>306</v>
      </c>
      <c r="H251" s="94"/>
      <c r="I251" s="25"/>
      <c r="J251" s="54" t="s">
        <v>235</v>
      </c>
      <c r="K251" s="48"/>
    </row>
    <row r="252" spans="1:11" ht="15" customHeight="1">
      <c r="A252" s="95">
        <v>115</v>
      </c>
      <c r="B252" s="97" t="s">
        <v>52</v>
      </c>
      <c r="C252" s="98" t="s">
        <v>160</v>
      </c>
      <c r="D252" s="100" t="s">
        <v>39</v>
      </c>
      <c r="E252" s="22">
        <v>221</v>
      </c>
      <c r="F252" s="37">
        <v>228</v>
      </c>
      <c r="G252" s="17">
        <f t="shared" si="3"/>
        <v>7</v>
      </c>
      <c r="H252" s="93" t="s">
        <v>4</v>
      </c>
      <c r="I252" s="23"/>
      <c r="J252" s="54" t="s">
        <v>234</v>
      </c>
      <c r="K252" s="47"/>
    </row>
    <row r="253" spans="1:11" ht="15" customHeight="1">
      <c r="A253" s="96"/>
      <c r="B253" s="97"/>
      <c r="C253" s="98"/>
      <c r="D253" s="100"/>
      <c r="E253" s="24">
        <v>221</v>
      </c>
      <c r="F253" s="38">
        <v>228</v>
      </c>
      <c r="G253" s="20">
        <f t="shared" si="3"/>
        <v>7</v>
      </c>
      <c r="H253" s="94"/>
      <c r="I253" s="25"/>
      <c r="J253" s="54" t="s">
        <v>235</v>
      </c>
      <c r="K253" s="48"/>
    </row>
    <row r="254" spans="1:11" ht="15" customHeight="1">
      <c r="A254" s="99">
        <v>116</v>
      </c>
      <c r="B254" s="137" t="s">
        <v>54</v>
      </c>
      <c r="C254" s="98" t="s">
        <v>119</v>
      </c>
      <c r="D254" s="100" t="s">
        <v>39</v>
      </c>
      <c r="E254" s="27">
        <v>1970</v>
      </c>
      <c r="F254" s="78">
        <v>5649</v>
      </c>
      <c r="G254" s="81">
        <f t="shared" si="3"/>
        <v>3679</v>
      </c>
      <c r="H254" s="91"/>
      <c r="I254" s="31"/>
      <c r="J254" s="54" t="s">
        <v>234</v>
      </c>
      <c r="K254" s="48"/>
    </row>
    <row r="255" spans="1:11" ht="15" customHeight="1">
      <c r="A255" s="99"/>
      <c r="B255" s="138"/>
      <c r="C255" s="98"/>
      <c r="D255" s="100"/>
      <c r="E255" s="24">
        <v>1970</v>
      </c>
      <c r="F255" s="38">
        <v>5649</v>
      </c>
      <c r="G255" s="20">
        <f t="shared" si="3"/>
        <v>3679</v>
      </c>
      <c r="H255" s="92"/>
      <c r="I255" s="25"/>
      <c r="J255" s="54" t="s">
        <v>235</v>
      </c>
      <c r="K255" s="48"/>
    </row>
    <row r="256" spans="1:11" ht="15" customHeight="1">
      <c r="A256" s="95">
        <v>117</v>
      </c>
      <c r="B256" s="137" t="s">
        <v>54</v>
      </c>
      <c r="C256" s="98" t="s">
        <v>246</v>
      </c>
      <c r="D256" s="100" t="s">
        <v>91</v>
      </c>
      <c r="E256" s="27">
        <v>656151</v>
      </c>
      <c r="F256" s="78">
        <v>243602</v>
      </c>
      <c r="G256" s="17">
        <f t="shared" si="3"/>
        <v>-412549</v>
      </c>
      <c r="H256" s="83"/>
      <c r="I256" s="31"/>
      <c r="J256" s="54" t="s">
        <v>234</v>
      </c>
      <c r="K256" s="48"/>
    </row>
    <row r="257" spans="1:11" ht="15" customHeight="1">
      <c r="A257" s="96"/>
      <c r="B257" s="138"/>
      <c r="C257" s="98"/>
      <c r="D257" s="100"/>
      <c r="E257" s="24">
        <v>656151</v>
      </c>
      <c r="F257" s="38">
        <v>243602</v>
      </c>
      <c r="G257" s="20">
        <f t="shared" si="3"/>
        <v>-412549</v>
      </c>
      <c r="H257" s="84"/>
      <c r="I257" s="25"/>
      <c r="J257" s="54" t="s">
        <v>235</v>
      </c>
      <c r="K257" s="48"/>
    </row>
    <row r="258" spans="1:11" ht="22.5" customHeight="1">
      <c r="A258" s="99">
        <v>118</v>
      </c>
      <c r="B258" s="97" t="s">
        <v>52</v>
      </c>
      <c r="C258" s="98" t="s">
        <v>247</v>
      </c>
      <c r="D258" s="100" t="s">
        <v>53</v>
      </c>
      <c r="E258" s="22">
        <v>20967</v>
      </c>
      <c r="F258" s="37">
        <v>0</v>
      </c>
      <c r="G258" s="17">
        <f t="shared" ref="G258:G259" si="4">F258-E258</f>
        <v>-20967</v>
      </c>
      <c r="H258" s="93" t="s">
        <v>75</v>
      </c>
      <c r="I258" s="23"/>
      <c r="J258" s="54" t="s">
        <v>234</v>
      </c>
      <c r="K258" s="47"/>
    </row>
    <row r="259" spans="1:11" ht="22.5" customHeight="1">
      <c r="A259" s="99"/>
      <c r="B259" s="97"/>
      <c r="C259" s="98"/>
      <c r="D259" s="100"/>
      <c r="E259" s="24">
        <v>0</v>
      </c>
      <c r="F259" s="38">
        <v>0</v>
      </c>
      <c r="G259" s="20">
        <f t="shared" si="4"/>
        <v>0</v>
      </c>
      <c r="H259" s="94"/>
      <c r="I259" s="25"/>
      <c r="J259" s="54" t="s">
        <v>235</v>
      </c>
      <c r="K259" s="48"/>
    </row>
    <row r="260" spans="1:11" ht="15" customHeight="1">
      <c r="A260" s="99" t="s">
        <v>55</v>
      </c>
      <c r="B260" s="113"/>
      <c r="C260" s="113"/>
      <c r="D260" s="113"/>
      <c r="E260" s="22">
        <v>2251106</v>
      </c>
      <c r="F260" s="37">
        <f>SUM(F238,F240,F242,F244,F248,F246+F250,F252,F254,F256,F258)</f>
        <v>1645091</v>
      </c>
      <c r="G260" s="17">
        <f t="shared" si="3"/>
        <v>-606015</v>
      </c>
      <c r="H260" s="93"/>
      <c r="I260" s="23"/>
      <c r="J260" s="47"/>
      <c r="K260" s="47"/>
    </row>
    <row r="261" spans="1:11" ht="15" customHeight="1">
      <c r="A261" s="99"/>
      <c r="B261" s="113"/>
      <c r="C261" s="113"/>
      <c r="D261" s="113"/>
      <c r="E261" s="24">
        <v>1095549</v>
      </c>
      <c r="F261" s="38">
        <f>SUM(F239,F241,F243,F245,F249,F247+F251,F253,F255,F257,F259)</f>
        <v>709874</v>
      </c>
      <c r="G261" s="20">
        <f t="shared" si="3"/>
        <v>-385675</v>
      </c>
      <c r="H261" s="94"/>
      <c r="I261" s="25"/>
      <c r="J261" s="48"/>
      <c r="K261" s="48"/>
    </row>
    <row r="262" spans="1:11" ht="15" customHeight="1">
      <c r="A262" s="99">
        <v>119</v>
      </c>
      <c r="B262" s="97" t="s">
        <v>56</v>
      </c>
      <c r="C262" s="98" t="s">
        <v>199</v>
      </c>
      <c r="D262" s="100" t="s">
        <v>53</v>
      </c>
      <c r="E262" s="22">
        <v>523835</v>
      </c>
      <c r="F262" s="37">
        <v>498969</v>
      </c>
      <c r="G262" s="17">
        <f t="shared" ref="G262:G321" si="5">F262-E262</f>
        <v>-24866</v>
      </c>
      <c r="H262" s="93"/>
      <c r="I262" s="23"/>
      <c r="J262" s="54" t="s">
        <v>234</v>
      </c>
      <c r="K262" s="47"/>
    </row>
    <row r="263" spans="1:11" ht="15" customHeight="1">
      <c r="A263" s="99"/>
      <c r="B263" s="97"/>
      <c r="C263" s="98"/>
      <c r="D263" s="100"/>
      <c r="E263" s="24">
        <v>355877</v>
      </c>
      <c r="F263" s="38">
        <v>346568</v>
      </c>
      <c r="G263" s="20">
        <f t="shared" si="5"/>
        <v>-9309</v>
      </c>
      <c r="H263" s="94"/>
      <c r="I263" s="25"/>
      <c r="J263" s="54" t="s">
        <v>235</v>
      </c>
      <c r="K263" s="48"/>
    </row>
    <row r="264" spans="1:11" ht="15" customHeight="1">
      <c r="A264" s="99">
        <v>120</v>
      </c>
      <c r="B264" s="97" t="s">
        <v>56</v>
      </c>
      <c r="C264" s="98" t="s">
        <v>200</v>
      </c>
      <c r="D264" s="100" t="s">
        <v>53</v>
      </c>
      <c r="E264" s="22">
        <v>219254</v>
      </c>
      <c r="F264" s="37">
        <v>217533</v>
      </c>
      <c r="G264" s="17">
        <f t="shared" si="5"/>
        <v>-1721</v>
      </c>
      <c r="H264" s="93"/>
      <c r="I264" s="23"/>
      <c r="J264" s="54" t="s">
        <v>234</v>
      </c>
      <c r="K264" s="47"/>
    </row>
    <row r="265" spans="1:11" ht="15" customHeight="1">
      <c r="A265" s="99"/>
      <c r="B265" s="97"/>
      <c r="C265" s="98"/>
      <c r="D265" s="100"/>
      <c r="E265" s="24">
        <v>109627</v>
      </c>
      <c r="F265" s="38">
        <v>108767</v>
      </c>
      <c r="G265" s="20">
        <f t="shared" si="5"/>
        <v>-860</v>
      </c>
      <c r="H265" s="94"/>
      <c r="I265" s="25"/>
      <c r="J265" s="54" t="s">
        <v>235</v>
      </c>
      <c r="K265" s="48"/>
    </row>
    <row r="266" spans="1:11" ht="15" customHeight="1">
      <c r="A266" s="99">
        <v>121</v>
      </c>
      <c r="B266" s="97" t="s">
        <v>56</v>
      </c>
      <c r="C266" s="98" t="s">
        <v>201</v>
      </c>
      <c r="D266" s="100" t="s">
        <v>53</v>
      </c>
      <c r="E266" s="22">
        <v>33065</v>
      </c>
      <c r="F266" s="37">
        <v>35447</v>
      </c>
      <c r="G266" s="17">
        <f t="shared" si="5"/>
        <v>2382</v>
      </c>
      <c r="H266" s="93"/>
      <c r="I266" s="23"/>
      <c r="J266" s="54" t="s">
        <v>234</v>
      </c>
      <c r="K266" s="47"/>
    </row>
    <row r="267" spans="1:11" ht="15" customHeight="1">
      <c r="A267" s="99"/>
      <c r="B267" s="97"/>
      <c r="C267" s="98"/>
      <c r="D267" s="100"/>
      <c r="E267" s="24">
        <v>10065</v>
      </c>
      <c r="F267" s="38">
        <v>11447</v>
      </c>
      <c r="G267" s="20">
        <f t="shared" si="5"/>
        <v>1382</v>
      </c>
      <c r="H267" s="94"/>
      <c r="I267" s="25"/>
      <c r="J267" s="54" t="s">
        <v>235</v>
      </c>
      <c r="K267" s="48"/>
    </row>
    <row r="268" spans="1:11" ht="15" customHeight="1">
      <c r="A268" s="99">
        <v>122</v>
      </c>
      <c r="B268" s="97" t="s">
        <v>56</v>
      </c>
      <c r="C268" s="98" t="s">
        <v>202</v>
      </c>
      <c r="D268" s="100" t="s">
        <v>53</v>
      </c>
      <c r="E268" s="22">
        <v>26453</v>
      </c>
      <c r="F268" s="37">
        <v>19614</v>
      </c>
      <c r="G268" s="17">
        <f t="shared" si="5"/>
        <v>-6839</v>
      </c>
      <c r="H268" s="93"/>
      <c r="I268" s="23"/>
      <c r="J268" s="54" t="s">
        <v>234</v>
      </c>
      <c r="K268" s="47"/>
    </row>
    <row r="269" spans="1:11" ht="15" customHeight="1">
      <c r="A269" s="99"/>
      <c r="B269" s="97"/>
      <c r="C269" s="98"/>
      <c r="D269" s="100"/>
      <c r="E269" s="24">
        <v>26453</v>
      </c>
      <c r="F269" s="38">
        <v>19614</v>
      </c>
      <c r="G269" s="20">
        <f t="shared" si="5"/>
        <v>-6839</v>
      </c>
      <c r="H269" s="94"/>
      <c r="I269" s="25"/>
      <c r="J269" s="54" t="s">
        <v>235</v>
      </c>
      <c r="K269" s="48"/>
    </row>
    <row r="270" spans="1:11" ht="15" customHeight="1">
      <c r="A270" s="99" t="s">
        <v>57</v>
      </c>
      <c r="B270" s="113"/>
      <c r="C270" s="113"/>
      <c r="D270" s="113"/>
      <c r="E270" s="22">
        <v>802607</v>
      </c>
      <c r="F270" s="37">
        <f>SUM(F262,F264,F266,F268)</f>
        <v>771563</v>
      </c>
      <c r="G270" s="17">
        <f t="shared" si="5"/>
        <v>-31044</v>
      </c>
      <c r="H270" s="93"/>
      <c r="I270" s="23"/>
      <c r="J270" s="47"/>
      <c r="K270" s="47"/>
    </row>
    <row r="271" spans="1:11" ht="15" customHeight="1">
      <c r="A271" s="99"/>
      <c r="B271" s="113"/>
      <c r="C271" s="113"/>
      <c r="D271" s="113"/>
      <c r="E271" s="24">
        <v>502022</v>
      </c>
      <c r="F271" s="38">
        <f>SUM(F263,F265,F267,F269)</f>
        <v>486396</v>
      </c>
      <c r="G271" s="20">
        <f t="shared" si="5"/>
        <v>-15626</v>
      </c>
      <c r="H271" s="94"/>
      <c r="I271" s="25"/>
      <c r="J271" s="48"/>
      <c r="K271" s="48"/>
    </row>
    <row r="272" spans="1:11" ht="15" customHeight="1">
      <c r="A272" s="99">
        <v>123</v>
      </c>
      <c r="B272" s="97" t="s">
        <v>58</v>
      </c>
      <c r="C272" s="98" t="s">
        <v>203</v>
      </c>
      <c r="D272" s="100" t="s">
        <v>59</v>
      </c>
      <c r="E272" s="29">
        <v>656219</v>
      </c>
      <c r="F272" s="79">
        <v>637427</v>
      </c>
      <c r="G272" s="17">
        <f t="shared" si="5"/>
        <v>-18792</v>
      </c>
      <c r="H272" s="136" t="s">
        <v>4</v>
      </c>
      <c r="I272" s="30"/>
      <c r="J272" s="54" t="s">
        <v>234</v>
      </c>
      <c r="K272" s="47"/>
    </row>
    <row r="273" spans="1:11" ht="15" customHeight="1">
      <c r="A273" s="99"/>
      <c r="B273" s="97"/>
      <c r="C273" s="98"/>
      <c r="D273" s="100"/>
      <c r="E273" s="24">
        <v>150641</v>
      </c>
      <c r="F273" s="38">
        <v>149088</v>
      </c>
      <c r="G273" s="20">
        <f t="shared" si="5"/>
        <v>-1553</v>
      </c>
      <c r="H273" s="94"/>
      <c r="I273" s="25"/>
      <c r="J273" s="54" t="s">
        <v>235</v>
      </c>
      <c r="K273" s="48"/>
    </row>
    <row r="274" spans="1:11" ht="15" customHeight="1">
      <c r="A274" s="95">
        <v>124</v>
      </c>
      <c r="B274" s="97" t="s">
        <v>58</v>
      </c>
      <c r="C274" s="98" t="s">
        <v>164</v>
      </c>
      <c r="D274" s="100" t="s">
        <v>20</v>
      </c>
      <c r="E274" s="22">
        <v>294389</v>
      </c>
      <c r="F274" s="37">
        <v>234887</v>
      </c>
      <c r="G274" s="17">
        <f t="shared" si="5"/>
        <v>-59502</v>
      </c>
      <c r="H274" s="93" t="s">
        <v>4</v>
      </c>
      <c r="I274" s="23"/>
      <c r="J274" s="54" t="s">
        <v>234</v>
      </c>
      <c r="K274" s="47"/>
    </row>
    <row r="275" spans="1:11" ht="15" customHeight="1">
      <c r="A275" s="96"/>
      <c r="B275" s="97"/>
      <c r="C275" s="98"/>
      <c r="D275" s="100"/>
      <c r="E275" s="24">
        <v>149236</v>
      </c>
      <c r="F275" s="38">
        <v>197604</v>
      </c>
      <c r="G275" s="20">
        <f t="shared" si="5"/>
        <v>48368</v>
      </c>
      <c r="H275" s="94"/>
      <c r="I275" s="25"/>
      <c r="J275" s="54" t="s">
        <v>235</v>
      </c>
      <c r="K275" s="48"/>
    </row>
    <row r="276" spans="1:11" ht="15" customHeight="1">
      <c r="A276" s="99">
        <v>125</v>
      </c>
      <c r="B276" s="97" t="s">
        <v>58</v>
      </c>
      <c r="C276" s="98" t="s">
        <v>204</v>
      </c>
      <c r="D276" s="100" t="s">
        <v>60</v>
      </c>
      <c r="E276" s="22">
        <v>200687</v>
      </c>
      <c r="F276" s="37">
        <v>123710</v>
      </c>
      <c r="G276" s="17">
        <f t="shared" si="5"/>
        <v>-76977</v>
      </c>
      <c r="H276" s="93" t="s">
        <v>4</v>
      </c>
      <c r="I276" s="23"/>
      <c r="J276" s="54" t="s">
        <v>234</v>
      </c>
      <c r="K276" s="47"/>
    </row>
    <row r="277" spans="1:11" ht="15" customHeight="1">
      <c r="A277" s="99"/>
      <c r="B277" s="97"/>
      <c r="C277" s="98"/>
      <c r="D277" s="100"/>
      <c r="E277" s="24">
        <v>83009</v>
      </c>
      <c r="F277" s="38">
        <v>48308</v>
      </c>
      <c r="G277" s="20">
        <f t="shared" si="5"/>
        <v>-34701</v>
      </c>
      <c r="H277" s="94"/>
      <c r="I277" s="25"/>
      <c r="J277" s="54" t="s">
        <v>235</v>
      </c>
      <c r="K277" s="48"/>
    </row>
    <row r="278" spans="1:11" ht="15" customHeight="1">
      <c r="A278" s="95">
        <v>126</v>
      </c>
      <c r="B278" s="97" t="s">
        <v>58</v>
      </c>
      <c r="C278" s="98" t="s">
        <v>205</v>
      </c>
      <c r="D278" s="100" t="s">
        <v>18</v>
      </c>
      <c r="E278" s="22">
        <v>2611</v>
      </c>
      <c r="F278" s="37">
        <v>2365</v>
      </c>
      <c r="G278" s="17">
        <f t="shared" si="5"/>
        <v>-246</v>
      </c>
      <c r="H278" s="93" t="s">
        <v>4</v>
      </c>
      <c r="I278" s="23"/>
      <c r="J278" s="54" t="s">
        <v>234</v>
      </c>
      <c r="K278" s="47"/>
    </row>
    <row r="279" spans="1:11" ht="15" customHeight="1">
      <c r="A279" s="96"/>
      <c r="B279" s="97"/>
      <c r="C279" s="98"/>
      <c r="D279" s="100"/>
      <c r="E279" s="24">
        <v>1726</v>
      </c>
      <c r="F279" s="38">
        <v>1782</v>
      </c>
      <c r="G279" s="20">
        <f t="shared" si="5"/>
        <v>56</v>
      </c>
      <c r="H279" s="94"/>
      <c r="I279" s="25"/>
      <c r="J279" s="54" t="s">
        <v>235</v>
      </c>
      <c r="K279" s="48"/>
    </row>
    <row r="280" spans="1:11" ht="15" customHeight="1">
      <c r="A280" s="99">
        <v>127</v>
      </c>
      <c r="B280" s="97" t="s">
        <v>58</v>
      </c>
      <c r="C280" s="98" t="s">
        <v>206</v>
      </c>
      <c r="D280" s="100" t="s">
        <v>59</v>
      </c>
      <c r="E280" s="22">
        <v>7032</v>
      </c>
      <c r="F280" s="37">
        <v>7252</v>
      </c>
      <c r="G280" s="17">
        <f t="shared" si="5"/>
        <v>220</v>
      </c>
      <c r="H280" s="93" t="s">
        <v>4</v>
      </c>
      <c r="I280" s="23"/>
      <c r="J280" s="54" t="s">
        <v>234</v>
      </c>
      <c r="K280" s="47"/>
    </row>
    <row r="281" spans="1:11" ht="15" customHeight="1">
      <c r="A281" s="99"/>
      <c r="B281" s="97"/>
      <c r="C281" s="98"/>
      <c r="D281" s="100"/>
      <c r="E281" s="24">
        <v>5211</v>
      </c>
      <c r="F281" s="38">
        <v>5883</v>
      </c>
      <c r="G281" s="20">
        <f t="shared" si="5"/>
        <v>672</v>
      </c>
      <c r="H281" s="94"/>
      <c r="I281" s="25"/>
      <c r="J281" s="54" t="s">
        <v>235</v>
      </c>
      <c r="K281" s="48"/>
    </row>
    <row r="282" spans="1:11" ht="15" customHeight="1">
      <c r="A282" s="95">
        <v>128</v>
      </c>
      <c r="B282" s="97" t="s">
        <v>58</v>
      </c>
      <c r="C282" s="98" t="s">
        <v>248</v>
      </c>
      <c r="D282" s="100" t="s">
        <v>101</v>
      </c>
      <c r="E282" s="22">
        <v>1001</v>
      </c>
      <c r="F282" s="37">
        <v>646</v>
      </c>
      <c r="G282" s="17">
        <f t="shared" si="5"/>
        <v>-355</v>
      </c>
      <c r="H282" s="93" t="s">
        <v>4</v>
      </c>
      <c r="I282" s="23"/>
      <c r="J282" s="54" t="s">
        <v>234</v>
      </c>
      <c r="K282" s="47"/>
    </row>
    <row r="283" spans="1:11" ht="15" customHeight="1">
      <c r="A283" s="96"/>
      <c r="B283" s="97"/>
      <c r="C283" s="98"/>
      <c r="D283" s="100"/>
      <c r="E283" s="24">
        <v>1001</v>
      </c>
      <c r="F283" s="38">
        <v>646</v>
      </c>
      <c r="G283" s="20">
        <f t="shared" si="5"/>
        <v>-355</v>
      </c>
      <c r="H283" s="94"/>
      <c r="I283" s="25"/>
      <c r="J283" s="54" t="s">
        <v>235</v>
      </c>
      <c r="K283" s="48"/>
    </row>
    <row r="284" spans="1:11" ht="15" customHeight="1">
      <c r="A284" s="99" t="s">
        <v>81</v>
      </c>
      <c r="B284" s="113"/>
      <c r="C284" s="113"/>
      <c r="D284" s="113"/>
      <c r="E284" s="22">
        <v>1161939</v>
      </c>
      <c r="F284" s="37">
        <f>SUM(F272,F274,F276,F278,F280,F282)</f>
        <v>1006287</v>
      </c>
      <c r="G284" s="17">
        <f t="shared" si="5"/>
        <v>-155652</v>
      </c>
      <c r="H284" s="93"/>
      <c r="I284" s="23"/>
      <c r="J284" s="47"/>
      <c r="K284" s="47"/>
    </row>
    <row r="285" spans="1:11" ht="15" customHeight="1">
      <c r="A285" s="99"/>
      <c r="B285" s="113"/>
      <c r="C285" s="113"/>
      <c r="D285" s="113"/>
      <c r="E285" s="24">
        <v>390824</v>
      </c>
      <c r="F285" s="38">
        <f>SUM(F273,F275,F277,F279,F281,F283)</f>
        <v>403311</v>
      </c>
      <c r="G285" s="20">
        <f t="shared" si="5"/>
        <v>12487</v>
      </c>
      <c r="H285" s="94"/>
      <c r="I285" s="25"/>
      <c r="J285" s="48"/>
      <c r="K285" s="48"/>
    </row>
    <row r="286" spans="1:11" ht="15" customHeight="1" collapsed="1">
      <c r="A286" s="99">
        <v>129</v>
      </c>
      <c r="B286" s="111" t="s">
        <v>95</v>
      </c>
      <c r="C286" s="98" t="s">
        <v>253</v>
      </c>
      <c r="D286" s="100" t="s">
        <v>31</v>
      </c>
      <c r="E286" s="22">
        <v>779</v>
      </c>
      <c r="F286" s="37">
        <v>775</v>
      </c>
      <c r="G286" s="17">
        <f t="shared" si="5"/>
        <v>-4</v>
      </c>
      <c r="H286" s="93" t="s">
        <v>4</v>
      </c>
      <c r="I286" s="23"/>
      <c r="J286" s="54" t="s">
        <v>234</v>
      </c>
      <c r="K286" s="47"/>
    </row>
    <row r="287" spans="1:11" ht="15" customHeight="1">
      <c r="A287" s="99"/>
      <c r="B287" s="111"/>
      <c r="C287" s="98"/>
      <c r="D287" s="100"/>
      <c r="E287" s="24">
        <v>0</v>
      </c>
      <c r="F287" s="38">
        <v>0</v>
      </c>
      <c r="G287" s="20">
        <f t="shared" si="5"/>
        <v>0</v>
      </c>
      <c r="H287" s="94"/>
      <c r="I287" s="25"/>
      <c r="J287" s="54" t="s">
        <v>235</v>
      </c>
      <c r="K287" s="48"/>
    </row>
    <row r="288" spans="1:11" ht="15" customHeight="1">
      <c r="A288" s="99" t="s">
        <v>98</v>
      </c>
      <c r="B288" s="113"/>
      <c r="C288" s="113"/>
      <c r="D288" s="113"/>
      <c r="E288" s="22">
        <v>779</v>
      </c>
      <c r="F288" s="37">
        <f>SUM(F286)</f>
        <v>775</v>
      </c>
      <c r="G288" s="17">
        <f t="shared" si="5"/>
        <v>-4</v>
      </c>
      <c r="H288" s="93"/>
      <c r="I288" s="23"/>
      <c r="J288" s="47"/>
      <c r="K288" s="47"/>
    </row>
    <row r="289" spans="1:11" ht="15" customHeight="1">
      <c r="A289" s="99"/>
      <c r="B289" s="113"/>
      <c r="C289" s="113"/>
      <c r="D289" s="113"/>
      <c r="E289" s="24">
        <v>0</v>
      </c>
      <c r="F289" s="38">
        <v>0</v>
      </c>
      <c r="G289" s="20">
        <f t="shared" si="5"/>
        <v>0</v>
      </c>
      <c r="H289" s="94"/>
      <c r="I289" s="25"/>
      <c r="J289" s="48"/>
      <c r="K289" s="48"/>
    </row>
    <row r="290" spans="1:11" ht="15" customHeight="1" collapsed="1">
      <c r="A290" s="99">
        <v>130</v>
      </c>
      <c r="B290" s="111" t="s">
        <v>96</v>
      </c>
      <c r="C290" s="98" t="s">
        <v>207</v>
      </c>
      <c r="D290" s="100" t="s">
        <v>60</v>
      </c>
      <c r="E290" s="22">
        <v>51421</v>
      </c>
      <c r="F290" s="37">
        <v>51243</v>
      </c>
      <c r="G290" s="17">
        <f t="shared" si="5"/>
        <v>-178</v>
      </c>
      <c r="H290" s="93" t="s">
        <v>4</v>
      </c>
      <c r="I290" s="23"/>
      <c r="J290" s="54" t="s">
        <v>234</v>
      </c>
      <c r="K290" s="47"/>
    </row>
    <row r="291" spans="1:11" ht="15" customHeight="1">
      <c r="A291" s="99"/>
      <c r="B291" s="111"/>
      <c r="C291" s="98"/>
      <c r="D291" s="100"/>
      <c r="E291" s="24">
        <v>0</v>
      </c>
      <c r="F291" s="38">
        <v>0</v>
      </c>
      <c r="G291" s="20">
        <f t="shared" si="5"/>
        <v>0</v>
      </c>
      <c r="H291" s="94"/>
      <c r="I291" s="25"/>
      <c r="J291" s="54" t="s">
        <v>235</v>
      </c>
      <c r="K291" s="48"/>
    </row>
    <row r="292" spans="1:11" ht="15" customHeight="1">
      <c r="A292" s="99" t="s">
        <v>99</v>
      </c>
      <c r="B292" s="113"/>
      <c r="C292" s="113"/>
      <c r="D292" s="113"/>
      <c r="E292" s="22">
        <v>51421</v>
      </c>
      <c r="F292" s="37">
        <f>SUM(F290)</f>
        <v>51243</v>
      </c>
      <c r="G292" s="17">
        <f t="shared" si="5"/>
        <v>-178</v>
      </c>
      <c r="H292" s="93"/>
      <c r="I292" s="23"/>
      <c r="J292" s="47"/>
      <c r="K292" s="47"/>
    </row>
    <row r="293" spans="1:11" ht="15" customHeight="1">
      <c r="A293" s="99"/>
      <c r="B293" s="113"/>
      <c r="C293" s="113"/>
      <c r="D293" s="113"/>
      <c r="E293" s="24">
        <v>0</v>
      </c>
      <c r="F293" s="38">
        <v>0</v>
      </c>
      <c r="G293" s="20">
        <f t="shared" si="5"/>
        <v>0</v>
      </c>
      <c r="H293" s="94"/>
      <c r="I293" s="25"/>
      <c r="J293" s="48"/>
      <c r="K293" s="48"/>
    </row>
    <row r="294" spans="1:11" ht="15" customHeight="1">
      <c r="A294" s="99">
        <v>131</v>
      </c>
      <c r="B294" s="97" t="s">
        <v>61</v>
      </c>
      <c r="C294" s="98" t="s">
        <v>208</v>
      </c>
      <c r="D294" s="100" t="s">
        <v>59</v>
      </c>
      <c r="E294" s="22">
        <v>624882</v>
      </c>
      <c r="F294" s="37">
        <v>705770</v>
      </c>
      <c r="G294" s="17">
        <f t="shared" si="5"/>
        <v>80888</v>
      </c>
      <c r="H294" s="93" t="s">
        <v>4</v>
      </c>
      <c r="I294" s="23"/>
      <c r="J294" s="54" t="s">
        <v>234</v>
      </c>
      <c r="K294" s="47"/>
    </row>
    <row r="295" spans="1:11" ht="15" customHeight="1">
      <c r="A295" s="99"/>
      <c r="B295" s="97"/>
      <c r="C295" s="98"/>
      <c r="D295" s="100"/>
      <c r="E295" s="24">
        <v>154328</v>
      </c>
      <c r="F295" s="38">
        <v>175077</v>
      </c>
      <c r="G295" s="20">
        <f t="shared" si="5"/>
        <v>20749</v>
      </c>
      <c r="H295" s="94"/>
      <c r="I295" s="25"/>
      <c r="J295" s="54" t="s">
        <v>235</v>
      </c>
      <c r="K295" s="48"/>
    </row>
    <row r="296" spans="1:11" ht="15" customHeight="1">
      <c r="A296" s="99">
        <v>132</v>
      </c>
      <c r="B296" s="97" t="s">
        <v>61</v>
      </c>
      <c r="C296" s="98" t="s">
        <v>209</v>
      </c>
      <c r="D296" s="100" t="s">
        <v>59</v>
      </c>
      <c r="E296" s="22">
        <v>1408467</v>
      </c>
      <c r="F296" s="37">
        <v>1628571</v>
      </c>
      <c r="G296" s="17">
        <f t="shared" si="5"/>
        <v>220104</v>
      </c>
      <c r="H296" s="93" t="s">
        <v>4</v>
      </c>
      <c r="I296" s="23"/>
      <c r="J296" s="54" t="s">
        <v>234</v>
      </c>
      <c r="K296" s="47"/>
    </row>
    <row r="297" spans="1:11" ht="15" customHeight="1">
      <c r="A297" s="99"/>
      <c r="B297" s="97"/>
      <c r="C297" s="98"/>
      <c r="D297" s="100"/>
      <c r="E297" s="24">
        <v>1080792</v>
      </c>
      <c r="F297" s="38">
        <v>1258086</v>
      </c>
      <c r="G297" s="20">
        <f t="shared" si="5"/>
        <v>177294</v>
      </c>
      <c r="H297" s="94"/>
      <c r="I297" s="25"/>
      <c r="J297" s="54" t="s">
        <v>235</v>
      </c>
      <c r="K297" s="48"/>
    </row>
    <row r="298" spans="1:11" ht="15" customHeight="1">
      <c r="A298" s="99">
        <v>133</v>
      </c>
      <c r="B298" s="97" t="s">
        <v>61</v>
      </c>
      <c r="C298" s="98" t="s">
        <v>210</v>
      </c>
      <c r="D298" s="100" t="s">
        <v>59</v>
      </c>
      <c r="E298" s="22">
        <v>616362</v>
      </c>
      <c r="F298" s="37">
        <v>634477</v>
      </c>
      <c r="G298" s="17">
        <f t="shared" si="5"/>
        <v>18115</v>
      </c>
      <c r="H298" s="93" t="s">
        <v>4</v>
      </c>
      <c r="I298" s="23"/>
      <c r="J298" s="54" t="s">
        <v>234</v>
      </c>
      <c r="K298" s="47"/>
    </row>
    <row r="299" spans="1:11" ht="15" customHeight="1">
      <c r="A299" s="99"/>
      <c r="B299" s="97"/>
      <c r="C299" s="98"/>
      <c r="D299" s="100"/>
      <c r="E299" s="24">
        <v>164401</v>
      </c>
      <c r="F299" s="38">
        <v>175909</v>
      </c>
      <c r="G299" s="20">
        <f t="shared" si="5"/>
        <v>11508</v>
      </c>
      <c r="H299" s="94"/>
      <c r="I299" s="25"/>
      <c r="J299" s="54" t="s">
        <v>235</v>
      </c>
      <c r="K299" s="48"/>
    </row>
    <row r="300" spans="1:11" ht="15" customHeight="1">
      <c r="A300" s="99">
        <v>134</v>
      </c>
      <c r="B300" s="97" t="s">
        <v>61</v>
      </c>
      <c r="C300" s="98" t="s">
        <v>211</v>
      </c>
      <c r="D300" s="100" t="s">
        <v>62</v>
      </c>
      <c r="E300" s="22">
        <v>153487</v>
      </c>
      <c r="F300" s="37">
        <f>167209+959</f>
        <v>168168</v>
      </c>
      <c r="G300" s="17">
        <f t="shared" si="5"/>
        <v>14681</v>
      </c>
      <c r="H300" s="93" t="s">
        <v>4</v>
      </c>
      <c r="I300" s="23"/>
      <c r="J300" s="54" t="s">
        <v>234</v>
      </c>
      <c r="K300" s="47"/>
    </row>
    <row r="301" spans="1:11" ht="15" customHeight="1">
      <c r="A301" s="99"/>
      <c r="B301" s="97"/>
      <c r="C301" s="98"/>
      <c r="D301" s="100"/>
      <c r="E301" s="24">
        <v>98120</v>
      </c>
      <c r="F301" s="38">
        <f>109507+959</f>
        <v>110466</v>
      </c>
      <c r="G301" s="20">
        <f t="shared" si="5"/>
        <v>12346</v>
      </c>
      <c r="H301" s="94"/>
      <c r="I301" s="25"/>
      <c r="J301" s="54" t="s">
        <v>235</v>
      </c>
      <c r="K301" s="48"/>
    </row>
    <row r="302" spans="1:11" ht="15" customHeight="1">
      <c r="A302" s="99">
        <v>135</v>
      </c>
      <c r="B302" s="97" t="s">
        <v>61</v>
      </c>
      <c r="C302" s="98" t="s">
        <v>212</v>
      </c>
      <c r="D302" s="100" t="s">
        <v>59</v>
      </c>
      <c r="E302" s="22">
        <v>416348</v>
      </c>
      <c r="F302" s="37">
        <v>437968</v>
      </c>
      <c r="G302" s="17">
        <f t="shared" si="5"/>
        <v>21620</v>
      </c>
      <c r="H302" s="93" t="s">
        <v>4</v>
      </c>
      <c r="I302" s="23"/>
      <c r="J302" s="54" t="s">
        <v>234</v>
      </c>
      <c r="K302" s="47"/>
    </row>
    <row r="303" spans="1:11" ht="15" customHeight="1">
      <c r="A303" s="99"/>
      <c r="B303" s="97"/>
      <c r="C303" s="98"/>
      <c r="D303" s="100"/>
      <c r="E303" s="24">
        <v>401439</v>
      </c>
      <c r="F303" s="38">
        <v>428592</v>
      </c>
      <c r="G303" s="20">
        <f t="shared" si="5"/>
        <v>27153</v>
      </c>
      <c r="H303" s="94"/>
      <c r="I303" s="25"/>
      <c r="J303" s="54" t="s">
        <v>235</v>
      </c>
      <c r="K303" s="48"/>
    </row>
    <row r="304" spans="1:11" ht="15" customHeight="1">
      <c r="A304" s="99">
        <v>136</v>
      </c>
      <c r="B304" s="97" t="s">
        <v>61</v>
      </c>
      <c r="C304" s="98" t="s">
        <v>213</v>
      </c>
      <c r="D304" s="100" t="s">
        <v>63</v>
      </c>
      <c r="E304" s="22">
        <v>8013</v>
      </c>
      <c r="F304" s="37">
        <f>290371</f>
        <v>290371</v>
      </c>
      <c r="G304" s="17">
        <f t="shared" si="5"/>
        <v>282358</v>
      </c>
      <c r="H304" s="93" t="s">
        <v>4</v>
      </c>
      <c r="I304" s="23"/>
      <c r="J304" s="54" t="s">
        <v>234</v>
      </c>
      <c r="K304" s="47"/>
    </row>
    <row r="305" spans="1:11" ht="15" customHeight="1">
      <c r="A305" s="99"/>
      <c r="B305" s="97"/>
      <c r="C305" s="98"/>
      <c r="D305" s="100"/>
      <c r="E305" s="24">
        <v>7612</v>
      </c>
      <c r="F305" s="38">
        <f>287422</f>
        <v>287422</v>
      </c>
      <c r="G305" s="20">
        <f t="shared" si="5"/>
        <v>279810</v>
      </c>
      <c r="H305" s="94"/>
      <c r="I305" s="25"/>
      <c r="J305" s="54" t="s">
        <v>235</v>
      </c>
      <c r="K305" s="48"/>
    </row>
    <row r="306" spans="1:11" ht="15" customHeight="1">
      <c r="A306" s="99">
        <v>137</v>
      </c>
      <c r="B306" s="97" t="s">
        <v>61</v>
      </c>
      <c r="C306" s="98" t="s">
        <v>215</v>
      </c>
      <c r="D306" s="100" t="s">
        <v>64</v>
      </c>
      <c r="E306" s="22">
        <v>601517</v>
      </c>
      <c r="F306" s="37">
        <f>612708-15523</f>
        <v>597185</v>
      </c>
      <c r="G306" s="17">
        <f t="shared" si="5"/>
        <v>-4332</v>
      </c>
      <c r="H306" s="93" t="s">
        <v>4</v>
      </c>
      <c r="I306" s="23"/>
      <c r="J306" s="54" t="s">
        <v>234</v>
      </c>
      <c r="K306" s="47"/>
    </row>
    <row r="307" spans="1:11" ht="15" customHeight="1">
      <c r="A307" s="99"/>
      <c r="B307" s="97"/>
      <c r="C307" s="98"/>
      <c r="D307" s="100"/>
      <c r="E307" s="24">
        <v>452069</v>
      </c>
      <c r="F307" s="38">
        <f>470369-15523</f>
        <v>454846</v>
      </c>
      <c r="G307" s="20">
        <f t="shared" si="5"/>
        <v>2777</v>
      </c>
      <c r="H307" s="94"/>
      <c r="I307" s="25"/>
      <c r="J307" s="54" t="s">
        <v>235</v>
      </c>
      <c r="K307" s="48"/>
    </row>
    <row r="308" spans="1:11" ht="15" customHeight="1">
      <c r="A308" s="99">
        <v>138</v>
      </c>
      <c r="B308" s="97" t="s">
        <v>61</v>
      </c>
      <c r="C308" s="98" t="s">
        <v>216</v>
      </c>
      <c r="D308" s="100" t="s">
        <v>64</v>
      </c>
      <c r="E308" s="22">
        <v>511808</v>
      </c>
      <c r="F308" s="37">
        <v>347749</v>
      </c>
      <c r="G308" s="17">
        <f t="shared" si="5"/>
        <v>-164059</v>
      </c>
      <c r="H308" s="93" t="s">
        <v>4</v>
      </c>
      <c r="I308" s="23"/>
      <c r="J308" s="54" t="s">
        <v>234</v>
      </c>
      <c r="K308" s="47"/>
    </row>
    <row r="309" spans="1:11" ht="15" customHeight="1">
      <c r="A309" s="99"/>
      <c r="B309" s="97"/>
      <c r="C309" s="98"/>
      <c r="D309" s="100"/>
      <c r="E309" s="24">
        <v>129135</v>
      </c>
      <c r="F309" s="38">
        <v>101895</v>
      </c>
      <c r="G309" s="20">
        <f t="shared" si="5"/>
        <v>-27240</v>
      </c>
      <c r="H309" s="94"/>
      <c r="I309" s="25"/>
      <c r="J309" s="54" t="s">
        <v>235</v>
      </c>
      <c r="K309" s="48"/>
    </row>
    <row r="310" spans="1:11" ht="15" customHeight="1">
      <c r="A310" s="99">
        <v>139</v>
      </c>
      <c r="B310" s="97" t="s">
        <v>61</v>
      </c>
      <c r="C310" s="98" t="s">
        <v>119</v>
      </c>
      <c r="D310" s="100" t="s">
        <v>39</v>
      </c>
      <c r="E310" s="16">
        <v>189058</v>
      </c>
      <c r="F310" s="75">
        <v>510321</v>
      </c>
      <c r="G310" s="17">
        <f t="shared" si="5"/>
        <v>321263</v>
      </c>
      <c r="H310" s="87"/>
      <c r="I310" s="28"/>
      <c r="J310" s="54" t="s">
        <v>234</v>
      </c>
      <c r="K310" s="48"/>
    </row>
    <row r="311" spans="1:11" ht="15" customHeight="1">
      <c r="A311" s="99"/>
      <c r="B311" s="97"/>
      <c r="C311" s="98"/>
      <c r="D311" s="100"/>
      <c r="E311" s="19">
        <v>144790</v>
      </c>
      <c r="F311" s="76">
        <v>423269</v>
      </c>
      <c r="G311" s="20">
        <f t="shared" si="5"/>
        <v>278479</v>
      </c>
      <c r="H311" s="87"/>
      <c r="I311" s="28"/>
      <c r="J311" s="54" t="s">
        <v>235</v>
      </c>
      <c r="K311" s="48"/>
    </row>
    <row r="312" spans="1:11" ht="15" customHeight="1">
      <c r="A312" s="99">
        <v>140</v>
      </c>
      <c r="B312" s="97" t="s">
        <v>61</v>
      </c>
      <c r="C312" s="98" t="s">
        <v>249</v>
      </c>
      <c r="D312" s="100" t="s">
        <v>92</v>
      </c>
      <c r="E312" s="22">
        <v>36910</v>
      </c>
      <c r="F312" s="37">
        <v>104060</v>
      </c>
      <c r="G312" s="17">
        <f t="shared" si="5"/>
        <v>67150</v>
      </c>
      <c r="H312" s="83"/>
      <c r="I312" s="31"/>
      <c r="J312" s="54" t="s">
        <v>234</v>
      </c>
      <c r="K312" s="48"/>
    </row>
    <row r="313" spans="1:11" ht="15" customHeight="1">
      <c r="A313" s="99"/>
      <c r="B313" s="97"/>
      <c r="C313" s="98"/>
      <c r="D313" s="100"/>
      <c r="E313" s="24">
        <v>36910</v>
      </c>
      <c r="F313" s="38">
        <v>104060</v>
      </c>
      <c r="G313" s="20">
        <f t="shared" si="5"/>
        <v>67150</v>
      </c>
      <c r="H313" s="84"/>
      <c r="I313" s="25"/>
      <c r="J313" s="54" t="s">
        <v>235</v>
      </c>
      <c r="K313" s="48"/>
    </row>
    <row r="314" spans="1:11" ht="15" customHeight="1">
      <c r="A314" s="99">
        <v>141</v>
      </c>
      <c r="B314" s="97" t="s">
        <v>61</v>
      </c>
      <c r="C314" s="98" t="s">
        <v>214</v>
      </c>
      <c r="D314" s="100" t="s">
        <v>59</v>
      </c>
      <c r="E314" s="22">
        <v>10500</v>
      </c>
      <c r="F314" s="37">
        <v>0</v>
      </c>
      <c r="G314" s="17">
        <f>F314-E314</f>
        <v>-10500</v>
      </c>
      <c r="H314" s="93" t="s">
        <v>4</v>
      </c>
      <c r="I314" s="23"/>
      <c r="J314" s="54" t="s">
        <v>234</v>
      </c>
      <c r="K314" s="47"/>
    </row>
    <row r="315" spans="1:11" ht="15" customHeight="1">
      <c r="A315" s="99"/>
      <c r="B315" s="97"/>
      <c r="C315" s="98"/>
      <c r="D315" s="100"/>
      <c r="E315" s="24">
        <v>2625</v>
      </c>
      <c r="F315" s="38">
        <v>0</v>
      </c>
      <c r="G315" s="20">
        <f>F315-E315</f>
        <v>-2625</v>
      </c>
      <c r="H315" s="94"/>
      <c r="I315" s="25"/>
      <c r="J315" s="54" t="s">
        <v>235</v>
      </c>
      <c r="K315" s="48"/>
    </row>
    <row r="316" spans="1:11" ht="15" customHeight="1">
      <c r="A316" s="99" t="s">
        <v>82</v>
      </c>
      <c r="B316" s="113"/>
      <c r="C316" s="113"/>
      <c r="D316" s="113"/>
      <c r="E316" s="22">
        <v>4577352</v>
      </c>
      <c r="F316" s="37">
        <f>SUM(F294,F296,F298,F300,F302,F304,F314,F306,F308,F310,F312)</f>
        <v>5424640</v>
      </c>
      <c r="G316" s="17">
        <f t="shared" si="5"/>
        <v>847288</v>
      </c>
      <c r="H316" s="93"/>
      <c r="I316" s="23"/>
      <c r="J316" s="47"/>
      <c r="K316" s="47"/>
    </row>
    <row r="317" spans="1:11" ht="15" customHeight="1">
      <c r="A317" s="99"/>
      <c r="B317" s="113"/>
      <c r="C317" s="113"/>
      <c r="D317" s="113"/>
      <c r="E317" s="24">
        <v>2672221</v>
      </c>
      <c r="F317" s="38">
        <f>SUM(F295,F297,F299,F301,F303,F305,F315,,F307,F309,F311,F313)</f>
        <v>3519622</v>
      </c>
      <c r="G317" s="20">
        <f t="shared" si="5"/>
        <v>847401</v>
      </c>
      <c r="H317" s="94"/>
      <c r="I317" s="25"/>
      <c r="J317" s="48"/>
      <c r="K317" s="48"/>
    </row>
    <row r="318" spans="1:11" ht="15" customHeight="1">
      <c r="A318" s="99">
        <v>142</v>
      </c>
      <c r="B318" s="111" t="s">
        <v>65</v>
      </c>
      <c r="C318" s="98" t="s">
        <v>217</v>
      </c>
      <c r="D318" s="100" t="s">
        <v>59</v>
      </c>
      <c r="E318" s="22">
        <v>268659715</v>
      </c>
      <c r="F318" s="37">
        <v>268050084</v>
      </c>
      <c r="G318" s="17">
        <f t="shared" si="5"/>
        <v>-609631</v>
      </c>
      <c r="H318" s="93" t="s">
        <v>4</v>
      </c>
      <c r="I318" s="23"/>
      <c r="J318" s="54" t="s">
        <v>234</v>
      </c>
      <c r="K318" s="47"/>
    </row>
    <row r="319" spans="1:11" ht="15" customHeight="1">
      <c r="A319" s="99"/>
      <c r="B319" s="111"/>
      <c r="C319" s="98"/>
      <c r="D319" s="100"/>
      <c r="E319" s="24">
        <v>66465373</v>
      </c>
      <c r="F319" s="38">
        <v>66187373</v>
      </c>
      <c r="G319" s="20">
        <f t="shared" si="5"/>
        <v>-278000</v>
      </c>
      <c r="H319" s="94"/>
      <c r="I319" s="25"/>
      <c r="J319" s="54" t="s">
        <v>235</v>
      </c>
      <c r="K319" s="48"/>
    </row>
    <row r="320" spans="1:11" ht="15" customHeight="1">
      <c r="A320" s="95">
        <v>143</v>
      </c>
      <c r="B320" s="111" t="s">
        <v>65</v>
      </c>
      <c r="C320" s="98" t="s">
        <v>218</v>
      </c>
      <c r="D320" s="100" t="s">
        <v>59</v>
      </c>
      <c r="E320" s="22">
        <v>48532</v>
      </c>
      <c r="F320" s="37">
        <v>42956</v>
      </c>
      <c r="G320" s="17">
        <f t="shared" si="5"/>
        <v>-5576</v>
      </c>
      <c r="H320" s="93" t="s">
        <v>4</v>
      </c>
      <c r="I320" s="23"/>
      <c r="J320" s="54" t="s">
        <v>234</v>
      </c>
      <c r="K320" s="47"/>
    </row>
    <row r="321" spans="1:11" ht="15" customHeight="1">
      <c r="A321" s="96"/>
      <c r="B321" s="111"/>
      <c r="C321" s="98"/>
      <c r="D321" s="100"/>
      <c r="E321" s="24">
        <v>12133</v>
      </c>
      <c r="F321" s="38">
        <v>10739</v>
      </c>
      <c r="G321" s="20">
        <f t="shared" si="5"/>
        <v>-1394</v>
      </c>
      <c r="H321" s="94"/>
      <c r="I321" s="25"/>
      <c r="J321" s="54" t="s">
        <v>235</v>
      </c>
      <c r="K321" s="48"/>
    </row>
    <row r="322" spans="1:11" ht="15" customHeight="1">
      <c r="A322" s="99">
        <v>144</v>
      </c>
      <c r="B322" s="111" t="s">
        <v>65</v>
      </c>
      <c r="C322" s="98" t="s">
        <v>219</v>
      </c>
      <c r="D322" s="100" t="s">
        <v>59</v>
      </c>
      <c r="E322" s="22">
        <v>44600</v>
      </c>
      <c r="F322" s="37">
        <v>105700</v>
      </c>
      <c r="G322" s="17">
        <f t="shared" ref="G322:G359" si="6">F322-E322</f>
        <v>61100</v>
      </c>
      <c r="H322" s="93" t="s">
        <v>4</v>
      </c>
      <c r="I322" s="23"/>
      <c r="J322" s="54" t="s">
        <v>234</v>
      </c>
      <c r="K322" s="47"/>
    </row>
    <row r="323" spans="1:11" ht="15" customHeight="1">
      <c r="A323" s="99"/>
      <c r="B323" s="111"/>
      <c r="C323" s="98"/>
      <c r="D323" s="100"/>
      <c r="E323" s="24">
        <v>11150</v>
      </c>
      <c r="F323" s="38">
        <v>26425</v>
      </c>
      <c r="G323" s="20">
        <f t="shared" si="6"/>
        <v>15275</v>
      </c>
      <c r="H323" s="94"/>
      <c r="I323" s="25"/>
      <c r="J323" s="54" t="s">
        <v>235</v>
      </c>
      <c r="K323" s="48"/>
    </row>
    <row r="324" spans="1:11" ht="15" customHeight="1">
      <c r="A324" s="95">
        <v>145</v>
      </c>
      <c r="B324" s="111" t="s">
        <v>65</v>
      </c>
      <c r="C324" s="98" t="s">
        <v>250</v>
      </c>
      <c r="D324" s="100" t="s">
        <v>93</v>
      </c>
      <c r="E324" s="22">
        <v>2855741</v>
      </c>
      <c r="F324" s="37">
        <v>2815872</v>
      </c>
      <c r="G324" s="17">
        <f t="shared" si="6"/>
        <v>-39869</v>
      </c>
      <c r="H324" s="93" t="s">
        <v>4</v>
      </c>
      <c r="I324" s="23"/>
      <c r="J324" s="54" t="s">
        <v>234</v>
      </c>
      <c r="K324" s="47"/>
    </row>
    <row r="325" spans="1:11" ht="15" customHeight="1">
      <c r="A325" s="96"/>
      <c r="B325" s="111"/>
      <c r="C325" s="98"/>
      <c r="D325" s="100"/>
      <c r="E325" s="24">
        <v>2855741</v>
      </c>
      <c r="F325" s="38">
        <v>2815872</v>
      </c>
      <c r="G325" s="20">
        <f t="shared" si="6"/>
        <v>-39869</v>
      </c>
      <c r="H325" s="94"/>
      <c r="I325" s="25"/>
      <c r="J325" s="54" t="s">
        <v>235</v>
      </c>
      <c r="K325" s="48"/>
    </row>
    <row r="326" spans="1:11" ht="15" customHeight="1">
      <c r="A326" s="99" t="s">
        <v>83</v>
      </c>
      <c r="B326" s="113"/>
      <c r="C326" s="113"/>
      <c r="D326" s="113"/>
      <c r="E326" s="22">
        <v>271608588</v>
      </c>
      <c r="F326" s="37">
        <f>SUM(F318,F320,F322,F324)</f>
        <v>271014612</v>
      </c>
      <c r="G326" s="17">
        <f t="shared" si="6"/>
        <v>-593976</v>
      </c>
      <c r="H326" s="93"/>
      <c r="I326" s="23"/>
      <c r="J326" s="47"/>
      <c r="K326" s="47"/>
    </row>
    <row r="327" spans="1:11" ht="15" customHeight="1">
      <c r="A327" s="99"/>
      <c r="B327" s="113"/>
      <c r="C327" s="113"/>
      <c r="D327" s="113"/>
      <c r="E327" s="24">
        <v>69344397</v>
      </c>
      <c r="F327" s="38">
        <f>SUM(F319,F321,F323,F325)</f>
        <v>69040409</v>
      </c>
      <c r="G327" s="20">
        <f t="shared" si="6"/>
        <v>-303988</v>
      </c>
      <c r="H327" s="94"/>
      <c r="I327" s="25"/>
      <c r="J327" s="48"/>
      <c r="K327" s="48"/>
    </row>
    <row r="328" spans="1:11" ht="15" customHeight="1">
      <c r="A328" s="99">
        <v>146</v>
      </c>
      <c r="B328" s="111" t="s">
        <v>66</v>
      </c>
      <c r="C328" s="98" t="s">
        <v>220</v>
      </c>
      <c r="D328" s="100" t="s">
        <v>67</v>
      </c>
      <c r="E328" s="34">
        <v>151873</v>
      </c>
      <c r="F328" s="17">
        <v>151252</v>
      </c>
      <c r="G328" s="17">
        <f t="shared" si="6"/>
        <v>-621</v>
      </c>
      <c r="H328" s="93" t="s">
        <v>4</v>
      </c>
      <c r="I328" s="23"/>
      <c r="J328" s="54" t="s">
        <v>234</v>
      </c>
      <c r="K328" s="47"/>
    </row>
    <row r="329" spans="1:11" ht="15" customHeight="1">
      <c r="A329" s="99"/>
      <c r="B329" s="111"/>
      <c r="C329" s="98"/>
      <c r="D329" s="100"/>
      <c r="E329" s="26">
        <v>118586</v>
      </c>
      <c r="F329" s="77">
        <f>112682+700</f>
        <v>113382</v>
      </c>
      <c r="G329" s="20">
        <f t="shared" si="6"/>
        <v>-5204</v>
      </c>
      <c r="H329" s="94"/>
      <c r="I329" s="25"/>
      <c r="J329" s="54" t="s">
        <v>235</v>
      </c>
      <c r="K329" s="48"/>
    </row>
    <row r="330" spans="1:11" ht="22.5" customHeight="1">
      <c r="A330" s="95">
        <v>147</v>
      </c>
      <c r="B330" s="111" t="s">
        <v>66</v>
      </c>
      <c r="C330" s="98" t="s">
        <v>251</v>
      </c>
      <c r="D330" s="100" t="s">
        <v>67</v>
      </c>
      <c r="E330" s="34">
        <v>1700998</v>
      </c>
      <c r="F330" s="17">
        <v>858097</v>
      </c>
      <c r="G330" s="34">
        <f t="shared" si="6"/>
        <v>-842901</v>
      </c>
      <c r="H330" s="93" t="s">
        <v>233</v>
      </c>
      <c r="I330" s="23"/>
      <c r="J330" s="54" t="s">
        <v>234</v>
      </c>
      <c r="K330" s="47"/>
    </row>
    <row r="331" spans="1:11" ht="22.5" customHeight="1">
      <c r="A331" s="96"/>
      <c r="B331" s="111"/>
      <c r="C331" s="98"/>
      <c r="D331" s="100"/>
      <c r="E331" s="26">
        <v>177998</v>
      </c>
      <c r="F331" s="77">
        <v>229097</v>
      </c>
      <c r="G331" s="36">
        <f t="shared" si="6"/>
        <v>51099</v>
      </c>
      <c r="H331" s="94"/>
      <c r="I331" s="25"/>
      <c r="J331" s="54" t="s">
        <v>235</v>
      </c>
      <c r="K331" s="48"/>
    </row>
    <row r="332" spans="1:11" ht="15" customHeight="1">
      <c r="A332" s="99" t="s">
        <v>78</v>
      </c>
      <c r="B332" s="113"/>
      <c r="C332" s="113"/>
      <c r="D332" s="113"/>
      <c r="E332" s="22">
        <v>1852871</v>
      </c>
      <c r="F332" s="37">
        <f>F328+F330</f>
        <v>1009349</v>
      </c>
      <c r="G332" s="34">
        <f t="shared" si="6"/>
        <v>-843522</v>
      </c>
      <c r="H332" s="93"/>
      <c r="I332" s="23"/>
      <c r="J332" s="47"/>
      <c r="K332" s="47"/>
    </row>
    <row r="333" spans="1:11" ht="15" customHeight="1">
      <c r="A333" s="99"/>
      <c r="B333" s="113"/>
      <c r="C333" s="113"/>
      <c r="D333" s="113"/>
      <c r="E333" s="24">
        <v>296584</v>
      </c>
      <c r="F333" s="38">
        <f>F329+F331</f>
        <v>342479</v>
      </c>
      <c r="G333" s="36">
        <f t="shared" si="6"/>
        <v>45895</v>
      </c>
      <c r="H333" s="94"/>
      <c r="I333" s="25"/>
      <c r="J333" s="48"/>
      <c r="K333" s="48"/>
    </row>
    <row r="334" spans="1:11" ht="15" customHeight="1">
      <c r="A334" s="99">
        <v>148</v>
      </c>
      <c r="B334" s="111" t="s">
        <v>68</v>
      </c>
      <c r="C334" s="98" t="s">
        <v>221</v>
      </c>
      <c r="D334" s="100" t="s">
        <v>67</v>
      </c>
      <c r="E334" s="35">
        <v>145883</v>
      </c>
      <c r="F334" s="81">
        <v>142533</v>
      </c>
      <c r="G334" s="17">
        <f t="shared" si="6"/>
        <v>-3350</v>
      </c>
      <c r="H334" s="93" t="s">
        <v>4</v>
      </c>
      <c r="I334" s="23"/>
      <c r="J334" s="54" t="s">
        <v>234</v>
      </c>
      <c r="K334" s="47"/>
    </row>
    <row r="335" spans="1:11" ht="15" customHeight="1">
      <c r="A335" s="99"/>
      <c r="B335" s="111"/>
      <c r="C335" s="98"/>
      <c r="D335" s="100"/>
      <c r="E335" s="24">
        <v>0</v>
      </c>
      <c r="F335" s="38">
        <v>0</v>
      </c>
      <c r="G335" s="20">
        <f t="shared" si="6"/>
        <v>0</v>
      </c>
      <c r="H335" s="94"/>
      <c r="I335" s="25"/>
      <c r="J335" s="54" t="s">
        <v>235</v>
      </c>
      <c r="K335" s="48"/>
    </row>
    <row r="336" spans="1:11" ht="15" customHeight="1">
      <c r="A336" s="99" t="s">
        <v>84</v>
      </c>
      <c r="B336" s="113"/>
      <c r="C336" s="113"/>
      <c r="D336" s="113"/>
      <c r="E336" s="22">
        <v>145883</v>
      </c>
      <c r="F336" s="37">
        <f>F334</f>
        <v>142533</v>
      </c>
      <c r="G336" s="17">
        <f t="shared" si="6"/>
        <v>-3350</v>
      </c>
      <c r="H336" s="93"/>
      <c r="I336" s="23"/>
      <c r="J336" s="47"/>
      <c r="K336" s="47"/>
    </row>
    <row r="337" spans="1:11" ht="15" customHeight="1">
      <c r="A337" s="99"/>
      <c r="B337" s="113"/>
      <c r="C337" s="113"/>
      <c r="D337" s="113"/>
      <c r="E337" s="24">
        <v>0</v>
      </c>
      <c r="F337" s="38">
        <f>F335</f>
        <v>0</v>
      </c>
      <c r="G337" s="20">
        <f t="shared" si="6"/>
        <v>0</v>
      </c>
      <c r="H337" s="94"/>
      <c r="I337" s="25"/>
      <c r="J337" s="48"/>
      <c r="K337" s="48"/>
    </row>
    <row r="338" spans="1:11" ht="15" customHeight="1">
      <c r="A338" s="99">
        <v>149</v>
      </c>
      <c r="B338" s="111" t="s">
        <v>69</v>
      </c>
      <c r="C338" s="98" t="s">
        <v>222</v>
      </c>
      <c r="D338" s="100" t="s">
        <v>67</v>
      </c>
      <c r="E338" s="35">
        <v>477534</v>
      </c>
      <c r="F338" s="81">
        <v>494980</v>
      </c>
      <c r="G338" s="17">
        <f t="shared" si="6"/>
        <v>17446</v>
      </c>
      <c r="H338" s="93" t="s">
        <v>4</v>
      </c>
      <c r="I338" s="23"/>
      <c r="J338" s="54" t="s">
        <v>234</v>
      </c>
      <c r="K338" s="47"/>
    </row>
    <row r="339" spans="1:11" ht="15" customHeight="1">
      <c r="A339" s="99"/>
      <c r="B339" s="111"/>
      <c r="C339" s="98"/>
      <c r="D339" s="100"/>
      <c r="E339" s="26">
        <v>40891</v>
      </c>
      <c r="F339" s="77">
        <v>44923</v>
      </c>
      <c r="G339" s="20">
        <f t="shared" si="6"/>
        <v>4032</v>
      </c>
      <c r="H339" s="94"/>
      <c r="I339" s="25"/>
      <c r="J339" s="54" t="s">
        <v>235</v>
      </c>
      <c r="K339" s="48"/>
    </row>
    <row r="340" spans="1:11" ht="15" customHeight="1">
      <c r="A340" s="95">
        <v>150</v>
      </c>
      <c r="B340" s="111" t="s">
        <v>100</v>
      </c>
      <c r="C340" s="98" t="s">
        <v>252</v>
      </c>
      <c r="D340" s="100" t="s">
        <v>67</v>
      </c>
      <c r="E340" s="34">
        <v>3</v>
      </c>
      <c r="F340" s="17">
        <v>3</v>
      </c>
      <c r="G340" s="17">
        <f t="shared" si="6"/>
        <v>0</v>
      </c>
      <c r="H340" s="93" t="s">
        <v>4</v>
      </c>
      <c r="I340" s="23"/>
      <c r="J340" s="54" t="s">
        <v>234</v>
      </c>
      <c r="K340" s="47"/>
    </row>
    <row r="341" spans="1:11" ht="15" customHeight="1">
      <c r="A341" s="96"/>
      <c r="B341" s="111"/>
      <c r="C341" s="98"/>
      <c r="D341" s="100"/>
      <c r="E341" s="26">
        <v>3</v>
      </c>
      <c r="F341" s="77">
        <v>3</v>
      </c>
      <c r="G341" s="20">
        <f t="shared" si="6"/>
        <v>0</v>
      </c>
      <c r="H341" s="94"/>
      <c r="I341" s="25"/>
      <c r="J341" s="54" t="s">
        <v>235</v>
      </c>
      <c r="K341" s="48"/>
    </row>
    <row r="342" spans="1:11" ht="15" customHeight="1">
      <c r="A342" s="99" t="s">
        <v>85</v>
      </c>
      <c r="B342" s="113"/>
      <c r="C342" s="113"/>
      <c r="D342" s="113"/>
      <c r="E342" s="22">
        <v>477537</v>
      </c>
      <c r="F342" s="37">
        <f>F338+F340</f>
        <v>494983</v>
      </c>
      <c r="G342" s="17">
        <f t="shared" si="6"/>
        <v>17446</v>
      </c>
      <c r="H342" s="93"/>
      <c r="I342" s="23"/>
      <c r="J342" s="47"/>
      <c r="K342" s="47"/>
    </row>
    <row r="343" spans="1:11" ht="15" customHeight="1">
      <c r="A343" s="99"/>
      <c r="B343" s="113"/>
      <c r="C343" s="113"/>
      <c r="D343" s="113"/>
      <c r="E343" s="24">
        <v>40894</v>
      </c>
      <c r="F343" s="38">
        <f>F339+F341</f>
        <v>44926</v>
      </c>
      <c r="G343" s="20">
        <f t="shared" si="6"/>
        <v>4032</v>
      </c>
      <c r="H343" s="94"/>
      <c r="I343" s="25"/>
      <c r="J343" s="48"/>
      <c r="K343" s="48"/>
    </row>
    <row r="344" spans="1:11" ht="15" customHeight="1">
      <c r="A344" s="99">
        <v>151</v>
      </c>
      <c r="B344" s="111" t="s">
        <v>70</v>
      </c>
      <c r="C344" s="98" t="s">
        <v>223</v>
      </c>
      <c r="D344" s="100" t="s">
        <v>26</v>
      </c>
      <c r="E344" s="22">
        <v>37309497</v>
      </c>
      <c r="F344" s="37">
        <v>38040392</v>
      </c>
      <c r="G344" s="17">
        <f t="shared" si="6"/>
        <v>730895</v>
      </c>
      <c r="H344" s="93" t="s">
        <v>4</v>
      </c>
      <c r="I344" s="23"/>
      <c r="J344" s="54" t="s">
        <v>234</v>
      </c>
      <c r="K344" s="47"/>
    </row>
    <row r="345" spans="1:11" ht="15" customHeight="1">
      <c r="A345" s="99"/>
      <c r="B345" s="111"/>
      <c r="C345" s="98"/>
      <c r="D345" s="100"/>
      <c r="E345" s="24">
        <v>18225984</v>
      </c>
      <c r="F345" s="38">
        <v>18349794</v>
      </c>
      <c r="G345" s="20">
        <f t="shared" si="6"/>
        <v>123810</v>
      </c>
      <c r="H345" s="94"/>
      <c r="I345" s="25"/>
      <c r="J345" s="54" t="s">
        <v>235</v>
      </c>
      <c r="K345" s="48"/>
    </row>
    <row r="346" spans="1:11" ht="15" customHeight="1">
      <c r="A346" s="99" t="s">
        <v>102</v>
      </c>
      <c r="B346" s="113"/>
      <c r="C346" s="113"/>
      <c r="D346" s="113"/>
      <c r="E346" s="22">
        <v>37309497</v>
      </c>
      <c r="F346" s="37">
        <f>F344</f>
        <v>38040392</v>
      </c>
      <c r="G346" s="17">
        <f t="shared" si="6"/>
        <v>730895</v>
      </c>
      <c r="H346" s="93"/>
      <c r="I346" s="23"/>
      <c r="J346" s="47"/>
      <c r="K346" s="47"/>
    </row>
    <row r="347" spans="1:11" ht="15" customHeight="1">
      <c r="A347" s="99"/>
      <c r="B347" s="113"/>
      <c r="C347" s="113"/>
      <c r="D347" s="113"/>
      <c r="E347" s="24">
        <v>18225984</v>
      </c>
      <c r="F347" s="38">
        <f>F345</f>
        <v>18349794</v>
      </c>
      <c r="G347" s="20">
        <f t="shared" si="6"/>
        <v>123810</v>
      </c>
      <c r="H347" s="94"/>
      <c r="I347" s="25"/>
      <c r="J347" s="48"/>
      <c r="K347" s="48"/>
    </row>
    <row r="348" spans="1:11" ht="15" customHeight="1">
      <c r="A348" s="99">
        <v>152</v>
      </c>
      <c r="B348" s="111" t="s">
        <v>71</v>
      </c>
      <c r="C348" s="98" t="s">
        <v>224</v>
      </c>
      <c r="D348" s="100" t="s">
        <v>31</v>
      </c>
      <c r="E348" s="22">
        <v>94830</v>
      </c>
      <c r="F348" s="37">
        <v>93015</v>
      </c>
      <c r="G348" s="17">
        <f t="shared" si="6"/>
        <v>-1815</v>
      </c>
      <c r="H348" s="93" t="s">
        <v>4</v>
      </c>
      <c r="I348" s="23"/>
      <c r="J348" s="54" t="s">
        <v>234</v>
      </c>
      <c r="K348" s="47"/>
    </row>
    <row r="349" spans="1:11" ht="15" customHeight="1">
      <c r="A349" s="99"/>
      <c r="B349" s="111"/>
      <c r="C349" s="98"/>
      <c r="D349" s="100"/>
      <c r="E349" s="24">
        <v>94830</v>
      </c>
      <c r="F349" s="38">
        <v>93015</v>
      </c>
      <c r="G349" s="20">
        <f t="shared" si="6"/>
        <v>-1815</v>
      </c>
      <c r="H349" s="94"/>
      <c r="I349" s="25"/>
      <c r="J349" s="54" t="s">
        <v>235</v>
      </c>
      <c r="K349" s="48"/>
    </row>
    <row r="350" spans="1:11" ht="15" customHeight="1">
      <c r="A350" s="99" t="s">
        <v>103</v>
      </c>
      <c r="B350" s="113"/>
      <c r="C350" s="113"/>
      <c r="D350" s="113"/>
      <c r="E350" s="22">
        <v>94830</v>
      </c>
      <c r="F350" s="37">
        <v>93015</v>
      </c>
      <c r="G350" s="17">
        <f t="shared" si="6"/>
        <v>-1815</v>
      </c>
      <c r="H350" s="93"/>
      <c r="I350" s="23"/>
      <c r="J350" s="47"/>
      <c r="K350" s="47"/>
    </row>
    <row r="351" spans="1:11" ht="15" customHeight="1">
      <c r="A351" s="99"/>
      <c r="B351" s="113"/>
      <c r="C351" s="113"/>
      <c r="D351" s="113"/>
      <c r="E351" s="24">
        <v>94830</v>
      </c>
      <c r="F351" s="38">
        <v>93015</v>
      </c>
      <c r="G351" s="20">
        <f t="shared" si="6"/>
        <v>-1815</v>
      </c>
      <c r="H351" s="94"/>
      <c r="I351" s="25"/>
      <c r="J351" s="48"/>
      <c r="K351" s="48"/>
    </row>
    <row r="352" spans="1:11" ht="15" customHeight="1">
      <c r="A352" s="99">
        <v>153</v>
      </c>
      <c r="B352" s="111" t="s">
        <v>72</v>
      </c>
      <c r="C352" s="98" t="s">
        <v>225</v>
      </c>
      <c r="D352" s="100" t="s">
        <v>43</v>
      </c>
      <c r="E352" s="22">
        <v>51778992</v>
      </c>
      <c r="F352" s="37">
        <v>53500653</v>
      </c>
      <c r="G352" s="17">
        <f t="shared" si="6"/>
        <v>1721661</v>
      </c>
      <c r="H352" s="93"/>
      <c r="I352" s="23"/>
      <c r="J352" s="54" t="s">
        <v>234</v>
      </c>
      <c r="K352" s="47"/>
    </row>
    <row r="353" spans="1:11" ht="15" customHeight="1">
      <c r="A353" s="99"/>
      <c r="B353" s="111"/>
      <c r="C353" s="98"/>
      <c r="D353" s="100"/>
      <c r="E353" s="24">
        <v>47272781</v>
      </c>
      <c r="F353" s="38">
        <v>49301266</v>
      </c>
      <c r="G353" s="20">
        <f t="shared" si="6"/>
        <v>2028485</v>
      </c>
      <c r="H353" s="94"/>
      <c r="I353" s="25"/>
      <c r="J353" s="54" t="s">
        <v>235</v>
      </c>
      <c r="K353" s="48"/>
    </row>
    <row r="354" spans="1:11" ht="15" customHeight="1">
      <c r="A354" s="99" t="s">
        <v>104</v>
      </c>
      <c r="B354" s="113"/>
      <c r="C354" s="113"/>
      <c r="D354" s="113"/>
      <c r="E354" s="22">
        <v>51778992</v>
      </c>
      <c r="F354" s="37">
        <f>F352</f>
        <v>53500653</v>
      </c>
      <c r="G354" s="17">
        <f t="shared" si="6"/>
        <v>1721661</v>
      </c>
      <c r="H354" s="93"/>
      <c r="I354" s="23"/>
      <c r="J354" s="47"/>
      <c r="K354" s="47"/>
    </row>
    <row r="355" spans="1:11" ht="15" customHeight="1">
      <c r="A355" s="99"/>
      <c r="B355" s="113"/>
      <c r="C355" s="113"/>
      <c r="D355" s="113"/>
      <c r="E355" s="24">
        <v>47272781</v>
      </c>
      <c r="F355" s="38">
        <f>F353</f>
        <v>49301266</v>
      </c>
      <c r="G355" s="20">
        <f t="shared" si="6"/>
        <v>2028485</v>
      </c>
      <c r="H355" s="94"/>
      <c r="I355" s="25"/>
      <c r="J355" s="48"/>
      <c r="K355" s="48"/>
    </row>
    <row r="356" spans="1:11" ht="15" customHeight="1">
      <c r="A356" s="99">
        <v>154</v>
      </c>
      <c r="B356" s="111" t="s">
        <v>73</v>
      </c>
      <c r="C356" s="98" t="s">
        <v>226</v>
      </c>
      <c r="D356" s="100" t="s">
        <v>26</v>
      </c>
      <c r="E356" s="22">
        <v>9668306</v>
      </c>
      <c r="F356" s="37">
        <v>10286961</v>
      </c>
      <c r="G356" s="17">
        <f t="shared" si="6"/>
        <v>618655</v>
      </c>
      <c r="H356" s="93" t="s">
        <v>4</v>
      </c>
      <c r="I356" s="23"/>
      <c r="J356" s="54" t="s">
        <v>234</v>
      </c>
      <c r="K356" s="47"/>
    </row>
    <row r="357" spans="1:11" ht="15" customHeight="1">
      <c r="A357" s="99"/>
      <c r="B357" s="111"/>
      <c r="C357" s="98"/>
      <c r="D357" s="100"/>
      <c r="E357" s="24">
        <v>3156512</v>
      </c>
      <c r="F357" s="38">
        <v>3396859</v>
      </c>
      <c r="G357" s="20">
        <f t="shared" si="6"/>
        <v>240347</v>
      </c>
      <c r="H357" s="94"/>
      <c r="I357" s="25"/>
      <c r="J357" s="54" t="s">
        <v>235</v>
      </c>
      <c r="K357" s="48"/>
    </row>
    <row r="358" spans="1:11" ht="15" customHeight="1">
      <c r="A358" s="99" t="s">
        <v>105</v>
      </c>
      <c r="B358" s="113"/>
      <c r="C358" s="113"/>
      <c r="D358" s="113"/>
      <c r="E358" s="22">
        <v>9668306</v>
      </c>
      <c r="F358" s="37">
        <f>F356</f>
        <v>10286961</v>
      </c>
      <c r="G358" s="17">
        <f t="shared" si="6"/>
        <v>618655</v>
      </c>
      <c r="H358" s="93"/>
      <c r="I358" s="23"/>
      <c r="J358" s="47"/>
      <c r="K358" s="47"/>
    </row>
    <row r="359" spans="1:11" ht="15" customHeight="1">
      <c r="A359" s="99"/>
      <c r="B359" s="113"/>
      <c r="C359" s="113"/>
      <c r="D359" s="113"/>
      <c r="E359" s="24">
        <v>3156512</v>
      </c>
      <c r="F359" s="38">
        <f>F357</f>
        <v>3396859</v>
      </c>
      <c r="G359" s="20">
        <f t="shared" si="6"/>
        <v>240347</v>
      </c>
      <c r="H359" s="94"/>
      <c r="I359" s="25"/>
      <c r="J359" s="48"/>
      <c r="K359" s="48"/>
    </row>
    <row r="360" spans="1:11" ht="15" customHeight="1">
      <c r="A360" s="125" t="s">
        <v>5</v>
      </c>
      <c r="B360" s="126"/>
      <c r="C360" s="126"/>
      <c r="D360" s="127"/>
      <c r="E360" s="35">
        <f>+SUMIF($J12:$J359,$J360,E12:E359)</f>
        <v>618583338</v>
      </c>
      <c r="F360" s="81">
        <f>+SUMIF($J12:$J359,$J360,F12:F359)</f>
        <v>642113782</v>
      </c>
      <c r="G360" s="35">
        <f>G14+G44+G54+G58+G150+G236+G260+G270+G284+G288+G292+G316+G326+G332+G336+G342+G346+G350+G354+G358</f>
        <v>23530444</v>
      </c>
      <c r="H360" s="131" t="s">
        <v>74</v>
      </c>
      <c r="I360" s="71">
        <f>+SUMIF($J12:$J359,$J360,I12:I359)</f>
        <v>1015484</v>
      </c>
      <c r="J360" s="54" t="s">
        <v>234</v>
      </c>
      <c r="K360" s="54" t="s">
        <v>236</v>
      </c>
    </row>
    <row r="361" spans="1:11" ht="15" customHeight="1" thickBot="1">
      <c r="A361" s="128"/>
      <c r="B361" s="129"/>
      <c r="C361" s="129"/>
      <c r="D361" s="130"/>
      <c r="E361" s="58">
        <f>+SUMIF($J12:$J359,$J361,E12:E359)</f>
        <v>241578037</v>
      </c>
      <c r="F361" s="82">
        <f>+SUMIF($J12:$J359,$J361,F12:F359)</f>
        <v>251670564</v>
      </c>
      <c r="G361" s="58">
        <f>G15+G45+G55+G59+G151+G237+G261+G271+G285+G289+G293+G317+G327+G333+G337+G343+G347+G351+G355+G359</f>
        <v>10092527</v>
      </c>
      <c r="H361" s="132"/>
      <c r="I361" s="72">
        <f>+SUMIF($J12:$J359,$J361,I12:I359)</f>
        <v>934783</v>
      </c>
      <c r="J361" s="54" t="s">
        <v>235</v>
      </c>
      <c r="K361" s="54" t="s">
        <v>237</v>
      </c>
    </row>
    <row r="362" spans="1:11" ht="18" customHeight="1">
      <c r="A362" s="14"/>
      <c r="E362" s="2"/>
      <c r="F362" s="3"/>
      <c r="G362" s="4"/>
      <c r="H362" s="3"/>
      <c r="I362" s="3"/>
      <c r="J362" s="3"/>
      <c r="K362" s="3"/>
    </row>
    <row r="363" spans="1:11" ht="18" customHeight="1">
      <c r="E363" s="3"/>
      <c r="F363" s="3"/>
      <c r="G363" s="5"/>
      <c r="H363" s="3"/>
      <c r="I363" s="3"/>
      <c r="J363" s="3"/>
      <c r="K363" s="3"/>
    </row>
    <row r="364" spans="1:11" ht="18" customHeight="1">
      <c r="E364" s="73"/>
      <c r="F364" s="59"/>
      <c r="G364" s="59"/>
      <c r="H364" s="74"/>
      <c r="I364" s="74"/>
      <c r="J364" s="13"/>
      <c r="K364" s="13"/>
    </row>
    <row r="365" spans="1:11" ht="18" customHeight="1">
      <c r="E365" s="74"/>
      <c r="F365" s="59"/>
      <c r="G365" s="59"/>
      <c r="H365" s="74"/>
      <c r="I365" s="74"/>
      <c r="J365" s="13"/>
      <c r="K365" s="13"/>
    </row>
    <row r="366" spans="1:11" ht="18" customHeight="1">
      <c r="E366" s="74"/>
      <c r="F366" s="59"/>
      <c r="G366" s="59"/>
      <c r="H366" s="74"/>
      <c r="I366" s="74"/>
      <c r="J366" s="13"/>
      <c r="K366" s="13"/>
    </row>
    <row r="367" spans="1:11" ht="18" customHeight="1">
      <c r="F367" s="60"/>
      <c r="G367" s="60"/>
      <c r="H367" s="74"/>
      <c r="I367" s="74"/>
      <c r="J367" s="13"/>
      <c r="K367" s="13"/>
    </row>
    <row r="368" spans="1:11" ht="18" customHeight="1">
      <c r="F368" s="61"/>
    </row>
  </sheetData>
  <autoFilter ref="A9:K362" xr:uid="{00000000-0001-0000-0000-000000000000}">
    <filterColumn colId="4" showButton="0"/>
  </autoFilter>
  <dataConsolidate/>
  <mergeCells count="804">
    <mergeCell ref="D324:D325"/>
    <mergeCell ref="A278:A279"/>
    <mergeCell ref="B278:B279"/>
    <mergeCell ref="C278:C279"/>
    <mergeCell ref="D278:D279"/>
    <mergeCell ref="B310:B311"/>
    <mergeCell ref="C310:C311"/>
    <mergeCell ref="D310:D311"/>
    <mergeCell ref="A302:A303"/>
    <mergeCell ref="B302:B303"/>
    <mergeCell ref="C302:C303"/>
    <mergeCell ref="D302:D303"/>
    <mergeCell ref="A284:D285"/>
    <mergeCell ref="C268:C269"/>
    <mergeCell ref="D268:D269"/>
    <mergeCell ref="H268:H269"/>
    <mergeCell ref="B272:B273"/>
    <mergeCell ref="H324:H325"/>
    <mergeCell ref="D318:D319"/>
    <mergeCell ref="H318:H319"/>
    <mergeCell ref="A320:A321"/>
    <mergeCell ref="B320:B321"/>
    <mergeCell ref="C320:C321"/>
    <mergeCell ref="D320:D321"/>
    <mergeCell ref="H320:H321"/>
    <mergeCell ref="D322:D323"/>
    <mergeCell ref="H322:H323"/>
    <mergeCell ref="A312:A313"/>
    <mergeCell ref="B312:B313"/>
    <mergeCell ref="C312:C313"/>
    <mergeCell ref="A274:A275"/>
    <mergeCell ref="B274:B275"/>
    <mergeCell ref="C274:C275"/>
    <mergeCell ref="D274:D275"/>
    <mergeCell ref="A324:A325"/>
    <mergeCell ref="B324:B325"/>
    <mergeCell ref="C324:C325"/>
    <mergeCell ref="C272:C273"/>
    <mergeCell ref="D272:D273"/>
    <mergeCell ref="A270:D271"/>
    <mergeCell ref="H270:H271"/>
    <mergeCell ref="H274:H275"/>
    <mergeCell ref="D276:D277"/>
    <mergeCell ref="H276:H277"/>
    <mergeCell ref="C194:C195"/>
    <mergeCell ref="A226:A227"/>
    <mergeCell ref="D224:D225"/>
    <mergeCell ref="D226:D227"/>
    <mergeCell ref="B226:B227"/>
    <mergeCell ref="C226:C227"/>
    <mergeCell ref="A230:A231"/>
    <mergeCell ref="A228:A229"/>
    <mergeCell ref="B228:B229"/>
    <mergeCell ref="C228:C229"/>
    <mergeCell ref="A234:A235"/>
    <mergeCell ref="B234:B235"/>
    <mergeCell ref="C234:C235"/>
    <mergeCell ref="D252:D253"/>
    <mergeCell ref="H266:H267"/>
    <mergeCell ref="A268:A269"/>
    <mergeCell ref="B268:B269"/>
    <mergeCell ref="A290:A291"/>
    <mergeCell ref="B290:B291"/>
    <mergeCell ref="C290:C291"/>
    <mergeCell ref="D290:D291"/>
    <mergeCell ref="H278:H279"/>
    <mergeCell ref="A276:A277"/>
    <mergeCell ref="B276:B277"/>
    <mergeCell ref="C276:C277"/>
    <mergeCell ref="H236:H237"/>
    <mergeCell ref="A236:D237"/>
    <mergeCell ref="B264:B265"/>
    <mergeCell ref="C264:C265"/>
    <mergeCell ref="D264:D265"/>
    <mergeCell ref="H264:H265"/>
    <mergeCell ref="A238:A239"/>
    <mergeCell ref="B238:B239"/>
    <mergeCell ref="C238:C239"/>
    <mergeCell ref="D238:D239"/>
    <mergeCell ref="A240:A241"/>
    <mergeCell ref="B240:B241"/>
    <mergeCell ref="C240:C241"/>
    <mergeCell ref="D240:D241"/>
    <mergeCell ref="A264:A265"/>
    <mergeCell ref="C252:C253"/>
    <mergeCell ref="D312:D313"/>
    <mergeCell ref="A304:A305"/>
    <mergeCell ref="B304:B305"/>
    <mergeCell ref="C304:C305"/>
    <mergeCell ref="D304:D305"/>
    <mergeCell ref="H316:H317"/>
    <mergeCell ref="A316:D317"/>
    <mergeCell ref="A306:A307"/>
    <mergeCell ref="B306:B307"/>
    <mergeCell ref="C306:C307"/>
    <mergeCell ref="D306:D307"/>
    <mergeCell ref="H306:H307"/>
    <mergeCell ref="A308:A309"/>
    <mergeCell ref="B308:B309"/>
    <mergeCell ref="C308:C309"/>
    <mergeCell ref="D308:D309"/>
    <mergeCell ref="H308:H309"/>
    <mergeCell ref="H304:H305"/>
    <mergeCell ref="A314:A315"/>
    <mergeCell ref="B314:B315"/>
    <mergeCell ref="C314:C315"/>
    <mergeCell ref="A310:A311"/>
    <mergeCell ref="H314:H315"/>
    <mergeCell ref="D314:D315"/>
    <mergeCell ref="A54:D55"/>
    <mergeCell ref="A150:D151"/>
    <mergeCell ref="A172:A173"/>
    <mergeCell ref="B172:B173"/>
    <mergeCell ref="C172:C173"/>
    <mergeCell ref="B122:B123"/>
    <mergeCell ref="C122:C123"/>
    <mergeCell ref="D122:D123"/>
    <mergeCell ref="C166:C167"/>
    <mergeCell ref="D166:D167"/>
    <mergeCell ref="A168:A169"/>
    <mergeCell ref="B168:B169"/>
    <mergeCell ref="C168:C169"/>
    <mergeCell ref="D168:D169"/>
    <mergeCell ref="C170:C171"/>
    <mergeCell ref="A166:A167"/>
    <mergeCell ref="B166:B167"/>
    <mergeCell ref="A122:A123"/>
    <mergeCell ref="A138:A139"/>
    <mergeCell ref="B138:B139"/>
    <mergeCell ref="C138:C139"/>
    <mergeCell ref="D138:D139"/>
    <mergeCell ref="D158:D159"/>
    <mergeCell ref="D136:D137"/>
    <mergeCell ref="B152:B153"/>
    <mergeCell ref="H150:H151"/>
    <mergeCell ref="A140:A141"/>
    <mergeCell ref="B140:B141"/>
    <mergeCell ref="C140:C141"/>
    <mergeCell ref="D140:D141"/>
    <mergeCell ref="H140:H141"/>
    <mergeCell ref="A142:A143"/>
    <mergeCell ref="B142:B143"/>
    <mergeCell ref="C142:C143"/>
    <mergeCell ref="D142:D143"/>
    <mergeCell ref="A146:A147"/>
    <mergeCell ref="B146:B147"/>
    <mergeCell ref="C146:C147"/>
    <mergeCell ref="D146:D147"/>
    <mergeCell ref="H146:H147"/>
    <mergeCell ref="H152:H153"/>
    <mergeCell ref="A148:A149"/>
    <mergeCell ref="B148:B149"/>
    <mergeCell ref="C148:C149"/>
    <mergeCell ref="D148:D149"/>
    <mergeCell ref="H148:H149"/>
    <mergeCell ref="H138:H139"/>
    <mergeCell ref="A144:A145"/>
    <mergeCell ref="B144:B145"/>
    <mergeCell ref="C144:C145"/>
    <mergeCell ref="D144:D145"/>
    <mergeCell ref="A128:A129"/>
    <mergeCell ref="B128:B129"/>
    <mergeCell ref="C128:C129"/>
    <mergeCell ref="D128:D129"/>
    <mergeCell ref="H128:H129"/>
    <mergeCell ref="A130:A131"/>
    <mergeCell ref="B130:B131"/>
    <mergeCell ref="C130:C131"/>
    <mergeCell ref="D130:D131"/>
    <mergeCell ref="H130:H131"/>
    <mergeCell ref="A134:A135"/>
    <mergeCell ref="B134:B135"/>
    <mergeCell ref="C134:C135"/>
    <mergeCell ref="D134:D135"/>
    <mergeCell ref="H134:H135"/>
    <mergeCell ref="A136:A137"/>
    <mergeCell ref="B136:B137"/>
    <mergeCell ref="C136:C137"/>
    <mergeCell ref="H136:H137"/>
    <mergeCell ref="H132:H133"/>
    <mergeCell ref="A132:A133"/>
    <mergeCell ref="B132:B133"/>
    <mergeCell ref="C132:C133"/>
    <mergeCell ref="D132:D133"/>
    <mergeCell ref="A120:A121"/>
    <mergeCell ref="B120:B121"/>
    <mergeCell ref="C120:C121"/>
    <mergeCell ref="D120:D121"/>
    <mergeCell ref="H120:H121"/>
    <mergeCell ref="A124:A125"/>
    <mergeCell ref="B124:B125"/>
    <mergeCell ref="C124:C125"/>
    <mergeCell ref="D124:D125"/>
    <mergeCell ref="H124:H125"/>
    <mergeCell ref="A126:A127"/>
    <mergeCell ref="B126:B127"/>
    <mergeCell ref="C126:C127"/>
    <mergeCell ref="D126:D127"/>
    <mergeCell ref="H126:H127"/>
    <mergeCell ref="A118:A119"/>
    <mergeCell ref="B118:B119"/>
    <mergeCell ref="C118:C119"/>
    <mergeCell ref="D118:D119"/>
    <mergeCell ref="A112:A113"/>
    <mergeCell ref="B112:B113"/>
    <mergeCell ref="C112:C113"/>
    <mergeCell ref="D112:D113"/>
    <mergeCell ref="H112:H113"/>
    <mergeCell ref="A114:A115"/>
    <mergeCell ref="B114:B115"/>
    <mergeCell ref="C114:C115"/>
    <mergeCell ref="D114:D115"/>
    <mergeCell ref="H114:H115"/>
    <mergeCell ref="A116:A117"/>
    <mergeCell ref="B116:B117"/>
    <mergeCell ref="C116:C117"/>
    <mergeCell ref="D116:D117"/>
    <mergeCell ref="H116:H117"/>
    <mergeCell ref="A110:A111"/>
    <mergeCell ref="B110:B111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106:A107"/>
    <mergeCell ref="B106:B107"/>
    <mergeCell ref="C106:C107"/>
    <mergeCell ref="D106:D107"/>
    <mergeCell ref="H106:H107"/>
    <mergeCell ref="A108:A109"/>
    <mergeCell ref="B108:B109"/>
    <mergeCell ref="C108:C109"/>
    <mergeCell ref="D108:D109"/>
    <mergeCell ref="H108:H109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D68:D69"/>
    <mergeCell ref="H68:H6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48:A49"/>
    <mergeCell ref="B48:B49"/>
    <mergeCell ref="C48:C49"/>
    <mergeCell ref="D48:D49"/>
    <mergeCell ref="H48:H49"/>
    <mergeCell ref="A60:A61"/>
    <mergeCell ref="B60:B61"/>
    <mergeCell ref="C60:C61"/>
    <mergeCell ref="D60:D61"/>
    <mergeCell ref="H60:H61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A56:A57"/>
    <mergeCell ref="B56:B57"/>
    <mergeCell ref="C56:C57"/>
    <mergeCell ref="D56:D57"/>
    <mergeCell ref="H56:H57"/>
    <mergeCell ref="A38:A39"/>
    <mergeCell ref="B38:B39"/>
    <mergeCell ref="C38:C39"/>
    <mergeCell ref="D38:D39"/>
    <mergeCell ref="A46:A47"/>
    <mergeCell ref="B46:B47"/>
    <mergeCell ref="C46:C47"/>
    <mergeCell ref="D46:D47"/>
    <mergeCell ref="H46:H47"/>
    <mergeCell ref="A44:D45"/>
    <mergeCell ref="H44:H45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H302:H303"/>
    <mergeCell ref="A296:A297"/>
    <mergeCell ref="B296:B297"/>
    <mergeCell ref="A288:D289"/>
    <mergeCell ref="H288:H289"/>
    <mergeCell ref="D296:D297"/>
    <mergeCell ref="A292:D293"/>
    <mergeCell ref="H292:H293"/>
    <mergeCell ref="C296:C297"/>
    <mergeCell ref="A298:A299"/>
    <mergeCell ref="A300:A301"/>
    <mergeCell ref="D300:D301"/>
    <mergeCell ref="H300:H301"/>
    <mergeCell ref="A294:A295"/>
    <mergeCell ref="B294:B295"/>
    <mergeCell ref="C294:C295"/>
    <mergeCell ref="D294:D295"/>
    <mergeCell ref="H294:H295"/>
    <mergeCell ref="H290:H291"/>
    <mergeCell ref="B300:B301"/>
    <mergeCell ref="C300:C301"/>
    <mergeCell ref="H296:H297"/>
    <mergeCell ref="B298:B299"/>
    <mergeCell ref="C298:C299"/>
    <mergeCell ref="H272:H273"/>
    <mergeCell ref="A272:A273"/>
    <mergeCell ref="A266:A267"/>
    <mergeCell ref="B266:B267"/>
    <mergeCell ref="C266:C267"/>
    <mergeCell ref="D266:D267"/>
    <mergeCell ref="H298:H299"/>
    <mergeCell ref="H286:H287"/>
    <mergeCell ref="C280:C281"/>
    <mergeCell ref="D280:D281"/>
    <mergeCell ref="H280:H281"/>
    <mergeCell ref="A282:A283"/>
    <mergeCell ref="B282:B283"/>
    <mergeCell ref="C282:C283"/>
    <mergeCell ref="D282:D283"/>
    <mergeCell ref="H282:H283"/>
    <mergeCell ref="A280:A281"/>
    <mergeCell ref="B280:B281"/>
    <mergeCell ref="H284:H285"/>
    <mergeCell ref="A286:A287"/>
    <mergeCell ref="B286:B287"/>
    <mergeCell ref="C286:C287"/>
    <mergeCell ref="D286:D287"/>
    <mergeCell ref="D298:D299"/>
    <mergeCell ref="H260:H261"/>
    <mergeCell ref="A254:A255"/>
    <mergeCell ref="B254:B255"/>
    <mergeCell ref="C254:C255"/>
    <mergeCell ref="D254:D255"/>
    <mergeCell ref="B256:B257"/>
    <mergeCell ref="C256:C257"/>
    <mergeCell ref="D256:D257"/>
    <mergeCell ref="A262:A263"/>
    <mergeCell ref="B262:B263"/>
    <mergeCell ref="C262:C263"/>
    <mergeCell ref="D262:D263"/>
    <mergeCell ref="H262:H263"/>
    <mergeCell ref="A260:D261"/>
    <mergeCell ref="A256:A257"/>
    <mergeCell ref="A258:A259"/>
    <mergeCell ref="B258:B259"/>
    <mergeCell ref="C258:C259"/>
    <mergeCell ref="D258:D259"/>
    <mergeCell ref="H258:H259"/>
    <mergeCell ref="H358:H359"/>
    <mergeCell ref="A358:D359"/>
    <mergeCell ref="H350:H351"/>
    <mergeCell ref="A352:A353"/>
    <mergeCell ref="B352:B353"/>
    <mergeCell ref="C352:C353"/>
    <mergeCell ref="D352:D353"/>
    <mergeCell ref="H352:H353"/>
    <mergeCell ref="A350:D351"/>
    <mergeCell ref="H346:H347"/>
    <mergeCell ref="A348:A349"/>
    <mergeCell ref="B348:B349"/>
    <mergeCell ref="C348:C349"/>
    <mergeCell ref="D348:D349"/>
    <mergeCell ref="H348:H349"/>
    <mergeCell ref="A346:D347"/>
    <mergeCell ref="H354:H355"/>
    <mergeCell ref="A356:A357"/>
    <mergeCell ref="B356:B357"/>
    <mergeCell ref="C356:C357"/>
    <mergeCell ref="D356:D357"/>
    <mergeCell ref="H356:H357"/>
    <mergeCell ref="A354:D355"/>
    <mergeCell ref="H342:H343"/>
    <mergeCell ref="A344:A345"/>
    <mergeCell ref="B344:B345"/>
    <mergeCell ref="C344:C345"/>
    <mergeCell ref="D344:D345"/>
    <mergeCell ref="H344:H345"/>
    <mergeCell ref="A342:D343"/>
    <mergeCell ref="A330:A331"/>
    <mergeCell ref="B330:B331"/>
    <mergeCell ref="C330:C331"/>
    <mergeCell ref="D330:D331"/>
    <mergeCell ref="H330:H331"/>
    <mergeCell ref="H336:H337"/>
    <mergeCell ref="A338:A339"/>
    <mergeCell ref="B338:B339"/>
    <mergeCell ref="C338:C339"/>
    <mergeCell ref="D338:D339"/>
    <mergeCell ref="H338:H339"/>
    <mergeCell ref="A336:D337"/>
    <mergeCell ref="H332:H333"/>
    <mergeCell ref="A334:A335"/>
    <mergeCell ref="B334:B335"/>
    <mergeCell ref="C334:C335"/>
    <mergeCell ref="D334:D335"/>
    <mergeCell ref="A340:A341"/>
    <mergeCell ref="B340:B341"/>
    <mergeCell ref="C340:C341"/>
    <mergeCell ref="D340:D341"/>
    <mergeCell ref="H340:H341"/>
    <mergeCell ref="A328:A329"/>
    <mergeCell ref="B328:B329"/>
    <mergeCell ref="C328:C329"/>
    <mergeCell ref="D328:D329"/>
    <mergeCell ref="H328:H329"/>
    <mergeCell ref="H334:H335"/>
    <mergeCell ref="A332:D333"/>
    <mergeCell ref="B224:B225"/>
    <mergeCell ref="C224:C225"/>
    <mergeCell ref="B230:B231"/>
    <mergeCell ref="H234:H235"/>
    <mergeCell ref="A250:A251"/>
    <mergeCell ref="B250:B251"/>
    <mergeCell ref="A248:A249"/>
    <mergeCell ref="B248:B249"/>
    <mergeCell ref="C248:C249"/>
    <mergeCell ref="D248:D249"/>
    <mergeCell ref="A242:A243"/>
    <mergeCell ref="B242:B243"/>
    <mergeCell ref="C242:C243"/>
    <mergeCell ref="D242:D243"/>
    <mergeCell ref="C250:C251"/>
    <mergeCell ref="D250:D251"/>
    <mergeCell ref="C230:C231"/>
    <mergeCell ref="D230:D231"/>
    <mergeCell ref="H226:H227"/>
    <mergeCell ref="H228:H229"/>
    <mergeCell ref="H224:H225"/>
    <mergeCell ref="D234:D235"/>
    <mergeCell ref="A214:A215"/>
    <mergeCell ref="B214:B215"/>
    <mergeCell ref="C214:C215"/>
    <mergeCell ref="A220:A221"/>
    <mergeCell ref="B220:B221"/>
    <mergeCell ref="C220:C221"/>
    <mergeCell ref="A212:A213"/>
    <mergeCell ref="B212:B213"/>
    <mergeCell ref="H250:H251"/>
    <mergeCell ref="H248:H249"/>
    <mergeCell ref="H242:H243"/>
    <mergeCell ref="H244:H245"/>
    <mergeCell ref="A244:A245"/>
    <mergeCell ref="B244:B245"/>
    <mergeCell ref="C244:C245"/>
    <mergeCell ref="D244:D245"/>
    <mergeCell ref="H238:H239"/>
    <mergeCell ref="H240:H241"/>
    <mergeCell ref="H230:H231"/>
    <mergeCell ref="A246:A247"/>
    <mergeCell ref="B246:B247"/>
    <mergeCell ref="C246:C247"/>
    <mergeCell ref="D246:D247"/>
    <mergeCell ref="A224:A225"/>
    <mergeCell ref="A222:A223"/>
    <mergeCell ref="A208:A209"/>
    <mergeCell ref="B208:B209"/>
    <mergeCell ref="B206:B207"/>
    <mergeCell ref="C206:C207"/>
    <mergeCell ref="D206:D207"/>
    <mergeCell ref="C208:C209"/>
    <mergeCell ref="D208:D209"/>
    <mergeCell ref="D210:D211"/>
    <mergeCell ref="A210:A211"/>
    <mergeCell ref="B210:B211"/>
    <mergeCell ref="B216:B217"/>
    <mergeCell ref="C216:C217"/>
    <mergeCell ref="D216:D217"/>
    <mergeCell ref="A206:A207"/>
    <mergeCell ref="B222:B223"/>
    <mergeCell ref="C222:C223"/>
    <mergeCell ref="D222:D223"/>
    <mergeCell ref="A216:A217"/>
    <mergeCell ref="A218:A219"/>
    <mergeCell ref="B218:B219"/>
    <mergeCell ref="C218:C219"/>
    <mergeCell ref="D218:D219"/>
    <mergeCell ref="D220:D221"/>
    <mergeCell ref="E9:F9"/>
    <mergeCell ref="A360:D361"/>
    <mergeCell ref="H360:H361"/>
    <mergeCell ref="A26:A27"/>
    <mergeCell ref="B26:B27"/>
    <mergeCell ref="C26:C27"/>
    <mergeCell ref="D26:D27"/>
    <mergeCell ref="H26:H27"/>
    <mergeCell ref="A22:A23"/>
    <mergeCell ref="B22:B23"/>
    <mergeCell ref="C22:C23"/>
    <mergeCell ref="D22:D23"/>
    <mergeCell ref="H22:H23"/>
    <mergeCell ref="H24:H25"/>
    <mergeCell ref="A322:A323"/>
    <mergeCell ref="B322:B323"/>
    <mergeCell ref="C322:C323"/>
    <mergeCell ref="H326:H327"/>
    <mergeCell ref="A326:D327"/>
    <mergeCell ref="A318:A319"/>
    <mergeCell ref="B318:B319"/>
    <mergeCell ref="C318:C319"/>
    <mergeCell ref="C10:C11"/>
    <mergeCell ref="D10:D11"/>
    <mergeCell ref="H10:I11"/>
    <mergeCell ref="B202:B203"/>
    <mergeCell ref="C202:C203"/>
    <mergeCell ref="D202:D203"/>
    <mergeCell ref="H202:H203"/>
    <mergeCell ref="B18:B19"/>
    <mergeCell ref="B20:B21"/>
    <mergeCell ref="C20:C21"/>
    <mergeCell ref="D20:D21"/>
    <mergeCell ref="H20:H21"/>
    <mergeCell ref="A14:D15"/>
    <mergeCell ref="H14:H15"/>
    <mergeCell ref="A16:A17"/>
    <mergeCell ref="A12:A13"/>
    <mergeCell ref="B12:B13"/>
    <mergeCell ref="C12:C13"/>
    <mergeCell ref="D12:D13"/>
    <mergeCell ref="H12:H13"/>
    <mergeCell ref="B16:B17"/>
    <mergeCell ref="C16:C17"/>
    <mergeCell ref="D16:D17"/>
    <mergeCell ref="H16:H17"/>
    <mergeCell ref="H28:H29"/>
    <mergeCell ref="A24:A25"/>
    <mergeCell ref="B24:B25"/>
    <mergeCell ref="C24:C25"/>
    <mergeCell ref="D24:D25"/>
    <mergeCell ref="C18:C19"/>
    <mergeCell ref="D18:D19"/>
    <mergeCell ref="H36:H37"/>
    <mergeCell ref="H34:H35"/>
    <mergeCell ref="A34:A35"/>
    <mergeCell ref="B34:B35"/>
    <mergeCell ref="H18:H19"/>
    <mergeCell ref="A28:A29"/>
    <mergeCell ref="B28:B29"/>
    <mergeCell ref="C28:C29"/>
    <mergeCell ref="D28:D29"/>
    <mergeCell ref="H30:H31"/>
    <mergeCell ref="A32:A33"/>
    <mergeCell ref="B32:B33"/>
    <mergeCell ref="C32:C33"/>
    <mergeCell ref="D32:D33"/>
    <mergeCell ref="H32:H33"/>
    <mergeCell ref="A18:A19"/>
    <mergeCell ref="A20:A21"/>
    <mergeCell ref="A30:A31"/>
    <mergeCell ref="B30:B31"/>
    <mergeCell ref="C30:C31"/>
    <mergeCell ref="D30:D31"/>
    <mergeCell ref="C34:C35"/>
    <mergeCell ref="D34:D35"/>
    <mergeCell ref="A36:A37"/>
    <mergeCell ref="H54:H55"/>
    <mergeCell ref="C192:C193"/>
    <mergeCell ref="D192:D193"/>
    <mergeCell ref="H192:H193"/>
    <mergeCell ref="B164:B165"/>
    <mergeCell ref="C164:C165"/>
    <mergeCell ref="D164:D165"/>
    <mergeCell ref="D162:D163"/>
    <mergeCell ref="D184:D185"/>
    <mergeCell ref="H184:H185"/>
    <mergeCell ref="A58:D59"/>
    <mergeCell ref="H58:H59"/>
    <mergeCell ref="A62:A63"/>
    <mergeCell ref="B62:B63"/>
    <mergeCell ref="C62:C63"/>
    <mergeCell ref="D62:D63"/>
    <mergeCell ref="H62:H63"/>
    <mergeCell ref="A64:A65"/>
    <mergeCell ref="B64:B65"/>
    <mergeCell ref="A66:A67"/>
    <mergeCell ref="B188:B189"/>
    <mergeCell ref="A152:A153"/>
    <mergeCell ref="D152:D153"/>
    <mergeCell ref="A162:A163"/>
    <mergeCell ref="B162:B163"/>
    <mergeCell ref="C162:C163"/>
    <mergeCell ref="A158:A159"/>
    <mergeCell ref="B158:B159"/>
    <mergeCell ref="A164:A165"/>
    <mergeCell ref="A186:A187"/>
    <mergeCell ref="B184:B185"/>
    <mergeCell ref="A154:A155"/>
    <mergeCell ref="B154:B155"/>
    <mergeCell ref="C154:C155"/>
    <mergeCell ref="D154:D155"/>
    <mergeCell ref="A176:A177"/>
    <mergeCell ref="B176:B177"/>
    <mergeCell ref="B66:B67"/>
    <mergeCell ref="C66:C67"/>
    <mergeCell ref="D66:D67"/>
    <mergeCell ref="A68:A69"/>
    <mergeCell ref="B68:B69"/>
    <mergeCell ref="C68:C69"/>
    <mergeCell ref="B36:B37"/>
    <mergeCell ref="C36:C37"/>
    <mergeCell ref="D36:D37"/>
    <mergeCell ref="H198:H199"/>
    <mergeCell ref="C196:C197"/>
    <mergeCell ref="D196:D197"/>
    <mergeCell ref="C188:C189"/>
    <mergeCell ref="H186:H187"/>
    <mergeCell ref="B196:B197"/>
    <mergeCell ref="B190:B191"/>
    <mergeCell ref="C190:C191"/>
    <mergeCell ref="D190:D191"/>
    <mergeCell ref="B160:B161"/>
    <mergeCell ref="C160:C161"/>
    <mergeCell ref="D160:D161"/>
    <mergeCell ref="C64:C65"/>
    <mergeCell ref="D64:D65"/>
    <mergeCell ref="H64:H65"/>
    <mergeCell ref="H38:H39"/>
    <mergeCell ref="H66:H67"/>
    <mergeCell ref="C110:C111"/>
    <mergeCell ref="D110:D111"/>
    <mergeCell ref="H110:H111"/>
    <mergeCell ref="H118:H119"/>
    <mergeCell ref="B204:B205"/>
    <mergeCell ref="H154:H155"/>
    <mergeCell ref="A156:A157"/>
    <mergeCell ref="B156:B157"/>
    <mergeCell ref="C156:C157"/>
    <mergeCell ref="D156:D157"/>
    <mergeCell ref="H156:H157"/>
    <mergeCell ref="C152:C153"/>
    <mergeCell ref="H194:H195"/>
    <mergeCell ref="B186:B187"/>
    <mergeCell ref="A170:A171"/>
    <mergeCell ref="A174:A175"/>
    <mergeCell ref="A184:A185"/>
    <mergeCell ref="H176:H177"/>
    <mergeCell ref="A180:A181"/>
    <mergeCell ref="B180:B181"/>
    <mergeCell ref="C180:C181"/>
    <mergeCell ref="D180:D181"/>
    <mergeCell ref="H180:H181"/>
    <mergeCell ref="H158:H159"/>
    <mergeCell ref="A160:A161"/>
    <mergeCell ref="C184:C185"/>
    <mergeCell ref="A182:A183"/>
    <mergeCell ref="A190:A191"/>
    <mergeCell ref="H210:H211"/>
    <mergeCell ref="H170:H171"/>
    <mergeCell ref="B182:B183"/>
    <mergeCell ref="C182:C183"/>
    <mergeCell ref="D182:D183"/>
    <mergeCell ref="B170:B171"/>
    <mergeCell ref="A196:A197"/>
    <mergeCell ref="A188:A189"/>
    <mergeCell ref="D188:D189"/>
    <mergeCell ref="A200:A201"/>
    <mergeCell ref="B200:B201"/>
    <mergeCell ref="C200:C201"/>
    <mergeCell ref="D200:D201"/>
    <mergeCell ref="A198:A199"/>
    <mergeCell ref="B198:B199"/>
    <mergeCell ref="C198:C199"/>
    <mergeCell ref="D198:D199"/>
    <mergeCell ref="A192:A193"/>
    <mergeCell ref="B192:B193"/>
    <mergeCell ref="A194:A195"/>
    <mergeCell ref="B194:B195"/>
    <mergeCell ref="D174:D175"/>
    <mergeCell ref="D176:D177"/>
    <mergeCell ref="D172:D173"/>
    <mergeCell ref="C158:C159"/>
    <mergeCell ref="A202:A203"/>
    <mergeCell ref="A204:A205"/>
    <mergeCell ref="H196:H197"/>
    <mergeCell ref="C204:C205"/>
    <mergeCell ref="D204:D205"/>
    <mergeCell ref="H204:H205"/>
    <mergeCell ref="H164:H165"/>
    <mergeCell ref="H182:H183"/>
    <mergeCell ref="H188:H189"/>
    <mergeCell ref="H160:H161"/>
    <mergeCell ref="A178:A179"/>
    <mergeCell ref="B178:B179"/>
    <mergeCell ref="C178:C179"/>
    <mergeCell ref="D178:D179"/>
    <mergeCell ref="H178:H179"/>
    <mergeCell ref="H162:H163"/>
    <mergeCell ref="D170:D171"/>
    <mergeCell ref="H168:H169"/>
    <mergeCell ref="C186:C187"/>
    <mergeCell ref="D186:D187"/>
    <mergeCell ref="H200:H201"/>
    <mergeCell ref="D194:D195"/>
    <mergeCell ref="C176:C177"/>
    <mergeCell ref="H252:H253"/>
    <mergeCell ref="A252:A253"/>
    <mergeCell ref="B252:B253"/>
    <mergeCell ref="H166:H167"/>
    <mergeCell ref="H172:H173"/>
    <mergeCell ref="B174:B175"/>
    <mergeCell ref="C174:C175"/>
    <mergeCell ref="H174:H175"/>
    <mergeCell ref="A232:A233"/>
    <mergeCell ref="B232:B233"/>
    <mergeCell ref="C232:C233"/>
    <mergeCell ref="D232:D233"/>
    <mergeCell ref="H232:H233"/>
    <mergeCell ref="H222:H223"/>
    <mergeCell ref="H216:H217"/>
    <mergeCell ref="C212:C213"/>
    <mergeCell ref="D212:D213"/>
    <mergeCell ref="H212:H213"/>
    <mergeCell ref="D228:D229"/>
    <mergeCell ref="C210:C211"/>
    <mergeCell ref="D214:D215"/>
    <mergeCell ref="H214:H215"/>
    <mergeCell ref="H206:H207"/>
    <mergeCell ref="H208:H209"/>
  </mergeCells>
  <phoneticPr fontId="6"/>
  <conditionalFormatting sqref="D60:D121">
    <cfRule type="cellIs" dxfId="7" priority="7" operator="equal">
      <formula>""</formula>
    </cfRule>
    <cfRule type="cellIs" dxfId="6" priority="8" stopIfTrue="1" operator="equal">
      <formula>""</formula>
    </cfRule>
  </conditionalFormatting>
  <conditionalFormatting sqref="D126:D127">
    <cfRule type="cellIs" dxfId="5" priority="15" operator="equal">
      <formula>""</formula>
    </cfRule>
    <cfRule type="cellIs" dxfId="4" priority="16" stopIfTrue="1" operator="equal">
      <formula>""</formula>
    </cfRule>
  </conditionalFormatting>
  <conditionalFormatting sqref="D128:D133">
    <cfRule type="cellIs" dxfId="3" priority="3" operator="equal">
      <formula>""</formula>
    </cfRule>
    <cfRule type="cellIs" dxfId="2" priority="4" stopIfTrue="1" operator="equal">
      <formula>""</formula>
    </cfRule>
  </conditionalFormatting>
  <conditionalFormatting sqref="D136:D137">
    <cfRule type="cellIs" dxfId="1" priority="11" operator="equal">
      <formula>""</formula>
    </cfRule>
    <cfRule type="cellIs" dxfId="0" priority="12" stopIfTrue="1" operator="equal">
      <formula>""</formula>
    </cfRule>
  </conditionalFormatting>
  <dataValidations count="1">
    <dataValidation type="list" allowBlank="1" showInputMessage="1" showErrorMessage="1" sqref="H344:H345 H348:H349 H356:H357 H334:H335 H264 H268 H262 H266 H318:H325 H328:H331 H272:H283 H290:H291 H56:H57 H286:H287 H338:H341 H16:H53 H152:H208 H210:H259 H294:H315 H60:H149" xr:uid="{00000000-0002-0000-0000-000000000000}">
      <formula1>"　　,区ＣＭ"</formula1>
    </dataValidation>
  </dataValidations>
  <hyperlinks>
    <hyperlink ref="C12:C13" r:id="rId1" display="福祉局及び区役所職員の人件費" xr:uid="{7F772150-C4E5-4069-9702-7D1C0A462BCF}"/>
    <hyperlink ref="C16:C17" r:id="rId2" display="地域福祉推進事業" xr:uid="{FDE1D821-2DA4-4BBC-8BED-7A7B24BFF45A}"/>
    <hyperlink ref="C18:C19" r:id="rId3" display="総合的な相談支援体制の充実事業" xr:uid="{4F1F4C82-5543-478F-A354-80B53AD4A421}"/>
    <hyperlink ref="C20:C21" r:id="rId4" display="地域福祉活動支援事業" xr:uid="{0FC896DC-8B4F-45CB-A486-A3E4BC46D7D5}"/>
    <hyperlink ref="C22:C23" r:id="rId5" display="地域における要援護者の見守りネットワーク強化事業" xr:uid="{7E633A44-E8C5-43C7-AACF-B715E19B8115}"/>
    <hyperlink ref="C24:C25" r:id="rId6" display="権利擁護相談支援事業" xr:uid="{54181AA9-C49A-4BBC-84DA-9C69AE3AF5AF}"/>
    <hyperlink ref="C26:C27" r:id="rId7" display="民生委員活動事業" xr:uid="{19A08D66-F7CC-4BFE-873E-B3BB328354AC}"/>
    <hyperlink ref="C28:C29" r:id="rId8" display="緊急援護資金貸付事業" xr:uid="{328E467E-3666-4F59-9C61-41AC5CA783B8}"/>
    <hyperlink ref="C30:C31" r:id="rId9" display="「ごみ屋敷」課題解決推進事業" xr:uid="{E05BBCAC-BFE6-4FF7-8415-3E7D48022743}"/>
    <hyperlink ref="C32:C33" r:id="rId10" display="福祉事務関係職員研修等事務費" xr:uid="{AA4BF5B8-5560-445F-92D0-BC84726D6A53}"/>
    <hyperlink ref="C34:C35" r:id="rId11" display="社会福祉連携推進法人設立支援補助" xr:uid="{D3D596A6-966B-42E7-8904-7295D59E6D25}"/>
    <hyperlink ref="C36:C37" r:id="rId12" display="福祉局運営費" xr:uid="{CEFA729C-DFB2-4811-9C39-E468D294037F}"/>
    <hyperlink ref="C38:C39" r:id="rId13" display="総合福祉(福祉五法)システム運用・保守等経費" xr:uid="{9F81B130-7266-4A85-AC79-E1C21D125992}"/>
    <hyperlink ref="C40:C41" r:id="rId14" display="標準準拠システム移行経費(総合福祉システム)" xr:uid="{EE2DFAA3-03F9-4FF9-AA60-633837F6B35C}"/>
    <hyperlink ref="C42:C43" r:id="rId15" display="市有ブロック塀等の安全対策" xr:uid="{BA35AB0F-C0F0-453E-B7E7-301D234172F6}"/>
    <hyperlink ref="C52:C53" r:id="rId16" display="標準準拠システム移行経費(保険年金システム)" xr:uid="{52FF1E44-7498-4D8F-AEA1-E5D88D8DA58F}"/>
    <hyperlink ref="C50:C51" r:id="rId17" display="保険年金システム改修等経費" xr:uid="{2793F217-9290-44F1-B694-A6E3A3F2CF86}"/>
    <hyperlink ref="C48:C49" r:id="rId18" display="保険年金システム運用・保守等経費" xr:uid="{1674385A-2C85-49B4-8593-48D772C51CAD}"/>
    <hyperlink ref="C46:C47" r:id="rId19" display="国民年金事務費" xr:uid="{A1AEF977-AA87-460A-955B-BFBBB6278205}"/>
    <hyperlink ref="C56:C57" r:id="rId20" display="社会福祉施設職員福利厚生基金積立金" xr:uid="{2C24F538-4980-49A2-93D7-778CBBB808E6}"/>
    <hyperlink ref="C148:C149" r:id="rId21" display="障がい福祉サービス継続支援事業補助" xr:uid="{F7D15DDD-AA87-4846-9FE1-B7F24328F5B1}"/>
    <hyperlink ref="C146:C147" r:id="rId22" display="国庫支出金等の還付金" xr:uid="{D42C13AB-EAA5-4A3B-80FF-F533031AAB19}"/>
    <hyperlink ref="C144:C145" r:id="rId23" display="標準準拠システム移行経費(保険年金システム)" xr:uid="{87468BC5-1BB0-4877-B8CF-C568374B3D67}"/>
    <hyperlink ref="C142:C143" r:id="rId24" display="保険年金システム改修等経費" xr:uid="{A732B1FF-5380-43B9-AB48-60CB69B69BF4}"/>
    <hyperlink ref="C140:C141" r:id="rId25" display="保険年金システム運用・保守等経費" xr:uid="{47E08A02-B401-4636-8FD8-4372CD288B40}"/>
    <hyperlink ref="C138:C139" r:id="rId26" display="標準準拠システム移行経費(総合福祉システム)" xr:uid="{69168664-DD67-4682-B12F-90CBE1F87688}"/>
    <hyperlink ref="C136:C137" r:id="rId27" display="総合福祉(福祉五法)システム改修等経費" xr:uid="{BA3BA803-E19C-4047-839C-2EA5C4ED8F49}"/>
    <hyperlink ref="C134:C135" r:id="rId28" display="総合福祉(福祉五法)システム運用・保守等経費" xr:uid="{D62A80E7-7383-4019-8CDC-BB6434184A6C}"/>
    <hyperlink ref="C132:C133" r:id="rId29" display="子ども安全安心対策事業補助" xr:uid="{4DDD250B-493C-4C97-B0B7-16CE0FB6A267}"/>
    <hyperlink ref="C130:C131" r:id="rId30" display="障がい福祉分野のロボット等導入支援事業補助" xr:uid="{260AB3DD-B97A-4C30-8D5B-179A928FB68B}"/>
    <hyperlink ref="C128:C129" r:id="rId31" display="障がい福祉分野のＩＣＴ導入モデル事業補助" xr:uid="{EEA7BF1E-D948-4CFF-9CD2-2BFCE72B3C35}"/>
    <hyperlink ref="C126:C127" r:id="rId32" display="鉄道駅舎エレベーター等設置補助" xr:uid="{F7DEC572-4EC7-4D13-849C-0771600E34C3}"/>
    <hyperlink ref="C124:C125" r:id="rId33" display="障がい者グループホーム整備助成" xr:uid="{D4266F73-6459-4065-BEE8-11DE61376B95}"/>
    <hyperlink ref="C122:C123" r:id="rId34" display="障がい福祉施設整備費補助事業" xr:uid="{73A189DA-36F2-4E55-B6BE-9C05DC6486F3}"/>
    <hyperlink ref="C120:C121" r:id="rId35" display="障がい者福祉関係事務費" xr:uid="{F10F6190-D4E1-48C4-B3E6-D7E4D10652B5}"/>
    <hyperlink ref="C118:C119" r:id="rId36" display="強度行動障がい者のグループホーム移行促進事業" xr:uid="{46FB28F3-E9DF-49A1-ADAA-B569C759BD9B}"/>
    <hyperlink ref="C116:C117" r:id="rId37" display="障がい者差別解消の推進" xr:uid="{C7C3834D-C758-469F-B613-A835309D6373}"/>
    <hyperlink ref="C114:C115" r:id="rId38" display="障がい支援区分認定事務費" xr:uid="{0CB7E2B1-DC13-425C-A567-C875ECF80466}"/>
    <hyperlink ref="C112:C113" r:id="rId39" display="障がい福祉サービス事業者等指定・指導業務" xr:uid="{22F75A46-9A6E-460D-B892-EBAA6CDDB4B4}"/>
    <hyperlink ref="C110:C111" r:id="rId40" display="リハビリテーションセンター整備事業" xr:uid="{16668FE9-1DA8-4B78-8156-13BE541E0456}"/>
    <hyperlink ref="C108:C109" r:id="rId41" display="リハビリテーションセンター運営費" xr:uid="{13C10373-2FA2-42C5-BF5D-E30D521F92C1}"/>
    <hyperlink ref="C106:C107" r:id="rId42" display="障がい者健康診査事業" xr:uid="{1FEB091A-BB9E-4513-A293-D2F2B266C22E}"/>
    <hyperlink ref="C104:C105" r:id="rId43" display="障がい者相談員設置事業" xr:uid="{7647CC09-41DD-4A72-B2E2-E42D7EA6DDE5}"/>
    <hyperlink ref="C102:C103" r:id="rId44" display="敷津浦学園運営費" xr:uid="{3C83BF7B-7512-43EF-94F7-5BE2E41C0F51}"/>
    <hyperlink ref="C100:C101" r:id="rId45" display="早川福祉会館運営費" xr:uid="{6CC02CAF-A475-4D9A-9F80-1D30174357A6}"/>
    <hyperlink ref="C98:C99" r:id="rId46" display="点字図書館運営費" xr:uid="{DDE20293-3FBD-455F-BE20-E883153BD642}"/>
    <hyperlink ref="C96:C97" r:id="rId47" display="長居障がい者スポーツセンター建替整備" xr:uid="{470BB77D-F445-420B-BEEA-077BFD96428C}"/>
    <hyperlink ref="C94:C95" r:id="rId48" display="障がい者スポーツセンター等運営費" xr:uid="{153F31F1-B167-4ECA-9C0E-40596515A667}"/>
    <hyperlink ref="C92:C93" r:id="rId49" display="障がい者活動等推進事業" xr:uid="{17CEC268-C54A-40D2-9B4A-DF76AC01D78F}"/>
    <hyperlink ref="C90:C91" r:id="rId50" display="身体・知的障がい者等の地下鉄等乗車料金福祉措置" xr:uid="{F6DD9CC2-CBEB-4925-A2FD-E24FB378E72A}"/>
    <hyperlink ref="C88:C89" r:id="rId51" display="障がい者就業支援事業" xr:uid="{1014580A-E196-4531-A7DB-3C3EBB9DE96D}"/>
    <hyperlink ref="C86:C87" r:id="rId52" display="発達障がい者支援事業" xr:uid="{CF8FFA60-7AF2-4E4A-B6DE-51502E772076}"/>
    <hyperlink ref="C84:C85" r:id="rId53" display="障がい者在宅支援事業" xr:uid="{B3DF4968-43E5-46BF-9607-CC4E53A88DDD}"/>
    <hyperlink ref="C82:C83" r:id="rId54" display="障がい児者歯科診療事業" xr:uid="{8CFFF806-5E77-406A-B989-FECDE0C909F2}"/>
    <hyperlink ref="C80:C81" r:id="rId55" display="医療的ケアを必要とする重症心身障がい児者等支援事業" xr:uid="{665A1073-F8E2-4488-8B92-F7A017963657}"/>
    <hyperlink ref="C78:C79" r:id="rId56" display="難聴児補聴器給付事業" xr:uid="{B2ECB84D-3316-4EC6-BD32-8279E0356011}"/>
    <hyperlink ref="C76:C77" r:id="rId57" display="障がい者訓練等通所交通費" xr:uid="{1B550292-959F-4014-BA31-C60FC2ABAB5D}"/>
    <hyperlink ref="C74:C75" r:id="rId58" display="重症心身障がい者施設通所助成" xr:uid="{358B2918-9F89-48E4-B490-81402806A474}"/>
    <hyperlink ref="C72:C73" r:id="rId59" display="障がい者リハビリテーション促進事業" xr:uid="{D6A52543-D204-4F9C-A90E-5DC163BA1D91}"/>
    <hyperlink ref="C70:C71" r:id="rId60" display="法外援護費" xr:uid="{F8EEA792-84CF-4394-9DB1-BED3DE179ECB}"/>
    <hyperlink ref="C68:C69" r:id="rId61" display="障がい児措置費" xr:uid="{69F75218-2854-4850-9B66-232E1CB09380}"/>
    <hyperlink ref="C66:C67" r:id="rId62" display="重度障がい者医療費助成" xr:uid="{8E48B089-D146-47D3-92BB-7AB13A6845F5}"/>
    <hyperlink ref="C64:C65" r:id="rId63" display="地域生活支援事業" xr:uid="{F19FC067-2073-4EC8-8DA5-EFFAF0039BCB}"/>
    <hyperlink ref="C62:C63" r:id="rId64" display="障がい児給付" xr:uid="{B42908A9-1985-4016-B873-29D8849EA0FB}"/>
    <hyperlink ref="C60:C61" r:id="rId65" display="自立支援給付" xr:uid="{128254A6-9EDB-4EDD-A5F1-38C28116C63B}"/>
    <hyperlink ref="C234:C235" r:id="rId66" display="介護医療院転換整備助成" xr:uid="{37055013-6361-44ED-BAA8-8242724575DC}"/>
    <hyperlink ref="C232:C233" r:id="rId67" display="国庫支出金等の還付金" xr:uid="{B2C0DB61-E166-4930-9080-C0ED86D6497D}"/>
    <hyperlink ref="C230:C231" r:id="rId68" display="標準準拠システム移行経費(保険年金システム)" xr:uid="{EA08B98A-6509-48EC-B524-FE1D0BFDC87F}"/>
    <hyperlink ref="C228:C229" r:id="rId69" display="保険年金システム運用・保守等経費" xr:uid="{A4B1D142-F00D-4DCF-A5F6-B38F35018823}"/>
    <hyperlink ref="C226:C227" r:id="rId70" display="標準準拠システム移行経費(総合福祉システム)" xr:uid="{763ADB75-4090-4155-A909-B55B8369C8F1}"/>
    <hyperlink ref="C224:C225" r:id="rId71" display="総合福祉(福祉五法)システム改修等経費" xr:uid="{9B3F649F-0EAB-40D0-816C-378894AB7BDA}"/>
    <hyperlink ref="C222:C223" r:id="rId72" display="総合福祉(福祉五法)システム運用・保守等経費" xr:uid="{41DFB74E-CFFE-4FAD-AD00-6E4F2C306D9F}"/>
    <hyperlink ref="C220:C221" r:id="rId73" display="介護施設等におけるゾーニング環境等の整備事業補助" xr:uid="{923D6D2C-0F7D-4CF7-9F10-B95BE6428CC8}"/>
    <hyperlink ref="C218:C219" r:id="rId74" display="介護施設等における簡易陰圧装置設置事業補助" xr:uid="{62B8A44E-C0F1-46A9-8200-20FAC1D9D459}"/>
    <hyperlink ref="C216:C217" r:id="rId75" display="介護施設等の個室化改修支援事業補助" xr:uid="{3DE04E36-E141-41A0-9308-CF51FCCD8A05}"/>
    <hyperlink ref="C214:C215" r:id="rId76" display="介護サービス継続支援事業補助" xr:uid="{0812E3C2-EDCF-40B6-B123-C9FF0B0B40B5}"/>
    <hyperlink ref="C212:C213" r:id="rId77" display="市有ブロック塀等の安全対策" xr:uid="{932C0277-52DE-4145-9AB8-1FD6F0A3CF2D}"/>
    <hyperlink ref="C210:C211" r:id="rId78" display="老人医療費助成" xr:uid="{92B466EE-E3DC-44DC-9E2C-4ED9C3B15591}"/>
    <hyperlink ref="C208:C209" r:id="rId79" display="老人福祉関係事務費" xr:uid="{27852B12-856E-4A88-ADB8-40F59607DF0D}"/>
    <hyperlink ref="C206:C207" r:id="rId80" display="高年齢者就業機会確保事業" xr:uid="{6CFD297F-26C9-4FD3-B740-CCE29DD6D71F}"/>
    <hyperlink ref="C204:C205" r:id="rId81" display="全国健康福祉祭選手団派遣事業" xr:uid="{CA769981-1865-49EF-A8E5-4A604C26EF10}"/>
    <hyperlink ref="C202:C203" r:id="rId82" display="高齢者福祉月間事業" xr:uid="{24169BA6-BF57-4697-8856-4A1CE98C9686}"/>
    <hyperlink ref="C200:C201" r:id="rId83" display="高齢者入浴利用料割引事業" xr:uid="{2D8A873C-C84A-4765-AB4E-3E7FD58F7F15}"/>
    <hyperlink ref="C198:C199" r:id="rId84" display="敬老優待乗車証交付事業" xr:uid="{4087480D-03E9-48AB-A723-26A705241DD9}"/>
    <hyperlink ref="C196:C197" r:id="rId85" display="老人クラブ事業" xr:uid="{0F825771-5607-41C9-A74F-B0B74B802F48}"/>
    <hyperlink ref="C194:C195" r:id="rId86" display="老人福祉センター運営費" xr:uid="{3B358CDA-3BBD-49DF-AA53-E424EAAC7003}"/>
    <hyperlink ref="C192:C193" r:id="rId87" display="地域介護・福祉空間整備等施設整備事業" xr:uid="{5AC932EE-5393-4B43-9B02-AEF8DC120B25}"/>
    <hyperlink ref="C190:C191" r:id="rId88" display="介護施設等の創設を条件に行う広域型施設の大規模修繕・耐震化整備助成" xr:uid="{E540EF23-306D-4D67-B778-315FE189B657}"/>
    <hyperlink ref="C188:C189" r:id="rId89" display="介護職員の宿舎施設整備助成" xr:uid="{C4CD0B33-8ED0-487A-B983-C529A80EBFCA}"/>
    <hyperlink ref="C186:C187" r:id="rId90" display="介護施設等の看取り環境整備助成" xr:uid="{45F2F88E-E10A-44C1-8ED3-196C2918485D}"/>
    <hyperlink ref="C184:C185" r:id="rId91" display="施設開設準備経費等支援事業" xr:uid="{119CEBE5-E1A2-44BE-BA6B-5B3548312FDC}"/>
    <hyperlink ref="C182:C183" r:id="rId92" display="小規模多機能型居宅介護拠点等整備助成" xr:uid="{5AADB832-FA1E-46DA-90E9-3F33F55F940F}"/>
    <hyperlink ref="C180:C181" r:id="rId93" display="多床室のプライバシー確保事業" xr:uid="{C859C18E-2EFB-4FBC-A0DA-60549A64D5F2}"/>
    <hyperlink ref="C178:C179" r:id="rId94" display="特別養護老人ホーム等施設の長寿命化を目的とした条件付き大規模修繕助成" xr:uid="{095B3DBE-0D33-4CF0-A4B0-407E8559A2D8}"/>
    <hyperlink ref="C176:C177" r:id="rId95" display="特別養護老人ホーム建設助成" xr:uid="{72D03491-2E65-4143-9443-8B4F2F33A072}"/>
    <hyperlink ref="C174:C175" r:id="rId96" display="軽費老人ホームサービス提供費補助" xr:uid="{B06641FA-6EA8-4281-88C3-719C3F348F40}"/>
    <hyperlink ref="C172:C173" r:id="rId97" display="日常生活支援費" xr:uid="{F36B15B7-3C77-4E2D-AAC0-F122485C0151}"/>
    <hyperlink ref="C170:C171" r:id="rId98" display="生活支援ハウス運営費" xr:uid="{3B6F86BF-9EA6-4203-BEAC-311CE8FF83EF}"/>
    <hyperlink ref="C168:C169" r:id="rId99" display="老人保護措置費" xr:uid="{0EB5E004-E93F-4D4A-8987-2433CADDE596}"/>
    <hyperlink ref="C166:C167" r:id="rId100" display="暫定サービス利用者等にかかる介護支援事業" xr:uid="{F5977A12-E7F9-4C84-9080-DB0EA1BCB484}"/>
    <hyperlink ref="C164:C165" r:id="rId101" display="低所得者利用者負担対策事業" xr:uid="{C0693490-09CC-4664-8247-5606169C5507}"/>
    <hyperlink ref="C162:C163" r:id="rId102" display="公衆浴場衛生向上等事業補助" xr:uid="{B71DA444-FB3B-48DA-9F83-8FA3AE5C9428}"/>
    <hyperlink ref="C160:C161" r:id="rId103" display="高齢者在宅支援事業" xr:uid="{752F067E-6400-44B8-9E33-BBF59F5D012E}"/>
    <hyperlink ref="C158:C159" r:id="rId104" display="社会福祉研修・情報センター運営費" xr:uid="{F7337BF0-3143-4CBE-ACB8-5CE0A9153A98}"/>
    <hyperlink ref="C156:C157" r:id="rId105" display="認知症対策普及・相談・支援事業" xr:uid="{02CA4760-6E27-4B50-9EFF-EEC739C3EAB6}"/>
    <hyperlink ref="C154:C155" r:id="rId106" display="認知症高齢者支援事業" xr:uid="{967864D7-A6D1-4F7E-AF97-E704A2FBAD72}"/>
    <hyperlink ref="C152:C153" r:id="rId107" display="後期高齢者医療事業負担金" xr:uid="{0D9A2B0F-38A2-4061-9302-3CCF005869F1}"/>
    <hyperlink ref="C258:C259" r:id="rId108" display="新型コロナウイルス感染症生活困窮者自立支援金支給事業" xr:uid="{5E16D582-6C85-404D-A044-D248ADD1E609}"/>
    <hyperlink ref="C256:C257" r:id="rId109" display="国庫支出金等の還付金" xr:uid="{39D87410-41BA-4BEF-87D6-07B92BD233BC}"/>
    <hyperlink ref="C254:C255" r:id="rId110" display="標準準拠システム移行経費(総合福祉システム)" xr:uid="{8F98AAC1-C338-4E50-962F-8A9376D3B116}"/>
    <hyperlink ref="C252:C253" r:id="rId111" display="総合福祉(福祉五法)システム改修等経費" xr:uid="{AC4F34CC-45FE-4CBA-93D4-2D7818BFE378}"/>
    <hyperlink ref="C250:C251" r:id="rId112" display="総合福祉(福祉五法)システム運用・保守等経費" xr:uid="{C8483E09-C91F-439A-BD3B-9B8EEE5626AC}"/>
    <hyperlink ref="C248:C249" r:id="rId113" display="生活困窮者自立支援事業関係事務費" xr:uid="{BD85B22C-11D2-4A9A-AC79-BD49F2FB3812}"/>
    <hyperlink ref="C246:C247" r:id="rId114" display="ホームレス地域移行支援事業" xr:uid="{3CE43BDC-F5DC-49CF-828F-405F804DB2A0}"/>
    <hyperlink ref="C244:C245" r:id="rId115" display="ホームレス巡回相談事業" xr:uid="{6610C83B-70AD-4A79-ABEF-29E5B71E531B}"/>
    <hyperlink ref="C242:C243" r:id="rId116" display="自立支援センターの管理運営" xr:uid="{0EAB3D46-B7FA-41FE-9105-122C848B8CC8}"/>
    <hyperlink ref="C240:C241" r:id="rId117" display="生活ケアセンター事業" xr:uid="{BC232984-1CD5-4E38-B4ED-95B90A0DC070}"/>
    <hyperlink ref="C238:C239" r:id="rId118" display="生活困窮者自立支援事業" xr:uid="{C0F6C19C-4889-4E11-8669-68C2ABB9A8C6}"/>
    <hyperlink ref="C268:C269" r:id="rId119" display="環境改善関係事務費" xr:uid="{8D8BD3CB-BC65-446C-841B-F47C9E987387}"/>
    <hyperlink ref="C266:C267" r:id="rId120" display="大阪社会医療センター建替整備" xr:uid="{C81A6199-3BE7-41FB-A231-DDC021F75BEC}"/>
    <hyperlink ref="C264:C265" r:id="rId121" display="大阪社会医療センター無料低額診療等事業補助金" xr:uid="{619FBB4A-F43E-47D9-9B2C-758F1108A7DF}"/>
    <hyperlink ref="C262:C263" r:id="rId122" display="あいりん日雇労働者等自立支援事業" xr:uid="{2F5F20FA-FAA4-4F5F-B048-E156A5DB211B}"/>
    <hyperlink ref="C282:C283" r:id="rId123" display="国庫支出金の還付金" xr:uid="{4C3897E5-D55E-4C8A-AC62-53CF4DC760F8}"/>
    <hyperlink ref="C280:C281" r:id="rId124" display="行旅死病人取扱費" xr:uid="{26E027F3-FE6D-45F3-8085-8836A8FBB798}"/>
    <hyperlink ref="C278:C279" r:id="rId125" display="戦没者遺族等援護対策事業" xr:uid="{C72A8D3A-764B-4D9A-955D-B7FD2F404543}"/>
    <hyperlink ref="C276:C277" r:id="rId126" display="社会福祉センター運営費" xr:uid="{D9AAA719-EBE0-4603-B749-16DAB7ECC799}"/>
    <hyperlink ref="C274:C275" r:id="rId127" display="社会福祉研修・情報センター運営費" xr:uid="{C617F8E8-A77E-4CC4-A62F-5A40F5F9DE02}"/>
    <hyperlink ref="C272:C273" r:id="rId128" display="中国残留邦人等に対する支援事業" xr:uid="{EEE6B82F-F6BE-4368-9B12-0D871FCE3F3A}"/>
    <hyperlink ref="C286:C287" r:id="rId129" display="渡邊心身障害者福祉基金積立金" xr:uid="{8F6303F5-ACEE-4AE2-9587-43E5C3499128}"/>
    <hyperlink ref="C290:C291" r:id="rId130" display="社会福祉振興基金積立金" xr:uid="{3F012FE5-904C-46C2-9331-EC8E3E0F5E4F}"/>
    <hyperlink ref="C314:C315" r:id="rId131" display="保護施設の衛生管理体制確保支援等事業補助" xr:uid="{4CF3F369-E744-4A7D-97B0-EB34B5FE36A4}"/>
    <hyperlink ref="C312:C313" r:id="rId132" display="国庫支出金の還付金" xr:uid="{B1B38E4E-4AD0-42D9-8674-971620FC71EB}"/>
    <hyperlink ref="C310:C311" r:id="rId133" display="標準準拠システム移行経費(総合福祉システム)" xr:uid="{B24358AD-10E4-44FF-91D9-21C700E13A29}"/>
    <hyperlink ref="C308:C309" r:id="rId134" display="総合福祉(生活保護)システム改修等経費" xr:uid="{CDFA9057-C26B-4849-ADD6-6AA7B174083F}"/>
    <hyperlink ref="C306:C307" r:id="rId135" display="総合福祉(生活保護)システム運用・保守等経費" xr:uid="{3841D35B-AA90-4289-B7CC-8329EFA40D53}"/>
    <hyperlink ref="C304:C305" r:id="rId136" display="生活保護施設運営費" xr:uid="{DF41DCE5-9F67-4ECC-9033-FC8E5B23DAEE}"/>
    <hyperlink ref="C302:C303" r:id="rId137" display="医療扶助等運営費" xr:uid="{86BE48BB-0A97-4BE4-B7FE-7B7620DA077B}"/>
    <hyperlink ref="C300:C301" r:id="rId138" display="生活保護関係事務費・運営費" xr:uid="{66C1DAC9-8913-4874-9443-8606A9D6898E}"/>
    <hyperlink ref="C298:C299" r:id="rId139" display="生活保護受給者等への就労自立支援" xr:uid="{E8570561-815C-4A09-8423-5517810761C4}"/>
    <hyperlink ref="C296:C297" r:id="rId140" display="ケースワーク業務の充実・強化" xr:uid="{9BE04E5E-6B45-47E3-B15E-0D6F8CE59C64}"/>
    <hyperlink ref="C294:C295" r:id="rId141" display="生活保護適正化推進等事業の実施" xr:uid="{43371B34-2C9C-4A53-BFA0-3076345F6CAF}"/>
    <hyperlink ref="C324:C325" r:id="rId142" display="国庫支出金等の還付金" xr:uid="{923600E1-FCAC-4B5C-B643-E09A871F45F7}"/>
    <hyperlink ref="C322:C323" r:id="rId143" display="進学準備給付金" xr:uid="{DAFF7D89-5BE8-442E-B530-EC9A2CDB66CB}"/>
    <hyperlink ref="C320:C321" r:id="rId144" display="就労自立給付金" xr:uid="{7FF9A5A3-CAA0-4D62-AD91-5CEB01DDCA70}"/>
    <hyperlink ref="C318:C319" r:id="rId145" display="生活保護費" xr:uid="{70C862E7-51CC-44C4-A55D-50D05713AC0A}"/>
    <hyperlink ref="C330:C331" r:id="rId146" display="弘済院の認知症医療・介護機能を継承・発展させる新施設の整備" xr:uid="{52FDD852-9AB5-4635-91FF-CBE4AF3E7AD4}"/>
    <hyperlink ref="C328:C329" r:id="rId147" display="弘済院内施設管理費" xr:uid="{A5850CF7-78B9-47CA-87D5-66382E8D128F}"/>
    <hyperlink ref="C334:C335" r:id="rId148" display="弘済院第２特別養護老人ホーム運営費" xr:uid="{83D8A8A4-1713-4E15-B2F9-AF797CBAC651}"/>
    <hyperlink ref="C340:C341" r:id="rId149" display="診療費等の還付金" xr:uid="{89360147-A417-464B-B2FF-3DABCDEC0BD3}"/>
    <hyperlink ref="C338:C339" r:id="rId150" display="弘済院附属病院運営費" xr:uid="{E061A26D-7DC5-4EE4-9923-1D8F9E802914}"/>
    <hyperlink ref="C344:C345" r:id="rId151" display="国民健康保険事業会計繰出金" xr:uid="{CED5AE3F-7515-41E2-ADAA-361026B6B4A3}"/>
    <hyperlink ref="C348:C349" r:id="rId152" display="心身障害者扶養共済事業会計繰出金" xr:uid="{85DD521E-33C2-4828-9D5D-5B0F24D93F12}"/>
    <hyperlink ref="C352:C353" r:id="rId153" display="介護保険事業会計繰出金" xr:uid="{DE39B6B5-8001-4E27-BD97-4F33A6842071}"/>
    <hyperlink ref="C356:C357" r:id="rId154" display="後期高齢者医療事業会計繰出金" xr:uid="{1909ADE5-5C50-4DE8-8D11-1848C6F091A5}"/>
  </hyperlinks>
  <pageMargins left="0.70866141732283472" right="0.70866141732283472" top="0.78740157480314965" bottom="0.59055118110236227" header="0.31496062992125984" footer="0.31496062992125984"/>
  <pageSetup paperSize="9" scale="80" fitToHeight="0" orientation="portrait" cellComments="asDisplayed" r:id="rId155"/>
  <rowBreaks count="5" manualBreakCount="5">
    <brk id="71" max="8" man="1"/>
    <brk id="133" max="8" man="1"/>
    <brk id="193" max="8" man="1"/>
    <brk id="255" max="8" man="1"/>
    <brk id="3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2024-02-13T11:55:09Z</dcterms:created>
  <dcterms:modified xsi:type="dcterms:W3CDTF">2024-02-14T05:19:22Z</dcterms:modified>
</cp:coreProperties>
</file>