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18904D7D-9601-4A41-BEB3-E848C69FCA31}" xr6:coauthVersionLast="47" xr6:coauthVersionMax="47" xr10:uidLastSave="{00000000-0000-0000-0000-000000000000}"/>
  <bookViews>
    <workbookView xWindow="-120" yWindow="-120" windowWidth="20730" windowHeight="11160" tabRatio="812" xr2:uid="{00000000-000D-0000-FFFF-FFFF00000000}"/>
  </bookViews>
  <sheets>
    <sheet name="政令会計" sheetId="83" r:id="rId1"/>
  </sheets>
  <definedNames>
    <definedName name="_xlnm.Print_Area" localSheetId="0">政令会計!$A$5:$I$77</definedName>
    <definedName name="_xlnm.Print_Area">#REF!</definedName>
    <definedName name="_xlnm.Print_Titles" localSheetId="0">政令会計!$7:$11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83" l="1"/>
  <c r="F17" i="83" l="1"/>
  <c r="F37" i="83" l="1"/>
  <c r="F67" i="83" l="1"/>
  <c r="F19" i="83" l="1"/>
  <c r="F31" i="83" s="1"/>
  <c r="G71" i="83" l="1"/>
  <c r="G70" i="83"/>
  <c r="G67" i="83"/>
  <c r="G66" i="83"/>
  <c r="G63" i="83"/>
  <c r="G62" i="83"/>
  <c r="G61" i="83"/>
  <c r="G60" i="83"/>
  <c r="G57" i="83"/>
  <c r="G56" i="83"/>
  <c r="G75" i="83"/>
  <c r="G74" i="83"/>
  <c r="G53" i="83"/>
  <c r="G52" i="83"/>
  <c r="G49" i="83"/>
  <c r="G48" i="83"/>
  <c r="G45" i="83"/>
  <c r="G47" i="83" s="1"/>
  <c r="G44" i="83"/>
  <c r="G46" i="83" s="1"/>
  <c r="G41" i="83" l="1"/>
  <c r="G40" i="83"/>
  <c r="G39" i="83"/>
  <c r="G43" i="83" s="1"/>
  <c r="G38" i="83"/>
  <c r="G37" i="83"/>
  <c r="G36" i="83"/>
  <c r="G33" i="83"/>
  <c r="G35" i="83" s="1"/>
  <c r="G32" i="83"/>
  <c r="G34" i="83" s="1"/>
  <c r="E35" i="83"/>
  <c r="E34" i="83"/>
  <c r="G73" i="83"/>
  <c r="G72" i="83"/>
  <c r="F73" i="83"/>
  <c r="F72" i="83"/>
  <c r="E73" i="83"/>
  <c r="E72" i="83"/>
  <c r="G69" i="83"/>
  <c r="G68" i="83"/>
  <c r="F69" i="83"/>
  <c r="F68" i="83"/>
  <c r="E69" i="83"/>
  <c r="E68" i="83"/>
  <c r="G65" i="83"/>
  <c r="G64" i="83"/>
  <c r="F65" i="83"/>
  <c r="F64" i="83"/>
  <c r="E65" i="83"/>
  <c r="E64" i="83"/>
  <c r="G59" i="83"/>
  <c r="G58" i="83"/>
  <c r="F59" i="83"/>
  <c r="F58" i="83"/>
  <c r="E59" i="83"/>
  <c r="E58" i="83"/>
  <c r="G55" i="83"/>
  <c r="G54" i="83"/>
  <c r="F55" i="83"/>
  <c r="F54" i="83"/>
  <c r="E55" i="83"/>
  <c r="E54" i="83"/>
  <c r="G51" i="83"/>
  <c r="G50" i="83"/>
  <c r="F51" i="83"/>
  <c r="F50" i="83"/>
  <c r="E51" i="83"/>
  <c r="E50" i="83"/>
  <c r="F47" i="83"/>
  <c r="F46" i="83"/>
  <c r="E47" i="83"/>
  <c r="E46" i="83"/>
  <c r="E43" i="83"/>
  <c r="E42" i="83"/>
  <c r="F43" i="83"/>
  <c r="F42" i="83"/>
  <c r="F35" i="83"/>
  <c r="F34" i="83"/>
  <c r="E31" i="83"/>
  <c r="E30" i="83"/>
  <c r="F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3" i="83"/>
  <c r="G15" i="83" s="1"/>
  <c r="G12" i="83"/>
  <c r="G14" i="83" s="1"/>
  <c r="F15" i="83"/>
  <c r="F77" i="83" s="1"/>
  <c r="F14" i="83"/>
  <c r="E15" i="83"/>
  <c r="E77" i="83" s="1"/>
  <c r="E14" i="83"/>
  <c r="E76" i="83" l="1"/>
  <c r="F76" i="83"/>
  <c r="G42" i="83"/>
  <c r="G30" i="83"/>
  <c r="G31" i="83"/>
  <c r="G77" i="83" s="1"/>
  <c r="G76" i="83" l="1"/>
</calcChain>
</file>

<file path=xl/sharedStrings.xml><?xml version="1.0" encoding="utf-8"?>
<sst xmlns="http://schemas.openxmlformats.org/spreadsheetml/2006/main" count="163" uniqueCount="71">
  <si>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</si>
  <si>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</si>
  <si>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</si>
  <si>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</si>
  <si>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</si>
  <si>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</si>
  <si>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</si>
  <si>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</si>
  <si>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</si>
  <si>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</si>
  <si>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</si>
  <si>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</si>
  <si>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</si>
  <si>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</si>
  <si>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上段：歳  　出 　 額
(下段：一般会計繰入金)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イッパン</t>
    </rPh>
    <rPh sb="19" eb="21">
      <t>カイケイ</t>
    </rPh>
    <rPh sb="21" eb="24">
      <t>クリイレキン</t>
    </rPh>
    <phoneticPr fontId="3"/>
  </si>
  <si>
    <t>会計名　　国民健康保険事業会計　　</t>
    <phoneticPr fontId="3"/>
  </si>
  <si>
    <t>所属名　福祉局　</t>
    <phoneticPr fontId="3"/>
  </si>
  <si>
    <t>1-1-1</t>
    <phoneticPr fontId="3"/>
  </si>
  <si>
    <t>保険年金課</t>
    <rPh sb="0" eb="2">
      <t>ホケン</t>
    </rPh>
    <rPh sb="2" eb="4">
      <t>ネンキン</t>
    </rPh>
    <rPh sb="4" eb="5">
      <t>カ</t>
    </rPh>
    <phoneticPr fontId="4"/>
  </si>
  <si>
    <t>1-1-2</t>
    <phoneticPr fontId="3"/>
  </si>
  <si>
    <t>福祉システム課</t>
    <rPh sb="0" eb="2">
      <t>フクシ</t>
    </rPh>
    <rPh sb="6" eb="7">
      <t>カ</t>
    </rPh>
    <phoneticPr fontId="4"/>
  </si>
  <si>
    <t>保険年金課
福祉システム課</t>
    <rPh sb="0" eb="2">
      <t>ホケン</t>
    </rPh>
    <rPh sb="2" eb="4">
      <t>ネンキン</t>
    </rPh>
    <rPh sb="4" eb="5">
      <t>カ</t>
    </rPh>
    <rPh sb="6" eb="8">
      <t>フクシ</t>
    </rPh>
    <rPh sb="12" eb="13">
      <t>カ</t>
    </rPh>
    <phoneticPr fontId="4"/>
  </si>
  <si>
    <t>1-1-2</t>
    <phoneticPr fontId="4"/>
  </si>
  <si>
    <t>事務費計</t>
    <rPh sb="0" eb="2">
      <t>ジム</t>
    </rPh>
    <rPh sb="2" eb="3">
      <t>ヒ</t>
    </rPh>
    <rPh sb="3" eb="4">
      <t>ケイ</t>
    </rPh>
    <phoneticPr fontId="3"/>
  </si>
  <si>
    <t>1-1-3</t>
    <phoneticPr fontId="3"/>
  </si>
  <si>
    <t>運営協議会費計</t>
    <rPh sb="0" eb="2">
      <t>ウンエイ</t>
    </rPh>
    <rPh sb="2" eb="5">
      <t>キョウギカイ</t>
    </rPh>
    <rPh sb="5" eb="6">
      <t>ヒ</t>
    </rPh>
    <rPh sb="6" eb="7">
      <t>ジケイ</t>
    </rPh>
    <phoneticPr fontId="3"/>
  </si>
  <si>
    <t>1-1-4</t>
    <phoneticPr fontId="3"/>
  </si>
  <si>
    <t>徴収費計</t>
    <rPh sb="0" eb="2">
      <t>チョウシュウ</t>
    </rPh>
    <rPh sb="2" eb="3">
      <t>ヒ</t>
    </rPh>
    <rPh sb="3" eb="4">
      <t>ケイ</t>
    </rPh>
    <phoneticPr fontId="3"/>
  </si>
  <si>
    <t>1-1-5</t>
    <phoneticPr fontId="3"/>
  </si>
  <si>
    <t>診療報酬審査支払費計</t>
    <rPh sb="0" eb="2">
      <t>シンリョウ</t>
    </rPh>
    <rPh sb="2" eb="4">
      <t>ホウシュウ</t>
    </rPh>
    <rPh sb="4" eb="6">
      <t>シンサ</t>
    </rPh>
    <rPh sb="6" eb="8">
      <t>シハライ</t>
    </rPh>
    <rPh sb="8" eb="9">
      <t>ヒ</t>
    </rPh>
    <rPh sb="9" eb="10">
      <t>ジケイ</t>
    </rPh>
    <phoneticPr fontId="3"/>
  </si>
  <si>
    <t>2-1-1</t>
    <phoneticPr fontId="3"/>
  </si>
  <si>
    <t>保険給付費計</t>
    <rPh sb="0" eb="2">
      <t>ホケン</t>
    </rPh>
    <rPh sb="2" eb="4">
      <t>キュウフ</t>
    </rPh>
    <rPh sb="4" eb="5">
      <t>ヒ</t>
    </rPh>
    <rPh sb="5" eb="6">
      <t>ジケイ</t>
    </rPh>
    <phoneticPr fontId="3"/>
  </si>
  <si>
    <t>3-1-1</t>
    <phoneticPr fontId="3"/>
  </si>
  <si>
    <t>事業費納付金計</t>
    <rPh sb="0" eb="2">
      <t>ジギョウ</t>
    </rPh>
    <rPh sb="2" eb="3">
      <t>ヒ</t>
    </rPh>
    <rPh sb="3" eb="6">
      <t>ノウフキン</t>
    </rPh>
    <rPh sb="6" eb="7">
      <t>ジケイ</t>
    </rPh>
    <phoneticPr fontId="3"/>
  </si>
  <si>
    <t>4-1-1</t>
    <phoneticPr fontId="3"/>
  </si>
  <si>
    <t>特定健康診査等事業費計</t>
    <rPh sb="0" eb="2">
      <t>トクテイ</t>
    </rPh>
    <rPh sb="2" eb="4">
      <t>ケンコウ</t>
    </rPh>
    <rPh sb="4" eb="7">
      <t>シンサナド</t>
    </rPh>
    <rPh sb="7" eb="10">
      <t>ジギョウヒ</t>
    </rPh>
    <rPh sb="10" eb="11">
      <t>ケイ</t>
    </rPh>
    <phoneticPr fontId="3"/>
  </si>
  <si>
    <t>4-2-1</t>
    <phoneticPr fontId="3"/>
  </si>
  <si>
    <t>保健事業費計</t>
    <rPh sb="0" eb="2">
      <t>ホケン</t>
    </rPh>
    <rPh sb="2" eb="4">
      <t>ジギョウ</t>
    </rPh>
    <rPh sb="4" eb="5">
      <t>ヒ</t>
    </rPh>
    <rPh sb="5" eb="6">
      <t>ジケイ</t>
    </rPh>
    <phoneticPr fontId="3"/>
  </si>
  <si>
    <t>予備費計</t>
    <rPh sb="0" eb="2">
      <t>ヨビ</t>
    </rPh>
    <rPh sb="2" eb="3">
      <t>ヒ</t>
    </rPh>
    <rPh sb="3" eb="4">
      <t>ケイ</t>
    </rPh>
    <phoneticPr fontId="3"/>
  </si>
  <si>
    <t>1-1-6</t>
    <phoneticPr fontId="3"/>
  </si>
  <si>
    <t>国民健康保険事業費納付金等準備基金積立金計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rPh sb="12" eb="13">
      <t>ナド</t>
    </rPh>
    <rPh sb="13" eb="15">
      <t>ジュンビ</t>
    </rPh>
    <rPh sb="15" eb="17">
      <t>キキン</t>
    </rPh>
    <rPh sb="17" eb="19">
      <t>ツミタテ</t>
    </rPh>
    <rPh sb="19" eb="20">
      <t>キン</t>
    </rPh>
    <rPh sb="20" eb="21">
      <t>ジケイ</t>
    </rPh>
    <phoneticPr fontId="3"/>
  </si>
  <si>
    <t>国民健康保険事業費納付金等準備基金積立金</t>
    <rPh sb="4" eb="6">
      <t>ホケン</t>
    </rPh>
    <phoneticPr fontId="4"/>
  </si>
  <si>
    <t>保険料還付金</t>
    <rPh sb="0" eb="3">
      <t>ホケンリョウ</t>
    </rPh>
    <rPh sb="3" eb="6">
      <t>カンプキン</t>
    </rPh>
    <phoneticPr fontId="4"/>
  </si>
  <si>
    <t>5-1-1</t>
    <phoneticPr fontId="3"/>
  </si>
  <si>
    <t>　</t>
  </si>
  <si>
    <t>5 年 度</t>
    <phoneticPr fontId="3"/>
  </si>
  <si>
    <t>6 年 度</t>
    <rPh sb="2" eb="3">
      <t>ネン</t>
    </rPh>
    <rPh sb="4" eb="5">
      <t>ド</t>
    </rPh>
    <phoneticPr fontId="4"/>
  </si>
  <si>
    <t>出</t>
    <rPh sb="0" eb="1">
      <t>デ</t>
    </rPh>
    <phoneticPr fontId="3"/>
  </si>
  <si>
    <t>税</t>
    <rPh sb="0" eb="1">
      <t>ゼイ</t>
    </rPh>
    <phoneticPr fontId="3"/>
  </si>
  <si>
    <t>予 算 案 ②</t>
  </si>
  <si>
    <t>会計計</t>
    <phoneticPr fontId="3"/>
  </si>
  <si>
    <t>（2-1-2）</t>
    <phoneticPr fontId="3"/>
  </si>
  <si>
    <t>資格事務費</t>
  </si>
  <si>
    <t>給付事務費</t>
  </si>
  <si>
    <t>短期証等交付事務費</t>
  </si>
  <si>
    <t>保険年金システム運用・保守等経費</t>
  </si>
  <si>
    <t>保険年金システム改修等経費</t>
  </si>
  <si>
    <t>標準準拠システム移行経費(保険年金システム)</t>
  </si>
  <si>
    <t>一般事務費</t>
  </si>
  <si>
    <t>運営協議会経費</t>
  </si>
  <si>
    <t>賦課事務費</t>
  </si>
  <si>
    <t>徴収事務費</t>
  </si>
  <si>
    <t>診療報酬審査支払費</t>
  </si>
  <si>
    <t>保険給付費</t>
  </si>
  <si>
    <t>事業費納付金</t>
  </si>
  <si>
    <t>特定健康診査事業</t>
  </si>
  <si>
    <t>特定保健指導事業</t>
  </si>
  <si>
    <t>保健事業費</t>
  </si>
  <si>
    <t>予備費</t>
  </si>
  <si>
    <t>退職被保険者等保険給付費</t>
  </si>
  <si>
    <t>福祉局及び区役所職員の
人件費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</si>
</sst>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2" fillId="0" borderId="0"/>
  </cellStyleXfs>
  <cellXfs count="90">
    <xf numFmtId="0" fontId="0" fillId="0" borderId="0" xfId="0"/>
    <xf numFmtId="179" fontId="9" fillId="0" borderId="9" xfId="3" applyNumberFormat="1" applyFont="1" applyBorder="1" applyAlignment="1">
      <alignment vertical="center" shrinkToFit="1"/>
    </xf>
    <xf numFmtId="177" fontId="9" fillId="0" borderId="11" xfId="3" applyNumberFormat="1" applyFont="1" applyBorder="1" applyAlignment="1">
      <alignment vertical="center" shrinkToFi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right" vertical="center"/>
    </xf>
    <xf numFmtId="0" fontId="14" fillId="0" borderId="0" xfId="3" applyFont="1" applyAlignment="1">
      <alignment horizontal="right" vertical="center" wrapText="1"/>
    </xf>
    <xf numFmtId="0" fontId="14" fillId="0" borderId="0" xfId="3" applyFont="1" applyAlignment="1">
      <alignment horizontal="right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177" fontId="9" fillId="0" borderId="10" xfId="3" applyNumberFormat="1" applyFont="1" applyBorder="1" applyAlignment="1">
      <alignment vertical="center" shrinkToFit="1"/>
    </xf>
    <xf numFmtId="0" fontId="9" fillId="0" borderId="12" xfId="0" applyFont="1" applyBorder="1"/>
    <xf numFmtId="178" fontId="9" fillId="0" borderId="9" xfId="3" applyNumberFormat="1" applyFont="1" applyBorder="1" applyAlignment="1">
      <alignment vertical="center" shrinkToFit="1"/>
    </xf>
    <xf numFmtId="0" fontId="9" fillId="0" borderId="13" xfId="0" applyFont="1" applyBorder="1"/>
    <xf numFmtId="177" fontId="9" fillId="0" borderId="12" xfId="3" applyNumberFormat="1" applyFont="1" applyBorder="1" applyAlignment="1">
      <alignment horizontal="right" vertical="center" shrinkToFit="1"/>
    </xf>
    <xf numFmtId="179" fontId="9" fillId="0" borderId="13" xfId="3" applyNumberFormat="1" applyFont="1" applyBorder="1" applyAlignment="1">
      <alignment vertical="center" shrinkToFit="1"/>
    </xf>
    <xf numFmtId="178" fontId="9" fillId="0" borderId="13" xfId="3" applyNumberFormat="1" applyFont="1" applyBorder="1" applyAlignment="1">
      <alignment vertical="center" shrinkToFit="1"/>
    </xf>
    <xf numFmtId="177" fontId="9" fillId="0" borderId="27" xfId="3" applyNumberFormat="1" applyFont="1" applyBorder="1" applyAlignment="1">
      <alignment vertical="center" shrinkToFit="1"/>
    </xf>
    <xf numFmtId="179" fontId="9" fillId="0" borderId="10" xfId="3" applyNumberFormat="1" applyFont="1" applyBorder="1" applyAlignment="1">
      <alignment vertical="center" shrinkToFit="1"/>
    </xf>
    <xf numFmtId="177" fontId="9" fillId="0" borderId="2" xfId="9" applyNumberFormat="1" applyFont="1" applyBorder="1" applyAlignment="1">
      <alignment vertical="center" shrinkToFit="1"/>
    </xf>
    <xf numFmtId="177" fontId="9" fillId="0" borderId="11" xfId="3" applyNumberFormat="1" applyFont="1" applyBorder="1" applyAlignment="1">
      <alignment horizontal="right" vertical="center" shrinkToFit="1"/>
    </xf>
    <xf numFmtId="179" fontId="9" fillId="0" borderId="14" xfId="3" applyNumberFormat="1" applyFont="1" applyBorder="1" applyAlignment="1">
      <alignment vertical="center" shrinkToFit="1"/>
    </xf>
    <xf numFmtId="178" fontId="9" fillId="0" borderId="14" xfId="3" applyNumberFormat="1" applyFont="1" applyBorder="1" applyAlignment="1">
      <alignment vertical="center" shrinkToFit="1"/>
    </xf>
    <xf numFmtId="178" fontId="9" fillId="0" borderId="15" xfId="3" applyNumberFormat="1" applyFont="1" applyBorder="1" applyAlignment="1">
      <alignment vertical="center" shrinkToFit="1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0" xfId="3" applyNumberFormat="1" applyFont="1" applyFill="1" applyBorder="1" applyAlignment="1">
      <alignment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7" fontId="9" fillId="0" borderId="11" xfId="3" applyNumberFormat="1" applyFont="1" applyFill="1" applyBorder="1" applyAlignment="1">
      <alignment vertical="center" shrinkToFit="1"/>
    </xf>
    <xf numFmtId="178" fontId="9" fillId="0" borderId="9" xfId="3" applyNumberFormat="1" applyFont="1" applyFill="1" applyBorder="1" applyAlignment="1">
      <alignment vertical="center" shrinkToFit="1"/>
    </xf>
    <xf numFmtId="179" fontId="9" fillId="0" borderId="9" xfId="3" applyNumberFormat="1" applyFont="1" applyFill="1" applyBorder="1" applyAlignment="1">
      <alignment vertical="center" shrinkToFit="1"/>
    </xf>
    <xf numFmtId="177" fontId="9" fillId="0" borderId="2" xfId="9" applyNumberFormat="1" applyFont="1" applyFill="1" applyBorder="1" applyAlignment="1">
      <alignment vertical="center" shrinkToFit="1"/>
    </xf>
    <xf numFmtId="0" fontId="9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179" fontId="9" fillId="0" borderId="14" xfId="3" applyNumberFormat="1" applyFont="1" applyFill="1" applyBorder="1" applyAlignment="1">
      <alignment vertical="center" shrinkToFit="1"/>
    </xf>
    <xf numFmtId="0" fontId="9" fillId="0" borderId="0" xfId="3" applyFont="1" applyFill="1" applyAlignment="1">
      <alignment horizontal="right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76" fontId="10" fillId="0" borderId="28" xfId="3" applyNumberFormat="1" applyFont="1" applyBorder="1" applyAlignment="1">
      <alignment horizontal="center" vertical="center"/>
    </xf>
    <xf numFmtId="176" fontId="10" fillId="0" borderId="29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177" fontId="10" fillId="0" borderId="28" xfId="3" applyNumberFormat="1" applyFont="1" applyBorder="1" applyAlignment="1">
      <alignment horizontal="center" vertical="center" wrapText="1"/>
    </xf>
    <xf numFmtId="49" fontId="10" fillId="0" borderId="29" xfId="3" applyNumberFormat="1" applyFont="1" applyBorder="1" applyAlignment="1">
      <alignment horizontal="center" vertical="center"/>
    </xf>
    <xf numFmtId="0" fontId="16" fillId="0" borderId="29" xfId="5" applyFont="1" applyFill="1" applyBorder="1" applyAlignment="1">
      <alignment vertical="center" wrapText="1"/>
    </xf>
    <xf numFmtId="177" fontId="10" fillId="0" borderId="29" xfId="3" applyNumberFormat="1" applyFont="1" applyBorder="1" applyAlignment="1">
      <alignment horizontal="center" vertical="center" wrapText="1"/>
    </xf>
    <xf numFmtId="0" fontId="14" fillId="0" borderId="18" xfId="3" applyFont="1" applyBorder="1" applyAlignment="1">
      <alignment horizontal="right" vertical="center" wrapText="1"/>
    </xf>
    <xf numFmtId="0" fontId="10" fillId="0" borderId="7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6" fillId="0" borderId="11" xfId="5" applyFont="1" applyBorder="1" applyAlignment="1">
      <alignment vertical="center" wrapText="1"/>
    </xf>
    <xf numFmtId="0" fontId="16" fillId="0" borderId="9" xfId="5" applyFont="1" applyBorder="1" applyAlignment="1">
      <alignment vertical="center" wrapText="1"/>
    </xf>
    <xf numFmtId="177" fontId="15" fillId="0" borderId="29" xfId="3" applyNumberFormat="1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49" fontId="10" fillId="0" borderId="29" xfId="3" applyNumberFormat="1" applyFont="1" applyBorder="1" applyAlignment="1">
      <alignment horizontal="center" vertical="center" wrapText="1"/>
    </xf>
    <xf numFmtId="176" fontId="10" fillId="0" borderId="19" xfId="3" applyNumberFormat="1" applyFont="1" applyBorder="1" applyAlignment="1">
      <alignment horizontal="center" vertical="center"/>
    </xf>
    <xf numFmtId="176" fontId="10" fillId="0" borderId="20" xfId="3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176" fontId="10" fillId="0" borderId="21" xfId="3" applyNumberFormat="1" applyFont="1" applyBorder="1" applyAlignment="1">
      <alignment horizontal="center" vertical="center"/>
    </xf>
    <xf numFmtId="176" fontId="10" fillId="0" borderId="22" xfId="3" applyNumberFormat="1" applyFont="1" applyBorder="1" applyAlignment="1">
      <alignment horizontal="center" vertical="center"/>
    </xf>
    <xf numFmtId="176" fontId="10" fillId="0" borderId="4" xfId="3" applyNumberFormat="1" applyFont="1" applyBorder="1" applyAlignment="1">
      <alignment horizontal="center" vertical="center"/>
    </xf>
    <xf numFmtId="177" fontId="10" fillId="0" borderId="25" xfId="3" applyNumberFormat="1" applyFont="1" applyBorder="1" applyAlignment="1">
      <alignment horizontal="center" vertical="center" wrapText="1"/>
    </xf>
    <xf numFmtId="177" fontId="10" fillId="0" borderId="8" xfId="3" applyNumberFormat="1" applyFont="1" applyBorder="1" applyAlignment="1">
      <alignment horizontal="center" vertical="center" wrapText="1"/>
    </xf>
    <xf numFmtId="49" fontId="10" fillId="0" borderId="11" xfId="3" applyNumberFormat="1" applyFont="1" applyBorder="1" applyAlignment="1">
      <alignment horizontal="center" vertical="center"/>
    </xf>
    <xf numFmtId="49" fontId="10" fillId="0" borderId="9" xfId="3" applyNumberFormat="1" applyFont="1" applyBorder="1" applyAlignment="1">
      <alignment horizontal="center" vertical="center"/>
    </xf>
  </cellXfs>
  <cellStyles count="10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  <cellStyle name="標準_参1.　款項目別･事項別財源表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fukushi/cmsfiles/contents/0000620/620147/R6_008kokuho-(02.15).xlsx" TargetMode="External"/><Relationship Id="rId13" Type="http://schemas.openxmlformats.org/officeDocument/2006/relationships/hyperlink" Target="https://www.city.osaka.lg.jp/fukushi/cmsfiles/contents/0000620/620147/R6_013kokuho-(02.15).xlsx" TargetMode="External"/><Relationship Id="rId18" Type="http://schemas.openxmlformats.org/officeDocument/2006/relationships/hyperlink" Target="https://www.city.osaka.lg.jp/fukushi/cmsfiles/contents/0000620/620147/R6_018kokuho-(02.15).xlsx" TargetMode="External"/><Relationship Id="rId3" Type="http://schemas.openxmlformats.org/officeDocument/2006/relationships/hyperlink" Target="https://www.city.osaka.lg.jp/fukushi/cmsfiles/contents/0000620/620147/R6_003kokuho-(02.15).xlsx" TargetMode="External"/><Relationship Id="rId21" Type="http://schemas.openxmlformats.org/officeDocument/2006/relationships/hyperlink" Target="https://www.city.osaka.lg.jp/fukushi/cmsfiles/contents/0000620/620147/R6_021kokuho-(02.15).xlsx" TargetMode="External"/><Relationship Id="rId7" Type="http://schemas.openxmlformats.org/officeDocument/2006/relationships/hyperlink" Target="https://www.city.osaka.lg.jp/fukushi/cmsfiles/contents/0000620/620147/R6_007kokuho-(02.15).xlsx" TargetMode="External"/><Relationship Id="rId12" Type="http://schemas.openxmlformats.org/officeDocument/2006/relationships/hyperlink" Target="https://www.city.osaka.lg.jp/fukushi/cmsfiles/contents/0000620/620147/R6_012kokuho-(02.15).xlsx" TargetMode="External"/><Relationship Id="rId17" Type="http://schemas.openxmlformats.org/officeDocument/2006/relationships/hyperlink" Target="https://www.city.osaka.lg.jp/fukushi/cmsfiles/contents/0000620/620147/R6_017kokuho-(02.15).xlsx" TargetMode="External"/><Relationship Id="rId2" Type="http://schemas.openxmlformats.org/officeDocument/2006/relationships/hyperlink" Target="https://www.city.osaka.lg.jp/fukushi/cmsfiles/contents/0000620/620147/R6_002kokuho-(02.15).xlsx" TargetMode="External"/><Relationship Id="rId16" Type="http://schemas.openxmlformats.org/officeDocument/2006/relationships/hyperlink" Target="https://www.city.osaka.lg.jp/fukushi/cmsfiles/contents/0000620/620147/R6_016kokuho-(02.15).xlsx" TargetMode="External"/><Relationship Id="rId20" Type="http://schemas.openxmlformats.org/officeDocument/2006/relationships/hyperlink" Target="https://www.city.osaka.lg.jp/fukushi/cmsfiles/contents/0000620/620147/R6_020kokuho-(02.15).xlsx" TargetMode="External"/><Relationship Id="rId1" Type="http://schemas.openxmlformats.org/officeDocument/2006/relationships/hyperlink" Target="https://www.city.osaka.lg.jp/fukushi/cmsfiles/contents/0000620/620147/R6_001kokuho-(02.15).xlsx" TargetMode="External"/><Relationship Id="rId6" Type="http://schemas.openxmlformats.org/officeDocument/2006/relationships/hyperlink" Target="https://www.city.osaka.lg.jp/fukushi/cmsfiles/contents/0000620/620147/R6_006kokuho-(02.15).xlsx" TargetMode="External"/><Relationship Id="rId11" Type="http://schemas.openxmlformats.org/officeDocument/2006/relationships/hyperlink" Target="https://www.city.osaka.lg.jp/fukushi/cmsfiles/contents/0000620/620147/R6_011kokuho-(02.15).xlsx" TargetMode="External"/><Relationship Id="rId5" Type="http://schemas.openxmlformats.org/officeDocument/2006/relationships/hyperlink" Target="https://www.city.osaka.lg.jp/fukushi/cmsfiles/contents/0000620/620147/R6_005kokuho-(02.15).xlsx" TargetMode="External"/><Relationship Id="rId15" Type="http://schemas.openxmlformats.org/officeDocument/2006/relationships/hyperlink" Target="https://www.city.osaka.lg.jp/fukushi/cmsfiles/contents/0000620/620147/R6_015kokuho-(02.15).xlsx" TargetMode="External"/><Relationship Id="rId10" Type="http://schemas.openxmlformats.org/officeDocument/2006/relationships/hyperlink" Target="https://www.city.osaka.lg.jp/fukushi/cmsfiles/contents/0000620/620147/R6_010kokuho-(02.15).xlsx" TargetMode="External"/><Relationship Id="rId19" Type="http://schemas.openxmlformats.org/officeDocument/2006/relationships/hyperlink" Target="https://www.city.osaka.lg.jp/fukushi/cmsfiles/contents/0000620/620147/R6_019kokuho-(02.15).xlsx" TargetMode="External"/><Relationship Id="rId4" Type="http://schemas.openxmlformats.org/officeDocument/2006/relationships/hyperlink" Target="https://www.city.osaka.lg.jp/fukushi/cmsfiles/contents/0000620/620147/R6_004kokuho-(02.15).xlsx" TargetMode="External"/><Relationship Id="rId9" Type="http://schemas.openxmlformats.org/officeDocument/2006/relationships/hyperlink" Target="https://www.city.osaka.lg.jp/fukushi/cmsfiles/contents/0000620/620147/R6_009kokuho-(02.15).xlsx" TargetMode="External"/><Relationship Id="rId14" Type="http://schemas.openxmlformats.org/officeDocument/2006/relationships/hyperlink" Target="https://www.city.osaka.lg.jp/fukushi/cmsfiles/contents/0000620/620147/R6_014kokuho-(02.15).xls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J80"/>
  <sheetViews>
    <sheetView tabSelected="1" view="pageBreakPreview" zoomScaleNormal="100" zoomScaleSheetLayoutView="100" workbookViewId="0">
      <selection activeCell="A5" sqref="A5"/>
    </sheetView>
  </sheetViews>
  <sheetFormatPr defaultColWidth="8.625" defaultRowHeight="18" customHeight="1"/>
  <cols>
    <col min="1" max="1" width="3.75" style="3" customWidth="1"/>
    <col min="2" max="2" width="12.5" style="3" customWidth="1"/>
    <col min="3" max="3" width="23.75" style="3" customWidth="1"/>
    <col min="4" max="4" width="17.5" style="3" customWidth="1"/>
    <col min="5" max="5" width="12.5" style="3" customWidth="1"/>
    <col min="6" max="6" width="12.5" style="45" customWidth="1"/>
    <col min="7" max="7" width="12.5" style="4" customWidth="1"/>
    <col min="8" max="8" width="6.25" style="3" customWidth="1"/>
    <col min="9" max="9" width="9.375" style="3" customWidth="1"/>
    <col min="10" max="10" width="3.25" style="6" bestFit="1" customWidth="1"/>
    <col min="11" max="11" width="7.375" style="6" bestFit="1" customWidth="1"/>
    <col min="12" max="212" width="8.625" style="6" customWidth="1"/>
    <col min="213" max="16384" width="8.625" style="6"/>
  </cols>
  <sheetData>
    <row r="1" spans="1:10" ht="17.25" customHeight="1">
      <c r="G1" s="5"/>
    </row>
    <row r="2" spans="1:10" ht="17.25" customHeight="1">
      <c r="A2" s="7"/>
      <c r="B2" s="7"/>
      <c r="G2" s="8"/>
      <c r="I2" s="9"/>
    </row>
    <row r="3" spans="1:10" ht="17.25" customHeight="1">
      <c r="A3" s="7"/>
      <c r="B3" s="7"/>
      <c r="G3" s="8"/>
      <c r="I3" s="9"/>
    </row>
    <row r="4" spans="1:10" ht="17.25" customHeight="1">
      <c r="G4" s="8"/>
    </row>
    <row r="5" spans="1:10" ht="18" customHeight="1">
      <c r="A5" s="7" t="s">
        <v>13</v>
      </c>
      <c r="B5" s="7"/>
      <c r="G5" s="3"/>
      <c r="H5" s="10"/>
      <c r="I5" s="10"/>
    </row>
    <row r="6" spans="1:10" ht="15" customHeight="1">
      <c r="G6" s="3"/>
    </row>
    <row r="7" spans="1:10" ht="18" customHeight="1">
      <c r="A7" s="11" t="s">
        <v>15</v>
      </c>
      <c r="B7" s="11"/>
      <c r="F7" s="46"/>
      <c r="G7" s="11"/>
      <c r="I7" s="12" t="s">
        <v>16</v>
      </c>
    </row>
    <row r="8" spans="1:10" ht="10.5" customHeight="1">
      <c r="F8" s="46"/>
      <c r="G8" s="11"/>
    </row>
    <row r="9" spans="1:10" ht="27" customHeight="1" thickBot="1">
      <c r="E9" s="61" t="s">
        <v>14</v>
      </c>
      <c r="F9" s="61"/>
      <c r="G9" s="13"/>
      <c r="I9" s="14" t="s">
        <v>0</v>
      </c>
    </row>
    <row r="10" spans="1:10" ht="15" customHeight="1">
      <c r="A10" s="15" t="s">
        <v>1</v>
      </c>
      <c r="B10" s="16" t="s">
        <v>10</v>
      </c>
      <c r="C10" s="62" t="s">
        <v>9</v>
      </c>
      <c r="D10" s="64" t="s">
        <v>11</v>
      </c>
      <c r="E10" s="35" t="s">
        <v>45</v>
      </c>
      <c r="F10" s="47" t="s">
        <v>46</v>
      </c>
      <c r="G10" s="35" t="s">
        <v>7</v>
      </c>
      <c r="H10" s="66" t="s">
        <v>2</v>
      </c>
      <c r="I10" s="67"/>
    </row>
    <row r="11" spans="1:10" ht="15" customHeight="1">
      <c r="A11" s="17" t="s">
        <v>3</v>
      </c>
      <c r="B11" s="18" t="s">
        <v>6</v>
      </c>
      <c r="C11" s="63"/>
      <c r="D11" s="65"/>
      <c r="E11" s="36" t="s">
        <v>12</v>
      </c>
      <c r="F11" s="48" t="s">
        <v>49</v>
      </c>
      <c r="G11" s="36" t="s">
        <v>8</v>
      </c>
      <c r="H11" s="56"/>
      <c r="I11" s="68"/>
    </row>
    <row r="12" spans="1:10" ht="15" customHeight="1">
      <c r="A12" s="57">
        <v>1</v>
      </c>
      <c r="B12" s="58" t="s">
        <v>17</v>
      </c>
      <c r="C12" s="69" t="s">
        <v>70</v>
      </c>
      <c r="D12" s="71" t="s">
        <v>18</v>
      </c>
      <c r="E12" s="2">
        <v>2691456</v>
      </c>
      <c r="F12" s="41">
        <v>2723829</v>
      </c>
      <c r="G12" s="19">
        <f>F12-E12</f>
        <v>32373</v>
      </c>
      <c r="H12" s="55" t="s">
        <v>4</v>
      </c>
      <c r="I12" s="20"/>
      <c r="J12" s="6" t="s">
        <v>47</v>
      </c>
    </row>
    <row r="13" spans="1:10" ht="15" customHeight="1">
      <c r="A13" s="57"/>
      <c r="B13" s="58"/>
      <c r="C13" s="70"/>
      <c r="D13" s="71"/>
      <c r="E13" s="1">
        <v>2691456</v>
      </c>
      <c r="F13" s="43">
        <v>2723829</v>
      </c>
      <c r="G13" s="21">
        <f>F13-E13</f>
        <v>32373</v>
      </c>
      <c r="H13" s="56"/>
      <c r="I13" s="22"/>
      <c r="J13" s="6" t="s">
        <v>48</v>
      </c>
    </row>
    <row r="14" spans="1:10" ht="15" customHeight="1">
      <c r="A14" s="53" t="s">
        <v>5</v>
      </c>
      <c r="B14" s="54"/>
      <c r="C14" s="54"/>
      <c r="D14" s="54"/>
      <c r="E14" s="2">
        <f t="shared" ref="E14:G15" si="0">E12</f>
        <v>2691456</v>
      </c>
      <c r="F14" s="41">
        <f t="shared" si="0"/>
        <v>2723829</v>
      </c>
      <c r="G14" s="19">
        <f t="shared" si="0"/>
        <v>32373</v>
      </c>
      <c r="H14" s="55"/>
      <c r="I14" s="20"/>
    </row>
    <row r="15" spans="1:10" ht="15" customHeight="1">
      <c r="A15" s="53"/>
      <c r="B15" s="54"/>
      <c r="C15" s="54"/>
      <c r="D15" s="54"/>
      <c r="E15" s="1">
        <f t="shared" si="0"/>
        <v>2691456</v>
      </c>
      <c r="F15" s="43">
        <f t="shared" si="0"/>
        <v>2723829</v>
      </c>
      <c r="G15" s="21">
        <f t="shared" si="0"/>
        <v>32373</v>
      </c>
      <c r="H15" s="56"/>
      <c r="I15" s="22"/>
    </row>
    <row r="16" spans="1:10" ht="15" customHeight="1">
      <c r="A16" s="57">
        <v>2</v>
      </c>
      <c r="B16" s="58" t="s">
        <v>19</v>
      </c>
      <c r="C16" s="59" t="s">
        <v>52</v>
      </c>
      <c r="D16" s="60" t="s">
        <v>18</v>
      </c>
      <c r="E16" s="2">
        <v>273903</v>
      </c>
      <c r="F16" s="37">
        <v>297685</v>
      </c>
      <c r="G16" s="19">
        <f t="shared" ref="G16:G29" si="1">F16-E16</f>
        <v>23782</v>
      </c>
      <c r="H16" s="55"/>
      <c r="I16" s="23"/>
      <c r="J16" s="6" t="s">
        <v>47</v>
      </c>
    </row>
    <row r="17" spans="1:10" ht="15" customHeight="1">
      <c r="A17" s="57"/>
      <c r="B17" s="58"/>
      <c r="C17" s="59"/>
      <c r="D17" s="60"/>
      <c r="E17" s="1">
        <v>272735</v>
      </c>
      <c r="F17" s="38">
        <f>296542</f>
        <v>296542</v>
      </c>
      <c r="G17" s="21">
        <f t="shared" si="1"/>
        <v>23807</v>
      </c>
      <c r="H17" s="56"/>
      <c r="I17" s="24"/>
      <c r="J17" s="6" t="s">
        <v>48</v>
      </c>
    </row>
    <row r="18" spans="1:10" ht="15" customHeight="1">
      <c r="A18" s="57">
        <v>3</v>
      </c>
      <c r="B18" s="58" t="s">
        <v>19</v>
      </c>
      <c r="C18" s="59" t="s">
        <v>53</v>
      </c>
      <c r="D18" s="60" t="s">
        <v>18</v>
      </c>
      <c r="E18" s="2">
        <v>369061</v>
      </c>
      <c r="F18" s="37">
        <v>342497</v>
      </c>
      <c r="G18" s="19">
        <f t="shared" si="1"/>
        <v>-26564</v>
      </c>
      <c r="H18" s="55"/>
      <c r="I18" s="20"/>
      <c r="J18" s="6" t="s">
        <v>47</v>
      </c>
    </row>
    <row r="19" spans="1:10" ht="15" customHeight="1">
      <c r="A19" s="57"/>
      <c r="B19" s="58"/>
      <c r="C19" s="59"/>
      <c r="D19" s="60"/>
      <c r="E19" s="1">
        <v>359701</v>
      </c>
      <c r="F19" s="38">
        <f>342497-280-4029-5000</f>
        <v>333188</v>
      </c>
      <c r="G19" s="21">
        <f t="shared" si="1"/>
        <v>-26513</v>
      </c>
      <c r="H19" s="56"/>
      <c r="I19" s="25"/>
      <c r="J19" s="6" t="s">
        <v>48</v>
      </c>
    </row>
    <row r="20" spans="1:10" ht="15" customHeight="1">
      <c r="A20" s="57">
        <v>4</v>
      </c>
      <c r="B20" s="58" t="s">
        <v>19</v>
      </c>
      <c r="C20" s="59" t="s">
        <v>54</v>
      </c>
      <c r="D20" s="60" t="s">
        <v>18</v>
      </c>
      <c r="E20" s="2">
        <v>31923</v>
      </c>
      <c r="F20" s="37">
        <v>33642</v>
      </c>
      <c r="G20" s="19">
        <f t="shared" si="1"/>
        <v>1719</v>
      </c>
      <c r="H20" s="55"/>
      <c r="I20" s="26"/>
      <c r="J20" s="6" t="s">
        <v>47</v>
      </c>
    </row>
    <row r="21" spans="1:10" ht="15" customHeight="1">
      <c r="A21" s="57"/>
      <c r="B21" s="58"/>
      <c r="C21" s="59"/>
      <c r="D21" s="60"/>
      <c r="E21" s="1">
        <v>31923</v>
      </c>
      <c r="F21" s="38">
        <v>33642</v>
      </c>
      <c r="G21" s="21">
        <f t="shared" si="1"/>
        <v>1719</v>
      </c>
      <c r="H21" s="56"/>
      <c r="I21" s="25"/>
      <c r="J21" s="6" t="s">
        <v>48</v>
      </c>
    </row>
    <row r="22" spans="1:10" ht="15" customHeight="1">
      <c r="A22" s="57">
        <v>5</v>
      </c>
      <c r="B22" s="58" t="s">
        <v>19</v>
      </c>
      <c r="C22" s="59" t="s">
        <v>55</v>
      </c>
      <c r="D22" s="60" t="s">
        <v>20</v>
      </c>
      <c r="E22" s="2">
        <v>326657</v>
      </c>
      <c r="F22" s="37">
        <v>363881</v>
      </c>
      <c r="G22" s="19">
        <f t="shared" si="1"/>
        <v>37224</v>
      </c>
      <c r="H22" s="55" t="s">
        <v>4</v>
      </c>
      <c r="I22" s="20"/>
      <c r="J22" s="6" t="s">
        <v>47</v>
      </c>
    </row>
    <row r="23" spans="1:10" ht="15" customHeight="1">
      <c r="A23" s="57"/>
      <c r="B23" s="58"/>
      <c r="C23" s="59"/>
      <c r="D23" s="60"/>
      <c r="E23" s="1">
        <v>326657</v>
      </c>
      <c r="F23" s="38">
        <v>363881</v>
      </c>
      <c r="G23" s="21">
        <f t="shared" si="1"/>
        <v>37224</v>
      </c>
      <c r="H23" s="56"/>
      <c r="I23" s="22"/>
      <c r="J23" s="6" t="s">
        <v>48</v>
      </c>
    </row>
    <row r="24" spans="1:10" ht="15" customHeight="1">
      <c r="A24" s="57">
        <v>6</v>
      </c>
      <c r="B24" s="58" t="s">
        <v>19</v>
      </c>
      <c r="C24" s="59" t="s">
        <v>56</v>
      </c>
      <c r="D24" s="60" t="s">
        <v>21</v>
      </c>
      <c r="E24" s="2">
        <v>190344</v>
      </c>
      <c r="F24" s="37">
        <v>471564</v>
      </c>
      <c r="G24" s="19">
        <f t="shared" si="1"/>
        <v>281220</v>
      </c>
      <c r="H24" s="55" t="s">
        <v>4</v>
      </c>
      <c r="I24" s="20"/>
      <c r="J24" s="6" t="s">
        <v>47</v>
      </c>
    </row>
    <row r="25" spans="1:10" ht="15" customHeight="1">
      <c r="A25" s="57"/>
      <c r="B25" s="58"/>
      <c r="C25" s="59"/>
      <c r="D25" s="60"/>
      <c r="E25" s="1">
        <v>190344</v>
      </c>
      <c r="F25" s="38">
        <v>471564</v>
      </c>
      <c r="G25" s="21">
        <f t="shared" si="1"/>
        <v>281220</v>
      </c>
      <c r="H25" s="56"/>
      <c r="I25" s="22"/>
      <c r="J25" s="6" t="s">
        <v>48</v>
      </c>
    </row>
    <row r="26" spans="1:10" ht="15" customHeight="1">
      <c r="A26" s="86">
        <v>7</v>
      </c>
      <c r="B26" s="88" t="s">
        <v>22</v>
      </c>
      <c r="C26" s="59" t="s">
        <v>57</v>
      </c>
      <c r="D26" s="60" t="s">
        <v>20</v>
      </c>
      <c r="E26" s="19">
        <v>260302</v>
      </c>
      <c r="F26" s="39">
        <v>629533</v>
      </c>
      <c r="G26" s="19">
        <f t="shared" si="1"/>
        <v>369231</v>
      </c>
      <c r="H26" s="55" t="s">
        <v>4</v>
      </c>
      <c r="I26" s="20"/>
      <c r="J26" s="6" t="s">
        <v>47</v>
      </c>
    </row>
    <row r="27" spans="1:10" ht="15" customHeight="1">
      <c r="A27" s="87"/>
      <c r="B27" s="89"/>
      <c r="C27" s="59"/>
      <c r="D27" s="60"/>
      <c r="E27" s="27">
        <v>260302</v>
      </c>
      <c r="F27" s="40">
        <v>629533</v>
      </c>
      <c r="G27" s="21">
        <f t="shared" si="1"/>
        <v>369231</v>
      </c>
      <c r="H27" s="56"/>
      <c r="I27" s="22"/>
      <c r="J27" s="6" t="s">
        <v>48</v>
      </c>
    </row>
    <row r="28" spans="1:10" ht="15" customHeight="1">
      <c r="A28" s="57">
        <v>8</v>
      </c>
      <c r="B28" s="58" t="s">
        <v>19</v>
      </c>
      <c r="C28" s="59" t="s">
        <v>58</v>
      </c>
      <c r="D28" s="60" t="s">
        <v>18</v>
      </c>
      <c r="E28" s="2">
        <v>200427</v>
      </c>
      <c r="F28" s="37">
        <v>206400</v>
      </c>
      <c r="G28" s="19">
        <f t="shared" si="1"/>
        <v>5973</v>
      </c>
      <c r="H28" s="55" t="s">
        <v>4</v>
      </c>
      <c r="I28" s="20"/>
      <c r="J28" s="6" t="s">
        <v>47</v>
      </c>
    </row>
    <row r="29" spans="1:10" ht="15" customHeight="1">
      <c r="A29" s="57"/>
      <c r="B29" s="58"/>
      <c r="C29" s="59"/>
      <c r="D29" s="60"/>
      <c r="E29" s="1">
        <v>200414</v>
      </c>
      <c r="F29" s="38">
        <v>206200</v>
      </c>
      <c r="G29" s="21">
        <f t="shared" si="1"/>
        <v>5786</v>
      </c>
      <c r="H29" s="56"/>
      <c r="I29" s="22"/>
      <c r="J29" s="6" t="s">
        <v>48</v>
      </c>
    </row>
    <row r="30" spans="1:10" ht="15" customHeight="1">
      <c r="A30" s="53" t="s">
        <v>23</v>
      </c>
      <c r="B30" s="54"/>
      <c r="C30" s="54"/>
      <c r="D30" s="54"/>
      <c r="E30" s="2">
        <f t="shared" ref="E30:G31" si="2">SUM(E16,E18,E20,E22,E24,E26,E28)</f>
        <v>1652617</v>
      </c>
      <c r="F30" s="41">
        <f t="shared" si="2"/>
        <v>2345202</v>
      </c>
      <c r="G30" s="19">
        <f t="shared" si="2"/>
        <v>692585</v>
      </c>
      <c r="H30" s="55" t="s">
        <v>4</v>
      </c>
      <c r="I30" s="20"/>
    </row>
    <row r="31" spans="1:10" ht="15" customHeight="1">
      <c r="A31" s="53"/>
      <c r="B31" s="54"/>
      <c r="C31" s="54"/>
      <c r="D31" s="54"/>
      <c r="E31" s="1">
        <f t="shared" si="2"/>
        <v>1642076</v>
      </c>
      <c r="F31" s="43">
        <f>SUM(F17,F19,F21,F23,F25,F27,F29)</f>
        <v>2334550</v>
      </c>
      <c r="G31" s="21">
        <f t="shared" si="2"/>
        <v>692474</v>
      </c>
      <c r="H31" s="56"/>
      <c r="I31" s="22"/>
    </row>
    <row r="32" spans="1:10" ht="15" customHeight="1">
      <c r="A32" s="57">
        <v>9</v>
      </c>
      <c r="B32" s="58" t="s">
        <v>24</v>
      </c>
      <c r="C32" s="59" t="s">
        <v>59</v>
      </c>
      <c r="D32" s="60" t="s">
        <v>18</v>
      </c>
      <c r="E32" s="2">
        <v>1365</v>
      </c>
      <c r="F32" s="41">
        <v>1364</v>
      </c>
      <c r="G32" s="19">
        <f>F32-E32</f>
        <v>-1</v>
      </c>
      <c r="H32" s="55" t="s">
        <v>4</v>
      </c>
      <c r="I32" s="20"/>
      <c r="J32" s="6" t="s">
        <v>47</v>
      </c>
    </row>
    <row r="33" spans="1:10" ht="15" customHeight="1">
      <c r="A33" s="57"/>
      <c r="B33" s="58"/>
      <c r="C33" s="59"/>
      <c r="D33" s="60"/>
      <c r="E33" s="1">
        <v>1365</v>
      </c>
      <c r="F33" s="43">
        <v>1364</v>
      </c>
      <c r="G33" s="21">
        <f>F33-E33</f>
        <v>-1</v>
      </c>
      <c r="H33" s="56"/>
      <c r="I33" s="22"/>
      <c r="J33" s="6" t="s">
        <v>48</v>
      </c>
    </row>
    <row r="34" spans="1:10" ht="15" customHeight="1">
      <c r="A34" s="53" t="s">
        <v>25</v>
      </c>
      <c r="B34" s="54"/>
      <c r="C34" s="54"/>
      <c r="D34" s="54"/>
      <c r="E34" s="2">
        <f t="shared" ref="E34:G35" si="3">E32</f>
        <v>1365</v>
      </c>
      <c r="F34" s="41">
        <f t="shared" si="3"/>
        <v>1364</v>
      </c>
      <c r="G34" s="19">
        <f t="shared" si="3"/>
        <v>-1</v>
      </c>
      <c r="H34" s="55" t="s">
        <v>4</v>
      </c>
      <c r="I34" s="20"/>
    </row>
    <row r="35" spans="1:10" ht="15" customHeight="1">
      <c r="A35" s="53"/>
      <c r="B35" s="54"/>
      <c r="C35" s="54"/>
      <c r="D35" s="54"/>
      <c r="E35" s="1">
        <f t="shared" si="3"/>
        <v>1365</v>
      </c>
      <c r="F35" s="43">
        <f t="shared" si="3"/>
        <v>1364</v>
      </c>
      <c r="G35" s="21">
        <f t="shared" si="3"/>
        <v>-1</v>
      </c>
      <c r="H35" s="56"/>
      <c r="I35" s="22"/>
    </row>
    <row r="36" spans="1:10" ht="15" customHeight="1">
      <c r="A36" s="57">
        <v>10</v>
      </c>
      <c r="B36" s="58" t="s">
        <v>26</v>
      </c>
      <c r="C36" s="59" t="s">
        <v>60</v>
      </c>
      <c r="D36" s="60" t="s">
        <v>18</v>
      </c>
      <c r="E36" s="2">
        <v>127964</v>
      </c>
      <c r="F36" s="41">
        <v>145287</v>
      </c>
      <c r="G36" s="19">
        <f t="shared" ref="G36:G41" si="4">F36-E36</f>
        <v>17323</v>
      </c>
      <c r="H36" s="55" t="s">
        <v>4</v>
      </c>
      <c r="I36" s="20"/>
      <c r="J36" s="6" t="s">
        <v>47</v>
      </c>
    </row>
    <row r="37" spans="1:10" ht="15" customHeight="1">
      <c r="A37" s="57"/>
      <c r="B37" s="58"/>
      <c r="C37" s="59"/>
      <c r="D37" s="60"/>
      <c r="E37" s="1">
        <v>127695</v>
      </c>
      <c r="F37" s="43">
        <f>F36</f>
        <v>145287</v>
      </c>
      <c r="G37" s="21">
        <f t="shared" si="4"/>
        <v>17592</v>
      </c>
      <c r="H37" s="56"/>
      <c r="I37" s="22"/>
      <c r="J37" s="6" t="s">
        <v>48</v>
      </c>
    </row>
    <row r="38" spans="1:10" ht="15" customHeight="1">
      <c r="A38" s="57">
        <v>11</v>
      </c>
      <c r="B38" s="58" t="s">
        <v>26</v>
      </c>
      <c r="C38" s="59" t="s">
        <v>61</v>
      </c>
      <c r="D38" s="60" t="s">
        <v>18</v>
      </c>
      <c r="E38" s="2">
        <v>861872</v>
      </c>
      <c r="F38" s="41">
        <v>965406</v>
      </c>
      <c r="G38" s="19">
        <f t="shared" si="4"/>
        <v>103534</v>
      </c>
      <c r="H38" s="55" t="s">
        <v>4</v>
      </c>
      <c r="I38" s="20"/>
      <c r="J38" s="6" t="s">
        <v>47</v>
      </c>
    </row>
    <row r="39" spans="1:10" ht="15" customHeight="1">
      <c r="A39" s="57"/>
      <c r="B39" s="58"/>
      <c r="C39" s="59"/>
      <c r="D39" s="60"/>
      <c r="E39" s="1">
        <v>859292</v>
      </c>
      <c r="F39" s="43">
        <f>963250</f>
        <v>963250</v>
      </c>
      <c r="G39" s="21">
        <f t="shared" si="4"/>
        <v>103958</v>
      </c>
      <c r="H39" s="56"/>
      <c r="I39" s="22"/>
      <c r="J39" s="6" t="s">
        <v>48</v>
      </c>
    </row>
    <row r="40" spans="1:10" ht="15" customHeight="1">
      <c r="A40" s="57">
        <v>12</v>
      </c>
      <c r="B40" s="58" t="s">
        <v>26</v>
      </c>
      <c r="C40" s="59" t="s">
        <v>42</v>
      </c>
      <c r="D40" s="60" t="s">
        <v>18</v>
      </c>
      <c r="E40" s="2">
        <v>475093</v>
      </c>
      <c r="F40" s="41">
        <v>534735</v>
      </c>
      <c r="G40" s="19">
        <f t="shared" si="4"/>
        <v>59642</v>
      </c>
      <c r="H40" s="55" t="s">
        <v>4</v>
      </c>
      <c r="I40" s="20"/>
      <c r="J40" s="6" t="s">
        <v>47</v>
      </c>
    </row>
    <row r="41" spans="1:10" ht="15" customHeight="1">
      <c r="A41" s="57"/>
      <c r="B41" s="58"/>
      <c r="C41" s="59"/>
      <c r="D41" s="60"/>
      <c r="E41" s="1">
        <v>0</v>
      </c>
      <c r="F41" s="43">
        <v>0</v>
      </c>
      <c r="G41" s="21">
        <f t="shared" si="4"/>
        <v>0</v>
      </c>
      <c r="H41" s="56"/>
      <c r="I41" s="22"/>
      <c r="J41" s="6" t="s">
        <v>48</v>
      </c>
    </row>
    <row r="42" spans="1:10" ht="15" customHeight="1">
      <c r="A42" s="53" t="s">
        <v>27</v>
      </c>
      <c r="B42" s="54"/>
      <c r="C42" s="54"/>
      <c r="D42" s="54"/>
      <c r="E42" s="2">
        <f t="shared" ref="E42:G43" si="5">SUM(E36,E38,E40)</f>
        <v>1464929</v>
      </c>
      <c r="F42" s="41">
        <f t="shared" si="5"/>
        <v>1645428</v>
      </c>
      <c r="G42" s="19">
        <f t="shared" si="5"/>
        <v>180499</v>
      </c>
      <c r="H42" s="55" t="s">
        <v>4</v>
      </c>
      <c r="I42" s="20"/>
    </row>
    <row r="43" spans="1:10" ht="15" customHeight="1">
      <c r="A43" s="53"/>
      <c r="B43" s="54"/>
      <c r="C43" s="54"/>
      <c r="D43" s="54"/>
      <c r="E43" s="1">
        <f t="shared" si="5"/>
        <v>986987</v>
      </c>
      <c r="F43" s="43">
        <f t="shared" si="5"/>
        <v>1108537</v>
      </c>
      <c r="G43" s="21">
        <f t="shared" si="5"/>
        <v>121550</v>
      </c>
      <c r="H43" s="56"/>
      <c r="I43" s="22"/>
    </row>
    <row r="44" spans="1:10" ht="15" customHeight="1">
      <c r="A44" s="57">
        <v>13</v>
      </c>
      <c r="B44" s="58" t="s">
        <v>28</v>
      </c>
      <c r="C44" s="59" t="s">
        <v>62</v>
      </c>
      <c r="D44" s="60" t="s">
        <v>18</v>
      </c>
      <c r="E44" s="2">
        <v>498999</v>
      </c>
      <c r="F44" s="41">
        <v>491497</v>
      </c>
      <c r="G44" s="19">
        <f>F44-E44</f>
        <v>-7502</v>
      </c>
      <c r="H44" s="55" t="s">
        <v>4</v>
      </c>
      <c r="I44" s="20"/>
      <c r="J44" s="6" t="s">
        <v>47</v>
      </c>
    </row>
    <row r="45" spans="1:10" ht="15" customHeight="1">
      <c r="A45" s="57"/>
      <c r="B45" s="58"/>
      <c r="C45" s="59"/>
      <c r="D45" s="60"/>
      <c r="E45" s="1">
        <v>0</v>
      </c>
      <c r="F45" s="43">
        <v>0</v>
      </c>
      <c r="G45" s="21">
        <f>F45-E45</f>
        <v>0</v>
      </c>
      <c r="H45" s="56"/>
      <c r="I45" s="22"/>
      <c r="J45" s="6" t="s">
        <v>48</v>
      </c>
    </row>
    <row r="46" spans="1:10" ht="15" customHeight="1">
      <c r="A46" s="53" t="s">
        <v>29</v>
      </c>
      <c r="B46" s="54"/>
      <c r="C46" s="54"/>
      <c r="D46" s="54"/>
      <c r="E46" s="2">
        <f t="shared" ref="E46:G47" si="6">E44</f>
        <v>498999</v>
      </c>
      <c r="F46" s="41">
        <f t="shared" si="6"/>
        <v>491497</v>
      </c>
      <c r="G46" s="19">
        <f t="shared" si="6"/>
        <v>-7502</v>
      </c>
      <c r="H46" s="55" t="s">
        <v>4</v>
      </c>
      <c r="I46" s="20"/>
    </row>
    <row r="47" spans="1:10" ht="15" customHeight="1">
      <c r="A47" s="53"/>
      <c r="B47" s="54"/>
      <c r="C47" s="54"/>
      <c r="D47" s="54"/>
      <c r="E47" s="1">
        <f t="shared" si="6"/>
        <v>0</v>
      </c>
      <c r="F47" s="43">
        <f t="shared" si="6"/>
        <v>0</v>
      </c>
      <c r="G47" s="21">
        <f t="shared" si="6"/>
        <v>0</v>
      </c>
      <c r="H47" s="56"/>
      <c r="I47" s="22"/>
    </row>
    <row r="48" spans="1:10" ht="15" customHeight="1">
      <c r="A48" s="57">
        <v>14</v>
      </c>
      <c r="B48" s="58" t="s">
        <v>39</v>
      </c>
      <c r="C48" s="59" t="s">
        <v>41</v>
      </c>
      <c r="D48" s="60" t="s">
        <v>18</v>
      </c>
      <c r="E48" s="2">
        <v>5595</v>
      </c>
      <c r="F48" s="41">
        <v>4043</v>
      </c>
      <c r="G48" s="19">
        <f>F48-E48</f>
        <v>-1552</v>
      </c>
      <c r="H48" s="55" t="s">
        <v>4</v>
      </c>
      <c r="I48" s="20"/>
      <c r="J48" s="6" t="s">
        <v>47</v>
      </c>
    </row>
    <row r="49" spans="1:10" ht="15" customHeight="1">
      <c r="A49" s="57"/>
      <c r="B49" s="58"/>
      <c r="C49" s="59"/>
      <c r="D49" s="60"/>
      <c r="E49" s="1">
        <v>0</v>
      </c>
      <c r="F49" s="43">
        <v>0</v>
      </c>
      <c r="G49" s="21">
        <f>F49-E49</f>
        <v>0</v>
      </c>
      <c r="H49" s="56"/>
      <c r="I49" s="22"/>
      <c r="J49" s="6" t="s">
        <v>48</v>
      </c>
    </row>
    <row r="50" spans="1:10" ht="15" customHeight="1">
      <c r="A50" s="53" t="s">
        <v>40</v>
      </c>
      <c r="B50" s="54"/>
      <c r="C50" s="54"/>
      <c r="D50" s="54"/>
      <c r="E50" s="2">
        <f t="shared" ref="E50:G51" si="7">E48</f>
        <v>5595</v>
      </c>
      <c r="F50" s="41">
        <f t="shared" si="7"/>
        <v>4043</v>
      </c>
      <c r="G50" s="19">
        <f t="shared" si="7"/>
        <v>-1552</v>
      </c>
      <c r="H50" s="55" t="s">
        <v>4</v>
      </c>
      <c r="I50" s="20"/>
    </row>
    <row r="51" spans="1:10" ht="15" customHeight="1">
      <c r="A51" s="53"/>
      <c r="B51" s="54"/>
      <c r="C51" s="54"/>
      <c r="D51" s="54"/>
      <c r="E51" s="1">
        <f t="shared" si="7"/>
        <v>0</v>
      </c>
      <c r="F51" s="43">
        <f t="shared" si="7"/>
        <v>0</v>
      </c>
      <c r="G51" s="21">
        <f t="shared" si="7"/>
        <v>0</v>
      </c>
      <c r="H51" s="56"/>
      <c r="I51" s="22"/>
    </row>
    <row r="52" spans="1:10" ht="15" customHeight="1">
      <c r="A52" s="57">
        <v>15</v>
      </c>
      <c r="B52" s="58" t="s">
        <v>30</v>
      </c>
      <c r="C52" s="59" t="s">
        <v>63</v>
      </c>
      <c r="D52" s="60" t="s">
        <v>18</v>
      </c>
      <c r="E52" s="2">
        <v>198903187</v>
      </c>
      <c r="F52" s="41">
        <v>197786742</v>
      </c>
      <c r="G52" s="19">
        <f>F52-E52</f>
        <v>-1116445</v>
      </c>
      <c r="H52" s="55" t="s">
        <v>4</v>
      </c>
      <c r="I52" s="20"/>
      <c r="J52" s="6" t="s">
        <v>47</v>
      </c>
    </row>
    <row r="53" spans="1:10" ht="15" customHeight="1">
      <c r="A53" s="57"/>
      <c r="B53" s="58"/>
      <c r="C53" s="59"/>
      <c r="D53" s="60"/>
      <c r="E53" s="1">
        <v>0</v>
      </c>
      <c r="F53" s="43">
        <v>0</v>
      </c>
      <c r="G53" s="21">
        <f>F53-E53</f>
        <v>0</v>
      </c>
      <c r="H53" s="56"/>
      <c r="I53" s="22"/>
      <c r="J53" s="6" t="s">
        <v>48</v>
      </c>
    </row>
    <row r="54" spans="1:10" ht="15" customHeight="1">
      <c r="A54" s="53" t="s">
        <v>31</v>
      </c>
      <c r="B54" s="54"/>
      <c r="C54" s="54"/>
      <c r="D54" s="54"/>
      <c r="E54" s="2">
        <f t="shared" ref="E54:G55" si="8">E52</f>
        <v>198903187</v>
      </c>
      <c r="F54" s="41">
        <f t="shared" si="8"/>
        <v>197786742</v>
      </c>
      <c r="G54" s="19">
        <f t="shared" si="8"/>
        <v>-1116445</v>
      </c>
      <c r="H54" s="55" t="s">
        <v>4</v>
      </c>
      <c r="I54" s="20"/>
    </row>
    <row r="55" spans="1:10" ht="15" customHeight="1">
      <c r="A55" s="53"/>
      <c r="B55" s="54"/>
      <c r="C55" s="54"/>
      <c r="D55" s="54"/>
      <c r="E55" s="1">
        <f t="shared" si="8"/>
        <v>0</v>
      </c>
      <c r="F55" s="43">
        <f t="shared" si="8"/>
        <v>0</v>
      </c>
      <c r="G55" s="21">
        <f t="shared" si="8"/>
        <v>0</v>
      </c>
      <c r="H55" s="56"/>
      <c r="I55" s="22"/>
    </row>
    <row r="56" spans="1:10" ht="15" customHeight="1">
      <c r="A56" s="57">
        <v>16</v>
      </c>
      <c r="B56" s="58" t="s">
        <v>32</v>
      </c>
      <c r="C56" s="59" t="s">
        <v>64</v>
      </c>
      <c r="D56" s="60" t="s">
        <v>18</v>
      </c>
      <c r="E56" s="28">
        <v>96086741</v>
      </c>
      <c r="F56" s="44">
        <v>95211598</v>
      </c>
      <c r="G56" s="19">
        <f>F56-E56</f>
        <v>-875143</v>
      </c>
      <c r="H56" s="55" t="s">
        <v>4</v>
      </c>
      <c r="I56" s="20"/>
      <c r="J56" s="6" t="s">
        <v>47</v>
      </c>
    </row>
    <row r="57" spans="1:10" ht="15" customHeight="1">
      <c r="A57" s="57"/>
      <c r="B57" s="58"/>
      <c r="C57" s="59"/>
      <c r="D57" s="60"/>
      <c r="E57" s="1">
        <v>31666387</v>
      </c>
      <c r="F57" s="43">
        <v>31528890</v>
      </c>
      <c r="G57" s="21">
        <f>F57-E57</f>
        <v>-137497</v>
      </c>
      <c r="H57" s="56"/>
      <c r="I57" s="22"/>
      <c r="J57" s="6" t="s">
        <v>48</v>
      </c>
    </row>
    <row r="58" spans="1:10" ht="15" customHeight="1">
      <c r="A58" s="53" t="s">
        <v>33</v>
      </c>
      <c r="B58" s="54"/>
      <c r="C58" s="54"/>
      <c r="D58" s="54"/>
      <c r="E58" s="2">
        <f t="shared" ref="E58:G59" si="9">E56</f>
        <v>96086741</v>
      </c>
      <c r="F58" s="41">
        <f t="shared" si="9"/>
        <v>95211598</v>
      </c>
      <c r="G58" s="19">
        <f t="shared" si="9"/>
        <v>-875143</v>
      </c>
      <c r="H58" s="55" t="s">
        <v>4</v>
      </c>
      <c r="I58" s="20"/>
    </row>
    <row r="59" spans="1:10" ht="15" customHeight="1">
      <c r="A59" s="53"/>
      <c r="B59" s="54"/>
      <c r="C59" s="54"/>
      <c r="D59" s="54"/>
      <c r="E59" s="1">
        <f t="shared" si="9"/>
        <v>31666387</v>
      </c>
      <c r="F59" s="43">
        <f t="shared" si="9"/>
        <v>31528890</v>
      </c>
      <c r="G59" s="21">
        <f t="shared" si="9"/>
        <v>-137497</v>
      </c>
      <c r="H59" s="56"/>
      <c r="I59" s="22"/>
    </row>
    <row r="60" spans="1:10" ht="15" customHeight="1">
      <c r="A60" s="57">
        <v>17</v>
      </c>
      <c r="B60" s="58" t="s">
        <v>34</v>
      </c>
      <c r="C60" s="59" t="s">
        <v>65</v>
      </c>
      <c r="D60" s="60" t="s">
        <v>18</v>
      </c>
      <c r="E60" s="2">
        <v>1270368</v>
      </c>
      <c r="F60" s="41">
        <v>1247359</v>
      </c>
      <c r="G60" s="19">
        <f>F60-E60</f>
        <v>-23009</v>
      </c>
      <c r="H60" s="55" t="s">
        <v>4</v>
      </c>
      <c r="I60" s="20"/>
      <c r="J60" s="6" t="s">
        <v>47</v>
      </c>
    </row>
    <row r="61" spans="1:10" ht="15" customHeight="1">
      <c r="A61" s="57"/>
      <c r="B61" s="58"/>
      <c r="C61" s="59"/>
      <c r="D61" s="60"/>
      <c r="E61" s="21">
        <v>0</v>
      </c>
      <c r="F61" s="42">
        <v>238</v>
      </c>
      <c r="G61" s="21">
        <f>F61-E61</f>
        <v>238</v>
      </c>
      <c r="H61" s="56"/>
      <c r="I61" s="22"/>
      <c r="J61" s="6" t="s">
        <v>48</v>
      </c>
    </row>
    <row r="62" spans="1:10" ht="15" customHeight="1">
      <c r="A62" s="57">
        <v>18</v>
      </c>
      <c r="B62" s="58" t="s">
        <v>34</v>
      </c>
      <c r="C62" s="59" t="s">
        <v>66</v>
      </c>
      <c r="D62" s="60" t="s">
        <v>18</v>
      </c>
      <c r="E62" s="2">
        <v>44657</v>
      </c>
      <c r="F62" s="41">
        <v>24685</v>
      </c>
      <c r="G62" s="19">
        <f>F62-E62</f>
        <v>-19972</v>
      </c>
      <c r="H62" s="55" t="s">
        <v>4</v>
      </c>
      <c r="I62" s="20"/>
      <c r="J62" s="6" t="s">
        <v>47</v>
      </c>
    </row>
    <row r="63" spans="1:10" ht="15" customHeight="1">
      <c r="A63" s="57"/>
      <c r="B63" s="58"/>
      <c r="C63" s="59"/>
      <c r="D63" s="60"/>
      <c r="E63" s="1">
        <v>0</v>
      </c>
      <c r="F63" s="43">
        <v>0</v>
      </c>
      <c r="G63" s="21">
        <f>F63-E63</f>
        <v>0</v>
      </c>
      <c r="H63" s="56"/>
      <c r="I63" s="22"/>
      <c r="J63" s="6" t="s">
        <v>48</v>
      </c>
    </row>
    <row r="64" spans="1:10" ht="15" customHeight="1">
      <c r="A64" s="53" t="s">
        <v>35</v>
      </c>
      <c r="B64" s="54"/>
      <c r="C64" s="54"/>
      <c r="D64" s="54"/>
      <c r="E64" s="2">
        <f t="shared" ref="E64:G65" si="10">SUM(E60,E62)</f>
        <v>1315025</v>
      </c>
      <c r="F64" s="41">
        <f t="shared" si="10"/>
        <v>1272044</v>
      </c>
      <c r="G64" s="19">
        <f t="shared" si="10"/>
        <v>-42981</v>
      </c>
      <c r="H64" s="55" t="s">
        <v>4</v>
      </c>
      <c r="I64" s="20"/>
    </row>
    <row r="65" spans="1:10" ht="15" customHeight="1">
      <c r="A65" s="53"/>
      <c r="B65" s="54"/>
      <c r="C65" s="54"/>
      <c r="D65" s="54"/>
      <c r="E65" s="21">
        <f t="shared" si="10"/>
        <v>0</v>
      </c>
      <c r="F65" s="42">
        <f t="shared" si="10"/>
        <v>238</v>
      </c>
      <c r="G65" s="21">
        <f t="shared" si="10"/>
        <v>238</v>
      </c>
      <c r="H65" s="56"/>
      <c r="I65" s="22"/>
    </row>
    <row r="66" spans="1:10" ht="15" customHeight="1">
      <c r="A66" s="57">
        <v>19</v>
      </c>
      <c r="B66" s="58" t="s">
        <v>36</v>
      </c>
      <c r="C66" s="59" t="s">
        <v>67</v>
      </c>
      <c r="D66" s="60" t="s">
        <v>18</v>
      </c>
      <c r="E66" s="2">
        <v>635788</v>
      </c>
      <c r="F66" s="41">
        <v>663652</v>
      </c>
      <c r="G66" s="19">
        <f>F66-E66</f>
        <v>27864</v>
      </c>
      <c r="H66" s="55" t="s">
        <v>4</v>
      </c>
      <c r="I66" s="20"/>
      <c r="J66" s="6" t="s">
        <v>47</v>
      </c>
    </row>
    <row r="67" spans="1:10" ht="15" customHeight="1">
      <c r="A67" s="57"/>
      <c r="B67" s="58"/>
      <c r="C67" s="59"/>
      <c r="D67" s="60"/>
      <c r="E67" s="1">
        <v>171226</v>
      </c>
      <c r="F67" s="43">
        <f>663652-13606-401570-17447-8814-25439-3792</f>
        <v>192984</v>
      </c>
      <c r="G67" s="21">
        <f>F67-E67</f>
        <v>21758</v>
      </c>
      <c r="H67" s="56"/>
      <c r="I67" s="22"/>
      <c r="J67" s="6" t="s">
        <v>48</v>
      </c>
    </row>
    <row r="68" spans="1:10" ht="15" customHeight="1">
      <c r="A68" s="53" t="s">
        <v>37</v>
      </c>
      <c r="B68" s="54"/>
      <c r="C68" s="54"/>
      <c r="D68" s="54"/>
      <c r="E68" s="2">
        <f t="shared" ref="E68:G69" si="11">E66</f>
        <v>635788</v>
      </c>
      <c r="F68" s="41">
        <f t="shared" si="11"/>
        <v>663652</v>
      </c>
      <c r="G68" s="19">
        <f t="shared" si="11"/>
        <v>27864</v>
      </c>
      <c r="H68" s="55" t="s">
        <v>4</v>
      </c>
      <c r="I68" s="20"/>
    </row>
    <row r="69" spans="1:10" ht="15" customHeight="1">
      <c r="A69" s="53"/>
      <c r="B69" s="54"/>
      <c r="C69" s="54"/>
      <c r="D69" s="54"/>
      <c r="E69" s="1">
        <f t="shared" si="11"/>
        <v>171226</v>
      </c>
      <c r="F69" s="43">
        <f t="shared" si="11"/>
        <v>192984</v>
      </c>
      <c r="G69" s="21">
        <f t="shared" si="11"/>
        <v>21758</v>
      </c>
      <c r="H69" s="56"/>
      <c r="I69" s="22"/>
    </row>
    <row r="70" spans="1:10" ht="15" customHeight="1">
      <c r="A70" s="57">
        <v>20</v>
      </c>
      <c r="B70" s="79" t="s">
        <v>43</v>
      </c>
      <c r="C70" s="59" t="s">
        <v>68</v>
      </c>
      <c r="D70" s="60" t="s">
        <v>18</v>
      </c>
      <c r="E70" s="2">
        <v>150000</v>
      </c>
      <c r="F70" s="41">
        <v>150000</v>
      </c>
      <c r="G70" s="2">
        <f>F70-E70</f>
        <v>0</v>
      </c>
      <c r="H70" s="51"/>
      <c r="I70" s="20"/>
      <c r="J70" s="6" t="s">
        <v>47</v>
      </c>
    </row>
    <row r="71" spans="1:10" ht="15" customHeight="1">
      <c r="A71" s="57"/>
      <c r="B71" s="58"/>
      <c r="C71" s="59"/>
      <c r="D71" s="60"/>
      <c r="E71" s="1">
        <v>150000</v>
      </c>
      <c r="F71" s="43">
        <v>150000</v>
      </c>
      <c r="G71" s="21">
        <f>F71-E71</f>
        <v>0</v>
      </c>
      <c r="H71" s="52"/>
      <c r="I71" s="22"/>
      <c r="J71" s="6" t="s">
        <v>48</v>
      </c>
    </row>
    <row r="72" spans="1:10" ht="15" customHeight="1">
      <c r="A72" s="80" t="s">
        <v>38</v>
      </c>
      <c r="B72" s="81"/>
      <c r="C72" s="81"/>
      <c r="D72" s="82"/>
      <c r="E72" s="2">
        <f t="shared" ref="E72:G73" si="12">E70</f>
        <v>150000</v>
      </c>
      <c r="F72" s="41">
        <f t="shared" si="12"/>
        <v>150000</v>
      </c>
      <c r="G72" s="19">
        <f t="shared" si="12"/>
        <v>0</v>
      </c>
      <c r="H72" s="55"/>
      <c r="I72" s="20"/>
    </row>
    <row r="73" spans="1:10" ht="15" customHeight="1">
      <c r="A73" s="83"/>
      <c r="B73" s="84"/>
      <c r="C73" s="84"/>
      <c r="D73" s="85"/>
      <c r="E73" s="1">
        <f t="shared" si="12"/>
        <v>150000</v>
      </c>
      <c r="F73" s="43">
        <f t="shared" si="12"/>
        <v>150000</v>
      </c>
      <c r="G73" s="21">
        <f t="shared" si="12"/>
        <v>0</v>
      </c>
      <c r="H73" s="56"/>
      <c r="I73" s="22"/>
    </row>
    <row r="74" spans="1:10" ht="15" customHeight="1">
      <c r="A74" s="57">
        <v>21</v>
      </c>
      <c r="B74" s="58" t="s">
        <v>51</v>
      </c>
      <c r="C74" s="59" t="s">
        <v>69</v>
      </c>
      <c r="D74" s="71" t="s">
        <v>18</v>
      </c>
      <c r="E74" s="2">
        <v>1750</v>
      </c>
      <c r="F74" s="41">
        <v>0</v>
      </c>
      <c r="G74" s="19">
        <f>F74-E74</f>
        <v>-1750</v>
      </c>
      <c r="H74" s="55"/>
      <c r="I74" s="20"/>
      <c r="J74" s="6" t="s">
        <v>47</v>
      </c>
    </row>
    <row r="75" spans="1:10" ht="15" customHeight="1">
      <c r="A75" s="57"/>
      <c r="B75" s="58"/>
      <c r="C75" s="59"/>
      <c r="D75" s="71"/>
      <c r="E75" s="1">
        <v>0</v>
      </c>
      <c r="F75" s="43">
        <v>0</v>
      </c>
      <c r="G75" s="21">
        <f>F75-E75</f>
        <v>0</v>
      </c>
      <c r="H75" s="56"/>
      <c r="I75" s="22"/>
      <c r="J75" s="6" t="s">
        <v>48</v>
      </c>
    </row>
    <row r="76" spans="1:10" ht="15" customHeight="1">
      <c r="A76" s="72" t="s">
        <v>50</v>
      </c>
      <c r="B76" s="73"/>
      <c r="C76" s="73"/>
      <c r="D76" s="74"/>
      <c r="E76" s="2">
        <f t="shared" ref="E76:G77" si="13">SUM(E14,E30,E34,E42,E46,E50,E54,E74,E58,E64,E68,E72)</f>
        <v>303407452</v>
      </c>
      <c r="F76" s="41">
        <f t="shared" si="13"/>
        <v>302295399</v>
      </c>
      <c r="G76" s="29">
        <f t="shared" si="13"/>
        <v>-1112053</v>
      </c>
      <c r="H76" s="55" t="s">
        <v>44</v>
      </c>
      <c r="I76" s="23" t="s">
        <v>44</v>
      </c>
    </row>
    <row r="77" spans="1:10" ht="15" customHeight="1" thickBot="1">
      <c r="A77" s="75"/>
      <c r="B77" s="76"/>
      <c r="C77" s="76"/>
      <c r="D77" s="77"/>
      <c r="E77" s="30">
        <f t="shared" si="13"/>
        <v>37309497</v>
      </c>
      <c r="F77" s="49">
        <f t="shared" si="13"/>
        <v>38040392</v>
      </c>
      <c r="G77" s="31">
        <f t="shared" si="13"/>
        <v>730895</v>
      </c>
      <c r="H77" s="78"/>
      <c r="I77" s="32" t="s">
        <v>44</v>
      </c>
    </row>
    <row r="78" spans="1:10" ht="18" customHeight="1">
      <c r="A78" s="33"/>
      <c r="D78" s="34"/>
      <c r="F78" s="50"/>
      <c r="G78" s="9"/>
      <c r="H78" s="33"/>
    </row>
    <row r="79" spans="1:10" ht="18" customHeight="1">
      <c r="F79" s="50"/>
      <c r="G79" s="9"/>
      <c r="H79" s="33"/>
    </row>
    <row r="80" spans="1:10" ht="18" customHeight="1">
      <c r="F80" s="50"/>
      <c r="G80" s="9"/>
      <c r="H80" s="33"/>
    </row>
  </sheetData>
  <mergeCells count="132">
    <mergeCell ref="H54:H55"/>
    <mergeCell ref="A74:A75"/>
    <mergeCell ref="B74:B75"/>
    <mergeCell ref="C74:C75"/>
    <mergeCell ref="D74:D75"/>
    <mergeCell ref="H74:H75"/>
    <mergeCell ref="A54:D55"/>
    <mergeCell ref="H46:H47"/>
    <mergeCell ref="A52:A53"/>
    <mergeCell ref="B52:B53"/>
    <mergeCell ref="C52:C53"/>
    <mergeCell ref="D52:D53"/>
    <mergeCell ref="H52:H53"/>
    <mergeCell ref="A46:D47"/>
    <mergeCell ref="A48:A49"/>
    <mergeCell ref="B48:B49"/>
    <mergeCell ref="C48:C49"/>
    <mergeCell ref="D48:D49"/>
    <mergeCell ref="H48:H49"/>
    <mergeCell ref="A50:D51"/>
    <mergeCell ref="H50:H51"/>
    <mergeCell ref="A66:A67"/>
    <mergeCell ref="B66:B67"/>
    <mergeCell ref="C66:C67"/>
    <mergeCell ref="A44:A45"/>
    <mergeCell ref="B44:B45"/>
    <mergeCell ref="C44:C45"/>
    <mergeCell ref="D44:D45"/>
    <mergeCell ref="H44:H45"/>
    <mergeCell ref="A42:D43"/>
    <mergeCell ref="A36:A37"/>
    <mergeCell ref="B36:B37"/>
    <mergeCell ref="C36:C37"/>
    <mergeCell ref="D36:D37"/>
    <mergeCell ref="H36:H37"/>
    <mergeCell ref="A40:A41"/>
    <mergeCell ref="B40:B41"/>
    <mergeCell ref="C40:C41"/>
    <mergeCell ref="D40:D41"/>
    <mergeCell ref="H40:H41"/>
    <mergeCell ref="A38:A39"/>
    <mergeCell ref="B38:B39"/>
    <mergeCell ref="C38:C39"/>
    <mergeCell ref="D38:D39"/>
    <mergeCell ref="H38:H39"/>
    <mergeCell ref="A34:D35"/>
    <mergeCell ref="A28:A29"/>
    <mergeCell ref="B28:B29"/>
    <mergeCell ref="C28:C29"/>
    <mergeCell ref="D28:D29"/>
    <mergeCell ref="H28:H29"/>
    <mergeCell ref="H30:H31"/>
    <mergeCell ref="A30:D31"/>
    <mergeCell ref="H42:H43"/>
    <mergeCell ref="A76:D77"/>
    <mergeCell ref="H76:H77"/>
    <mergeCell ref="H72:H73"/>
    <mergeCell ref="A70:A71"/>
    <mergeCell ref="B70:B71"/>
    <mergeCell ref="C70:C71"/>
    <mergeCell ref="D70:D71"/>
    <mergeCell ref="A72:D73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32:A33"/>
    <mergeCell ref="B32:B33"/>
    <mergeCell ref="C32:C33"/>
    <mergeCell ref="D32:D33"/>
    <mergeCell ref="H32:H33"/>
    <mergeCell ref="H34:H35"/>
    <mergeCell ref="D66:D67"/>
    <mergeCell ref="H66:H67"/>
    <mergeCell ref="H68:H69"/>
    <mergeCell ref="A68:D69"/>
    <mergeCell ref="A62:A63"/>
    <mergeCell ref="B62:B63"/>
    <mergeCell ref="C62:C63"/>
    <mergeCell ref="D62:D63"/>
    <mergeCell ref="H62:H63"/>
    <mergeCell ref="H64:H65"/>
    <mergeCell ref="A64:D65"/>
    <mergeCell ref="H58:H59"/>
    <mergeCell ref="A60:A61"/>
    <mergeCell ref="B60:B61"/>
    <mergeCell ref="C60:C61"/>
    <mergeCell ref="D60:D61"/>
    <mergeCell ref="H60:H61"/>
    <mergeCell ref="A58:D59"/>
    <mergeCell ref="A56:A57"/>
    <mergeCell ref="B56:B57"/>
    <mergeCell ref="C56:C57"/>
    <mergeCell ref="D56:D57"/>
    <mergeCell ref="H56:H57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</mergeCells>
  <phoneticPr fontId="4"/>
  <dataValidations count="2">
    <dataValidation type="list" allowBlank="1" showInputMessage="1" showErrorMessage="1" sqref="H12:H13 H16:H69" xr:uid="{00000000-0002-0000-0000-000001000000}">
      <formula1>"　　,区ＣＭ"</formula1>
    </dataValidation>
    <dataValidation type="list" allowBlank="1" showInputMessage="1" showErrorMessage="1" sqref="F11" xr:uid="{21E66B5B-8E13-415A-8746-96ED5CB6F959}">
      <formula1>"調 整 ③,算 定 ②,予 算 ②"</formula1>
    </dataValidation>
  </dataValidations>
  <hyperlinks>
    <hyperlink ref="C12:C13" r:id="rId1" display="福祉局及び区役所職員の人件費" xr:uid="{E2A229A9-37A4-4412-9764-0F8A20735B40}"/>
    <hyperlink ref="C16:C17" r:id="rId2" display="資格事務費" xr:uid="{8D047219-BD1F-4158-A7AD-FD27F5A82192}"/>
    <hyperlink ref="C18:C19" r:id="rId3" display="給付事務費" xr:uid="{CCE86056-C1BD-458F-B06B-F4539EFE2C45}"/>
    <hyperlink ref="C20:C21" r:id="rId4" display="短期証等交付事務費" xr:uid="{779EA4B9-59F8-4472-A30B-14306C8A01C6}"/>
    <hyperlink ref="C22:C23" r:id="rId5" display="保険年金システム運用・保守等経費" xr:uid="{A0CAEE23-6DD7-4583-8FF0-FFCEAAD252EF}"/>
    <hyperlink ref="C24:C25" r:id="rId6" display="保険年金システム改修等経費" xr:uid="{B73C82BB-2349-4288-BA10-00494C2A107B}"/>
    <hyperlink ref="C26:C27" r:id="rId7" display="標準準拠システム移行経費(保険年金システム)" xr:uid="{7A89B36E-D7DE-4AB5-B23C-222A0A1F3A4C}"/>
    <hyperlink ref="C28:C29" r:id="rId8" display="一般事務費" xr:uid="{6C1A0430-14BD-46D3-849F-0C952F61D344}"/>
    <hyperlink ref="C32:C33" r:id="rId9" display="運営協議会経費" xr:uid="{C024BDFE-0213-491E-A5CF-B43F2B769CDC}"/>
    <hyperlink ref="C36:C37" r:id="rId10" display="賦課事務費" xr:uid="{C71CED21-9216-4B4F-8058-5A329213291F}"/>
    <hyperlink ref="C38:C39" r:id="rId11" display="徴収事務費" xr:uid="{C51DB0B0-2A3D-4B5C-81C9-6F291A2AE8AA}"/>
    <hyperlink ref="C40:C41" r:id="rId12" display="保険料還付金" xr:uid="{E8FBC5C0-C99D-4786-89BF-8FAC99FF4621}"/>
    <hyperlink ref="C44:C45" r:id="rId13" display="診療報酬審査支払費" xr:uid="{130F0871-2782-41BD-B4D8-E6D2D18C2278}"/>
    <hyperlink ref="C48:C49" r:id="rId14" display="国民健康保険事業費納付金等準備基金積立金" xr:uid="{17A5C16B-00A7-4DD0-8044-665DA808B909}"/>
    <hyperlink ref="C52:C53" r:id="rId15" display="保険給付費" xr:uid="{EF386D0E-2F65-4BB5-9E80-B236BF4FFF4C}"/>
    <hyperlink ref="C56:C57" r:id="rId16" display="事業費納付金" xr:uid="{97028A8C-C004-4E77-8609-80CCCC087F39}"/>
    <hyperlink ref="C60:C61" r:id="rId17" display="特定健康診査事業" xr:uid="{EF9BCB67-C341-43C0-BAE0-F60C7467BBAC}"/>
    <hyperlink ref="C62:C63" r:id="rId18" display="特定保健指導事業" xr:uid="{366EBDD6-0FE5-47F9-A9CD-99EE98ED43EA}"/>
    <hyperlink ref="C66:C67" r:id="rId19" display="保健事業費" xr:uid="{24761F09-33A1-4415-9ACE-641993FA7703}"/>
    <hyperlink ref="C70:C71" r:id="rId20" display="予備費" xr:uid="{AB00EC08-7981-4B2B-AE84-544892FE1C15}"/>
    <hyperlink ref="C74:C75" r:id="rId21" display="退職被保険者等保険給付費" xr:uid="{FA9EA5D1-EA8F-486A-A37F-1575FB89A93D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22"/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政令会計</vt:lpstr>
      <vt:lpstr>政令会計!Print_Area</vt:lpstr>
      <vt:lpstr>政令会計!Print_Titles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2024-02-14T05:22:32Z</dcterms:modified>
</cp:coreProperties>
</file>