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C9345A5E-938A-4420-830C-ACE31081DC62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政令会計" sheetId="83" r:id="rId1"/>
  </sheets>
  <definedNames>
    <definedName name="_xlnm.Print_Area" localSheetId="0">政令会計!$A$5:$I$45</definedName>
    <definedName name="_xlnm.Print_Area">#REF!</definedName>
    <definedName name="_xlnm.Print_Titles" localSheetId="0">政令会計!$7:$11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83" l="1"/>
  <c r="F44" i="83"/>
  <c r="F38" i="83"/>
  <c r="E45" i="83"/>
  <c r="F20" i="83" l="1"/>
  <c r="F18" i="83" l="1"/>
  <c r="F28" i="83" l="1"/>
  <c r="F19" i="83"/>
  <c r="G19" i="83" s="1"/>
  <c r="F17" i="83"/>
  <c r="F27" i="83"/>
  <c r="G27" i="83" s="1"/>
  <c r="F30" i="83"/>
  <c r="G30" i="83" s="1"/>
  <c r="E29" i="83"/>
  <c r="F43" i="83"/>
  <c r="F42" i="83"/>
  <c r="F39" i="83"/>
  <c r="G41" i="83"/>
  <c r="G40" i="83"/>
  <c r="G37" i="83"/>
  <c r="G36" i="83"/>
  <c r="G33" i="83"/>
  <c r="G32" i="83"/>
  <c r="G26" i="83"/>
  <c r="G25" i="83"/>
  <c r="G24" i="83"/>
  <c r="G23" i="83"/>
  <c r="G22" i="83"/>
  <c r="G21" i="83"/>
  <c r="G20" i="83"/>
  <c r="G18" i="83"/>
  <c r="G16" i="83"/>
  <c r="G13" i="83"/>
  <c r="G12" i="83"/>
  <c r="F15" i="83"/>
  <c r="G15" i="83" s="1"/>
  <c r="F14" i="83"/>
  <c r="E43" i="83"/>
  <c r="E42" i="83"/>
  <c r="E39" i="83"/>
  <c r="E38" i="83"/>
  <c r="G38" i="83" s="1"/>
  <c r="E35" i="83"/>
  <c r="E34" i="83"/>
  <c r="E28" i="83"/>
  <c r="G28" i="83" s="1"/>
  <c r="E15" i="83"/>
  <c r="E14" i="83"/>
  <c r="F34" i="83" l="1"/>
  <c r="F31" i="83"/>
  <c r="G14" i="83"/>
  <c r="G39" i="83"/>
  <c r="G17" i="83"/>
  <c r="F29" i="83"/>
  <c r="F45" i="83"/>
  <c r="G45" i="83" s="1"/>
  <c r="G34" i="83"/>
  <c r="G42" i="83"/>
  <c r="G43" i="83"/>
  <c r="G44" i="83"/>
  <c r="G31" i="83" l="1"/>
  <c r="F35" i="83"/>
  <c r="G35" i="83" s="1"/>
  <c r="G29" i="83"/>
</calcChain>
</file>

<file path=xl/sharedStrings.xml><?xml version="1.0" encoding="utf-8"?>
<sst xmlns="http://schemas.openxmlformats.org/spreadsheetml/2006/main" count="95" uniqueCount="49">
  <si>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</si>
  <si>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</si>
  <si>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</si>
  <si>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</si>
  <si>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</si>
  <si>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</si>
  <si>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</si>
  <si>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</si>
  <si>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</si>
  <si>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</si>
  <si>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</si>
  <si>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</si>
  <si>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</si>
  <si>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</si>
  <si>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</si>
  <si>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予備費計</t>
    <rPh sb="0" eb="3">
      <t>ヨビヒ</t>
    </rPh>
    <rPh sb="3" eb="4">
      <t>ケイ</t>
    </rPh>
    <phoneticPr fontId="3"/>
  </si>
  <si>
    <t>会計計</t>
    <rPh sb="0" eb="2">
      <t>カイケイ</t>
    </rPh>
    <rPh sb="2" eb="3">
      <t>ケイ</t>
    </rPh>
    <phoneticPr fontId="3"/>
  </si>
  <si>
    <t>会計名　　後期高齢者医療事業会計　　</t>
    <rPh sb="0" eb="2">
      <t>カイケイ</t>
    </rPh>
    <rPh sb="2" eb="3">
      <t>メイ</t>
    </rPh>
    <rPh sb="5" eb="7">
      <t>コウキ</t>
    </rPh>
    <rPh sb="7" eb="10">
      <t>コウレイシャ</t>
    </rPh>
    <rPh sb="10" eb="12">
      <t>イリョウ</t>
    </rPh>
    <rPh sb="12" eb="14">
      <t>ジギョウ</t>
    </rPh>
    <rPh sb="14" eb="16">
      <t>カイケイ</t>
    </rPh>
    <phoneticPr fontId="3"/>
  </si>
  <si>
    <t>所属名　福祉局　</t>
    <phoneticPr fontId="3"/>
  </si>
  <si>
    <t>1-1-1</t>
    <phoneticPr fontId="3"/>
  </si>
  <si>
    <t>保険年金課</t>
    <rPh sb="0" eb="2">
      <t>ホケン</t>
    </rPh>
    <rPh sb="2" eb="4">
      <t>ネンキン</t>
    </rPh>
    <rPh sb="4" eb="5">
      <t>カ</t>
    </rPh>
    <phoneticPr fontId="4"/>
  </si>
  <si>
    <t>1-1-2</t>
    <phoneticPr fontId="3"/>
  </si>
  <si>
    <t>保険年金課</t>
    <rPh sb="0" eb="2">
      <t>ホケン</t>
    </rPh>
    <rPh sb="2" eb="4">
      <t>ネンキン</t>
    </rPh>
    <rPh sb="4" eb="5">
      <t>カ</t>
    </rPh>
    <phoneticPr fontId="3"/>
  </si>
  <si>
    <t>福祉システム課</t>
    <rPh sb="0" eb="2">
      <t>フクシ</t>
    </rPh>
    <rPh sb="6" eb="7">
      <t>カ</t>
    </rPh>
    <phoneticPr fontId="3"/>
  </si>
  <si>
    <t>保険年金課
福祉システム課</t>
    <rPh sb="0" eb="2">
      <t>ホケン</t>
    </rPh>
    <rPh sb="2" eb="4">
      <t>ネンキン</t>
    </rPh>
    <rPh sb="4" eb="5">
      <t>カ</t>
    </rPh>
    <rPh sb="6" eb="8">
      <t>フクシ</t>
    </rPh>
    <rPh sb="12" eb="13">
      <t>カ</t>
    </rPh>
    <phoneticPr fontId="3"/>
  </si>
  <si>
    <t>福祉システム課</t>
    <rPh sb="0" eb="2">
      <t>フクシ</t>
    </rPh>
    <rPh sb="6" eb="7">
      <t>カ</t>
    </rPh>
    <phoneticPr fontId="4"/>
  </si>
  <si>
    <t>一般管理費計</t>
    <rPh sb="0" eb="2">
      <t>イッパン</t>
    </rPh>
    <rPh sb="2" eb="5">
      <t>カンリヒ</t>
    </rPh>
    <rPh sb="5" eb="6">
      <t>ケイ</t>
    </rPh>
    <phoneticPr fontId="3"/>
  </si>
  <si>
    <t>1-1-3</t>
    <phoneticPr fontId="3"/>
  </si>
  <si>
    <t>徴収費計</t>
    <rPh sb="0" eb="2">
      <t>チョウシュウ</t>
    </rPh>
    <rPh sb="2" eb="3">
      <t>ヒ</t>
    </rPh>
    <rPh sb="3" eb="4">
      <t>ケイ</t>
    </rPh>
    <phoneticPr fontId="3"/>
  </si>
  <si>
    <t>2-1-1</t>
    <phoneticPr fontId="3"/>
  </si>
  <si>
    <t>後期高齢者医療広域連合納付金計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rPh sb="11" eb="14">
      <t>ノウフキン</t>
    </rPh>
    <rPh sb="14" eb="15">
      <t>ケイ</t>
    </rPh>
    <phoneticPr fontId="3"/>
  </si>
  <si>
    <t>3-1-1</t>
    <phoneticPr fontId="3"/>
  </si>
  <si>
    <t>保険料還付金</t>
    <rPh sb="0" eb="3">
      <t>ホケンリョウ</t>
    </rPh>
    <rPh sb="3" eb="6">
      <t>カンプキン</t>
    </rPh>
    <phoneticPr fontId="4"/>
  </si>
  <si>
    <t>予 算 案 ②</t>
  </si>
  <si>
    <t>5 年 度</t>
    <rPh sb="2" eb="3">
      <t>ネン</t>
    </rPh>
    <rPh sb="4" eb="5">
      <t>ド</t>
    </rPh>
    <phoneticPr fontId="4"/>
  </si>
  <si>
    <t>　</t>
  </si>
  <si>
    <t>6 年 度</t>
    <rPh sb="2" eb="3">
      <t>ネン</t>
    </rPh>
    <rPh sb="4" eb="5">
      <t>ド</t>
    </rPh>
    <phoneticPr fontId="4"/>
  </si>
  <si>
    <t>出</t>
    <rPh sb="0" eb="1">
      <t>デ</t>
    </rPh>
    <phoneticPr fontId="3"/>
  </si>
  <si>
    <t>税</t>
    <rPh sb="0" eb="1">
      <t>ゼイ</t>
    </rPh>
    <phoneticPr fontId="3"/>
  </si>
  <si>
    <t>資格事務費</t>
  </si>
  <si>
    <t>賦課事務費</t>
  </si>
  <si>
    <t>保険年金システム運用・保守等経費</t>
  </si>
  <si>
    <t>保険年金システム改修等経費</t>
  </si>
  <si>
    <t>標準準拠システム移行経費
(保険年金システム)</t>
  </si>
  <si>
    <t>一般事務費</t>
  </si>
  <si>
    <t>徴収費</t>
  </si>
  <si>
    <t>予備費</t>
  </si>
  <si>
    <t>福祉局及び区役所職員の
人件費</t>
    <phoneticPr fontId="15"/>
  </si>
  <si>
    <t>後期高齢者医療広域連合
納付金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</si>
</sst>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7" fillId="0" borderId="0" applyNumberForma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2">
    <xf numFmtId="0" fontId="0" fillId="0" borderId="0" xfId="0"/>
    <xf numFmtId="38" fontId="6" fillId="0" borderId="0" xfId="8" applyFont="1" applyFill="1" applyAlignment="1">
      <alignment vertical="center"/>
    </xf>
    <xf numFmtId="0" fontId="6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shrinkToFit="1"/>
    </xf>
    <xf numFmtId="0" fontId="9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2" fillId="0" borderId="0" xfId="3" applyFont="1" applyAlignment="1">
      <alignment horizontal="right" vertical="center" wrapText="1"/>
    </xf>
    <xf numFmtId="0" fontId="12" fillId="0" borderId="0" xfId="3" applyFont="1" applyAlignment="1">
      <alignment horizontal="right" vertical="center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0" fontId="6" fillId="0" borderId="12" xfId="0" applyFont="1" applyBorder="1"/>
    <xf numFmtId="178" fontId="6" fillId="0" borderId="9" xfId="3" applyNumberFormat="1" applyFont="1" applyFill="1" applyBorder="1" applyAlignment="1">
      <alignment vertical="center" shrinkToFit="1"/>
    </xf>
    <xf numFmtId="0" fontId="6" fillId="0" borderId="13" xfId="0" applyFont="1" applyBorder="1"/>
    <xf numFmtId="177" fontId="6" fillId="0" borderId="12" xfId="3" applyNumberFormat="1" applyFont="1" applyBorder="1" applyAlignment="1">
      <alignment horizontal="right" vertical="center" shrinkToFit="1"/>
    </xf>
    <xf numFmtId="179" fontId="6" fillId="0" borderId="13" xfId="3" applyNumberFormat="1" applyFont="1" applyBorder="1" applyAlignment="1">
      <alignment vertical="center" shrinkToFit="1"/>
    </xf>
    <xf numFmtId="178" fontId="6" fillId="0" borderId="13" xfId="3" applyNumberFormat="1" applyFont="1" applyBorder="1" applyAlignment="1">
      <alignment vertical="center" shrinkToFit="1"/>
    </xf>
    <xf numFmtId="177" fontId="6" fillId="0" borderId="26" xfId="3" applyNumberFormat="1" applyFont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Border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6" fillId="0" borderId="0" xfId="3" applyFont="1" applyFill="1" applyAlignment="1">
      <alignment vertical="center"/>
    </xf>
    <xf numFmtId="177" fontId="6" fillId="0" borderId="10" xfId="3" applyNumberFormat="1" applyFont="1" applyFill="1" applyBorder="1" applyAlignment="1">
      <alignment horizontal="right"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176" fontId="8" fillId="0" borderId="27" xfId="3" applyNumberFormat="1" applyFont="1" applyBorder="1" applyAlignment="1">
      <alignment horizontal="center" vertical="center"/>
    </xf>
    <xf numFmtId="176" fontId="8" fillId="0" borderId="28" xfId="3" applyNumberFormat="1" applyFont="1" applyBorder="1" applyAlignment="1">
      <alignment horizontal="center" vertical="center"/>
    </xf>
    <xf numFmtId="176" fontId="8" fillId="0" borderId="19" xfId="3" applyNumberFormat="1" applyFont="1" applyBorder="1" applyAlignment="1">
      <alignment horizontal="center" vertical="center"/>
    </xf>
    <xf numFmtId="176" fontId="8" fillId="0" borderId="20" xfId="3" applyNumberFormat="1" applyFont="1" applyBorder="1" applyAlignment="1">
      <alignment horizontal="center" vertical="center"/>
    </xf>
    <xf numFmtId="176" fontId="8" fillId="0" borderId="1" xfId="3" applyNumberFormat="1" applyFont="1" applyBorder="1" applyAlignment="1">
      <alignment horizontal="center" vertical="center"/>
    </xf>
    <xf numFmtId="176" fontId="8" fillId="0" borderId="21" xfId="3" applyNumberFormat="1" applyFont="1" applyBorder="1" applyAlignment="1">
      <alignment horizontal="center" vertical="center"/>
    </xf>
    <xf numFmtId="176" fontId="8" fillId="0" borderId="22" xfId="3" applyNumberFormat="1" applyFont="1" applyBorder="1" applyAlignment="1">
      <alignment horizontal="center" vertical="center"/>
    </xf>
    <xf numFmtId="176" fontId="8" fillId="0" borderId="4" xfId="3" applyNumberFormat="1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177" fontId="8" fillId="0" borderId="27" xfId="3" applyNumberFormat="1" applyFont="1" applyBorder="1" applyAlignment="1">
      <alignment horizontal="center" vertical="center" wrapText="1"/>
    </xf>
    <xf numFmtId="49" fontId="8" fillId="0" borderId="29" xfId="3" applyNumberFormat="1" applyFont="1" applyBorder="1" applyAlignment="1">
      <alignment horizontal="center" vertical="center"/>
    </xf>
    <xf numFmtId="0" fontId="14" fillId="0" borderId="28" xfId="9" applyFont="1" applyFill="1" applyBorder="1" applyAlignment="1">
      <alignment vertical="center" wrapText="1"/>
    </xf>
    <xf numFmtId="177" fontId="8" fillId="0" borderId="30" xfId="3" applyNumberFormat="1" applyFont="1" applyBorder="1" applyAlignment="1">
      <alignment horizontal="center" vertical="center" wrapText="1"/>
    </xf>
    <xf numFmtId="49" fontId="8" fillId="0" borderId="29" xfId="3" quotePrefix="1" applyNumberFormat="1" applyFont="1" applyBorder="1" applyAlignment="1">
      <alignment horizontal="center" vertical="center"/>
    </xf>
    <xf numFmtId="49" fontId="8" fillId="0" borderId="28" xfId="3" quotePrefix="1" applyNumberFormat="1" applyFont="1" applyBorder="1" applyAlignment="1">
      <alignment horizontal="center" vertical="center"/>
    </xf>
    <xf numFmtId="177" fontId="8" fillId="0" borderId="28" xfId="3" applyNumberFormat="1" applyFont="1" applyBorder="1" applyAlignment="1">
      <alignment horizontal="center" vertical="center" wrapText="1"/>
    </xf>
    <xf numFmtId="177" fontId="8" fillId="0" borderId="11" xfId="3" applyNumberFormat="1" applyFont="1" applyBorder="1" applyAlignment="1">
      <alignment horizontal="center" vertical="center" wrapText="1"/>
    </xf>
    <xf numFmtId="0" fontId="12" fillId="0" borderId="18" xfId="3" applyFont="1" applyBorder="1" applyAlignment="1">
      <alignment horizontal="right" vertical="center" wrapText="1"/>
    </xf>
    <xf numFmtId="0" fontId="8" fillId="0" borderId="7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 wrapText="1"/>
    </xf>
    <xf numFmtId="0" fontId="8" fillId="0" borderId="23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</cellXfs>
  <cellStyles count="10">
    <cellStyle name="ハイパーリンク" xfId="9" builtinId="8"/>
    <cellStyle name="ハイパーリンク 2" xfId="7" xr:uid="{00000000-0005-0000-0000-000001000000}"/>
    <cellStyle name="桁区切り" xfId="8" builtinId="6"/>
    <cellStyle name="桁区切り 2" xfId="1" xr:uid="{00000000-0005-0000-0000-000003000000}"/>
    <cellStyle name="桁区切り 2 3" xfId="5" xr:uid="{00000000-0005-0000-0000-000004000000}"/>
    <cellStyle name="標準" xfId="0" builtinId="0"/>
    <cellStyle name="標準 17" xfId="4" xr:uid="{00000000-0005-0000-0000-000006000000}"/>
    <cellStyle name="標準 2" xfId="2" xr:uid="{00000000-0005-0000-0000-000007000000}"/>
    <cellStyle name="標準 3" xfId="6" xr:uid="{00000000-0005-0000-0000-000008000000}"/>
    <cellStyle name="標準_③予算事業別調書(目次様式)" xfId="3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fukushi/cmsfiles/contents/0000620/620147/R6_008kouki-(02.15).xlsx" TargetMode="External"/><Relationship Id="rId3" Type="http://schemas.openxmlformats.org/officeDocument/2006/relationships/hyperlink" Target="https://www.city.osaka.lg.jp/fukushi/cmsfiles/contents/0000620/620147/R6_003kouki-(02.15).xlsx" TargetMode="External"/><Relationship Id="rId7" Type="http://schemas.openxmlformats.org/officeDocument/2006/relationships/hyperlink" Target="https://www.city.osaka.lg.jp/fukushi/cmsfiles/contents/0000620/620147/R6_007kouki-(02.15)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fukushi/cmsfiles/contents/0000620/620147/R6_002kouki-(02.15).xlsx" TargetMode="External"/><Relationship Id="rId1" Type="http://schemas.openxmlformats.org/officeDocument/2006/relationships/hyperlink" Target="https://www.city.osaka.lg.jp/fukushi/cmsfiles/contents/0000620/620147/R6_001kouki-(02.15).xlsx" TargetMode="External"/><Relationship Id="rId6" Type="http://schemas.openxmlformats.org/officeDocument/2006/relationships/hyperlink" Target="https://www.city.osaka.lg.jp/fukushi/cmsfiles/contents/0000620/620147/R6_006kouki-(02.15).xlsx" TargetMode="External"/><Relationship Id="rId11" Type="http://schemas.openxmlformats.org/officeDocument/2006/relationships/hyperlink" Target="https://www.city.osaka.lg.jp/fukushi/cmsfiles/contents/0000620/620147/R6_011kouki-(02.15).xlsx" TargetMode="External"/><Relationship Id="rId5" Type="http://schemas.openxmlformats.org/officeDocument/2006/relationships/hyperlink" Target="https://www.city.osaka.lg.jp/fukushi/cmsfiles/contents/0000620/620147/R6_005kouki-(02.15).xlsx" TargetMode="External"/><Relationship Id="rId10" Type="http://schemas.openxmlformats.org/officeDocument/2006/relationships/hyperlink" Target="https://www.city.osaka.lg.jp/fukushi/cmsfiles/contents/0000620/620147/R6_010kouki-(02.15).xlsx" TargetMode="External"/><Relationship Id="rId4" Type="http://schemas.openxmlformats.org/officeDocument/2006/relationships/hyperlink" Target="https://www.city.osaka.lg.jp/fukushi/cmsfiles/contents/0000620/620147/R6_004kouki-(02.15).xlsx" TargetMode="External"/><Relationship Id="rId9" Type="http://schemas.openxmlformats.org/officeDocument/2006/relationships/hyperlink" Target="https://www.city.osaka.lg.jp/fukushi/cmsfiles/contents/0000620/620147/R6_009kouki-(02.15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K48"/>
  <sheetViews>
    <sheetView tabSelected="1" view="pageBreakPreview" zoomScaleNormal="100" zoomScaleSheetLayoutView="100" workbookViewId="0">
      <selection activeCell="A5" sqref="A5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3" customWidth="1"/>
    <col min="4" max="4" width="17.5" style="2" customWidth="1"/>
    <col min="5" max="5" width="12.5" style="2" customWidth="1"/>
    <col min="6" max="7" width="12.5" style="4" customWidth="1"/>
    <col min="8" max="8" width="6.25" style="2" customWidth="1"/>
    <col min="9" max="9" width="9.375" style="2" customWidth="1"/>
    <col min="10" max="10" width="3.25" style="2" bestFit="1" customWidth="1"/>
    <col min="11" max="11" width="9.25" style="2" bestFit="1" customWidth="1"/>
    <col min="12" max="200" width="8.625" style="2" customWidth="1"/>
    <col min="201" max="16384" width="8.625" style="2"/>
  </cols>
  <sheetData>
    <row r="1" spans="1:10" ht="17.25" customHeight="1">
      <c r="G1" s="5"/>
    </row>
    <row r="2" spans="1:10" ht="17.25" customHeight="1">
      <c r="A2" s="6"/>
      <c r="B2" s="6"/>
      <c r="G2" s="7"/>
      <c r="I2" s="8"/>
    </row>
    <row r="3" spans="1:10" ht="17.25" customHeight="1">
      <c r="A3" s="6"/>
      <c r="B3" s="6"/>
      <c r="G3" s="7"/>
      <c r="I3" s="8"/>
    </row>
    <row r="4" spans="1:10" ht="17.25" customHeight="1">
      <c r="G4" s="7"/>
    </row>
    <row r="5" spans="1:10" ht="18" customHeight="1">
      <c r="A5" s="6" t="s">
        <v>13</v>
      </c>
      <c r="B5" s="6"/>
      <c r="G5" s="2"/>
      <c r="H5" s="9"/>
      <c r="I5" s="9"/>
    </row>
    <row r="6" spans="1:10" ht="15" customHeight="1">
      <c r="G6" s="2"/>
    </row>
    <row r="7" spans="1:10" ht="18" customHeight="1">
      <c r="A7" s="10" t="s">
        <v>17</v>
      </c>
      <c r="B7" s="10"/>
      <c r="F7" s="10"/>
      <c r="G7" s="10"/>
      <c r="I7" s="11" t="s">
        <v>18</v>
      </c>
    </row>
    <row r="8" spans="1:10" ht="10.5" customHeight="1">
      <c r="F8" s="10"/>
      <c r="G8" s="10"/>
    </row>
    <row r="9" spans="1:10" ht="27" customHeight="1" thickBot="1">
      <c r="E9" s="65" t="s">
        <v>14</v>
      </c>
      <c r="F9" s="65"/>
      <c r="G9" s="12"/>
      <c r="I9" s="13" t="s">
        <v>0</v>
      </c>
    </row>
    <row r="10" spans="1:10" ht="15" customHeight="1">
      <c r="A10" s="17" t="s">
        <v>1</v>
      </c>
      <c r="B10" s="18" t="s">
        <v>10</v>
      </c>
      <c r="C10" s="66" t="s">
        <v>9</v>
      </c>
      <c r="D10" s="68" t="s">
        <v>11</v>
      </c>
      <c r="E10" s="19" t="s">
        <v>34</v>
      </c>
      <c r="F10" s="19" t="s">
        <v>36</v>
      </c>
      <c r="G10" s="20" t="s">
        <v>7</v>
      </c>
      <c r="H10" s="69" t="s">
        <v>2</v>
      </c>
      <c r="I10" s="70"/>
    </row>
    <row r="11" spans="1:10" ht="15" customHeight="1">
      <c r="A11" s="21" t="s">
        <v>3</v>
      </c>
      <c r="B11" s="22" t="s">
        <v>6</v>
      </c>
      <c r="C11" s="67"/>
      <c r="D11" s="67"/>
      <c r="E11" s="23" t="s">
        <v>12</v>
      </c>
      <c r="F11" s="23" t="s">
        <v>33</v>
      </c>
      <c r="G11" s="23" t="s">
        <v>8</v>
      </c>
      <c r="H11" s="41"/>
      <c r="I11" s="71"/>
    </row>
    <row r="12" spans="1:10" ht="15" customHeight="1">
      <c r="A12" s="57">
        <v>1</v>
      </c>
      <c r="B12" s="62" t="s">
        <v>19</v>
      </c>
      <c r="C12" s="59" t="s">
        <v>47</v>
      </c>
      <c r="D12" s="63" t="s">
        <v>20</v>
      </c>
      <c r="E12" s="24">
        <v>513787</v>
      </c>
      <c r="F12" s="24">
        <v>528285</v>
      </c>
      <c r="G12" s="24">
        <f>+F12-E12</f>
        <v>14498</v>
      </c>
      <c r="H12" s="40" t="s">
        <v>4</v>
      </c>
      <c r="I12" s="25"/>
      <c r="J12" s="2" t="s">
        <v>37</v>
      </c>
    </row>
    <row r="13" spans="1:10" ht="15" customHeight="1">
      <c r="A13" s="57"/>
      <c r="B13" s="62"/>
      <c r="C13" s="59"/>
      <c r="D13" s="63"/>
      <c r="E13" s="16">
        <v>513787</v>
      </c>
      <c r="F13" s="16">
        <v>528285</v>
      </c>
      <c r="G13" s="26">
        <f>+F13-E13</f>
        <v>14498</v>
      </c>
      <c r="H13" s="41"/>
      <c r="I13" s="27"/>
      <c r="J13" s="2" t="s">
        <v>38</v>
      </c>
    </row>
    <row r="14" spans="1:10" ht="15" customHeight="1">
      <c r="A14" s="42" t="s">
        <v>5</v>
      </c>
      <c r="B14" s="43"/>
      <c r="C14" s="43"/>
      <c r="D14" s="43"/>
      <c r="E14" s="15">
        <f>E12</f>
        <v>513787</v>
      </c>
      <c r="F14" s="15">
        <f>F12</f>
        <v>528285</v>
      </c>
      <c r="G14" s="24">
        <f>+F14-E14</f>
        <v>14498</v>
      </c>
      <c r="H14" s="40"/>
      <c r="I14" s="25"/>
    </row>
    <row r="15" spans="1:10" ht="15" customHeight="1">
      <c r="A15" s="42"/>
      <c r="B15" s="43"/>
      <c r="C15" s="43"/>
      <c r="D15" s="43"/>
      <c r="E15" s="14">
        <f>E13</f>
        <v>513787</v>
      </c>
      <c r="F15" s="14">
        <f>F13</f>
        <v>528285</v>
      </c>
      <c r="G15" s="26">
        <f>+F15-E15</f>
        <v>14498</v>
      </c>
      <c r="H15" s="41"/>
      <c r="I15" s="27"/>
    </row>
    <row r="16" spans="1:10" ht="15" customHeight="1">
      <c r="A16" s="57">
        <v>2</v>
      </c>
      <c r="B16" s="62" t="s">
        <v>21</v>
      </c>
      <c r="C16" s="59" t="s">
        <v>39</v>
      </c>
      <c r="D16" s="63" t="s">
        <v>22</v>
      </c>
      <c r="E16" s="15">
        <v>161286</v>
      </c>
      <c r="F16" s="15">
        <v>163731</v>
      </c>
      <c r="G16" s="24">
        <f t="shared" ref="G16:G37" si="0">+F16-E16</f>
        <v>2445</v>
      </c>
      <c r="H16" s="40"/>
      <c r="I16" s="28"/>
      <c r="J16" s="2" t="s">
        <v>37</v>
      </c>
    </row>
    <row r="17" spans="1:11" ht="15" customHeight="1">
      <c r="A17" s="57"/>
      <c r="B17" s="62"/>
      <c r="C17" s="59"/>
      <c r="D17" s="63"/>
      <c r="E17" s="14">
        <v>161280</v>
      </c>
      <c r="F17" s="14">
        <f>F16-12</f>
        <v>163719</v>
      </c>
      <c r="G17" s="26">
        <f t="shared" si="0"/>
        <v>2439</v>
      </c>
      <c r="H17" s="41"/>
      <c r="I17" s="29"/>
      <c r="J17" s="2" t="s">
        <v>38</v>
      </c>
    </row>
    <row r="18" spans="1:11" ht="15" customHeight="1">
      <c r="A18" s="57">
        <v>3</v>
      </c>
      <c r="B18" s="62" t="s">
        <v>21</v>
      </c>
      <c r="C18" s="59" t="s">
        <v>40</v>
      </c>
      <c r="D18" s="63" t="s">
        <v>22</v>
      </c>
      <c r="E18" s="15">
        <v>61918</v>
      </c>
      <c r="F18" s="15">
        <f>58825+7278</f>
        <v>66103</v>
      </c>
      <c r="G18" s="36">
        <f t="shared" si="0"/>
        <v>4185</v>
      </c>
      <c r="H18" s="40"/>
      <c r="I18" s="25"/>
      <c r="J18" s="2" t="s">
        <v>37</v>
      </c>
    </row>
    <row r="19" spans="1:11" ht="15" customHeight="1">
      <c r="A19" s="57"/>
      <c r="B19" s="62"/>
      <c r="C19" s="59"/>
      <c r="D19" s="63"/>
      <c r="E19" s="14">
        <v>61624</v>
      </c>
      <c r="F19" s="14">
        <f>F18</f>
        <v>66103</v>
      </c>
      <c r="G19" s="26">
        <f t="shared" si="0"/>
        <v>4479</v>
      </c>
      <c r="H19" s="41"/>
      <c r="I19" s="30"/>
      <c r="J19" s="2" t="s">
        <v>38</v>
      </c>
    </row>
    <row r="20" spans="1:11" ht="15" customHeight="1">
      <c r="A20" s="57">
        <v>4</v>
      </c>
      <c r="B20" s="62" t="s">
        <v>21</v>
      </c>
      <c r="C20" s="59" t="s">
        <v>41</v>
      </c>
      <c r="D20" s="63" t="s">
        <v>23</v>
      </c>
      <c r="E20" s="15">
        <v>67135</v>
      </c>
      <c r="F20" s="15">
        <f>70956+7302</f>
        <v>78258</v>
      </c>
      <c r="G20" s="24">
        <f t="shared" si="0"/>
        <v>11123</v>
      </c>
      <c r="H20" s="40"/>
      <c r="I20" s="31"/>
      <c r="J20" s="2" t="s">
        <v>37</v>
      </c>
      <c r="K20" s="35"/>
    </row>
    <row r="21" spans="1:11" ht="15" customHeight="1">
      <c r="A21" s="57"/>
      <c r="B21" s="62"/>
      <c r="C21" s="59"/>
      <c r="D21" s="63"/>
      <c r="E21" s="14">
        <v>67135</v>
      </c>
      <c r="F21" s="14">
        <v>78258</v>
      </c>
      <c r="G21" s="26">
        <f t="shared" si="0"/>
        <v>11123</v>
      </c>
      <c r="H21" s="41"/>
      <c r="I21" s="30"/>
      <c r="J21" s="2" t="s">
        <v>38</v>
      </c>
    </row>
    <row r="22" spans="1:11" ht="15" customHeight="1">
      <c r="A22" s="57">
        <v>5</v>
      </c>
      <c r="B22" s="62" t="s">
        <v>21</v>
      </c>
      <c r="C22" s="59" t="s">
        <v>42</v>
      </c>
      <c r="D22" s="63" t="s">
        <v>24</v>
      </c>
      <c r="E22" s="15">
        <v>21810</v>
      </c>
      <c r="F22" s="15">
        <v>7785</v>
      </c>
      <c r="G22" s="24">
        <f t="shared" si="0"/>
        <v>-14025</v>
      </c>
      <c r="H22" s="40" t="s">
        <v>4</v>
      </c>
      <c r="I22" s="25"/>
      <c r="J22" s="2" t="s">
        <v>37</v>
      </c>
      <c r="K22" s="35"/>
    </row>
    <row r="23" spans="1:11" ht="15" customHeight="1">
      <c r="A23" s="57"/>
      <c r="B23" s="62"/>
      <c r="C23" s="59"/>
      <c r="D23" s="63"/>
      <c r="E23" s="14">
        <v>21810</v>
      </c>
      <c r="F23" s="14">
        <v>7785</v>
      </c>
      <c r="G23" s="26">
        <f t="shared" si="0"/>
        <v>-14025</v>
      </c>
      <c r="H23" s="41"/>
      <c r="I23" s="27"/>
      <c r="J23" s="2" t="s">
        <v>38</v>
      </c>
    </row>
    <row r="24" spans="1:11" ht="15" customHeight="1">
      <c r="A24" s="57">
        <v>6</v>
      </c>
      <c r="B24" s="62" t="s">
        <v>21</v>
      </c>
      <c r="C24" s="59" t="s">
        <v>43</v>
      </c>
      <c r="D24" s="63" t="s">
        <v>25</v>
      </c>
      <c r="E24" s="15">
        <v>78116</v>
      </c>
      <c r="F24" s="15">
        <v>210848</v>
      </c>
      <c r="G24" s="24">
        <f t="shared" si="0"/>
        <v>132732</v>
      </c>
      <c r="H24" s="40"/>
      <c r="I24" s="25"/>
      <c r="J24" s="2" t="s">
        <v>37</v>
      </c>
    </row>
    <row r="25" spans="1:11" ht="15" customHeight="1">
      <c r="A25" s="57"/>
      <c r="B25" s="62"/>
      <c r="C25" s="59"/>
      <c r="D25" s="63"/>
      <c r="E25" s="14">
        <v>78116</v>
      </c>
      <c r="F25" s="14">
        <v>210848</v>
      </c>
      <c r="G25" s="26">
        <f t="shared" si="0"/>
        <v>132732</v>
      </c>
      <c r="H25" s="41"/>
      <c r="I25" s="27"/>
      <c r="J25" s="2" t="s">
        <v>38</v>
      </c>
    </row>
    <row r="26" spans="1:11" ht="15" customHeight="1">
      <c r="A26" s="57">
        <v>7</v>
      </c>
      <c r="B26" s="62" t="s">
        <v>21</v>
      </c>
      <c r="C26" s="59" t="s">
        <v>44</v>
      </c>
      <c r="D26" s="63" t="s">
        <v>20</v>
      </c>
      <c r="E26" s="15">
        <v>31870</v>
      </c>
      <c r="F26" s="15">
        <v>30314</v>
      </c>
      <c r="G26" s="24">
        <f t="shared" si="0"/>
        <v>-1556</v>
      </c>
      <c r="H26" s="40" t="s">
        <v>4</v>
      </c>
      <c r="I26" s="25"/>
      <c r="J26" s="2" t="s">
        <v>37</v>
      </c>
    </row>
    <row r="27" spans="1:11" ht="15" customHeight="1">
      <c r="A27" s="57"/>
      <c r="B27" s="62"/>
      <c r="C27" s="59"/>
      <c r="D27" s="63"/>
      <c r="E27" s="14">
        <v>10086</v>
      </c>
      <c r="F27" s="14">
        <f>F26-12760-6109</f>
        <v>11445</v>
      </c>
      <c r="G27" s="26">
        <f t="shared" si="0"/>
        <v>1359</v>
      </c>
      <c r="H27" s="41"/>
      <c r="I27" s="27"/>
      <c r="J27" s="2" t="s">
        <v>38</v>
      </c>
    </row>
    <row r="28" spans="1:11" ht="15" customHeight="1">
      <c r="A28" s="42" t="s">
        <v>26</v>
      </c>
      <c r="B28" s="43"/>
      <c r="C28" s="43"/>
      <c r="D28" s="43"/>
      <c r="E28" s="15">
        <f>E16+E18+E20+E22+E24+E26</f>
        <v>422135</v>
      </c>
      <c r="F28" s="15">
        <f>F16+F18+F20+F22+F24+F26</f>
        <v>557039</v>
      </c>
      <c r="G28" s="24">
        <f t="shared" si="0"/>
        <v>134904</v>
      </c>
      <c r="H28" s="40" t="s">
        <v>4</v>
      </c>
      <c r="I28" s="25"/>
    </row>
    <row r="29" spans="1:11" ht="15" customHeight="1">
      <c r="A29" s="42"/>
      <c r="B29" s="43"/>
      <c r="C29" s="43"/>
      <c r="D29" s="43"/>
      <c r="E29" s="14">
        <f>E17+E19+E21+E23+E25+E27</f>
        <v>400051</v>
      </c>
      <c r="F29" s="14">
        <f>F17+F19+F21+F23+F25+F27</f>
        <v>538158</v>
      </c>
      <c r="G29" s="26">
        <f>+F29-E29</f>
        <v>138107</v>
      </c>
      <c r="H29" s="41"/>
      <c r="I29" s="27"/>
    </row>
    <row r="30" spans="1:11" ht="15" customHeight="1">
      <c r="A30" s="57">
        <v>8</v>
      </c>
      <c r="B30" s="62" t="s">
        <v>27</v>
      </c>
      <c r="C30" s="59" t="s">
        <v>45</v>
      </c>
      <c r="D30" s="63" t="s">
        <v>20</v>
      </c>
      <c r="E30" s="24">
        <v>96418</v>
      </c>
      <c r="F30" s="24">
        <f>69955+17263+12929+4845+480+878</f>
        <v>106350</v>
      </c>
      <c r="G30" s="24">
        <f t="shared" si="0"/>
        <v>9932</v>
      </c>
      <c r="H30" s="40" t="s">
        <v>4</v>
      </c>
      <c r="I30" s="25"/>
      <c r="J30" s="2" t="s">
        <v>37</v>
      </c>
    </row>
    <row r="31" spans="1:11" ht="15" customHeight="1">
      <c r="A31" s="57"/>
      <c r="B31" s="62"/>
      <c r="C31" s="59"/>
      <c r="D31" s="64"/>
      <c r="E31" s="16">
        <v>96100</v>
      </c>
      <c r="F31" s="16">
        <f>F30-60-1</f>
        <v>106289</v>
      </c>
      <c r="G31" s="37">
        <f t="shared" si="0"/>
        <v>10189</v>
      </c>
      <c r="H31" s="41"/>
      <c r="I31" s="27"/>
      <c r="J31" s="2" t="s">
        <v>38</v>
      </c>
    </row>
    <row r="32" spans="1:11" ht="15" customHeight="1">
      <c r="A32" s="57">
        <v>9</v>
      </c>
      <c r="B32" s="62" t="s">
        <v>27</v>
      </c>
      <c r="C32" s="59" t="s">
        <v>32</v>
      </c>
      <c r="D32" s="63" t="s">
        <v>20</v>
      </c>
      <c r="E32" s="15">
        <v>100281</v>
      </c>
      <c r="F32" s="15">
        <v>111007</v>
      </c>
      <c r="G32" s="15">
        <f t="shared" si="0"/>
        <v>10726</v>
      </c>
      <c r="H32" s="40" t="s">
        <v>4</v>
      </c>
      <c r="I32" s="25"/>
      <c r="J32" s="2" t="s">
        <v>37</v>
      </c>
    </row>
    <row r="33" spans="1:11" ht="15" customHeight="1">
      <c r="A33" s="57"/>
      <c r="B33" s="62"/>
      <c r="C33" s="59"/>
      <c r="D33" s="63"/>
      <c r="E33" s="14">
        <v>0</v>
      </c>
      <c r="F33" s="14">
        <v>0</v>
      </c>
      <c r="G33" s="26">
        <f t="shared" si="0"/>
        <v>0</v>
      </c>
      <c r="H33" s="41"/>
      <c r="I33" s="27"/>
      <c r="J33" s="2" t="s">
        <v>38</v>
      </c>
    </row>
    <row r="34" spans="1:11" ht="15" customHeight="1">
      <c r="A34" s="42" t="s">
        <v>28</v>
      </c>
      <c r="B34" s="43"/>
      <c r="C34" s="43"/>
      <c r="D34" s="43"/>
      <c r="E34" s="15">
        <f>E30+E32</f>
        <v>196699</v>
      </c>
      <c r="F34" s="15">
        <f>F30+F32</f>
        <v>217357</v>
      </c>
      <c r="G34" s="24">
        <f>+F34-E34</f>
        <v>20658</v>
      </c>
      <c r="H34" s="40" t="s">
        <v>4</v>
      </c>
      <c r="I34" s="25"/>
    </row>
    <row r="35" spans="1:11" ht="15" customHeight="1">
      <c r="A35" s="42"/>
      <c r="B35" s="43"/>
      <c r="C35" s="43"/>
      <c r="D35" s="43"/>
      <c r="E35" s="14">
        <f>E31+E33</f>
        <v>96100</v>
      </c>
      <c r="F35" s="14">
        <f>F31+F33</f>
        <v>106289</v>
      </c>
      <c r="G35" s="26">
        <f>+F35-E35</f>
        <v>10189</v>
      </c>
      <c r="H35" s="41"/>
      <c r="I35" s="27"/>
    </row>
    <row r="36" spans="1:11" ht="15" customHeight="1">
      <c r="A36" s="57">
        <v>10</v>
      </c>
      <c r="B36" s="61" t="s">
        <v>29</v>
      </c>
      <c r="C36" s="59" t="s">
        <v>48</v>
      </c>
      <c r="D36" s="60" t="s">
        <v>20</v>
      </c>
      <c r="E36" s="24">
        <v>36074822</v>
      </c>
      <c r="F36" s="24">
        <v>40625361</v>
      </c>
      <c r="G36" s="24">
        <f t="shared" si="0"/>
        <v>4550539</v>
      </c>
      <c r="H36" s="40" t="s">
        <v>4</v>
      </c>
      <c r="I36" s="25"/>
      <c r="J36" s="2" t="s">
        <v>37</v>
      </c>
    </row>
    <row r="37" spans="1:11" ht="15" customHeight="1">
      <c r="A37" s="57"/>
      <c r="B37" s="61"/>
      <c r="C37" s="59"/>
      <c r="D37" s="60"/>
      <c r="E37" s="16">
        <v>8657368</v>
      </c>
      <c r="F37" s="16">
        <v>9113229</v>
      </c>
      <c r="G37" s="26">
        <f t="shared" si="0"/>
        <v>455861</v>
      </c>
      <c r="H37" s="41"/>
      <c r="I37" s="27"/>
      <c r="J37" s="2" t="s">
        <v>38</v>
      </c>
    </row>
    <row r="38" spans="1:11" ht="15" customHeight="1">
      <c r="A38" s="42" t="s">
        <v>30</v>
      </c>
      <c r="B38" s="43"/>
      <c r="C38" s="43"/>
      <c r="D38" s="43"/>
      <c r="E38" s="15">
        <f>E36</f>
        <v>36074822</v>
      </c>
      <c r="F38" s="15">
        <f>F36</f>
        <v>40625361</v>
      </c>
      <c r="G38" s="24">
        <f>+F38-E38</f>
        <v>4550539</v>
      </c>
      <c r="H38" s="40" t="s">
        <v>4</v>
      </c>
      <c r="I38" s="25"/>
    </row>
    <row r="39" spans="1:11" ht="15" customHeight="1">
      <c r="A39" s="42"/>
      <c r="B39" s="43"/>
      <c r="C39" s="43"/>
      <c r="D39" s="43"/>
      <c r="E39" s="14">
        <f>E37</f>
        <v>8657368</v>
      </c>
      <c r="F39" s="14">
        <f>F37</f>
        <v>9113229</v>
      </c>
      <c r="G39" s="26">
        <f>+F39-E39</f>
        <v>455861</v>
      </c>
      <c r="H39" s="41"/>
      <c r="I39" s="27"/>
    </row>
    <row r="40" spans="1:11" ht="15" customHeight="1">
      <c r="A40" s="57">
        <v>11</v>
      </c>
      <c r="B40" s="58" t="s">
        <v>31</v>
      </c>
      <c r="C40" s="59" t="s">
        <v>46</v>
      </c>
      <c r="D40" s="60" t="s">
        <v>20</v>
      </c>
      <c r="E40" s="15">
        <v>1000</v>
      </c>
      <c r="F40" s="15">
        <v>1000</v>
      </c>
      <c r="G40" s="24">
        <f t="shared" ref="G40:G45" si="1">+F40-E40</f>
        <v>0</v>
      </c>
      <c r="H40" s="40" t="s">
        <v>4</v>
      </c>
      <c r="I40" s="25"/>
      <c r="J40" s="2" t="s">
        <v>37</v>
      </c>
    </row>
    <row r="41" spans="1:11" ht="15" customHeight="1">
      <c r="A41" s="57"/>
      <c r="B41" s="58"/>
      <c r="C41" s="59"/>
      <c r="D41" s="60"/>
      <c r="E41" s="14">
        <v>1000</v>
      </c>
      <c r="F41" s="14">
        <v>1000</v>
      </c>
      <c r="G41" s="26">
        <f t="shared" si="1"/>
        <v>0</v>
      </c>
      <c r="H41" s="41"/>
      <c r="I41" s="27"/>
      <c r="J41" s="2" t="s">
        <v>38</v>
      </c>
    </row>
    <row r="42" spans="1:11" ht="15" customHeight="1">
      <c r="A42" s="44" t="s">
        <v>15</v>
      </c>
      <c r="B42" s="45"/>
      <c r="C42" s="45"/>
      <c r="D42" s="46"/>
      <c r="E42" s="15">
        <f>E40</f>
        <v>1000</v>
      </c>
      <c r="F42" s="15">
        <f>F40</f>
        <v>1000</v>
      </c>
      <c r="G42" s="24">
        <f t="shared" si="1"/>
        <v>0</v>
      </c>
      <c r="H42" s="40" t="s">
        <v>4</v>
      </c>
      <c r="I42" s="25"/>
    </row>
    <row r="43" spans="1:11" ht="15" customHeight="1">
      <c r="A43" s="47"/>
      <c r="B43" s="48"/>
      <c r="C43" s="48"/>
      <c r="D43" s="49"/>
      <c r="E43" s="14">
        <f>E41</f>
        <v>1000</v>
      </c>
      <c r="F43" s="14">
        <f>F41</f>
        <v>1000</v>
      </c>
      <c r="G43" s="26">
        <f t="shared" si="1"/>
        <v>0</v>
      </c>
      <c r="H43" s="41"/>
      <c r="I43" s="27"/>
    </row>
    <row r="44" spans="1:11" ht="15" customHeight="1">
      <c r="A44" s="50" t="s">
        <v>16</v>
      </c>
      <c r="B44" s="51"/>
      <c r="C44" s="51"/>
      <c r="D44" s="52"/>
      <c r="E44" s="15">
        <f>+SUMIF($J12:$J43,$J44,E12:E43)</f>
        <v>37208443</v>
      </c>
      <c r="F44" s="15">
        <f>+SUMIF($J12:$J43,$J44,F12:F43)</f>
        <v>41929042</v>
      </c>
      <c r="G44" s="38">
        <f t="shared" si="1"/>
        <v>4720599</v>
      </c>
      <c r="H44" s="40" t="s">
        <v>35</v>
      </c>
      <c r="I44" s="28" t="s">
        <v>35</v>
      </c>
      <c r="J44" s="2" t="s">
        <v>37</v>
      </c>
      <c r="K44" s="1"/>
    </row>
    <row r="45" spans="1:11" ht="15" customHeight="1" thickBot="1">
      <c r="A45" s="53"/>
      <c r="B45" s="54"/>
      <c r="C45" s="54"/>
      <c r="D45" s="55"/>
      <c r="E45" s="32">
        <f>+SUMIF($J12:$J43,$J45,E12:E43)</f>
        <v>9668306</v>
      </c>
      <c r="F45" s="32">
        <f>+SUMIF($J12:$J43,$J45,F12:F43)</f>
        <v>10286961</v>
      </c>
      <c r="G45" s="39">
        <f t="shared" si="1"/>
        <v>618655</v>
      </c>
      <c r="H45" s="56"/>
      <c r="I45" s="33" t="s">
        <v>35</v>
      </c>
      <c r="J45" s="2" t="s">
        <v>38</v>
      </c>
      <c r="K45" s="1"/>
    </row>
    <row r="46" spans="1:11" ht="18" customHeight="1">
      <c r="A46" s="34"/>
      <c r="D46" s="3"/>
      <c r="F46" s="8"/>
      <c r="G46" s="8"/>
      <c r="H46" s="34"/>
    </row>
    <row r="47" spans="1:11" ht="18" customHeight="1">
      <c r="F47" s="8"/>
      <c r="G47" s="8"/>
      <c r="H47" s="34"/>
    </row>
    <row r="48" spans="1:11" ht="18" customHeight="1">
      <c r="F48" s="8"/>
      <c r="G48" s="8"/>
      <c r="H48" s="34"/>
    </row>
  </sheetData>
  <mergeCells count="71">
    <mergeCell ref="A32:A33"/>
    <mergeCell ref="B32:B33"/>
    <mergeCell ref="C32:C33"/>
    <mergeCell ref="D32:D33"/>
    <mergeCell ref="H32:H33"/>
    <mergeCell ref="A16:A17"/>
    <mergeCell ref="E9:F9"/>
    <mergeCell ref="C10:C11"/>
    <mergeCell ref="D10:D11"/>
    <mergeCell ref="H10:I11"/>
    <mergeCell ref="A14:D15"/>
    <mergeCell ref="H14:H15"/>
    <mergeCell ref="A12:A13"/>
    <mergeCell ref="B12:B13"/>
    <mergeCell ref="C12:C13"/>
    <mergeCell ref="D12:D13"/>
    <mergeCell ref="H12:H13"/>
    <mergeCell ref="B16:B17"/>
    <mergeCell ref="C16:C17"/>
    <mergeCell ref="D16:D17"/>
    <mergeCell ref="H16:H17"/>
    <mergeCell ref="H24:H25"/>
    <mergeCell ref="B22:B23"/>
    <mergeCell ref="C22:C23"/>
    <mergeCell ref="D22:D23"/>
    <mergeCell ref="H22:H23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4:A25"/>
    <mergeCell ref="B24:B25"/>
    <mergeCell ref="C24:C25"/>
    <mergeCell ref="D24:D25"/>
    <mergeCell ref="A22:A23"/>
    <mergeCell ref="A26:A27"/>
    <mergeCell ref="B26:B27"/>
    <mergeCell ref="C26:C27"/>
    <mergeCell ref="D26:D27"/>
    <mergeCell ref="H26:H27"/>
    <mergeCell ref="H28:H29"/>
    <mergeCell ref="A28:D29"/>
    <mergeCell ref="A30:A31"/>
    <mergeCell ref="B30:B31"/>
    <mergeCell ref="C30:C31"/>
    <mergeCell ref="D30:D31"/>
    <mergeCell ref="H30:H31"/>
    <mergeCell ref="H34:H35"/>
    <mergeCell ref="A34:D35"/>
    <mergeCell ref="A36:A37"/>
    <mergeCell ref="B36:B37"/>
    <mergeCell ref="C36:C37"/>
    <mergeCell ref="D36:D37"/>
    <mergeCell ref="H36:H37"/>
    <mergeCell ref="H38:H39"/>
    <mergeCell ref="A38:D39"/>
    <mergeCell ref="H42:H43"/>
    <mergeCell ref="A42:D43"/>
    <mergeCell ref="A44:D45"/>
    <mergeCell ref="H44:H45"/>
    <mergeCell ref="A40:A41"/>
    <mergeCell ref="B40:B41"/>
    <mergeCell ref="C40:C41"/>
    <mergeCell ref="D40:D41"/>
    <mergeCell ref="H40:H41"/>
  </mergeCells>
  <phoneticPr fontId="4"/>
  <dataValidations count="2">
    <dataValidation type="list" allowBlank="1" showInputMessage="1" showErrorMessage="1" sqref="F11" xr:uid="{00000000-0002-0000-0000-000000000000}">
      <formula1>"調 整 ③,予 算 案 ②,予 算 ②"</formula1>
    </dataValidation>
    <dataValidation type="list" allowBlank="1" showInputMessage="1" showErrorMessage="1" sqref="H12:H13 H16:H23 H26:H43" xr:uid="{00000000-0002-0000-0000-000001000000}">
      <formula1>"　　,区ＣＭ"</formula1>
    </dataValidation>
  </dataValidations>
  <hyperlinks>
    <hyperlink ref="C12:C13" r:id="rId1" display="https://www.city.osaka.lg.jp/fukushi/cmsfiles/contents/0000620/620147/R6_001kouki-(02.15).xlsx" xr:uid="{06ECD916-4F62-4541-892D-1594E05535A1}"/>
    <hyperlink ref="C16:C17" r:id="rId2" display="資格事務費" xr:uid="{E09DCF26-CE5F-43FE-8331-04DEFBB35422}"/>
    <hyperlink ref="C18:C19" r:id="rId3" display="賦課事務費" xr:uid="{2D7EE8E6-0C40-4BE6-9FBB-8E5D051A52BC}"/>
    <hyperlink ref="C20:C21" r:id="rId4" display="保険年金システム運用・保守等経費" xr:uid="{F638E5AA-AFF5-435A-9E7A-8190AEC8C09A}"/>
    <hyperlink ref="C22:C23" r:id="rId5" display="保険年金システム改修等経費" xr:uid="{F738B40F-62FF-481A-91EC-520F61C454DD}"/>
    <hyperlink ref="C24:C25" r:id="rId6" display="https://www.city.osaka.lg.jp/fukushi/cmsfiles/contents/0000620/620147/R6_006kouki-(02.15).xlsx" xr:uid="{178156B4-1118-4546-8181-75751A53E212}"/>
    <hyperlink ref="C26:C27" r:id="rId7" display="一般事務費" xr:uid="{64BEDBCC-1056-4629-B50C-531FC08285D9}"/>
    <hyperlink ref="C30:C31" r:id="rId8" display="徴収費" xr:uid="{3883C998-9416-4965-9B04-0398F735614E}"/>
    <hyperlink ref="C32:C33" r:id="rId9" display="保険料還付金" xr:uid="{C01DC3EC-CE49-4023-A594-54FA9A4F71B7}"/>
    <hyperlink ref="C36:C37" r:id="rId10" display="後期高齢者医療広域連合納付金" xr:uid="{391F5725-DF92-434D-BF6E-568B6830F5B7}"/>
    <hyperlink ref="C40:C41" r:id="rId11" display="予備費" xr:uid="{709D0E0C-2122-4513-AFCC-A43893C994FD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政令会計</vt:lpstr>
      <vt:lpstr>政令会計!Print_Area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2024-02-14T05:29:32Z</dcterms:modified>
</cp:coreProperties>
</file>