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0C1539C3-17B4-404D-BDC2-1B0FAFCCE529}"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0">政令会計!$A$1:$I$69</definedName>
    <definedName name="_xlnm.Print_Titles" localSheetId="0">政令会計!$3:$7</definedName>
    <definedName name="一般事務費">事業概要説明資料!$V$228</definedName>
    <definedName name="運営協議会経費">事業概要説明資料!$V$265</definedName>
    <definedName name="還付金">事業概要説明資料!$V$376</definedName>
    <definedName name="給付事務費">事業概要説明資料!$V$80</definedName>
    <definedName name="国民健康保険事業費納付金等準備基金積立金">事業概要説明資料!$V$450</definedName>
    <definedName name="資格事務費">事業概要説明資料!$V$43</definedName>
    <definedName name="事業費納付金">事業概要説明資料!$V$524</definedName>
    <definedName name="診療報酬審査支払費">事業概要説明資料!$V$413</definedName>
    <definedName name="短期証等交付事務費">事業概要説明資料!#REF!</definedName>
    <definedName name="徴収事務費">事業概要説明資料!$V$339</definedName>
    <definedName name="特定健康診査事業">事業概要説明資料!$V$561</definedName>
    <definedName name="特定保健指導事業">事業概要説明資料!$V$598</definedName>
    <definedName name="標準準拠システム移行経費_保険年金システム">事業概要説明資料!$V$191</definedName>
    <definedName name="賦課事務費">事業概要説明資料!$V$302</definedName>
    <definedName name="福祉局及び区役所職員の人件費">事業概要説明資料!$V$6</definedName>
    <definedName name="保健事業費">事業概要説明資料!$V$635</definedName>
    <definedName name="保険給付費">事業概要説明資料!$V$487</definedName>
    <definedName name="保険年金システム運用・保守等経費">事業概要説明資料!$V$117</definedName>
    <definedName name="保険年金システム改修等経費">事業概要説明資料!$V$154</definedName>
    <definedName name="予備費">事業概要説明資料!$V$671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83" l="1"/>
  <c r="AN176" i="84"/>
  <c r="AN65" i="84"/>
  <c r="AN369" i="84"/>
  <c r="AN361" i="84"/>
  <c r="AN365" i="84"/>
  <c r="AN258" i="84"/>
  <c r="G9" i="83"/>
  <c r="G8" i="83"/>
  <c r="E25" i="83" l="1"/>
  <c r="E24" i="83"/>
  <c r="F24" i="83"/>
  <c r="F53" i="83"/>
  <c r="AN102" i="84"/>
  <c r="AN324" i="84"/>
  <c r="AN583" i="84"/>
  <c r="F61" i="83"/>
  <c r="F23" i="83"/>
  <c r="E61" i="83" l="1"/>
  <c r="F33" i="83"/>
  <c r="E23" i="83"/>
  <c r="F15" i="83"/>
  <c r="F13" i="83"/>
  <c r="F25" i="83" l="1"/>
  <c r="AN659" i="84"/>
  <c r="AN591" i="84"/>
  <c r="AN332" i="84"/>
  <c r="AN139" i="84"/>
  <c r="AN147" i="84" s="1"/>
  <c r="AN73" i="84"/>
  <c r="AE659" i="84"/>
  <c r="AE664" i="84" s="1"/>
  <c r="AE583" i="84"/>
  <c r="AE591" i="84" s="1"/>
  <c r="AE365" i="84"/>
  <c r="AE369" i="84" s="1"/>
  <c r="AE363" i="84"/>
  <c r="AE361" i="84"/>
  <c r="AE324" i="84"/>
  <c r="AE332" i="84" s="1"/>
  <c r="AE139" i="84"/>
  <c r="AE147" i="84" s="1"/>
  <c r="AE102" i="84"/>
  <c r="AE65" i="84"/>
  <c r="AE73" i="84" s="1"/>
  <c r="E60" i="83"/>
  <c r="E59" i="83"/>
  <c r="E58" i="83"/>
  <c r="E54" i="83"/>
  <c r="E33" i="83"/>
  <c r="E31" i="83"/>
  <c r="E27" i="83"/>
  <c r="E21" i="83"/>
  <c r="E19" i="83"/>
  <c r="E17" i="83"/>
  <c r="E15" i="83"/>
  <c r="E13" i="83"/>
  <c r="AN701" i="84"/>
  <c r="AE701" i="84"/>
  <c r="AN664" i="84"/>
  <c r="AN628" i="84"/>
  <c r="AE628" i="84"/>
  <c r="AN554" i="84"/>
  <c r="AE554" i="84"/>
  <c r="AN517" i="84"/>
  <c r="AE517" i="84"/>
  <c r="AN480" i="84"/>
  <c r="AE480" i="84"/>
  <c r="AN443" i="84"/>
  <c r="AE443" i="84"/>
  <c r="AN406" i="84"/>
  <c r="AE406" i="84"/>
  <c r="AN295" i="84"/>
  <c r="AE295" i="84"/>
  <c r="AE258" i="84"/>
  <c r="AN221" i="84"/>
  <c r="AE221" i="84"/>
  <c r="AN184" i="84"/>
  <c r="AE184" i="84"/>
  <c r="AN110" i="84"/>
  <c r="AE110" i="84"/>
  <c r="AN36" i="84"/>
  <c r="AE36" i="84"/>
  <c r="G65" i="83" l="1"/>
  <c r="G64" i="83"/>
  <c r="G57" i="83"/>
  <c r="G56" i="83"/>
  <c r="G55" i="83"/>
  <c r="G51" i="83"/>
  <c r="G50" i="83"/>
  <c r="G47" i="83"/>
  <c r="G46" i="83"/>
  <c r="G43" i="83"/>
  <c r="G42" i="83"/>
  <c r="G39" i="83"/>
  <c r="G38" i="83"/>
  <c r="G35" i="83"/>
  <c r="G34" i="83"/>
  <c r="G32" i="83"/>
  <c r="G30" i="83"/>
  <c r="G26" i="83"/>
  <c r="G22" i="83"/>
  <c r="G20" i="83"/>
  <c r="G18" i="83"/>
  <c r="G16" i="83"/>
  <c r="G14" i="83"/>
  <c r="G12" i="83"/>
  <c r="E68" i="83"/>
  <c r="F67" i="83" l="1"/>
  <c r="E67" i="83"/>
  <c r="F66" i="83"/>
  <c r="E66" i="83"/>
  <c r="F62" i="83"/>
  <c r="E62" i="83"/>
  <c r="E53" i="83"/>
  <c r="F52" i="83"/>
  <c r="E52" i="83"/>
  <c r="F49" i="83"/>
  <c r="E49" i="83"/>
  <c r="F48" i="83"/>
  <c r="E48" i="83"/>
  <c r="F45" i="83"/>
  <c r="E45" i="83"/>
  <c r="F44" i="83"/>
  <c r="E44" i="83"/>
  <c r="F41" i="83"/>
  <c r="E41" i="83"/>
  <c r="F40" i="83"/>
  <c r="E40" i="83"/>
  <c r="E36" i="83"/>
  <c r="E29" i="83"/>
  <c r="F28" i="83"/>
  <c r="E28" i="83"/>
  <c r="F11" i="83"/>
  <c r="G11" i="83" s="1"/>
  <c r="F10" i="83"/>
  <c r="E11" i="83"/>
  <c r="E10" i="83"/>
  <c r="F63" i="83"/>
  <c r="G60" i="83"/>
  <c r="G66" i="83" l="1"/>
  <c r="G62" i="83"/>
  <c r="G54" i="83"/>
  <c r="F68" i="83"/>
  <c r="G68" i="83" s="1"/>
  <c r="G45" i="83"/>
  <c r="G53" i="83"/>
  <c r="G28" i="83"/>
  <c r="G67" i="83"/>
  <c r="G41" i="83"/>
  <c r="G49" i="83"/>
  <c r="G10" i="83"/>
  <c r="G24" i="83"/>
  <c r="G40" i="83"/>
  <c r="G44" i="83"/>
  <c r="G48" i="83"/>
  <c r="G52" i="83"/>
  <c r="F17" i="83" l="1"/>
  <c r="G17" i="83" s="1"/>
  <c r="G19" i="83"/>
  <c r="F21" i="83"/>
  <c r="G21" i="83" s="1"/>
  <c r="G23" i="83"/>
  <c r="F27" i="83"/>
  <c r="G33" i="83" l="1"/>
  <c r="G27" i="83"/>
  <c r="F29" i="83"/>
  <c r="G29" i="83" s="1"/>
  <c r="G15" i="83"/>
  <c r="E69" i="83" l="1"/>
  <c r="G25" i="83"/>
  <c r="G13" i="83"/>
  <c r="E63" i="83"/>
  <c r="G63" i="83" s="1"/>
  <c r="G61" i="83"/>
  <c r="E37" i="83"/>
  <c r="F31" i="83" l="1"/>
  <c r="G31" i="83" l="1"/>
  <c r="F69" i="83"/>
  <c r="G69" i="83" s="1"/>
  <c r="F59" i="83"/>
  <c r="G59" i="83" s="1"/>
  <c r="F58" i="83"/>
  <c r="G58" i="83" s="1"/>
  <c r="F37" i="83"/>
  <c r="G37" i="83" s="1"/>
  <c r="F36" i="83"/>
  <c r="G36" i="83" s="1"/>
</calcChain>
</file>

<file path=xl/sharedStrings.xml><?xml version="1.0" encoding="utf-8"?>
<sst xmlns="http://schemas.openxmlformats.org/spreadsheetml/2006/main" count="531" uniqueCount="175">
  <si>
    <t>(単位：千円)</t>
    <phoneticPr fontId="3"/>
  </si>
  <si>
    <t>通し</t>
    <phoneticPr fontId="3"/>
  </si>
  <si>
    <t>備  考</t>
    <phoneticPr fontId="3"/>
  </si>
  <si>
    <t>番号</t>
    <phoneticPr fontId="3"/>
  </si>
  <si>
    <t>　　</t>
  </si>
  <si>
    <t>職員費計</t>
    <rPh sb="0" eb="2">
      <t>ショクイン</t>
    </rPh>
    <rPh sb="2" eb="3">
      <t>ヒ</t>
    </rPh>
    <rPh sb="3" eb="4">
      <t>ケイ</t>
    </rPh>
    <phoneticPr fontId="3"/>
  </si>
  <si>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</si>
  <si>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</si>
  <si>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</si>
  <si>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</si>
  <si>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</si>
  <si>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</si>
  <si>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</si>
  <si>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</si>
  <si>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</si>
  <si>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会計名　　国民健康保険事業会計　　</t>
    <phoneticPr fontId="3"/>
  </si>
  <si>
    <t>所属名　福祉局　</t>
    <phoneticPr fontId="3"/>
  </si>
  <si>
    <t>1-1-1</t>
    <phoneticPr fontId="3"/>
  </si>
  <si>
    <t>保険年金課</t>
    <rPh sb="0" eb="2">
      <t>ホケン</t>
    </rPh>
    <rPh sb="2" eb="4">
      <t>ネンキン</t>
    </rPh>
    <rPh sb="4" eb="5">
      <t>カ</t>
    </rPh>
    <phoneticPr fontId="4"/>
  </si>
  <si>
    <t>1-1-2</t>
    <phoneticPr fontId="3"/>
  </si>
  <si>
    <t>福祉システム課</t>
    <rPh sb="0" eb="2">
      <t>フクシ</t>
    </rPh>
    <rPh sb="6" eb="7">
      <t>カ</t>
    </rPh>
    <phoneticPr fontId="4"/>
  </si>
  <si>
    <t>保険年金課
福祉システム課</t>
    <rPh sb="0" eb="2">
      <t>ホケン</t>
    </rPh>
    <rPh sb="2" eb="4">
      <t>ネンキン</t>
    </rPh>
    <rPh sb="4" eb="5">
      <t>カ</t>
    </rPh>
    <rPh sb="6" eb="8">
      <t>フクシ</t>
    </rPh>
    <rPh sb="12" eb="13">
      <t>カ</t>
    </rPh>
    <phoneticPr fontId="4"/>
  </si>
  <si>
    <t>1-1-2</t>
    <phoneticPr fontId="4"/>
  </si>
  <si>
    <t>事務費計</t>
    <rPh sb="0" eb="2">
      <t>ジム</t>
    </rPh>
    <rPh sb="2" eb="3">
      <t>ヒ</t>
    </rPh>
    <rPh sb="3" eb="4">
      <t>ケイ</t>
    </rPh>
    <phoneticPr fontId="3"/>
  </si>
  <si>
    <t>1-1-3</t>
    <phoneticPr fontId="3"/>
  </si>
  <si>
    <t>運営協議会費計</t>
    <rPh sb="0" eb="2">
      <t>ウンエイ</t>
    </rPh>
    <rPh sb="2" eb="5">
      <t>キョウギカイ</t>
    </rPh>
    <rPh sb="5" eb="6">
      <t>ヒ</t>
    </rPh>
    <rPh sb="6" eb="7">
      <t>ジケイ</t>
    </rPh>
    <phoneticPr fontId="3"/>
  </si>
  <si>
    <t>1-1-4</t>
    <phoneticPr fontId="3"/>
  </si>
  <si>
    <t>徴収費計</t>
    <rPh sb="0" eb="2">
      <t>チョウシュウ</t>
    </rPh>
    <rPh sb="2" eb="3">
      <t>ヒ</t>
    </rPh>
    <rPh sb="3" eb="4">
      <t>ケイ</t>
    </rPh>
    <phoneticPr fontId="3"/>
  </si>
  <si>
    <t>1-1-5</t>
    <phoneticPr fontId="3"/>
  </si>
  <si>
    <t>診療報酬審査支払費計</t>
    <rPh sb="0" eb="2">
      <t>シンリョウ</t>
    </rPh>
    <rPh sb="2" eb="4">
      <t>ホウシュウ</t>
    </rPh>
    <rPh sb="4" eb="6">
      <t>シンサ</t>
    </rPh>
    <rPh sb="6" eb="8">
      <t>シハライ</t>
    </rPh>
    <rPh sb="8" eb="9">
      <t>ヒ</t>
    </rPh>
    <rPh sb="9" eb="10">
      <t>ジケイ</t>
    </rPh>
    <phoneticPr fontId="3"/>
  </si>
  <si>
    <t>2-1-1</t>
    <phoneticPr fontId="3"/>
  </si>
  <si>
    <t>保険給付費計</t>
    <rPh sb="0" eb="2">
      <t>ホケン</t>
    </rPh>
    <rPh sb="2" eb="4">
      <t>キュウフ</t>
    </rPh>
    <rPh sb="4" eb="5">
      <t>ヒ</t>
    </rPh>
    <rPh sb="5" eb="6">
      <t>ジケイ</t>
    </rPh>
    <phoneticPr fontId="3"/>
  </si>
  <si>
    <t>3-1-1</t>
    <phoneticPr fontId="3"/>
  </si>
  <si>
    <t>事業費納付金計</t>
    <rPh sb="0" eb="2">
      <t>ジギョウ</t>
    </rPh>
    <rPh sb="2" eb="3">
      <t>ヒ</t>
    </rPh>
    <rPh sb="3" eb="6">
      <t>ノウフキン</t>
    </rPh>
    <rPh sb="6" eb="7">
      <t>ジケイ</t>
    </rPh>
    <phoneticPr fontId="3"/>
  </si>
  <si>
    <t>4-1-1</t>
    <phoneticPr fontId="3"/>
  </si>
  <si>
    <t>特定健康診査等事業費計</t>
    <rPh sb="0" eb="2">
      <t>トクテイ</t>
    </rPh>
    <rPh sb="2" eb="4">
      <t>ケンコウ</t>
    </rPh>
    <rPh sb="4" eb="7">
      <t>シンサナド</t>
    </rPh>
    <rPh sb="7" eb="10">
      <t>ジギョウヒ</t>
    </rPh>
    <rPh sb="10" eb="11">
      <t>ケイ</t>
    </rPh>
    <phoneticPr fontId="3"/>
  </si>
  <si>
    <t>4-2-1</t>
    <phoneticPr fontId="3"/>
  </si>
  <si>
    <t>保健事業費計</t>
    <rPh sb="0" eb="2">
      <t>ホケン</t>
    </rPh>
    <rPh sb="2" eb="4">
      <t>ジギョウ</t>
    </rPh>
    <rPh sb="4" eb="5">
      <t>ヒ</t>
    </rPh>
    <rPh sb="5" eb="6">
      <t>ジケイ</t>
    </rPh>
    <phoneticPr fontId="3"/>
  </si>
  <si>
    <t>予備費計</t>
    <rPh sb="0" eb="2">
      <t>ヨビ</t>
    </rPh>
    <rPh sb="2" eb="3">
      <t>ヒ</t>
    </rPh>
    <rPh sb="3" eb="4">
      <t>ケイ</t>
    </rPh>
    <phoneticPr fontId="3"/>
  </si>
  <si>
    <t>1-1-6</t>
    <phoneticPr fontId="3"/>
  </si>
  <si>
    <t>国民健康保険事業費納付金等準備基金積立金計</t>
    <rPh sb="0" eb="2">
      <t>コクミン</t>
    </rPh>
    <rPh sb="2" eb="4">
      <t>ケンコウ</t>
    </rPh>
    <rPh sb="4" eb="6">
      <t>ホケン</t>
    </rPh>
    <rPh sb="6" eb="9">
      <t>ジギョウヒ</t>
    </rPh>
    <rPh sb="9" eb="12">
      <t>ノウフキン</t>
    </rPh>
    <rPh sb="12" eb="13">
      <t>ナド</t>
    </rPh>
    <rPh sb="13" eb="15">
      <t>ジュンビ</t>
    </rPh>
    <rPh sb="15" eb="17">
      <t>キキン</t>
    </rPh>
    <rPh sb="17" eb="19">
      <t>ツミタテ</t>
    </rPh>
    <rPh sb="19" eb="20">
      <t>キン</t>
    </rPh>
    <rPh sb="20" eb="21">
      <t>ジケイ</t>
    </rPh>
    <phoneticPr fontId="3"/>
  </si>
  <si>
    <t>国民健康保険事業費納付金等準備基金積立金</t>
    <rPh sb="4" eb="6">
      <t>ホケン</t>
    </rPh>
    <phoneticPr fontId="4"/>
  </si>
  <si>
    <t>5-1-1</t>
    <phoneticPr fontId="3"/>
  </si>
  <si>
    <t>　</t>
  </si>
  <si>
    <t>出</t>
    <rPh sb="0" eb="1">
      <t>デ</t>
    </rPh>
    <phoneticPr fontId="3"/>
  </si>
  <si>
    <t>税</t>
    <rPh sb="0" eb="1">
      <t>ゼイ</t>
    </rPh>
    <phoneticPr fontId="3"/>
  </si>
  <si>
    <t>資格事務費</t>
  </si>
  <si>
    <t>給付事務費</t>
  </si>
  <si>
    <t>保険年金システム運用・保守等経費</t>
  </si>
  <si>
    <t>保険年金システム改修等経費</t>
  </si>
  <si>
    <t>標準準拠システム移行経費(保険年金システム)</t>
  </si>
  <si>
    <t>一般事務費</t>
  </si>
  <si>
    <t>運営協議会経費</t>
  </si>
  <si>
    <t>賦課事務費</t>
  </si>
  <si>
    <t>徴収事務費</t>
  </si>
  <si>
    <t>診療報酬審査支払費</t>
  </si>
  <si>
    <t>保険給付費</t>
  </si>
  <si>
    <t>事業費納付金</t>
  </si>
  <si>
    <t>特定健康診査事業</t>
  </si>
  <si>
    <t>特定保健指導事業</t>
  </si>
  <si>
    <t>保健事業費</t>
  </si>
  <si>
    <t>予備費</t>
  </si>
  <si>
    <t>還付金</t>
    <rPh sb="0" eb="3">
      <t>カンプキン</t>
    </rPh>
    <phoneticPr fontId="4"/>
  </si>
  <si>
    <t>予 算 案 ②</t>
    <rPh sb="0" eb="1">
      <t>ヨ</t>
    </rPh>
    <rPh sb="2" eb="3">
      <t>サン</t>
    </rPh>
    <rPh sb="4" eb="5">
      <t>アン</t>
    </rPh>
    <phoneticPr fontId="3"/>
  </si>
  <si>
    <t>福祉局及び区役所職員の人件費</t>
    <rPh sb="11" eb="14">
      <t>ジンケンヒ</t>
    </rPh>
    <phoneticPr fontId="4"/>
  </si>
  <si>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</si>
  <si>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</si>
  <si>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</si>
  <si>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</si>
  <si>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</si>
  <si>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</si>
  <si>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福祉局及び区役所職員の人件費</t>
    <phoneticPr fontId="3"/>
  </si>
  <si>
    <t>〔事業目的〕</t>
    <rPh sb="1" eb="3">
      <t>ジギョウ</t>
    </rPh>
    <rPh sb="3" eb="5">
      <t>モクテキ</t>
    </rPh>
    <phoneticPr fontId="4"/>
  </si>
  <si>
    <t>福祉局及び区役所職員の人件費</t>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</si>
  <si>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</si>
  <si>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</si>
  <si>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</si>
  <si>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7年度予算案</t>
    <phoneticPr fontId="3"/>
  </si>
  <si>
    <t>備　考</t>
    <rPh sb="0" eb="1">
      <t>ビン</t>
    </rPh>
    <rPh sb="2" eb="3">
      <t>コウ</t>
    </rPh>
    <phoneticPr fontId="4"/>
  </si>
  <si>
    <t>・</t>
    <phoneticPr fontId="4"/>
  </si>
  <si>
    <t>合計</t>
    <rPh sb="0" eb="2">
      <t>ゴウケイ</t>
    </rPh>
    <phoneticPr fontId="4"/>
  </si>
  <si>
    <t>所属名　  福祉局</t>
    <rPh sb="0" eb="2">
      <t>ショゾク</t>
    </rPh>
    <rPh sb="2" eb="3">
      <t>メイ</t>
    </rPh>
    <rPh sb="6" eb="9">
      <t>フクシキョク</t>
    </rPh>
    <phoneticPr fontId="3"/>
  </si>
  <si>
    <t>資格事務費</t>
    <phoneticPr fontId="4"/>
  </si>
  <si>
    <t>　国民健康保険事業を円滑かつ適正に運営するため、被保険者の資格取得・喪失にかかる審査や資格確認書の交付など、被保険者の資格事務を行う。</t>
    <rPh sb="43" eb="45">
      <t>シカク</t>
    </rPh>
    <rPh sb="45" eb="48">
      <t>カクニンショ</t>
    </rPh>
    <phoneticPr fontId="4"/>
  </si>
  <si>
    <t>被保険者の資格事務</t>
    <rPh sb="0" eb="4">
      <t>ヒホケンシャ</t>
    </rPh>
    <rPh sb="5" eb="7">
      <t>シカク</t>
    </rPh>
    <rPh sb="7" eb="9">
      <t>ジム</t>
    </rPh>
    <phoneticPr fontId="4"/>
  </si>
  <si>
    <t>（うち区長マネジメントによる収納率向上へ向けた区独自取組み）</t>
    <phoneticPr fontId="4"/>
  </si>
  <si>
    <t>給付事務費</t>
    <rPh sb="0" eb="2">
      <t>キュウフ</t>
    </rPh>
    <rPh sb="2" eb="4">
      <t>ジム</t>
    </rPh>
    <rPh sb="4" eb="5">
      <t>ヒ</t>
    </rPh>
    <phoneticPr fontId="3"/>
  </si>
  <si>
    <t>　国民健康保険事業を円滑かつ適正に運営するため、被保険者の疾病、負傷、出産又は死亡に関して必要な保険給付にかかる事務を行うとともに、診療報酬明細書点検事業や療養費支給申請書内容点検事業により医療費の適正な支出を図る。
　</t>
    <phoneticPr fontId="3"/>
  </si>
  <si>
    <t>保険給付にかかる事務</t>
    <rPh sb="0" eb="2">
      <t>ホケン</t>
    </rPh>
    <rPh sb="2" eb="4">
      <t>キュウフ</t>
    </rPh>
    <rPh sb="8" eb="10">
      <t>ジム</t>
    </rPh>
    <phoneticPr fontId="3"/>
  </si>
  <si>
    <t>診療報酬明細書点検事業</t>
  </si>
  <si>
    <t>療養費支給申請書内容点検事業</t>
  </si>
  <si>
    <t>所属名　福祉局　</t>
    <rPh sb="0" eb="1">
      <t>ショ</t>
    </rPh>
    <rPh sb="1" eb="2">
      <t>ゾク</t>
    </rPh>
    <rPh sb="2" eb="3">
      <t>メイ</t>
    </rPh>
    <rPh sb="4" eb="6">
      <t>フクシ</t>
    </rPh>
    <rPh sb="6" eb="7">
      <t>キョク</t>
    </rPh>
    <phoneticPr fontId="3"/>
  </si>
  <si>
    <t>保険年金システム運用・保守等経費</t>
    <phoneticPr fontId="4"/>
  </si>
  <si>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これらの各種事務を円滑に実施し、システムの安定的稼働を確保するため、日常的なシステムの運用やメンテナンス対応などを行う。</t>
    <phoneticPr fontId="4"/>
  </si>
  <si>
    <t>国民健康保険システム運用・保守等</t>
    <phoneticPr fontId="4"/>
  </si>
  <si>
    <t>保険年金システム改修等経費</t>
    <phoneticPr fontId="4"/>
  </si>
  <si>
    <t xml:space="preserve">　保険年金システムは、市民サービスの向上と事務の効率化を図るため、国民健康保険事務、医療費助成事務、国民年金事務、後期高齢者医療事務等にかかる事務全般をシステム化したものである。
　これらの各種事務にかかる法改正や制度改正等に適切に対応するためにシステム改修を行う。
</t>
    <phoneticPr fontId="4"/>
  </si>
  <si>
    <t>国民健康保険システム改修</t>
    <phoneticPr fontId="4"/>
  </si>
  <si>
    <t>標準準拠システム移行経費（保険年金システム）</t>
    <rPh sb="0" eb="4">
      <t>ヒョウジュンジュンキョ</t>
    </rPh>
    <rPh sb="8" eb="10">
      <t>イコウ</t>
    </rPh>
    <rPh sb="10" eb="12">
      <t>ケイヒ</t>
    </rPh>
    <rPh sb="13" eb="17">
      <t>ホケンネンキン</t>
    </rPh>
    <phoneticPr fontId="4"/>
  </si>
  <si>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3"/>
  </si>
  <si>
    <t>標準準拠システム移行経費</t>
    <rPh sb="0" eb="4">
      <t>ヒョウジュンジュンキョ</t>
    </rPh>
    <rPh sb="8" eb="12">
      <t>イコウケイヒ</t>
    </rPh>
    <phoneticPr fontId="4"/>
  </si>
  <si>
    <t>一般事務費</t>
    <rPh sb="0" eb="2">
      <t>イッパン</t>
    </rPh>
    <rPh sb="2" eb="4">
      <t>ジム</t>
    </rPh>
    <rPh sb="4" eb="5">
      <t>ヒ</t>
    </rPh>
    <phoneticPr fontId="4"/>
  </si>
  <si>
    <t>　国民健康保険事業を円滑かつ適正に運営するため、パンフレット作成による広報・周知や一般的な事務等を行う。</t>
    <phoneticPr fontId="3"/>
  </si>
  <si>
    <t>調査普及にかかる事務</t>
    <rPh sb="0" eb="2">
      <t>チョウサ</t>
    </rPh>
    <rPh sb="2" eb="4">
      <t>フキュウ</t>
    </rPh>
    <rPh sb="8" eb="10">
      <t>ジム</t>
    </rPh>
    <phoneticPr fontId="3"/>
  </si>
  <si>
    <t>国民健康保険団体連合会分担金</t>
    <rPh sb="0" eb="2">
      <t>コクミン</t>
    </rPh>
    <rPh sb="2" eb="4">
      <t>ケンコウ</t>
    </rPh>
    <rPh sb="4" eb="6">
      <t>ホケン</t>
    </rPh>
    <rPh sb="6" eb="8">
      <t>ダンタイ</t>
    </rPh>
    <rPh sb="8" eb="11">
      <t>レンゴウカイ</t>
    </rPh>
    <rPh sb="11" eb="14">
      <t>ブンタンキン</t>
    </rPh>
    <phoneticPr fontId="3"/>
  </si>
  <si>
    <t>区役所保険年金担当窓口業務委託</t>
    <rPh sb="0" eb="3">
      <t>クヤクショ</t>
    </rPh>
    <rPh sb="3" eb="5">
      <t>ホケン</t>
    </rPh>
    <rPh sb="5" eb="7">
      <t>ネンキン</t>
    </rPh>
    <rPh sb="7" eb="9">
      <t>タントウ</t>
    </rPh>
    <rPh sb="9" eb="11">
      <t>マドグチ</t>
    </rPh>
    <rPh sb="11" eb="13">
      <t>ギョウム</t>
    </rPh>
    <rPh sb="13" eb="15">
      <t>イタク</t>
    </rPh>
    <phoneticPr fontId="3"/>
  </si>
  <si>
    <t>その他一般的な事務</t>
    <rPh sb="2" eb="3">
      <t>タ</t>
    </rPh>
    <rPh sb="3" eb="6">
      <t>イッパンテキ</t>
    </rPh>
    <rPh sb="7" eb="9">
      <t>ジム</t>
    </rPh>
    <phoneticPr fontId="4"/>
  </si>
  <si>
    <t>中間サーバ接続端末の導入</t>
    <rPh sb="0" eb="2">
      <t>チュウカン</t>
    </rPh>
    <rPh sb="5" eb="7">
      <t>セツゾク</t>
    </rPh>
    <rPh sb="7" eb="9">
      <t>タンマツ</t>
    </rPh>
    <rPh sb="10" eb="12">
      <t>ドウニュウ</t>
    </rPh>
    <phoneticPr fontId="3"/>
  </si>
  <si>
    <t>オンライン資格確認等システム運営負担金</t>
    <rPh sb="5" eb="7">
      <t>シカク</t>
    </rPh>
    <rPh sb="7" eb="9">
      <t>カクニン</t>
    </rPh>
    <rPh sb="9" eb="10">
      <t>ナド</t>
    </rPh>
    <rPh sb="14" eb="16">
      <t>ウンエイ</t>
    </rPh>
    <rPh sb="16" eb="19">
      <t>フタンキン</t>
    </rPh>
    <phoneticPr fontId="3"/>
  </si>
  <si>
    <t>運営協議会経費</t>
    <rPh sb="0" eb="2">
      <t>ウンエイ</t>
    </rPh>
    <rPh sb="2" eb="4">
      <t>キョウギ</t>
    </rPh>
    <rPh sb="5" eb="7">
      <t>ケイヒ</t>
    </rPh>
    <phoneticPr fontId="3"/>
  </si>
  <si>
    <t>　国民健康保険事業の適正な運営を図るため、国民健康保険の被保険者、保険医療機関等、一般住民等のそれぞれの利害を調整して、その運営が円滑に行われる必要があるという趣旨から、市町村の必置機関として設置しているものである。</t>
    <phoneticPr fontId="3"/>
  </si>
  <si>
    <t>国民健康保険運営協議会開催に係る経費</t>
    <rPh sb="0" eb="2">
      <t>コクミン</t>
    </rPh>
    <rPh sb="2" eb="4">
      <t>ケンコウ</t>
    </rPh>
    <rPh sb="4" eb="6">
      <t>ホケン</t>
    </rPh>
    <rPh sb="6" eb="8">
      <t>ウンエイ</t>
    </rPh>
    <rPh sb="8" eb="11">
      <t>キョウギカイ</t>
    </rPh>
    <rPh sb="11" eb="13">
      <t>カイサイ</t>
    </rPh>
    <rPh sb="14" eb="15">
      <t>カカ</t>
    </rPh>
    <rPh sb="16" eb="18">
      <t>ケイヒ</t>
    </rPh>
    <phoneticPr fontId="4"/>
  </si>
  <si>
    <t>賦課事務費</t>
    <phoneticPr fontId="4"/>
  </si>
  <si>
    <t>　国民健康保険事業を円滑かつ適正に運営するため、国民健康保険加入世帯に対する保険料決定、所得の調査等を行う。</t>
    <phoneticPr fontId="4"/>
  </si>
  <si>
    <t>保険料賦課にかかる事務</t>
    <phoneticPr fontId="4"/>
  </si>
  <si>
    <t>徴収事務費</t>
    <rPh sb="0" eb="2">
      <t>チョウシュウ</t>
    </rPh>
    <rPh sb="2" eb="5">
      <t>ジムヒ</t>
    </rPh>
    <phoneticPr fontId="4"/>
  </si>
  <si>
    <t xml:space="preserve">　国民健康保険事業を円滑かつ適正に運営するため、徴収体制強化等の収納対策を実施し、被保険者の負担の公平性の確保、保険料収入の確保、並びに未収金の解消を図る。
　また、ライフスタイルに応じた様々な納付環境を整備するなど、円滑な保険料の徴収を図る。
</t>
    <phoneticPr fontId="4"/>
  </si>
  <si>
    <t>保険料収納対策</t>
  </si>
  <si>
    <t>（うち市債権回収対策室における滞納整理業務）</t>
  </si>
  <si>
    <t>（うち区における滞納整理業務、窓口業務の充実強化）</t>
  </si>
  <si>
    <t>納付環境の整備等</t>
  </si>
  <si>
    <t>（様式4付属資料①）</t>
    <phoneticPr fontId="4"/>
  </si>
  <si>
    <t>　所得更正による減額や遡っての資格喪失などにより保険料等が過誤納となり、発生した過誤納金のうち、前年度以前に納めていただいていた保険料等について返還する。</t>
    <rPh sb="67" eb="68">
      <t>トウ</t>
    </rPh>
    <phoneticPr fontId="4"/>
  </si>
  <si>
    <t>一般被保険者保険料還付金</t>
    <rPh sb="0" eb="2">
      <t>イッパン</t>
    </rPh>
    <rPh sb="2" eb="6">
      <t>ヒホケンシャ</t>
    </rPh>
    <rPh sb="6" eb="9">
      <t>ホケンリョウ</t>
    </rPh>
    <rPh sb="9" eb="12">
      <t>カンプキン</t>
    </rPh>
    <phoneticPr fontId="4"/>
  </si>
  <si>
    <t>退職被保険者保険料還付金</t>
    <rPh sb="0" eb="2">
      <t>タイショク</t>
    </rPh>
    <rPh sb="2" eb="6">
      <t>ヒホケンシャ</t>
    </rPh>
    <rPh sb="6" eb="9">
      <t>ホケンリョウ</t>
    </rPh>
    <rPh sb="9" eb="12">
      <t>カンプキン</t>
    </rPh>
    <phoneticPr fontId="4"/>
  </si>
  <si>
    <t>国民健康保険保険給付費等交付金の返還</t>
    <phoneticPr fontId="4"/>
  </si>
  <si>
    <t>診療報酬審査支払費</t>
    <rPh sb="0" eb="2">
      <t>シンリョウ</t>
    </rPh>
    <rPh sb="2" eb="4">
      <t>ホウシュウ</t>
    </rPh>
    <rPh sb="4" eb="6">
      <t>シンサ</t>
    </rPh>
    <rPh sb="6" eb="8">
      <t>シハライ</t>
    </rPh>
    <rPh sb="8" eb="9">
      <t>ヒ</t>
    </rPh>
    <phoneticPr fontId="3"/>
  </si>
  <si>
    <t>　国民健康保険法第45条第4項において、保険医療機関等から療養の給付に関する費用の請求があったときは、関係法令に照らし、審査したうえ支払う。</t>
    <rPh sb="1" eb="3">
      <t>コクミン</t>
    </rPh>
    <rPh sb="3" eb="5">
      <t>ケンコウ</t>
    </rPh>
    <rPh sb="5" eb="7">
      <t>ホケン</t>
    </rPh>
    <rPh sb="7" eb="8">
      <t>ホウ</t>
    </rPh>
    <rPh sb="8" eb="9">
      <t>ダイ</t>
    </rPh>
    <rPh sb="11" eb="12">
      <t>ジョウ</t>
    </rPh>
    <rPh sb="12" eb="13">
      <t>ダイ</t>
    </rPh>
    <rPh sb="14" eb="15">
      <t>コウ</t>
    </rPh>
    <rPh sb="20" eb="22">
      <t>ホケン</t>
    </rPh>
    <rPh sb="22" eb="24">
      <t>イリョウ</t>
    </rPh>
    <rPh sb="24" eb="27">
      <t>キカンナド</t>
    </rPh>
    <rPh sb="29" eb="31">
      <t>リョウヨウ</t>
    </rPh>
    <rPh sb="32" eb="34">
      <t>キュウフ</t>
    </rPh>
    <rPh sb="35" eb="36">
      <t>カン</t>
    </rPh>
    <rPh sb="38" eb="40">
      <t>ヒヨウ</t>
    </rPh>
    <rPh sb="41" eb="43">
      <t>セイキュウ</t>
    </rPh>
    <rPh sb="51" eb="53">
      <t>カンケイ</t>
    </rPh>
    <rPh sb="53" eb="55">
      <t>ホウレイ</t>
    </rPh>
    <rPh sb="56" eb="57">
      <t>テ</t>
    </rPh>
    <rPh sb="60" eb="62">
      <t>シンサ</t>
    </rPh>
    <rPh sb="66" eb="68">
      <t>シハラ</t>
    </rPh>
    <phoneticPr fontId="3"/>
  </si>
  <si>
    <t>診療報酬審査支払費</t>
    <rPh sb="0" eb="2">
      <t>シンリョウ</t>
    </rPh>
    <rPh sb="2" eb="4">
      <t>ホウシュウ</t>
    </rPh>
    <rPh sb="4" eb="6">
      <t>シンサ</t>
    </rPh>
    <rPh sb="6" eb="8">
      <t>シハライ</t>
    </rPh>
    <rPh sb="8" eb="9">
      <t>ヒ</t>
    </rPh>
    <phoneticPr fontId="4"/>
  </si>
  <si>
    <t>国民健康保険事業費納付金等準備基金積立金</t>
    <rPh sb="0" eb="2">
      <t>コクミン</t>
    </rPh>
    <rPh sb="2" eb="4">
      <t>ケンコウ</t>
    </rPh>
    <rPh sb="4" eb="6">
      <t>ホケン</t>
    </rPh>
    <rPh sb="6" eb="9">
      <t>ジギョウヒ</t>
    </rPh>
    <rPh sb="9" eb="12">
      <t>ノウフキン</t>
    </rPh>
    <rPh sb="12" eb="13">
      <t>トウ</t>
    </rPh>
    <rPh sb="13" eb="15">
      <t>ジュンビ</t>
    </rPh>
    <rPh sb="15" eb="17">
      <t>キキン</t>
    </rPh>
    <rPh sb="17" eb="20">
      <t>ツミタテキン</t>
    </rPh>
    <phoneticPr fontId="4"/>
  </si>
  <si>
    <t>　国民健康保険事業費納付金等準備基金の運用から生じる収益を積み立てる。</t>
    <rPh sb="1" eb="3">
      <t>コクミン</t>
    </rPh>
    <rPh sb="3" eb="5">
      <t>ケンコウ</t>
    </rPh>
    <rPh sb="5" eb="7">
      <t>ホケン</t>
    </rPh>
    <rPh sb="7" eb="10">
      <t>ジギョウヒ</t>
    </rPh>
    <rPh sb="10" eb="13">
      <t>ノウフキン</t>
    </rPh>
    <rPh sb="13" eb="14">
      <t>トウ</t>
    </rPh>
    <rPh sb="14" eb="16">
      <t>ジュンビ</t>
    </rPh>
    <rPh sb="16" eb="18">
      <t>キキン</t>
    </rPh>
    <rPh sb="19" eb="21">
      <t>ウンヨウ</t>
    </rPh>
    <rPh sb="23" eb="24">
      <t>ショウ</t>
    </rPh>
    <rPh sb="26" eb="28">
      <t>シュウエキ</t>
    </rPh>
    <rPh sb="29" eb="30">
      <t>ツ</t>
    </rPh>
    <rPh sb="31" eb="32">
      <t>タ</t>
    </rPh>
    <phoneticPr fontId="4"/>
  </si>
  <si>
    <t>国民健康保険事業費納付金等準備基金の積立</t>
    <rPh sb="0" eb="2">
      <t>コクミン</t>
    </rPh>
    <rPh sb="2" eb="4">
      <t>ケンコウ</t>
    </rPh>
    <rPh sb="4" eb="6">
      <t>ホケン</t>
    </rPh>
    <rPh sb="6" eb="9">
      <t>ジギョウヒ</t>
    </rPh>
    <rPh sb="9" eb="12">
      <t>ノウフキン</t>
    </rPh>
    <rPh sb="12" eb="13">
      <t>トウ</t>
    </rPh>
    <rPh sb="13" eb="15">
      <t>ジュンビ</t>
    </rPh>
    <rPh sb="15" eb="17">
      <t>キキン</t>
    </rPh>
    <rPh sb="18" eb="20">
      <t>ツミタテ</t>
    </rPh>
    <phoneticPr fontId="4"/>
  </si>
  <si>
    <t>保険給付費</t>
    <rPh sb="0" eb="2">
      <t>ホケン</t>
    </rPh>
    <rPh sb="2" eb="4">
      <t>キュウフ</t>
    </rPh>
    <rPh sb="4" eb="5">
      <t>ヒ</t>
    </rPh>
    <phoneticPr fontId="3"/>
  </si>
  <si>
    <t xml:space="preserve">  国民健康保険法に基づき、被保険者の疾病、負傷、出産又は死亡に関して保険給付を行う。</t>
    <rPh sb="2" eb="4">
      <t>コクミン</t>
    </rPh>
    <rPh sb="4" eb="6">
      <t>ケンコウ</t>
    </rPh>
    <rPh sb="6" eb="8">
      <t>ホケン</t>
    </rPh>
    <rPh sb="8" eb="9">
      <t>ホウ</t>
    </rPh>
    <rPh sb="10" eb="11">
      <t>モト</t>
    </rPh>
    <rPh sb="14" eb="18">
      <t>ヒホケンシャ</t>
    </rPh>
    <rPh sb="19" eb="21">
      <t>シッペイ</t>
    </rPh>
    <rPh sb="22" eb="24">
      <t>フショウ</t>
    </rPh>
    <rPh sb="25" eb="27">
      <t>シュッサン</t>
    </rPh>
    <rPh sb="27" eb="28">
      <t>マタ</t>
    </rPh>
    <rPh sb="29" eb="31">
      <t>シボウ</t>
    </rPh>
    <rPh sb="32" eb="33">
      <t>カン</t>
    </rPh>
    <rPh sb="35" eb="37">
      <t>ホケン</t>
    </rPh>
    <rPh sb="37" eb="39">
      <t>キュウフ</t>
    </rPh>
    <rPh sb="40" eb="41">
      <t>オコナ</t>
    </rPh>
    <phoneticPr fontId="3"/>
  </si>
  <si>
    <t>・</t>
  </si>
  <si>
    <t>療養給付費</t>
    <rPh sb="0" eb="2">
      <t>リョウヨウ</t>
    </rPh>
    <rPh sb="2" eb="4">
      <t>キュウフ</t>
    </rPh>
    <rPh sb="4" eb="5">
      <t>ヒ</t>
    </rPh>
    <phoneticPr fontId="3"/>
  </si>
  <si>
    <t>療養費</t>
    <rPh sb="0" eb="3">
      <t>リョウヨウヒ</t>
    </rPh>
    <phoneticPr fontId="3"/>
  </si>
  <si>
    <t>高額療養費</t>
    <rPh sb="0" eb="2">
      <t>コウガク</t>
    </rPh>
    <rPh sb="2" eb="5">
      <t>リョウヨウヒ</t>
    </rPh>
    <phoneticPr fontId="3"/>
  </si>
  <si>
    <t>高額介護合算療養費</t>
    <rPh sb="0" eb="2">
      <t>コウガク</t>
    </rPh>
    <rPh sb="2" eb="4">
      <t>カイゴ</t>
    </rPh>
    <rPh sb="4" eb="6">
      <t>ガッサン</t>
    </rPh>
    <rPh sb="6" eb="9">
      <t>リョウヨウヒ</t>
    </rPh>
    <phoneticPr fontId="3"/>
  </si>
  <si>
    <t>出産育児一時金</t>
    <rPh sb="0" eb="2">
      <t>シュッサン</t>
    </rPh>
    <rPh sb="2" eb="4">
      <t>イクジ</t>
    </rPh>
    <rPh sb="4" eb="7">
      <t>イチジキン</t>
    </rPh>
    <phoneticPr fontId="3"/>
  </si>
  <si>
    <t>葬祭費</t>
    <rPh sb="0" eb="2">
      <t>ソウサイ</t>
    </rPh>
    <rPh sb="2" eb="3">
      <t>ヒ</t>
    </rPh>
    <phoneticPr fontId="3"/>
  </si>
  <si>
    <t>・</t>
    <phoneticPr fontId="3"/>
  </si>
  <si>
    <t>傷病手当金</t>
    <rPh sb="0" eb="2">
      <t>ショウビョウ</t>
    </rPh>
    <rPh sb="2" eb="4">
      <t>テアテ</t>
    </rPh>
    <rPh sb="4" eb="5">
      <t>キン</t>
    </rPh>
    <phoneticPr fontId="3"/>
  </si>
  <si>
    <t>事業費納付金</t>
    <rPh sb="0" eb="2">
      <t>ジギョウ</t>
    </rPh>
    <rPh sb="2" eb="3">
      <t>ヒ</t>
    </rPh>
    <rPh sb="3" eb="6">
      <t>ノウフキン</t>
    </rPh>
    <phoneticPr fontId="4"/>
  </si>
  <si>
    <t>　平成27年５月、「持続可能な医療保険制度を構築するための国民健康保険法等の一部を改正する法律」が公布され、平成30年度から都道府県が、財政運営の責任主体となり、国保運営の中心的な役割を担い、資格管理や保険給付等の事業を担う市町村とともに国保を運営する。
　都道府県が財政運営の責任主体となり負担する国保事業の運営に要する経費に充てるため、国民健康保険事業費納付金の納付が国民健康保険法第７５条の７第２項により定められている。</t>
    <rPh sb="1" eb="3">
      <t>ヘイセイ</t>
    </rPh>
    <rPh sb="5" eb="6">
      <t>ネン</t>
    </rPh>
    <rPh sb="7" eb="8">
      <t>ガツ</t>
    </rPh>
    <rPh sb="10" eb="12">
      <t>ジゾク</t>
    </rPh>
    <rPh sb="12" eb="14">
      <t>カノウ</t>
    </rPh>
    <rPh sb="15" eb="17">
      <t>イリョウ</t>
    </rPh>
    <rPh sb="17" eb="19">
      <t>ホケン</t>
    </rPh>
    <rPh sb="19" eb="21">
      <t>セイド</t>
    </rPh>
    <rPh sb="22" eb="24">
      <t>コウチク</t>
    </rPh>
    <rPh sb="29" eb="31">
      <t>コクミン</t>
    </rPh>
    <rPh sb="31" eb="33">
      <t>ケンコウ</t>
    </rPh>
    <rPh sb="33" eb="35">
      <t>ホケン</t>
    </rPh>
    <rPh sb="35" eb="36">
      <t>ホウ</t>
    </rPh>
    <rPh sb="36" eb="37">
      <t>トウ</t>
    </rPh>
    <rPh sb="38" eb="40">
      <t>イチブ</t>
    </rPh>
    <rPh sb="41" eb="43">
      <t>カイセイ</t>
    </rPh>
    <rPh sb="45" eb="47">
      <t>ホウリツ</t>
    </rPh>
    <rPh sb="49" eb="51">
      <t>コウフ</t>
    </rPh>
    <rPh sb="54" eb="56">
      <t>ヘイセイ</t>
    </rPh>
    <rPh sb="58" eb="60">
      <t>ネンド</t>
    </rPh>
    <rPh sb="62" eb="66">
      <t>トドウフケン</t>
    </rPh>
    <rPh sb="68" eb="70">
      <t>ザイセイ</t>
    </rPh>
    <rPh sb="81" eb="83">
      <t>コクホ</t>
    </rPh>
    <rPh sb="83" eb="85">
      <t>ウンエイ</t>
    </rPh>
    <rPh sb="86" eb="89">
      <t>チュウシンテキ</t>
    </rPh>
    <rPh sb="90" eb="92">
      <t>ヤクワリ</t>
    </rPh>
    <rPh sb="93" eb="94">
      <t>ニナ</t>
    </rPh>
    <rPh sb="96" eb="98">
      <t>シカク</t>
    </rPh>
    <rPh sb="98" eb="100">
      <t>カンリ</t>
    </rPh>
    <rPh sb="101" eb="103">
      <t>ホケン</t>
    </rPh>
    <rPh sb="103" eb="105">
      <t>キュウフ</t>
    </rPh>
    <rPh sb="105" eb="106">
      <t>トウ</t>
    </rPh>
    <rPh sb="107" eb="109">
      <t>ジギョウ</t>
    </rPh>
    <rPh sb="110" eb="111">
      <t>ニナ</t>
    </rPh>
    <rPh sb="112" eb="115">
      <t>シチョウソン</t>
    </rPh>
    <rPh sb="119" eb="121">
      <t>コクホ</t>
    </rPh>
    <rPh sb="122" eb="124">
      <t>ウンエイ</t>
    </rPh>
    <rPh sb="129" eb="133">
      <t>トドウフケン</t>
    </rPh>
    <rPh sb="134" eb="136">
      <t>ザイセイ</t>
    </rPh>
    <rPh sb="136" eb="138">
      <t>ウンエイ</t>
    </rPh>
    <rPh sb="139" eb="141">
      <t>セキニン</t>
    </rPh>
    <rPh sb="141" eb="143">
      <t>シュタイ</t>
    </rPh>
    <rPh sb="146" eb="148">
      <t>フタン</t>
    </rPh>
    <rPh sb="150" eb="152">
      <t>コクホ</t>
    </rPh>
    <rPh sb="152" eb="154">
      <t>ジギョウ</t>
    </rPh>
    <rPh sb="155" eb="157">
      <t>ウンエイ</t>
    </rPh>
    <rPh sb="158" eb="159">
      <t>ヨウ</t>
    </rPh>
    <rPh sb="161" eb="163">
      <t>ケイヒ</t>
    </rPh>
    <rPh sb="164" eb="165">
      <t>ア</t>
    </rPh>
    <rPh sb="170" eb="172">
      <t>コクミン</t>
    </rPh>
    <rPh sb="172" eb="174">
      <t>ケンコウ</t>
    </rPh>
    <rPh sb="174" eb="176">
      <t>ホケン</t>
    </rPh>
    <rPh sb="176" eb="178">
      <t>ジギョウ</t>
    </rPh>
    <rPh sb="178" eb="179">
      <t>ヒ</t>
    </rPh>
    <rPh sb="179" eb="182">
      <t>ノウフキン</t>
    </rPh>
    <rPh sb="183" eb="185">
      <t>ノウフ</t>
    </rPh>
    <rPh sb="205" eb="206">
      <t>サダ</t>
    </rPh>
    <phoneticPr fontId="4"/>
  </si>
  <si>
    <t>　</t>
    <phoneticPr fontId="4"/>
  </si>
  <si>
    <t>国民健康保険事業費納付金</t>
    <rPh sb="0" eb="2">
      <t>コクミン</t>
    </rPh>
    <rPh sb="2" eb="4">
      <t>ケンコウ</t>
    </rPh>
    <rPh sb="4" eb="6">
      <t>ホケン</t>
    </rPh>
    <rPh sb="6" eb="8">
      <t>ジギョウ</t>
    </rPh>
    <rPh sb="8" eb="9">
      <t>ヒ</t>
    </rPh>
    <rPh sb="9" eb="12">
      <t>ノウフキン</t>
    </rPh>
    <phoneticPr fontId="4"/>
  </si>
  <si>
    <t>特定健康診査事業</t>
    <rPh sb="0" eb="2">
      <t>トクテイ</t>
    </rPh>
    <rPh sb="2" eb="4">
      <t>ケンコウ</t>
    </rPh>
    <rPh sb="4" eb="6">
      <t>シンサ</t>
    </rPh>
    <rPh sb="6" eb="8">
      <t>ジギョウ</t>
    </rPh>
    <phoneticPr fontId="3"/>
  </si>
  <si>
    <t>　高齢者の医療の確保に関する法律第18条に定められた「特定健康診査等基本指針」に基づき、内臓脂肪症候群の概念を導入した健診を実施し、その結果に基づいて階層化されたきめ細やかな保健指導を行い、個々人の自主的な健康増進及び疾病予防を図り、健康寿命の延伸を目指すとともに、被保険者の生活習慣病対策を重点的に行い、ひいては被保険者の「生活の質（ＱＯＬ）」の向上を通じて、将来的な医療費の適正化を図る。
　特定健康診査については40歳から74歳までの方を対象に、取扱医療機関で実施するほか、休日にも受診できるよう、保健福祉センター、小学校など身近な地域で受診できる集団健診を実施する。</t>
    <phoneticPr fontId="3"/>
  </si>
  <si>
    <t>特定健康診査事業（医療機関実施・集団による実施）</t>
    <rPh sb="0" eb="2">
      <t>トクテイ</t>
    </rPh>
    <rPh sb="2" eb="4">
      <t>ケンコウ</t>
    </rPh>
    <rPh sb="4" eb="6">
      <t>シンサ</t>
    </rPh>
    <rPh sb="6" eb="8">
      <t>ジギョウ</t>
    </rPh>
    <rPh sb="9" eb="11">
      <t>イリョウ</t>
    </rPh>
    <rPh sb="11" eb="13">
      <t>キカン</t>
    </rPh>
    <rPh sb="13" eb="15">
      <t>ジッシ</t>
    </rPh>
    <rPh sb="16" eb="18">
      <t>シュウダン</t>
    </rPh>
    <rPh sb="21" eb="23">
      <t>ジッシ</t>
    </rPh>
    <phoneticPr fontId="3"/>
  </si>
  <si>
    <t>（うち特定健康診査受診率向上事業）</t>
    <rPh sb="9" eb="11">
      <t>ジュシン</t>
    </rPh>
    <rPh sb="11" eb="12">
      <t>リツ</t>
    </rPh>
    <rPh sb="12" eb="14">
      <t>コウジョウ</t>
    </rPh>
    <phoneticPr fontId="3"/>
  </si>
  <si>
    <t>（うち保健事業実施計画等にかかる中間評価アンケートの実施）</t>
    <rPh sb="3" eb="7">
      <t>ホケンジギョウ</t>
    </rPh>
    <rPh sb="7" eb="9">
      <t>ジッシ</t>
    </rPh>
    <rPh sb="9" eb="11">
      <t>ケイカク</t>
    </rPh>
    <rPh sb="11" eb="12">
      <t>トウ</t>
    </rPh>
    <rPh sb="16" eb="18">
      <t>チュウカン</t>
    </rPh>
    <rPh sb="18" eb="20">
      <t>ヒョウカ</t>
    </rPh>
    <rPh sb="26" eb="28">
      <t>ジッシ</t>
    </rPh>
    <phoneticPr fontId="3"/>
  </si>
  <si>
    <t>特定保健指導事業</t>
    <rPh sb="0" eb="2">
      <t>トクテイ</t>
    </rPh>
    <rPh sb="2" eb="4">
      <t>ホケン</t>
    </rPh>
    <rPh sb="4" eb="6">
      <t>シドウ</t>
    </rPh>
    <rPh sb="6" eb="8">
      <t>ジギョウ</t>
    </rPh>
    <phoneticPr fontId="3"/>
  </si>
  <si>
    <t xml:space="preserve">  高齢者の医療の確保に関する法律第18条に定められた「特定健康診査等基本指針」に基づき、内臓脂肪症候群の概念を導入した健診を実施し、その結果に基づいて階層化されたきめ細やかな保健指導を行い、個々人の自主的な健康増進及び疾病予防を図り、健康寿命の延伸を目指すとともに、被保険者の生活習慣病対策を重点的に行い、ひいては被保険者の「生活の質（ＱＯＬ）」の向上を通じて、将来的な医療費の適正化を図る。
　特定保健指導については、特定健康診査の結果を基に、内臓脂肪の蓄積程度とリスク要因の数により、「動機付け支援」「積極的支援」に階層化し、生活習慣を改善するための保健指導を実施する。</t>
    <phoneticPr fontId="3"/>
  </si>
  <si>
    <t>特定保健指導事業（動機付け支援・積極的支援）</t>
    <rPh sb="0" eb="2">
      <t>トクテイ</t>
    </rPh>
    <rPh sb="2" eb="4">
      <t>ホケン</t>
    </rPh>
    <rPh sb="4" eb="6">
      <t>シドウ</t>
    </rPh>
    <rPh sb="6" eb="8">
      <t>ジギョウ</t>
    </rPh>
    <rPh sb="9" eb="12">
      <t>ドウキヅ</t>
    </rPh>
    <rPh sb="13" eb="15">
      <t>シエン</t>
    </rPh>
    <phoneticPr fontId="4"/>
  </si>
  <si>
    <t>保健事業費</t>
    <rPh sb="0" eb="2">
      <t>ホケン</t>
    </rPh>
    <rPh sb="2" eb="5">
      <t>ジギョウヒ</t>
    </rPh>
    <phoneticPr fontId="3"/>
  </si>
  <si>
    <t>国保人間ドック事業</t>
    <rPh sb="0" eb="2">
      <t>コクホ</t>
    </rPh>
    <rPh sb="2" eb="4">
      <t>ニンゲン</t>
    </rPh>
    <rPh sb="7" eb="9">
      <t>ジギョウ</t>
    </rPh>
    <phoneticPr fontId="4"/>
  </si>
  <si>
    <t>糖尿病性腎症患者の重症化予防事業</t>
    <rPh sb="0" eb="3">
      <t>トウニョウビョウ</t>
    </rPh>
    <rPh sb="3" eb="4">
      <t>セイ</t>
    </rPh>
    <rPh sb="4" eb="5">
      <t>ジン</t>
    </rPh>
    <rPh sb="5" eb="6">
      <t>ショウ</t>
    </rPh>
    <rPh sb="6" eb="8">
      <t>カンジャ</t>
    </rPh>
    <rPh sb="9" eb="11">
      <t>ジュウショウ</t>
    </rPh>
    <rPh sb="11" eb="12">
      <t>カ</t>
    </rPh>
    <rPh sb="12" eb="14">
      <t>ヨボウ</t>
    </rPh>
    <rPh sb="14" eb="16">
      <t>ジギョウ</t>
    </rPh>
    <phoneticPr fontId="3"/>
  </si>
  <si>
    <t>医療費通知事業</t>
    <rPh sb="0" eb="3">
      <t>イリョウヒ</t>
    </rPh>
    <rPh sb="3" eb="5">
      <t>ツウチ</t>
    </rPh>
    <rPh sb="5" eb="7">
      <t>ジギョウ</t>
    </rPh>
    <phoneticPr fontId="4"/>
  </si>
  <si>
    <t>後発医薬品差額通知事業</t>
    <rPh sb="0" eb="2">
      <t>コウハツ</t>
    </rPh>
    <rPh sb="2" eb="5">
      <t>イヤクヒン</t>
    </rPh>
    <rPh sb="5" eb="7">
      <t>サガク</t>
    </rPh>
    <rPh sb="7" eb="9">
      <t>ツウチ</t>
    </rPh>
    <rPh sb="9" eb="11">
      <t>ジギョウ</t>
    </rPh>
    <phoneticPr fontId="3"/>
  </si>
  <si>
    <t>重複・頻回受診者健康教育事業</t>
    <phoneticPr fontId="4"/>
  </si>
  <si>
    <t>骨折予防対策</t>
    <rPh sb="0" eb="6">
      <t>コッセツヨボウタイサク</t>
    </rPh>
    <phoneticPr fontId="3"/>
  </si>
  <si>
    <t>健康状態不明者対策モデル実施</t>
    <rPh sb="0" eb="2">
      <t>ケンコウ</t>
    </rPh>
    <rPh sb="2" eb="4">
      <t>ジョウタイ</t>
    </rPh>
    <rPh sb="4" eb="7">
      <t>フメイシャ</t>
    </rPh>
    <rPh sb="7" eb="9">
      <t>タイサク</t>
    </rPh>
    <rPh sb="12" eb="14">
      <t>ジッシ</t>
    </rPh>
    <phoneticPr fontId="3"/>
  </si>
  <si>
    <t>予備費</t>
    <rPh sb="0" eb="3">
      <t>ヨビヒ</t>
    </rPh>
    <phoneticPr fontId="4"/>
  </si>
  <si>
    <t>　予算外の支出や予算超過の支出に充てるため、設置している。</t>
    <phoneticPr fontId="4"/>
  </si>
  <si>
    <t>　被保険者の健康保持及び疾病予防等により医療費の適正化を図るため、各種健診を行う国保人間ドック事業を実施するほか、糖尿病性腎症の重症化の恐れがあるにもかかわらず未受療の方を対象に、高額な医療費となる人工透析等への重症化を予防するため、生活習慣改善等の個別プログラムによる保健指導を行う。
　女性の骨粗しょう症検診受診を促し、要治療者を早期に見つけ治療につなげることで、骨粗しょう症の悪化による骨折入院を減らし、健康寿命の延伸を図る。
　健康状態不明者の健康状態や未受診理由等を把握し、健診の受診勧奨を行い、健診受診の習慣化を促進することで、高齢者の生涯にわたる健康の保持増進、ひいては生活の質の維持向上を図る。
　また、被保険者に対して医療費の通知や、後発医薬品を使用した場合の差額の通知、重複受診者、頻回受診者への啓発を行うことにより、医療費の適正化を図る。</t>
    <rPh sb="16" eb="17">
      <t>トウ</t>
    </rPh>
    <rPh sb="20" eb="23">
      <t>イリョウヒ</t>
    </rPh>
    <rPh sb="24" eb="27">
      <t>テキセイカ</t>
    </rPh>
    <rPh sb="33" eb="35">
      <t>カクシュ</t>
    </rPh>
    <rPh sb="35" eb="37">
      <t>ケンシン</t>
    </rPh>
    <rPh sb="38" eb="39">
      <t>オコナ</t>
    </rPh>
    <rPh sb="40" eb="42">
      <t>コクホ</t>
    </rPh>
    <phoneticPr fontId="3"/>
  </si>
  <si>
    <t>7 年 度</t>
    <phoneticPr fontId="3"/>
  </si>
  <si>
    <t>8 年 度</t>
    <rPh sb="2" eb="3">
      <t>ネン</t>
    </rPh>
    <rPh sb="4" eb="5">
      <t>ド</t>
    </rPh>
    <phoneticPr fontId="4"/>
  </si>
  <si>
    <t>7年度当初</t>
    <rPh sb="3" eb="5">
      <t>トウショ</t>
    </rPh>
    <phoneticPr fontId="3"/>
  </si>
  <si>
    <t>8年度予算案</t>
    <phoneticPr fontId="3"/>
  </si>
  <si>
    <t>7年度当初</t>
    <rPh sb="1" eb="3">
      <t>ネンド</t>
    </rPh>
    <rPh sb="3" eb="5">
      <t>トウショ</t>
    </rPh>
    <phoneticPr fontId="4"/>
  </si>
  <si>
    <t>8年度予算案</t>
    <phoneticPr fontId="4"/>
  </si>
  <si>
    <t>7年度当初</t>
    <phoneticPr fontId="4"/>
  </si>
  <si>
    <t>（うち区長マネジメントによる収納率向上へ向けた区独自取組み等）</t>
    <rPh sb="29" eb="30">
      <t>トウ</t>
    </rPh>
    <phoneticPr fontId="4"/>
  </si>
  <si>
    <t>デジタル技術を活用した保険料収納対策業務の効率化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</si>
</sst>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quot;△ &quot;#,##0\)"/>
    <numFmt numFmtId="179" formatCode="\(#,##0\)"/>
    <numFmt numFmtId="180" formatCode="\(#,##0\)_);\(#,##0\)"/>
    <numFmt numFmtId="181" formatCode="\(#,##0\);\(&quot;▲ &quot;#,##0\)"/>
    <numFmt numFmtId="182" formatCode="&quot;（&quot;#,##0&quot;）&quot;;&quot;（&quot;&quot;△ &quot;#,##0&quot;）&quot;"/>
  </numFmts>
  <fonts count="23">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name val="ＭＳ Ｐゴシック"/>
      <family val="3"/>
      <charset val="128"/>
      <scheme val="minor"/>
    </font>
    <font>
      <sz val="10"/>
      <name val="ＭＳ Ｐゴシック"/>
      <family val="3"/>
      <charset val="128"/>
    </font>
    <font>
      <sz val="12"/>
      <name val="ＭＳ Ｐゴシック"/>
      <family val="3"/>
      <charset val="128"/>
    </font>
    <font>
      <sz val="14"/>
      <name val="ＭＳ Ｐゴシック"/>
      <family val="3"/>
      <charset val="128"/>
    </font>
    <font>
      <u/>
      <sz val="10.5"/>
      <name val="ＭＳ Ｐゴシック"/>
      <family val="3"/>
      <charset val="128"/>
    </font>
    <font>
      <sz val="9"/>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u/>
      <sz val="10.5"/>
      <color theme="1"/>
      <name val="ＭＳ Ｐゴシック"/>
      <family val="3"/>
      <charset val="128"/>
    </font>
    <font>
      <sz val="9"/>
      <color theme="1"/>
      <name val="ＭＳ Ｐゴシック"/>
      <family val="3"/>
      <charset val="128"/>
    </font>
    <font>
      <u/>
      <sz val="10"/>
      <color rgb="FF0070C0"/>
      <name val="ＭＳ Ｐゴシック"/>
      <family val="3"/>
      <charset val="128"/>
      <scheme val="minor"/>
    </font>
    <font>
      <sz val="10"/>
      <color theme="1"/>
      <name val="ＭＳ Ｐゴシック"/>
      <family val="3"/>
      <charset val="128"/>
    </font>
  </fonts>
  <fills count="2">
    <fill>
      <patternFill patternType="none"/>
    </fill>
    <fill>
      <patternFill patternType="gray125"/>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2">
    <xf numFmtId="0" fontId="0" fillId="0" borderId="0"/>
    <xf numFmtId="38" fontId="5" fillId="0" borderId="0" applyFont="0" applyFill="0" applyBorder="0" applyAlignment="0" applyProtection="0"/>
    <xf numFmtId="0" fontId="5" fillId="0" borderId="0"/>
    <xf numFmtId="0" fontId="2" fillId="0" borderId="0"/>
    <xf numFmtId="0" fontId="5" fillId="0" borderId="0"/>
    <xf numFmtId="0" fontId="7" fillId="0" borderId="0" applyNumberFormat="0" applyFill="0" applyBorder="0" applyAlignment="0" applyProtection="0">
      <alignment vertical="center"/>
    </xf>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0" fontId="2" fillId="0" borderId="0"/>
    <xf numFmtId="0" fontId="2" fillId="0" borderId="0"/>
    <xf numFmtId="0" fontId="2" fillId="0" borderId="0"/>
  </cellStyleXfs>
  <cellXfs count="235">
    <xf numFmtId="0" fontId="0" fillId="0" borderId="0" xfId="0"/>
    <xf numFmtId="0" fontId="6" fillId="0" borderId="0" xfId="3" applyFont="1" applyFill="1" applyAlignment="1">
      <alignment horizontal="center" vertical="center"/>
    </xf>
    <xf numFmtId="0" fontId="13" fillId="0" borderId="0" xfId="3" applyFont="1" applyFill="1" applyAlignment="1">
      <alignment horizontal="left" vertical="center"/>
    </xf>
    <xf numFmtId="0" fontId="10" fillId="0" borderId="6" xfId="3" applyFont="1" applyFill="1" applyBorder="1" applyAlignment="1">
      <alignment horizontal="center" vertical="center"/>
    </xf>
    <xf numFmtId="177" fontId="6" fillId="0" borderId="11" xfId="3" applyNumberFormat="1" applyFont="1" applyFill="1" applyBorder="1" applyAlignment="1">
      <alignment vertical="center" shrinkToFit="1"/>
    </xf>
    <xf numFmtId="179" fontId="6" fillId="0" borderId="9" xfId="3" applyNumberFormat="1" applyFont="1" applyFill="1" applyBorder="1" applyAlignment="1">
      <alignment vertical="center" shrinkToFit="1"/>
    </xf>
    <xf numFmtId="177" fontId="6" fillId="0" borderId="10" xfId="3" applyNumberFormat="1" applyFont="1" applyFill="1" applyBorder="1" applyAlignment="1">
      <alignment vertical="center" shrinkToFit="1"/>
    </xf>
    <xf numFmtId="179" fontId="6" fillId="0" borderId="10" xfId="3" applyNumberFormat="1" applyFont="1" applyFill="1" applyBorder="1" applyAlignment="1">
      <alignment vertical="center" shrinkToFit="1"/>
    </xf>
    <xf numFmtId="178" fontId="6" fillId="0" borderId="9" xfId="3" applyNumberFormat="1" applyFont="1" applyFill="1" applyBorder="1" applyAlignment="1">
      <alignment vertical="center" shrinkToFit="1"/>
    </xf>
    <xf numFmtId="179" fontId="6" fillId="0" borderId="14" xfId="3" applyNumberFormat="1" applyFont="1" applyFill="1" applyBorder="1" applyAlignment="1">
      <alignment vertical="center" shrinkToFit="1"/>
    </xf>
    <xf numFmtId="0" fontId="6" fillId="0" borderId="0" xfId="3" applyFont="1" applyFill="1" applyAlignment="1">
      <alignment horizontal="right" vertical="center"/>
    </xf>
    <xf numFmtId="177" fontId="6" fillId="0" borderId="2" xfId="9" applyNumberFormat="1" applyFont="1" applyFill="1" applyBorder="1" applyAlignment="1">
      <alignment vertical="center" shrinkToFit="1"/>
    </xf>
    <xf numFmtId="0" fontId="6" fillId="0" borderId="0" xfId="3" applyFont="1" applyFill="1" applyAlignment="1">
      <alignment vertical="center"/>
    </xf>
    <xf numFmtId="0" fontId="11" fillId="0" borderId="0" xfId="3" applyFont="1" applyFill="1" applyAlignment="1">
      <alignment vertical="center"/>
    </xf>
    <xf numFmtId="0" fontId="12" fillId="0" borderId="0" xfId="0" applyFont="1" applyFill="1" applyAlignment="1">
      <alignment horizontal="right" vertical="center"/>
    </xf>
    <xf numFmtId="0" fontId="13" fillId="0" borderId="0" xfId="3" applyFont="1" applyFill="1" applyAlignment="1">
      <alignment horizontal="right" vertical="center"/>
    </xf>
    <xf numFmtId="0" fontId="14" fillId="0" borderId="0" xfId="3" applyFont="1" applyFill="1" applyAlignment="1">
      <alignment horizontal="right" vertical="center" wrapText="1"/>
    </xf>
    <xf numFmtId="0" fontId="14" fillId="0" borderId="0" xfId="3" applyFont="1" applyFill="1" applyAlignment="1">
      <alignment horizontal="right" vertical="center"/>
    </xf>
    <xf numFmtId="0" fontId="10" fillId="0" borderId="5" xfId="3" applyFont="1" applyFill="1" applyBorder="1" applyAlignment="1">
      <alignment horizontal="center" vertical="center"/>
    </xf>
    <xf numFmtId="0" fontId="10" fillId="0" borderId="8" xfId="3" applyFont="1" applyFill="1" applyBorder="1" applyAlignment="1">
      <alignment horizontal="center" vertical="center"/>
    </xf>
    <xf numFmtId="0" fontId="10" fillId="0" borderId="4" xfId="3" applyFont="1" applyFill="1" applyBorder="1" applyAlignment="1">
      <alignment horizontal="center" vertical="center"/>
    </xf>
    <xf numFmtId="0" fontId="6" fillId="0" borderId="12" xfId="0" applyFont="1" applyFill="1" applyBorder="1"/>
    <xf numFmtId="0" fontId="6" fillId="0" borderId="13" xfId="0" applyFont="1" applyFill="1" applyBorder="1"/>
    <xf numFmtId="177" fontId="6" fillId="0" borderId="12" xfId="3" applyNumberFormat="1" applyFont="1" applyFill="1" applyBorder="1" applyAlignment="1">
      <alignment horizontal="right" vertical="center" shrinkToFit="1"/>
    </xf>
    <xf numFmtId="179" fontId="6" fillId="0" borderId="13" xfId="3" applyNumberFormat="1" applyFont="1" applyFill="1" applyBorder="1" applyAlignment="1">
      <alignment vertical="center" shrinkToFit="1"/>
    </xf>
    <xf numFmtId="178" fontId="6" fillId="0" borderId="13" xfId="3" applyNumberFormat="1" applyFont="1" applyFill="1" applyBorder="1" applyAlignment="1">
      <alignment vertical="center" shrinkToFit="1"/>
    </xf>
    <xf numFmtId="177" fontId="6" fillId="0" borderId="11" xfId="3" applyNumberFormat="1" applyFont="1" applyFill="1" applyBorder="1" applyAlignment="1">
      <alignment horizontal="right" vertical="center" shrinkToFit="1"/>
    </xf>
    <xf numFmtId="178" fontId="6" fillId="0" borderId="14" xfId="3" applyNumberFormat="1" applyFont="1" applyFill="1" applyBorder="1" applyAlignment="1">
      <alignment vertical="center" shrinkToFit="1"/>
    </xf>
    <xf numFmtId="178" fontId="6" fillId="0" borderId="15" xfId="3" applyNumberFormat="1" applyFont="1" applyFill="1" applyBorder="1" applyAlignment="1">
      <alignment vertical="center" shrinkToFit="1"/>
    </xf>
    <xf numFmtId="0" fontId="6" fillId="0" borderId="0" xfId="3" applyFont="1" applyFill="1" applyAlignment="1">
      <alignment horizontal="left" vertical="center"/>
    </xf>
    <xf numFmtId="0" fontId="10" fillId="0" borderId="0" xfId="3" applyFont="1" applyFill="1" applyAlignment="1">
      <alignment vertical="center"/>
    </xf>
    <xf numFmtId="0" fontId="15" fillId="0" borderId="0" xfId="2" applyFont="1" applyFill="1" applyAlignment="1">
      <alignment horizontal="left" vertical="center"/>
    </xf>
    <xf numFmtId="0" fontId="16" fillId="0" borderId="39" xfId="2" applyFont="1" applyFill="1" applyBorder="1" applyAlignment="1">
      <alignment vertical="center"/>
    </xf>
    <xf numFmtId="0" fontId="15" fillId="0" borderId="0" xfId="2" applyFont="1" applyFill="1"/>
    <xf numFmtId="0" fontId="17" fillId="0" borderId="0" xfId="0" applyFont="1" applyFill="1"/>
    <xf numFmtId="0" fontId="18" fillId="0" borderId="0" xfId="2" applyFont="1" applyFill="1"/>
    <xf numFmtId="0" fontId="15" fillId="0" borderId="0" xfId="11" applyFont="1" applyFill="1" applyAlignment="1">
      <alignment horizontal="right" vertical="center"/>
    </xf>
    <xf numFmtId="0" fontId="15" fillId="0" borderId="0" xfId="2" applyFont="1" applyFill="1" applyAlignment="1">
      <alignment horizontal="right"/>
    </xf>
    <xf numFmtId="0" fontId="19" fillId="0" borderId="0" xfId="11" applyFont="1" applyFill="1" applyAlignment="1">
      <alignment horizontal="left" vertical="center"/>
    </xf>
    <xf numFmtId="0" fontId="19" fillId="0" borderId="0" xfId="11" applyFont="1" applyFill="1" applyAlignment="1">
      <alignment horizontal="right" vertical="center"/>
    </xf>
    <xf numFmtId="0" fontId="15" fillId="0" borderId="36" xfId="2" applyFont="1" applyFill="1" applyBorder="1" applyAlignment="1">
      <alignment horizontal="left" vertical="center"/>
    </xf>
    <xf numFmtId="0" fontId="16" fillId="0" borderId="36" xfId="2" applyFont="1" applyFill="1" applyBorder="1" applyAlignment="1">
      <alignment vertical="center"/>
    </xf>
    <xf numFmtId="0" fontId="16" fillId="0" borderId="36" xfId="2" applyFont="1" applyFill="1" applyBorder="1" applyAlignment="1">
      <alignment horizontal="left" vertical="center"/>
    </xf>
    <xf numFmtId="0" fontId="17" fillId="0" borderId="0" xfId="2" applyFont="1" applyFill="1" applyAlignment="1">
      <alignment horizontal="left" vertical="center"/>
    </xf>
    <xf numFmtId="0" fontId="16" fillId="0" borderId="0" xfId="2" applyFont="1" applyFill="1" applyAlignment="1">
      <alignment horizontal="left" vertical="center"/>
    </xf>
    <xf numFmtId="0" fontId="16" fillId="0" borderId="0" xfId="2" applyFont="1" applyFill="1" applyAlignment="1">
      <alignment vertical="center"/>
    </xf>
    <xf numFmtId="0" fontId="15" fillId="0" borderId="37" xfId="2" applyFont="1" applyFill="1" applyBorder="1" applyAlignment="1">
      <alignment horizontal="left" vertical="center"/>
    </xf>
    <xf numFmtId="0" fontId="16" fillId="0" borderId="16" xfId="2" applyFont="1" applyFill="1" applyBorder="1" applyAlignment="1">
      <alignment horizontal="left" vertical="center"/>
    </xf>
    <xf numFmtId="0" fontId="15" fillId="0" borderId="0" xfId="2" applyFont="1" applyFill="1" applyAlignment="1">
      <alignment vertical="center" wrapText="1"/>
    </xf>
    <xf numFmtId="0" fontId="16" fillId="0" borderId="17" xfId="2" applyFont="1" applyFill="1" applyBorder="1" applyAlignment="1">
      <alignment vertical="top" wrapText="1"/>
    </xf>
    <xf numFmtId="0" fontId="16" fillId="0" borderId="18" xfId="2" applyFont="1" applyFill="1" applyBorder="1" applyAlignment="1">
      <alignment vertical="top" wrapText="1"/>
    </xf>
    <xf numFmtId="0" fontId="16" fillId="0" borderId="15" xfId="2" applyFont="1" applyFill="1" applyBorder="1" applyAlignment="1">
      <alignment vertical="top" wrapText="1"/>
    </xf>
    <xf numFmtId="0" fontId="15" fillId="0" borderId="0" xfId="11" applyFont="1" applyFill="1" applyAlignment="1">
      <alignment vertical="center"/>
    </xf>
    <xf numFmtId="0" fontId="16" fillId="0" borderId="19" xfId="2" applyFont="1" applyFill="1" applyBorder="1" applyAlignment="1">
      <alignment vertical="center"/>
    </xf>
    <xf numFmtId="0" fontId="16" fillId="0" borderId="20" xfId="2" applyFont="1" applyFill="1" applyBorder="1" applyAlignment="1">
      <alignment vertical="center"/>
    </xf>
    <xf numFmtId="180" fontId="16" fillId="0" borderId="20" xfId="2" applyNumberFormat="1" applyFont="1" applyFill="1" applyBorder="1" applyAlignment="1">
      <alignment vertical="center"/>
    </xf>
    <xf numFmtId="0" fontId="20" fillId="0" borderId="40" xfId="2" applyFont="1" applyFill="1" applyBorder="1" applyAlignment="1">
      <alignment vertical="center"/>
    </xf>
    <xf numFmtId="0" fontId="16" fillId="0" borderId="40" xfId="2" applyFont="1" applyFill="1" applyBorder="1" applyAlignment="1">
      <alignment vertical="center"/>
    </xf>
    <xf numFmtId="0" fontId="16" fillId="0" borderId="21" xfId="2" applyFont="1" applyFill="1" applyBorder="1" applyAlignment="1">
      <alignment vertical="center"/>
    </xf>
    <xf numFmtId="0" fontId="16" fillId="0" borderId="22" xfId="2" applyFont="1" applyFill="1" applyBorder="1" applyAlignment="1">
      <alignment vertical="center"/>
    </xf>
    <xf numFmtId="180" fontId="16" fillId="0" borderId="22" xfId="2" applyNumberFormat="1" applyFont="1" applyFill="1" applyBorder="1" applyAlignment="1">
      <alignment vertical="center"/>
    </xf>
    <xf numFmtId="0" fontId="15" fillId="0" borderId="22" xfId="2" applyFont="1" applyFill="1" applyBorder="1"/>
    <xf numFmtId="0" fontId="16" fillId="0" borderId="19" xfId="2" applyFont="1" applyFill="1" applyBorder="1" applyAlignment="1">
      <alignment horizontal="center" vertical="center"/>
    </xf>
    <xf numFmtId="0" fontId="16" fillId="0" borderId="20" xfId="2" applyFont="1" applyFill="1" applyBorder="1" applyAlignment="1">
      <alignment horizontal="center" vertical="center"/>
    </xf>
    <xf numFmtId="0" fontId="17" fillId="0" borderId="0" xfId="2" applyFont="1" applyFill="1" applyAlignment="1">
      <alignment vertical="top" wrapText="1"/>
    </xf>
    <xf numFmtId="0" fontId="17" fillId="0" borderId="0" xfId="10" applyFont="1" applyFill="1"/>
    <xf numFmtId="0" fontId="16" fillId="0" borderId="39" xfId="2" applyFont="1" applyFill="1" applyBorder="1"/>
    <xf numFmtId="0" fontId="16" fillId="0" borderId="19" xfId="2" applyFont="1" applyFill="1" applyBorder="1"/>
    <xf numFmtId="0" fontId="16" fillId="0" borderId="38" xfId="2" applyFont="1" applyFill="1" applyBorder="1" applyAlignment="1">
      <alignment horizontal="center" vertical="center"/>
    </xf>
    <xf numFmtId="0" fontId="16" fillId="0" borderId="0" xfId="2" applyFont="1" applyFill="1" applyAlignment="1">
      <alignment horizontal="center" vertical="center"/>
    </xf>
    <xf numFmtId="0" fontId="22" fillId="0" borderId="0" xfId="3" applyFont="1" applyFill="1" applyAlignment="1">
      <alignment horizontal="center" vertical="center"/>
    </xf>
    <xf numFmtId="0" fontId="17" fillId="0" borderId="0" xfId="0" applyFont="1" applyFill="1" applyAlignment="1">
      <alignment vertical="center"/>
    </xf>
    <xf numFmtId="0" fontId="15" fillId="0" borderId="0" xfId="2" applyFont="1" applyFill="1" applyAlignment="1">
      <alignment vertical="center"/>
    </xf>
    <xf numFmtId="0" fontId="17" fillId="0" borderId="20" xfId="2" applyFont="1" applyFill="1" applyBorder="1" applyAlignment="1">
      <alignment vertical="center"/>
    </xf>
    <xf numFmtId="0" fontId="16" fillId="0" borderId="0" xfId="2" applyFont="1" applyFill="1"/>
    <xf numFmtId="0" fontId="22" fillId="0" borderId="40" xfId="2" applyFont="1" applyFill="1" applyBorder="1" applyAlignment="1">
      <alignment vertical="center"/>
    </xf>
    <xf numFmtId="0" fontId="22" fillId="0" borderId="39" xfId="2" applyFont="1" applyFill="1" applyBorder="1"/>
    <xf numFmtId="0" fontId="16" fillId="0" borderId="40" xfId="2" applyFont="1" applyFill="1" applyBorder="1"/>
    <xf numFmtId="0" fontId="16" fillId="0" borderId="42" xfId="2" applyFont="1" applyFill="1" applyBorder="1"/>
    <xf numFmtId="0" fontId="20" fillId="0" borderId="39" xfId="2" applyFont="1" applyFill="1" applyBorder="1"/>
    <xf numFmtId="0" fontId="17" fillId="0" borderId="40" xfId="2" applyFont="1" applyFill="1" applyBorder="1" applyAlignment="1">
      <alignment vertical="center"/>
    </xf>
    <xf numFmtId="0" fontId="15" fillId="0" borderId="0" xfId="2" applyFont="1" applyFill="1" applyAlignment="1">
      <alignment vertical="top" wrapText="1"/>
    </xf>
    <xf numFmtId="0" fontId="10" fillId="0" borderId="2" xfId="3" applyFont="1" applyFill="1" applyBorder="1" applyAlignment="1">
      <alignment horizontal="center" vertical="center"/>
    </xf>
    <xf numFmtId="0" fontId="10" fillId="0" borderId="3"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9" xfId="3" applyFont="1" applyFill="1" applyBorder="1" applyAlignment="1">
      <alignment horizontal="center" vertical="center"/>
    </xf>
    <xf numFmtId="177" fontId="15" fillId="0" borderId="11" xfId="3" applyNumberFormat="1" applyFont="1" applyFill="1" applyBorder="1" applyAlignment="1">
      <alignment vertical="center" shrinkToFit="1"/>
    </xf>
    <xf numFmtId="0" fontId="16" fillId="0" borderId="40" xfId="2" applyFont="1" applyFill="1" applyBorder="1" applyAlignment="1">
      <alignment vertical="center" shrinkToFit="1"/>
    </xf>
    <xf numFmtId="0" fontId="16" fillId="0" borderId="42" xfId="2" applyFont="1" applyFill="1" applyBorder="1" applyAlignment="1">
      <alignment vertical="center" shrinkToFit="1"/>
    </xf>
    <xf numFmtId="180" fontId="16" fillId="0" borderId="40" xfId="2" applyNumberFormat="1" applyFont="1" applyFill="1" applyBorder="1" applyAlignment="1">
      <alignment vertical="center"/>
    </xf>
    <xf numFmtId="176" fontId="10" fillId="0" borderId="27" xfId="3" applyNumberFormat="1" applyFont="1" applyFill="1" applyBorder="1" applyAlignment="1">
      <alignment horizontal="center" vertical="center"/>
    </xf>
    <xf numFmtId="176" fontId="10" fillId="0" borderId="28" xfId="3" applyNumberFormat="1" applyFont="1" applyFill="1" applyBorder="1" applyAlignment="1">
      <alignment horizontal="center" vertical="center"/>
    </xf>
    <xf numFmtId="0" fontId="10" fillId="0" borderId="2" xfId="3" applyFont="1" applyFill="1" applyBorder="1" applyAlignment="1">
      <alignment horizontal="center" vertical="center"/>
    </xf>
    <xf numFmtId="0" fontId="10" fillId="0" borderId="3" xfId="3" applyFont="1" applyFill="1" applyBorder="1" applyAlignment="1">
      <alignment horizontal="center" vertical="center"/>
    </xf>
    <xf numFmtId="177" fontId="10" fillId="0" borderId="27" xfId="3" applyNumberFormat="1" applyFont="1" applyFill="1" applyBorder="1" applyAlignment="1">
      <alignment horizontal="center" vertical="center" wrapText="1"/>
    </xf>
    <xf numFmtId="49" fontId="10" fillId="0" borderId="28" xfId="3" applyNumberFormat="1" applyFont="1" applyFill="1" applyBorder="1" applyAlignment="1">
      <alignment horizontal="center" vertical="center"/>
    </xf>
    <xf numFmtId="0" fontId="21" fillId="0" borderId="28" xfId="5" applyFont="1" applyFill="1" applyBorder="1" applyAlignment="1">
      <alignment vertical="center" wrapText="1"/>
    </xf>
    <xf numFmtId="177" fontId="10" fillId="0" borderId="28" xfId="3" applyNumberFormat="1" applyFont="1" applyFill="1" applyBorder="1" applyAlignment="1">
      <alignment horizontal="center" vertical="center" wrapText="1"/>
    </xf>
    <xf numFmtId="0" fontId="14" fillId="0" borderId="18" xfId="3" applyFont="1" applyFill="1" applyBorder="1" applyAlignment="1">
      <alignment horizontal="right" vertical="center" wrapText="1"/>
    </xf>
    <xf numFmtId="0" fontId="10" fillId="0" borderId="7"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7"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10" fillId="0" borderId="23" xfId="3" applyFont="1" applyFill="1" applyBorder="1" applyAlignment="1">
      <alignment horizontal="center" vertical="center"/>
    </xf>
    <xf numFmtId="0" fontId="10" fillId="0" borderId="16" xfId="3" applyFont="1" applyFill="1" applyBorder="1" applyAlignment="1">
      <alignment horizontal="center" vertical="center"/>
    </xf>
    <xf numFmtId="0" fontId="10" fillId="0" borderId="13" xfId="3" applyFont="1" applyFill="1" applyBorder="1" applyAlignment="1">
      <alignment horizontal="center" vertical="center"/>
    </xf>
    <xf numFmtId="0" fontId="21" fillId="0" borderId="11" xfId="5" applyFont="1" applyFill="1" applyBorder="1" applyAlignment="1">
      <alignment vertical="center" wrapText="1"/>
    </xf>
    <xf numFmtId="0" fontId="21" fillId="0" borderId="9" xfId="5" applyFont="1" applyFill="1" applyBorder="1" applyAlignment="1">
      <alignment vertical="center" wrapText="1"/>
    </xf>
    <xf numFmtId="177" fontId="9" fillId="0" borderId="28" xfId="3" applyNumberFormat="1" applyFont="1" applyFill="1" applyBorder="1" applyAlignment="1">
      <alignment horizontal="center" vertical="center" wrapText="1"/>
    </xf>
    <xf numFmtId="177" fontId="15" fillId="0" borderId="12" xfId="3" applyNumberFormat="1" applyFont="1" applyFill="1" applyBorder="1" applyAlignment="1">
      <alignment horizontal="center" vertical="center" shrinkToFit="1"/>
    </xf>
    <xf numFmtId="177" fontId="15" fillId="0" borderId="13" xfId="3" applyNumberFormat="1" applyFont="1" applyFill="1" applyBorder="1" applyAlignment="1">
      <alignment horizontal="center" vertical="center" shrinkToFit="1"/>
    </xf>
    <xf numFmtId="0" fontId="10" fillId="0" borderId="19" xfId="3" applyFont="1" applyFill="1" applyBorder="1" applyAlignment="1">
      <alignment horizontal="center" vertical="center"/>
    </xf>
    <xf numFmtId="0" fontId="10" fillId="0" borderId="20" xfId="3" applyFont="1" applyFill="1" applyBorder="1" applyAlignment="1">
      <alignment horizontal="center" vertical="center"/>
    </xf>
    <xf numFmtId="0" fontId="10" fillId="0" borderId="1"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8" xfId="3" applyFont="1" applyFill="1" applyBorder="1" applyAlignment="1">
      <alignment horizontal="center" vertical="center"/>
    </xf>
    <xf numFmtId="0" fontId="10" fillId="0" borderId="25" xfId="3" applyFont="1" applyFill="1" applyBorder="1" applyAlignment="1">
      <alignment horizontal="center" vertical="center"/>
    </xf>
    <xf numFmtId="0" fontId="10" fillId="0" borderId="24" xfId="3" applyFont="1" applyFill="1" applyBorder="1" applyAlignment="1">
      <alignment horizontal="center" vertical="center"/>
    </xf>
    <xf numFmtId="49" fontId="10" fillId="0" borderId="28" xfId="3" applyNumberFormat="1" applyFont="1" applyFill="1" applyBorder="1" applyAlignment="1">
      <alignment horizontal="center" vertical="center" wrapText="1"/>
    </xf>
    <xf numFmtId="176" fontId="10" fillId="0" borderId="19" xfId="3" applyNumberFormat="1" applyFont="1" applyFill="1" applyBorder="1" applyAlignment="1">
      <alignment horizontal="center" vertical="center"/>
    </xf>
    <xf numFmtId="176" fontId="10" fillId="0" borderId="20" xfId="3" applyNumberFormat="1" applyFont="1" applyFill="1" applyBorder="1" applyAlignment="1">
      <alignment horizontal="center" vertical="center"/>
    </xf>
    <xf numFmtId="176" fontId="10" fillId="0" borderId="1" xfId="3" applyNumberFormat="1" applyFont="1" applyFill="1" applyBorder="1" applyAlignment="1">
      <alignment horizontal="center" vertical="center"/>
    </xf>
    <xf numFmtId="176" fontId="10" fillId="0" borderId="21" xfId="3" applyNumberFormat="1" applyFont="1" applyFill="1" applyBorder="1" applyAlignment="1">
      <alignment horizontal="center" vertical="center"/>
    </xf>
    <xf numFmtId="176" fontId="10" fillId="0" borderId="22" xfId="3" applyNumberFormat="1" applyFont="1" applyFill="1" applyBorder="1" applyAlignment="1">
      <alignment horizontal="center" vertical="center"/>
    </xf>
    <xf numFmtId="176" fontId="10" fillId="0" borderId="4" xfId="3" applyNumberFormat="1" applyFont="1" applyFill="1" applyBorder="1" applyAlignment="1">
      <alignment horizontal="center" vertical="center"/>
    </xf>
    <xf numFmtId="49" fontId="10" fillId="0" borderId="11" xfId="3" applyNumberFormat="1" applyFont="1" applyFill="1" applyBorder="1" applyAlignment="1">
      <alignment horizontal="center" vertical="center"/>
    </xf>
    <xf numFmtId="49" fontId="10" fillId="0" borderId="9" xfId="3" applyNumberFormat="1" applyFont="1" applyFill="1" applyBorder="1" applyAlignment="1">
      <alignment horizontal="center" vertical="center"/>
    </xf>
    <xf numFmtId="0" fontId="15" fillId="0" borderId="29" xfId="2" applyFont="1" applyFill="1" applyBorder="1" applyAlignment="1">
      <alignment horizontal="left" vertical="center"/>
    </xf>
    <xf numFmtId="0" fontId="15" fillId="0" borderId="30" xfId="2" applyFont="1" applyFill="1" applyBorder="1" applyAlignment="1">
      <alignment horizontal="left" vertical="center"/>
    </xf>
    <xf numFmtId="0" fontId="15" fillId="0" borderId="31" xfId="2" applyFont="1" applyFill="1" applyBorder="1" applyAlignment="1">
      <alignment horizontal="left" vertical="center"/>
    </xf>
    <xf numFmtId="0" fontId="16" fillId="0" borderId="32" xfId="2" applyFont="1" applyFill="1" applyBorder="1" applyAlignment="1">
      <alignment horizontal="center" vertical="center"/>
    </xf>
    <xf numFmtId="0" fontId="16" fillId="0" borderId="30" xfId="2" applyFont="1" applyFill="1" applyBorder="1" applyAlignment="1">
      <alignment horizontal="center" vertical="center"/>
    </xf>
    <xf numFmtId="0" fontId="16" fillId="0" borderId="33" xfId="2" applyFont="1" applyFill="1" applyBorder="1" applyAlignment="1">
      <alignment horizontal="center" vertical="center"/>
    </xf>
    <xf numFmtId="0" fontId="16" fillId="0" borderId="34" xfId="2" applyFont="1" applyFill="1" applyBorder="1" applyAlignment="1">
      <alignment horizontal="left" vertical="center"/>
    </xf>
    <xf numFmtId="0" fontId="16" fillId="0" borderId="35" xfId="2" applyFont="1" applyFill="1" applyBorder="1" applyAlignment="1">
      <alignment horizontal="left" vertical="center"/>
    </xf>
    <xf numFmtId="0" fontId="16" fillId="0" borderId="38" xfId="2" applyFont="1" applyFill="1" applyBorder="1" applyAlignment="1">
      <alignment horizontal="left" vertical="top" wrapText="1"/>
    </xf>
    <xf numFmtId="0" fontId="16" fillId="0" borderId="0" xfId="2" applyFont="1" applyFill="1" applyAlignment="1">
      <alignment horizontal="left" vertical="top" wrapText="1"/>
    </xf>
    <xf numFmtId="0" fontId="16" fillId="0" borderId="26" xfId="2" applyFont="1" applyFill="1" applyBorder="1" applyAlignment="1">
      <alignment horizontal="left" vertical="top" wrapText="1"/>
    </xf>
    <xf numFmtId="0" fontId="16" fillId="0" borderId="37" xfId="2" applyFont="1" applyFill="1" applyBorder="1" applyAlignment="1">
      <alignment horizontal="center" vertical="center"/>
    </xf>
    <xf numFmtId="0" fontId="17" fillId="0" borderId="36" xfId="10" applyFont="1" applyFill="1" applyBorder="1" applyAlignment="1">
      <alignment horizontal="center" vertical="center"/>
    </xf>
    <xf numFmtId="0" fontId="17" fillId="0" borderId="6" xfId="10" applyFont="1" applyFill="1" applyBorder="1" applyAlignment="1">
      <alignment horizontal="center" vertical="center"/>
    </xf>
    <xf numFmtId="0" fontId="17" fillId="0" borderId="21" xfId="10" applyFont="1" applyFill="1" applyBorder="1" applyAlignment="1">
      <alignment horizontal="center" vertical="center"/>
    </xf>
    <xf numFmtId="0" fontId="17" fillId="0" borderId="22" xfId="10" applyFont="1" applyFill="1" applyBorder="1" applyAlignment="1">
      <alignment horizontal="center" vertical="center"/>
    </xf>
    <xf numFmtId="0" fontId="17" fillId="0" borderId="4" xfId="10" applyFont="1" applyFill="1" applyBorder="1" applyAlignment="1">
      <alignment horizontal="center" vertical="center"/>
    </xf>
    <xf numFmtId="177" fontId="16" fillId="0" borderId="23" xfId="2" applyNumberFormat="1" applyFont="1" applyFill="1" applyBorder="1" applyAlignment="1">
      <alignment horizontal="center" vertical="center"/>
    </xf>
    <xf numFmtId="0" fontId="17" fillId="0" borderId="3" xfId="10" applyFont="1" applyFill="1" applyBorder="1" applyAlignment="1">
      <alignment horizontal="center" vertical="center"/>
    </xf>
    <xf numFmtId="0" fontId="17" fillId="0" borderId="16" xfId="10" applyFont="1" applyFill="1" applyBorder="1" applyAlignment="1">
      <alignment horizontal="center" vertical="center"/>
    </xf>
    <xf numFmtId="0" fontId="17" fillId="0" borderId="13" xfId="10" applyFont="1" applyFill="1" applyBorder="1" applyAlignment="1">
      <alignment horizontal="center" vertical="center"/>
    </xf>
    <xf numFmtId="177" fontId="16" fillId="0" borderId="41" xfId="2" applyNumberFormat="1" applyFont="1" applyFill="1" applyBorder="1" applyAlignment="1">
      <alignment vertical="center"/>
    </xf>
    <xf numFmtId="0" fontId="17" fillId="0" borderId="40" xfId="10" applyFont="1" applyFill="1" applyBorder="1"/>
    <xf numFmtId="0" fontId="17" fillId="0" borderId="42" xfId="10" applyFont="1" applyFill="1" applyBorder="1"/>
    <xf numFmtId="0" fontId="17" fillId="0" borderId="40" xfId="10" applyFont="1" applyFill="1" applyBorder="1" applyAlignment="1">
      <alignment vertical="center"/>
    </xf>
    <xf numFmtId="0" fontId="17" fillId="0" borderId="42" xfId="10" applyFont="1" applyFill="1" applyBorder="1" applyAlignment="1">
      <alignment vertical="center"/>
    </xf>
    <xf numFmtId="0" fontId="17" fillId="0" borderId="43" xfId="10" applyFont="1" applyFill="1" applyBorder="1" applyAlignment="1">
      <alignment vertical="center"/>
    </xf>
    <xf numFmtId="177" fontId="16" fillId="0" borderId="41" xfId="2" applyNumberFormat="1" applyFont="1" applyFill="1" applyBorder="1" applyAlignment="1">
      <alignment horizontal="center" vertical="center"/>
    </xf>
    <xf numFmtId="0" fontId="17" fillId="0" borderId="40" xfId="10" applyFont="1" applyFill="1" applyBorder="1" applyAlignment="1">
      <alignment horizontal="center" vertical="center"/>
    </xf>
    <xf numFmtId="0" fontId="17" fillId="0" borderId="43" xfId="10" applyFont="1" applyFill="1" applyBorder="1" applyAlignment="1">
      <alignment horizontal="center" vertical="center"/>
    </xf>
    <xf numFmtId="177" fontId="16" fillId="0" borderId="40" xfId="2" applyNumberFormat="1" applyFont="1" applyFill="1" applyBorder="1" applyAlignment="1">
      <alignment vertical="center"/>
    </xf>
    <xf numFmtId="177" fontId="16" fillId="0" borderId="42" xfId="2" applyNumberFormat="1" applyFont="1" applyFill="1" applyBorder="1" applyAlignment="1">
      <alignment vertical="center"/>
    </xf>
    <xf numFmtId="177" fontId="16" fillId="0" borderId="44" xfId="2" applyNumberFormat="1" applyFont="1" applyFill="1" applyBorder="1" applyAlignment="1">
      <alignment vertical="center"/>
    </xf>
    <xf numFmtId="0" fontId="17" fillId="0" borderId="45" xfId="10" applyFont="1" applyFill="1" applyBorder="1" applyAlignment="1">
      <alignment vertical="center"/>
    </xf>
    <xf numFmtId="0" fontId="17" fillId="0" borderId="46" xfId="10" applyFont="1" applyFill="1" applyBorder="1" applyAlignment="1">
      <alignment vertical="center"/>
    </xf>
    <xf numFmtId="177" fontId="16" fillId="0" borderId="45" xfId="2" applyNumberFormat="1" applyFont="1" applyFill="1" applyBorder="1" applyAlignment="1">
      <alignment vertical="center"/>
    </xf>
    <xf numFmtId="177" fontId="16" fillId="0" borderId="46" xfId="2" applyNumberFormat="1" applyFont="1" applyFill="1" applyBorder="1" applyAlignment="1">
      <alignment vertical="center"/>
    </xf>
    <xf numFmtId="177" fontId="16" fillId="0" borderId="2" xfId="2" applyNumberFormat="1" applyFont="1" applyFill="1" applyBorder="1" applyAlignment="1">
      <alignment vertical="center"/>
    </xf>
    <xf numFmtId="0" fontId="17" fillId="0" borderId="20" xfId="10" applyFont="1" applyFill="1" applyBorder="1" applyAlignment="1">
      <alignment vertical="center"/>
    </xf>
    <xf numFmtId="0" fontId="17" fillId="0" borderId="12" xfId="10" applyFont="1" applyFill="1" applyBorder="1" applyAlignment="1">
      <alignment vertical="center"/>
    </xf>
    <xf numFmtId="0" fontId="17" fillId="0" borderId="36"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 xfId="0" applyFont="1" applyFill="1" applyBorder="1" applyAlignment="1">
      <alignment horizontal="center" vertical="center"/>
    </xf>
    <xf numFmtId="177" fontId="16" fillId="0" borderId="36" xfId="2" applyNumberFormat="1" applyFont="1" applyFill="1" applyBorder="1" applyAlignment="1">
      <alignment horizontal="center" vertical="center"/>
    </xf>
    <xf numFmtId="177" fontId="16" fillId="0" borderId="6" xfId="2" applyNumberFormat="1" applyFont="1" applyFill="1" applyBorder="1" applyAlignment="1">
      <alignment horizontal="center" vertical="center"/>
    </xf>
    <xf numFmtId="177" fontId="16" fillId="0" borderId="3" xfId="2" applyNumberFormat="1" applyFont="1" applyFill="1" applyBorder="1" applyAlignment="1">
      <alignment horizontal="center" vertical="center"/>
    </xf>
    <xf numFmtId="177" fontId="16" fillId="0" borderId="22" xfId="2" applyNumberFormat="1" applyFont="1" applyFill="1" applyBorder="1" applyAlignment="1">
      <alignment horizontal="center" vertical="center"/>
    </xf>
    <xf numFmtId="177" fontId="16" fillId="0" borderId="4" xfId="2" applyNumberFormat="1" applyFont="1" applyFill="1" applyBorder="1" applyAlignment="1">
      <alignment horizontal="center" vertical="center"/>
    </xf>
    <xf numFmtId="0" fontId="17" fillId="0" borderId="3"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40" xfId="0" applyFont="1" applyFill="1" applyBorder="1" applyAlignment="1">
      <alignment vertical="center"/>
    </xf>
    <xf numFmtId="0" fontId="17" fillId="0" borderId="42" xfId="0" applyFont="1" applyFill="1" applyBorder="1" applyAlignment="1">
      <alignment vertical="center"/>
    </xf>
    <xf numFmtId="0" fontId="17" fillId="0" borderId="43" xfId="0" applyFont="1" applyFill="1" applyBorder="1" applyAlignment="1">
      <alignment vertical="center"/>
    </xf>
    <xf numFmtId="0" fontId="16" fillId="0" borderId="47" xfId="2" applyFont="1" applyFill="1" applyBorder="1" applyAlignment="1">
      <alignment horizontal="center" vertical="center"/>
    </xf>
    <xf numFmtId="0" fontId="17" fillId="0" borderId="48" xfId="10" applyFont="1" applyFill="1" applyBorder="1" applyAlignment="1">
      <alignment horizontal="center" vertical="center"/>
    </xf>
    <xf numFmtId="0" fontId="17" fillId="0" borderId="49" xfId="10" applyFont="1" applyFill="1" applyBorder="1" applyAlignment="1">
      <alignment horizontal="center" vertical="center"/>
    </xf>
    <xf numFmtId="177" fontId="16" fillId="0" borderId="50" xfId="2" applyNumberFormat="1" applyFont="1" applyFill="1" applyBorder="1" applyAlignment="1">
      <alignment vertical="center"/>
    </xf>
    <xf numFmtId="0" fontId="17" fillId="0" borderId="48" xfId="10" applyFont="1" applyFill="1" applyBorder="1" applyAlignment="1">
      <alignment vertical="center"/>
    </xf>
    <xf numFmtId="0" fontId="17" fillId="0" borderId="49" xfId="10" applyFont="1" applyFill="1" applyBorder="1" applyAlignment="1">
      <alignment vertical="center"/>
    </xf>
    <xf numFmtId="0" fontId="17" fillId="0" borderId="51" xfId="10" applyFont="1" applyFill="1" applyBorder="1" applyAlignment="1">
      <alignment vertical="center"/>
    </xf>
    <xf numFmtId="0" fontId="17" fillId="0" borderId="40" xfId="0" applyFont="1" applyFill="1" applyBorder="1"/>
    <xf numFmtId="0" fontId="17" fillId="0" borderId="42" xfId="0" applyFont="1" applyFill="1" applyBorder="1"/>
    <xf numFmtId="0" fontId="17" fillId="0" borderId="40" xfId="0" applyFont="1" applyFill="1" applyBorder="1" applyAlignment="1">
      <alignment horizontal="center" vertical="center"/>
    </xf>
    <xf numFmtId="0" fontId="17" fillId="0" borderId="43" xfId="0" applyFont="1" applyFill="1" applyBorder="1" applyAlignment="1">
      <alignment horizontal="center" vertical="center"/>
    </xf>
    <xf numFmtId="0" fontId="16" fillId="0" borderId="40" xfId="2" applyFont="1" applyFill="1" applyBorder="1" applyAlignment="1">
      <alignment vertical="center" shrinkToFit="1"/>
    </xf>
    <xf numFmtId="0" fontId="16" fillId="0" borderId="42" xfId="2" applyFont="1" applyFill="1" applyBorder="1" applyAlignment="1">
      <alignment vertical="center" shrinkToFit="1"/>
    </xf>
    <xf numFmtId="181" fontId="16" fillId="0" borderId="41" xfId="2" applyNumberFormat="1" applyFont="1" applyFill="1" applyBorder="1" applyAlignment="1">
      <alignment vertical="center"/>
    </xf>
    <xf numFmtId="181" fontId="17" fillId="0" borderId="40" xfId="0" applyNumberFormat="1" applyFont="1" applyFill="1" applyBorder="1" applyAlignment="1">
      <alignment vertical="center"/>
    </xf>
    <xf numFmtId="181" fontId="17" fillId="0" borderId="42" xfId="0" applyNumberFormat="1" applyFont="1" applyFill="1" applyBorder="1" applyAlignment="1">
      <alignment vertical="center"/>
    </xf>
    <xf numFmtId="0" fontId="17" fillId="0" borderId="45" xfId="0" applyFont="1" applyFill="1" applyBorder="1" applyAlignment="1">
      <alignment vertical="center"/>
    </xf>
    <xf numFmtId="0" fontId="17" fillId="0" borderId="46" xfId="0" applyFont="1" applyFill="1" applyBorder="1" applyAlignment="1">
      <alignment vertical="center"/>
    </xf>
    <xf numFmtId="0" fontId="17" fillId="0" borderId="20" xfId="0" applyFont="1" applyFill="1" applyBorder="1" applyAlignment="1">
      <alignment vertical="center"/>
    </xf>
    <xf numFmtId="0" fontId="17" fillId="0" borderId="12" xfId="0" applyFont="1" applyFill="1" applyBorder="1" applyAlignment="1">
      <alignment vertical="center"/>
    </xf>
    <xf numFmtId="0" fontId="17" fillId="0" borderId="48"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48" xfId="0" applyFont="1" applyFill="1" applyBorder="1" applyAlignment="1">
      <alignment vertical="center"/>
    </xf>
    <xf numFmtId="0" fontId="17" fillId="0" borderId="49" xfId="0" applyFont="1" applyFill="1" applyBorder="1" applyAlignment="1">
      <alignment vertical="center"/>
    </xf>
    <xf numFmtId="0" fontId="17" fillId="0" borderId="51" xfId="0" applyFont="1" applyFill="1" applyBorder="1" applyAlignment="1">
      <alignment vertical="center"/>
    </xf>
    <xf numFmtId="177" fontId="16" fillId="0" borderId="48" xfId="2" applyNumberFormat="1" applyFont="1" applyFill="1" applyBorder="1" applyAlignment="1">
      <alignment vertical="center"/>
    </xf>
    <xf numFmtId="177" fontId="16" fillId="0" borderId="49" xfId="2" applyNumberFormat="1" applyFont="1" applyFill="1" applyBorder="1" applyAlignment="1">
      <alignment vertical="center"/>
    </xf>
    <xf numFmtId="0" fontId="16" fillId="0" borderId="18" xfId="2" applyFont="1" applyFill="1" applyBorder="1" applyAlignment="1">
      <alignment horizontal="right" vertical="center"/>
    </xf>
    <xf numFmtId="182" fontId="16" fillId="0" borderId="41" xfId="2" applyNumberFormat="1" applyFont="1" applyFill="1" applyBorder="1" applyAlignment="1">
      <alignment vertical="center"/>
    </xf>
    <xf numFmtId="182" fontId="17" fillId="0" borderId="40" xfId="0" applyNumberFormat="1" applyFont="1" applyFill="1" applyBorder="1" applyAlignment="1">
      <alignment vertical="center"/>
    </xf>
    <xf numFmtId="182" fontId="17" fillId="0" borderId="42" xfId="0" applyNumberFormat="1" applyFont="1" applyFill="1" applyBorder="1" applyAlignment="1">
      <alignment vertical="center"/>
    </xf>
    <xf numFmtId="0" fontId="17" fillId="0" borderId="36" xfId="7" applyFont="1" applyFill="1" applyBorder="1" applyAlignment="1">
      <alignment horizontal="center" vertical="center"/>
    </xf>
    <xf numFmtId="0" fontId="17" fillId="0" borderId="6" xfId="7" applyFont="1" applyFill="1" applyBorder="1" applyAlignment="1">
      <alignment horizontal="center" vertical="center"/>
    </xf>
    <xf numFmtId="0" fontId="17" fillId="0" borderId="3" xfId="7" applyFont="1" applyFill="1" applyBorder="1" applyAlignment="1">
      <alignment horizontal="center" vertical="center"/>
    </xf>
    <xf numFmtId="0" fontId="17" fillId="0" borderId="22" xfId="7" applyFont="1" applyFill="1" applyBorder="1" applyAlignment="1">
      <alignment horizontal="center" vertical="center"/>
    </xf>
    <xf numFmtId="0" fontId="17" fillId="0" borderId="4" xfId="7" applyFont="1" applyFill="1" applyBorder="1" applyAlignment="1">
      <alignment horizontal="center" vertical="center"/>
    </xf>
    <xf numFmtId="0" fontId="16" fillId="0" borderId="29" xfId="2" applyFont="1" applyFill="1" applyBorder="1" applyAlignment="1">
      <alignment horizontal="left" vertical="center"/>
    </xf>
    <xf numFmtId="0" fontId="16" fillId="0" borderId="30" xfId="2" applyFont="1" applyFill="1" applyBorder="1" applyAlignment="1">
      <alignment horizontal="left" vertical="center"/>
    </xf>
    <xf numFmtId="0" fontId="16" fillId="0" borderId="31" xfId="2" applyFont="1" applyFill="1" applyBorder="1" applyAlignment="1">
      <alignment horizontal="left" vertical="center"/>
    </xf>
    <xf numFmtId="177" fontId="16" fillId="0" borderId="43" xfId="2" applyNumberFormat="1" applyFont="1" applyFill="1" applyBorder="1" applyAlignment="1">
      <alignment vertical="center"/>
    </xf>
    <xf numFmtId="177" fontId="16" fillId="0" borderId="40" xfId="2" applyNumberFormat="1" applyFont="1" applyFill="1" applyBorder="1" applyAlignment="1">
      <alignment horizontal="center" vertical="center"/>
    </xf>
    <xf numFmtId="177" fontId="16" fillId="0" borderId="43" xfId="2" applyNumberFormat="1" applyFont="1" applyFill="1" applyBorder="1" applyAlignment="1">
      <alignment horizontal="center" vertical="center"/>
    </xf>
    <xf numFmtId="0" fontId="17" fillId="0" borderId="36"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22" xfId="2" applyFont="1" applyFill="1" applyBorder="1" applyAlignment="1">
      <alignment horizontal="center" vertical="center"/>
    </xf>
    <xf numFmtId="0" fontId="17" fillId="0" borderId="4" xfId="2" applyFont="1" applyFill="1" applyBorder="1" applyAlignment="1">
      <alignment horizontal="center" vertical="center"/>
    </xf>
    <xf numFmtId="180" fontId="16" fillId="0" borderId="41" xfId="2" applyNumberFormat="1" applyFont="1" applyFill="1" applyBorder="1" applyAlignment="1">
      <alignment vertical="center"/>
    </xf>
    <xf numFmtId="180" fontId="16" fillId="0" borderId="40" xfId="2" applyNumberFormat="1" applyFont="1" applyFill="1" applyBorder="1" applyAlignment="1">
      <alignment vertical="center"/>
    </xf>
    <xf numFmtId="180" fontId="16" fillId="0" borderId="42" xfId="2" applyNumberFormat="1" applyFont="1" applyFill="1" applyBorder="1" applyAlignment="1">
      <alignment vertical="center"/>
    </xf>
    <xf numFmtId="0" fontId="16" fillId="0" borderId="40" xfId="2" applyFont="1" applyFill="1" applyBorder="1" applyAlignment="1">
      <alignment horizontal="left" vertical="center" shrinkToFit="1"/>
    </xf>
    <xf numFmtId="0" fontId="16" fillId="0" borderId="42" xfId="2" applyFont="1" applyFill="1" applyBorder="1" applyAlignment="1">
      <alignment horizontal="left" vertical="center" shrinkToFit="1"/>
    </xf>
  </cellXfs>
  <cellStyles count="12">
    <cellStyle name="ハイパーリンク" xfId="5" builtinId="8"/>
    <cellStyle name="ハイパーリンク 2" xfId="8" xr:uid="{00000000-0005-0000-0000-000001000000}"/>
    <cellStyle name="桁区切り 2" xfId="1" xr:uid="{00000000-0005-0000-0000-000002000000}"/>
    <cellStyle name="桁区切り 2 3" xfId="6" xr:uid="{00000000-0005-0000-0000-000003000000}"/>
    <cellStyle name="標準" xfId="0" builtinId="0"/>
    <cellStyle name="標準 17" xfId="4" xr:uid="{00000000-0005-0000-0000-000005000000}"/>
    <cellStyle name="標準 2" xfId="2" xr:uid="{00000000-0005-0000-0000-000006000000}"/>
    <cellStyle name="標準 3" xfId="7" xr:uid="{00000000-0005-0000-0000-000007000000}"/>
    <cellStyle name="標準 4" xfId="10" xr:uid="{FBBF0C0C-9097-4296-9111-A934EC6E8F63}"/>
    <cellStyle name="標準_③予算事業別調書(目次様式)" xfId="3" xr:uid="{00000000-0005-0000-0000-000008000000}"/>
    <cellStyle name="標準_④予算事業別調書(本体様式)" xfId="11" xr:uid="{E14085A0-231E-46BB-AE78-2F55874D8BAB}"/>
    <cellStyle name="標準_参1.　款項目別･事項別財源表" xfId="9" xr:uid="{00000000-0005-0000-0000-000009000000}"/>
  </cellStyles>
  <dxfs count="0"/>
  <tableStyles count="0" defaultTableStyle="TableStyleMedium9" defaultPivotStyle="PivotStyleLight16"/>
  <colors>
    <mruColors>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72"/>
  <sheetViews>
    <sheetView tabSelected="1" view="pageBreakPreview" zoomScaleNormal="100" zoomScaleSheetLayoutView="100" workbookViewId="0">
      <selection activeCell="D3" sqref="D3"/>
    </sheetView>
  </sheetViews>
  <sheetFormatPr defaultColWidth="8.625" defaultRowHeight="18" customHeight="1"/>
  <cols>
    <col min="1" max="1" width="3.75" style="12" customWidth="1"/>
    <col min="2" max="2" width="12.5" style="12" customWidth="1"/>
    <col min="3" max="3" width="23.75" style="12" customWidth="1"/>
    <col min="4" max="4" width="17.5" style="12" customWidth="1"/>
    <col min="5" max="5" width="12.5" style="12" customWidth="1"/>
    <col min="6" max="7" width="12.5" style="1" customWidth="1"/>
    <col min="8" max="8" width="6.25" style="12" customWidth="1"/>
    <col min="9" max="9" width="9.375" style="12" customWidth="1"/>
    <col min="10" max="10" width="3.25" style="12" bestFit="1" customWidth="1"/>
    <col min="11" max="11" width="7.375" style="12" bestFit="1" customWidth="1"/>
    <col min="12" max="212" width="8.625" style="12" customWidth="1"/>
    <col min="213" max="16384" width="8.625" style="12"/>
  </cols>
  <sheetData>
    <row r="1" spans="1:10" ht="18" customHeight="1">
      <c r="A1" s="13" t="s">
        <v>13</v>
      </c>
      <c r="B1" s="13"/>
      <c r="G1" s="12"/>
      <c r="H1" s="14"/>
      <c r="I1" s="14"/>
    </row>
    <row r="2" spans="1:10" ht="15" customHeight="1">
      <c r="G2" s="12"/>
    </row>
    <row r="3" spans="1:10" ht="18" customHeight="1">
      <c r="A3" s="2" t="s">
        <v>15</v>
      </c>
      <c r="B3" s="2"/>
      <c r="F3" s="2"/>
      <c r="G3" s="2"/>
      <c r="I3" s="15" t="s">
        <v>16</v>
      </c>
    </row>
    <row r="4" spans="1:10" ht="10.5" customHeight="1">
      <c r="F4" s="2"/>
      <c r="G4" s="2"/>
    </row>
    <row r="5" spans="1:10" ht="27" customHeight="1" thickBot="1">
      <c r="E5" s="98" t="s">
        <v>14</v>
      </c>
      <c r="F5" s="98"/>
      <c r="G5" s="16"/>
      <c r="I5" s="17" t="s">
        <v>0</v>
      </c>
    </row>
    <row r="6" spans="1:10" ht="15" customHeight="1">
      <c r="A6" s="18" t="s">
        <v>1</v>
      </c>
      <c r="B6" s="3" t="s">
        <v>10</v>
      </c>
      <c r="C6" s="99" t="s">
        <v>9</v>
      </c>
      <c r="D6" s="101" t="s">
        <v>11</v>
      </c>
      <c r="E6" s="84" t="s">
        <v>166</v>
      </c>
      <c r="F6" s="3" t="s">
        <v>167</v>
      </c>
      <c r="G6" s="84" t="s">
        <v>7</v>
      </c>
      <c r="H6" s="103" t="s">
        <v>2</v>
      </c>
      <c r="I6" s="104"/>
    </row>
    <row r="7" spans="1:10" ht="15" customHeight="1">
      <c r="A7" s="19" t="s">
        <v>3</v>
      </c>
      <c r="B7" s="20" t="s">
        <v>6</v>
      </c>
      <c r="C7" s="100"/>
      <c r="D7" s="102"/>
      <c r="E7" s="85" t="s">
        <v>12</v>
      </c>
      <c r="F7" s="85" t="s">
        <v>63</v>
      </c>
      <c r="G7" s="85" t="s">
        <v>8</v>
      </c>
      <c r="H7" s="93"/>
      <c r="I7" s="105"/>
    </row>
    <row r="8" spans="1:10" ht="15" customHeight="1">
      <c r="A8" s="94">
        <v>1</v>
      </c>
      <c r="B8" s="95" t="s">
        <v>17</v>
      </c>
      <c r="C8" s="106" t="s">
        <v>64</v>
      </c>
      <c r="D8" s="108" t="s">
        <v>18</v>
      </c>
      <c r="E8" s="4">
        <v>2738066</v>
      </c>
      <c r="F8" s="4">
        <v>2784091</v>
      </c>
      <c r="G8" s="6">
        <f t="shared" ref="G8:G69" si="0">F8-E8</f>
        <v>46025</v>
      </c>
      <c r="H8" s="92" t="s">
        <v>4</v>
      </c>
      <c r="I8" s="109"/>
      <c r="J8" s="12" t="s">
        <v>44</v>
      </c>
    </row>
    <row r="9" spans="1:10" ht="15" customHeight="1">
      <c r="A9" s="94"/>
      <c r="B9" s="95"/>
      <c r="C9" s="107"/>
      <c r="D9" s="108"/>
      <c r="E9" s="5">
        <v>2738066</v>
      </c>
      <c r="F9" s="5">
        <v>2784091</v>
      </c>
      <c r="G9" s="8">
        <f t="shared" si="0"/>
        <v>46025</v>
      </c>
      <c r="H9" s="93"/>
      <c r="I9" s="110"/>
      <c r="J9" s="12" t="s">
        <v>45</v>
      </c>
    </row>
    <row r="10" spans="1:10" ht="15" customHeight="1">
      <c r="A10" s="90" t="s">
        <v>5</v>
      </c>
      <c r="B10" s="91"/>
      <c r="C10" s="91"/>
      <c r="D10" s="91"/>
      <c r="E10" s="4">
        <f>SUM(E8)</f>
        <v>2738066</v>
      </c>
      <c r="F10" s="4">
        <f>SUM(F8)</f>
        <v>2784091</v>
      </c>
      <c r="G10" s="6">
        <f t="shared" si="0"/>
        <v>46025</v>
      </c>
      <c r="H10" s="92"/>
      <c r="I10" s="21"/>
    </row>
    <row r="11" spans="1:10" ht="15" customHeight="1">
      <c r="A11" s="90"/>
      <c r="B11" s="91"/>
      <c r="C11" s="91"/>
      <c r="D11" s="91"/>
      <c r="E11" s="5">
        <f>SUM(E9)</f>
        <v>2738066</v>
      </c>
      <c r="F11" s="5">
        <f>SUM(F9)</f>
        <v>2784091</v>
      </c>
      <c r="G11" s="8">
        <f t="shared" si="0"/>
        <v>46025</v>
      </c>
      <c r="H11" s="93"/>
      <c r="I11" s="22"/>
    </row>
    <row r="12" spans="1:10" ht="15" customHeight="1">
      <c r="A12" s="94">
        <v>2</v>
      </c>
      <c r="B12" s="95" t="s">
        <v>19</v>
      </c>
      <c r="C12" s="96" t="s">
        <v>46</v>
      </c>
      <c r="D12" s="97" t="s">
        <v>18</v>
      </c>
      <c r="E12" s="4">
        <v>332093</v>
      </c>
      <c r="F12" s="4">
        <v>352362</v>
      </c>
      <c r="G12" s="6">
        <f t="shared" si="0"/>
        <v>20269</v>
      </c>
      <c r="H12" s="92"/>
      <c r="I12" s="23"/>
      <c r="J12" s="12" t="s">
        <v>44</v>
      </c>
    </row>
    <row r="13" spans="1:10" ht="15" customHeight="1">
      <c r="A13" s="94"/>
      <c r="B13" s="95"/>
      <c r="C13" s="96"/>
      <c r="D13" s="97"/>
      <c r="E13" s="5">
        <f>E12-2231</f>
        <v>329862</v>
      </c>
      <c r="F13" s="5">
        <f>F12-966</f>
        <v>351396</v>
      </c>
      <c r="G13" s="8">
        <f t="shared" si="0"/>
        <v>21534</v>
      </c>
      <c r="H13" s="93"/>
      <c r="I13" s="24"/>
      <c r="J13" s="12" t="s">
        <v>45</v>
      </c>
    </row>
    <row r="14" spans="1:10" ht="15" customHeight="1">
      <c r="A14" s="94">
        <v>3</v>
      </c>
      <c r="B14" s="95" t="s">
        <v>19</v>
      </c>
      <c r="C14" s="96" t="s">
        <v>47</v>
      </c>
      <c r="D14" s="97" t="s">
        <v>18</v>
      </c>
      <c r="E14" s="4">
        <v>337366</v>
      </c>
      <c r="F14" s="4">
        <v>332339</v>
      </c>
      <c r="G14" s="6">
        <f t="shared" si="0"/>
        <v>-5027</v>
      </c>
      <c r="H14" s="92"/>
      <c r="I14" s="21"/>
      <c r="J14" s="12" t="s">
        <v>44</v>
      </c>
    </row>
    <row r="15" spans="1:10" ht="15" customHeight="1">
      <c r="A15" s="94"/>
      <c r="B15" s="95"/>
      <c r="C15" s="96"/>
      <c r="D15" s="97"/>
      <c r="E15" s="5">
        <f>E14-280-3880-3990</f>
        <v>329216</v>
      </c>
      <c r="F15" s="5">
        <f>F14-280-3879-4000</f>
        <v>324180</v>
      </c>
      <c r="G15" s="8">
        <f t="shared" si="0"/>
        <v>-5036</v>
      </c>
      <c r="H15" s="93"/>
      <c r="I15" s="25"/>
      <c r="J15" s="12" t="s">
        <v>45</v>
      </c>
    </row>
    <row r="16" spans="1:10" ht="15" customHeight="1">
      <c r="A16" s="94">
        <v>4</v>
      </c>
      <c r="B16" s="95" t="s">
        <v>19</v>
      </c>
      <c r="C16" s="96" t="s">
        <v>48</v>
      </c>
      <c r="D16" s="97" t="s">
        <v>20</v>
      </c>
      <c r="E16" s="4">
        <v>440403</v>
      </c>
      <c r="F16" s="4">
        <v>537578</v>
      </c>
      <c r="G16" s="6">
        <f t="shared" si="0"/>
        <v>97175</v>
      </c>
      <c r="H16" s="92" t="s">
        <v>4</v>
      </c>
      <c r="I16" s="21"/>
      <c r="J16" s="12" t="s">
        <v>44</v>
      </c>
    </row>
    <row r="17" spans="1:10" ht="15" customHeight="1">
      <c r="A17" s="94"/>
      <c r="B17" s="95"/>
      <c r="C17" s="96"/>
      <c r="D17" s="97"/>
      <c r="E17" s="5">
        <f>E16</f>
        <v>440403</v>
      </c>
      <c r="F17" s="5">
        <f>F16</f>
        <v>537578</v>
      </c>
      <c r="G17" s="8">
        <f t="shared" si="0"/>
        <v>97175</v>
      </c>
      <c r="H17" s="93"/>
      <c r="I17" s="22"/>
      <c r="J17" s="12" t="s">
        <v>45</v>
      </c>
    </row>
    <row r="18" spans="1:10" ht="15" customHeight="1">
      <c r="A18" s="94">
        <v>5</v>
      </c>
      <c r="B18" s="95" t="s">
        <v>19</v>
      </c>
      <c r="C18" s="96" t="s">
        <v>49</v>
      </c>
      <c r="D18" s="97" t="s">
        <v>21</v>
      </c>
      <c r="E18" s="4">
        <v>1458380</v>
      </c>
      <c r="F18" s="4">
        <v>1296514</v>
      </c>
      <c r="G18" s="6">
        <f t="shared" si="0"/>
        <v>-161866</v>
      </c>
      <c r="H18" s="92" t="s">
        <v>4</v>
      </c>
      <c r="I18" s="21"/>
      <c r="J18" s="12" t="s">
        <v>44</v>
      </c>
    </row>
    <row r="19" spans="1:10" ht="15" customHeight="1">
      <c r="A19" s="94"/>
      <c r="B19" s="95"/>
      <c r="C19" s="96"/>
      <c r="D19" s="97"/>
      <c r="E19" s="5">
        <f>E18</f>
        <v>1458380</v>
      </c>
      <c r="F19" s="5">
        <f>F18-59760</f>
        <v>1236754</v>
      </c>
      <c r="G19" s="8">
        <f t="shared" si="0"/>
        <v>-221626</v>
      </c>
      <c r="H19" s="93"/>
      <c r="I19" s="22"/>
      <c r="J19" s="12" t="s">
        <v>45</v>
      </c>
    </row>
    <row r="20" spans="1:10" ht="15" customHeight="1">
      <c r="A20" s="94">
        <v>6</v>
      </c>
      <c r="B20" s="125" t="s">
        <v>22</v>
      </c>
      <c r="C20" s="96" t="s">
        <v>50</v>
      </c>
      <c r="D20" s="97" t="s">
        <v>20</v>
      </c>
      <c r="E20" s="6">
        <v>398403</v>
      </c>
      <c r="F20" s="6">
        <v>71091</v>
      </c>
      <c r="G20" s="6">
        <f t="shared" si="0"/>
        <v>-327312</v>
      </c>
      <c r="H20" s="92" t="s">
        <v>4</v>
      </c>
      <c r="I20" s="21"/>
      <c r="J20" s="12" t="s">
        <v>44</v>
      </c>
    </row>
    <row r="21" spans="1:10" ht="15" customHeight="1">
      <c r="A21" s="94"/>
      <c r="B21" s="126"/>
      <c r="C21" s="96"/>
      <c r="D21" s="97"/>
      <c r="E21" s="7">
        <f>E20</f>
        <v>398403</v>
      </c>
      <c r="F21" s="7">
        <f>F20</f>
        <v>71091</v>
      </c>
      <c r="G21" s="8">
        <f t="shared" si="0"/>
        <v>-327312</v>
      </c>
      <c r="H21" s="93"/>
      <c r="I21" s="22"/>
      <c r="J21" s="12" t="s">
        <v>45</v>
      </c>
    </row>
    <row r="22" spans="1:10" ht="15" customHeight="1">
      <c r="A22" s="94">
        <v>7</v>
      </c>
      <c r="B22" s="95" t="s">
        <v>19</v>
      </c>
      <c r="C22" s="96" t="s">
        <v>51</v>
      </c>
      <c r="D22" s="97" t="s">
        <v>18</v>
      </c>
      <c r="E22" s="4">
        <v>207829</v>
      </c>
      <c r="F22" s="4">
        <v>217207</v>
      </c>
      <c r="G22" s="6">
        <f t="shared" si="0"/>
        <v>9378</v>
      </c>
      <c r="H22" s="92" t="s">
        <v>4</v>
      </c>
      <c r="I22" s="21"/>
      <c r="J22" s="12" t="s">
        <v>44</v>
      </c>
    </row>
    <row r="23" spans="1:10" ht="15" customHeight="1">
      <c r="A23" s="94"/>
      <c r="B23" s="95"/>
      <c r="C23" s="96"/>
      <c r="D23" s="97"/>
      <c r="E23" s="5">
        <f>E22</f>
        <v>207829</v>
      </c>
      <c r="F23" s="5">
        <f>F22-350</f>
        <v>216857</v>
      </c>
      <c r="G23" s="8">
        <f t="shared" si="0"/>
        <v>9028</v>
      </c>
      <c r="H23" s="93"/>
      <c r="I23" s="22"/>
      <c r="J23" s="12" t="s">
        <v>45</v>
      </c>
    </row>
    <row r="24" spans="1:10" ht="15" customHeight="1">
      <c r="A24" s="90" t="s">
        <v>23</v>
      </c>
      <c r="B24" s="91"/>
      <c r="C24" s="91"/>
      <c r="D24" s="91"/>
      <c r="E24" s="4">
        <f>SUM(E12,E14,E16,E18,E20,E22)</f>
        <v>3174474</v>
      </c>
      <c r="F24" s="4">
        <f>SUM(F12,F14,F16,F18,F20,F22)</f>
        <v>2807091</v>
      </c>
      <c r="G24" s="6">
        <f t="shared" si="0"/>
        <v>-367383</v>
      </c>
      <c r="H24" s="92" t="s">
        <v>4</v>
      </c>
      <c r="I24" s="21"/>
    </row>
    <row r="25" spans="1:10" ht="15" customHeight="1">
      <c r="A25" s="90"/>
      <c r="B25" s="91"/>
      <c r="C25" s="91"/>
      <c r="D25" s="91"/>
      <c r="E25" s="5">
        <f>SUM(E13,E15,E17,E19,E21,E23)</f>
        <v>3164093</v>
      </c>
      <c r="F25" s="5">
        <f>SUM(F13,F15,F17,F19,F21,F23)</f>
        <v>2737856</v>
      </c>
      <c r="G25" s="8">
        <f t="shared" si="0"/>
        <v>-426237</v>
      </c>
      <c r="H25" s="93"/>
      <c r="I25" s="22"/>
    </row>
    <row r="26" spans="1:10" ht="15" customHeight="1">
      <c r="A26" s="94">
        <v>8</v>
      </c>
      <c r="B26" s="95" t="s">
        <v>24</v>
      </c>
      <c r="C26" s="96" t="s">
        <v>52</v>
      </c>
      <c r="D26" s="97" t="s">
        <v>18</v>
      </c>
      <c r="E26" s="4">
        <v>1370</v>
      </c>
      <c r="F26" s="4">
        <v>1092</v>
      </c>
      <c r="G26" s="6">
        <f t="shared" si="0"/>
        <v>-278</v>
      </c>
      <c r="H26" s="92" t="s">
        <v>4</v>
      </c>
      <c r="I26" s="21"/>
      <c r="J26" s="12" t="s">
        <v>44</v>
      </c>
    </row>
    <row r="27" spans="1:10" ht="15" customHeight="1">
      <c r="A27" s="94"/>
      <c r="B27" s="95"/>
      <c r="C27" s="96"/>
      <c r="D27" s="97"/>
      <c r="E27" s="5">
        <f>E26</f>
        <v>1370</v>
      </c>
      <c r="F27" s="5">
        <f>F26</f>
        <v>1092</v>
      </c>
      <c r="G27" s="8">
        <f t="shared" si="0"/>
        <v>-278</v>
      </c>
      <c r="H27" s="93"/>
      <c r="I27" s="22"/>
      <c r="J27" s="12" t="s">
        <v>45</v>
      </c>
    </row>
    <row r="28" spans="1:10" ht="15" customHeight="1">
      <c r="A28" s="90" t="s">
        <v>25</v>
      </c>
      <c r="B28" s="91"/>
      <c r="C28" s="91"/>
      <c r="D28" s="91"/>
      <c r="E28" s="4">
        <f>SUM(E26)</f>
        <v>1370</v>
      </c>
      <c r="F28" s="4">
        <f t="shared" ref="F28:F29" si="1">SUM(F26)</f>
        <v>1092</v>
      </c>
      <c r="G28" s="6">
        <f t="shared" si="0"/>
        <v>-278</v>
      </c>
      <c r="H28" s="92" t="s">
        <v>4</v>
      </c>
      <c r="I28" s="21"/>
    </row>
    <row r="29" spans="1:10" ht="15" customHeight="1">
      <c r="A29" s="90"/>
      <c r="B29" s="91"/>
      <c r="C29" s="91"/>
      <c r="D29" s="91"/>
      <c r="E29" s="5">
        <f t="shared" ref="E29" si="2">SUM(E27)</f>
        <v>1370</v>
      </c>
      <c r="F29" s="5">
        <f t="shared" si="1"/>
        <v>1092</v>
      </c>
      <c r="G29" s="8">
        <f t="shared" si="0"/>
        <v>-278</v>
      </c>
      <c r="H29" s="93"/>
      <c r="I29" s="22"/>
    </row>
    <row r="30" spans="1:10" ht="15" customHeight="1">
      <c r="A30" s="94">
        <v>9</v>
      </c>
      <c r="B30" s="95" t="s">
        <v>26</v>
      </c>
      <c r="C30" s="96" t="s">
        <v>53</v>
      </c>
      <c r="D30" s="97" t="s">
        <v>18</v>
      </c>
      <c r="E30" s="4">
        <v>178396</v>
      </c>
      <c r="F30" s="4">
        <v>194093</v>
      </c>
      <c r="G30" s="6">
        <f t="shared" si="0"/>
        <v>15697</v>
      </c>
      <c r="H30" s="92" t="s">
        <v>4</v>
      </c>
      <c r="I30" s="21"/>
      <c r="J30" s="12" t="s">
        <v>44</v>
      </c>
    </row>
    <row r="31" spans="1:10" ht="15" customHeight="1">
      <c r="A31" s="94"/>
      <c r="B31" s="95"/>
      <c r="C31" s="96"/>
      <c r="D31" s="97"/>
      <c r="E31" s="5">
        <f>E30</f>
        <v>178396</v>
      </c>
      <c r="F31" s="5">
        <f>F30</f>
        <v>194093</v>
      </c>
      <c r="G31" s="8">
        <f t="shared" si="0"/>
        <v>15697</v>
      </c>
      <c r="H31" s="93"/>
      <c r="I31" s="22"/>
      <c r="J31" s="12" t="s">
        <v>45</v>
      </c>
    </row>
    <row r="32" spans="1:10" ht="15" customHeight="1">
      <c r="A32" s="94">
        <v>10</v>
      </c>
      <c r="B32" s="95" t="s">
        <v>26</v>
      </c>
      <c r="C32" s="96" t="s">
        <v>54</v>
      </c>
      <c r="D32" s="97" t="s">
        <v>18</v>
      </c>
      <c r="E32" s="4">
        <v>1091900</v>
      </c>
      <c r="F32" s="4">
        <v>1256644</v>
      </c>
      <c r="G32" s="6">
        <f t="shared" si="0"/>
        <v>164744</v>
      </c>
      <c r="H32" s="92" t="s">
        <v>4</v>
      </c>
      <c r="I32" s="21"/>
      <c r="J32" s="12" t="s">
        <v>44</v>
      </c>
    </row>
    <row r="33" spans="1:10" ht="15" customHeight="1">
      <c r="A33" s="94"/>
      <c r="B33" s="95"/>
      <c r="C33" s="96"/>
      <c r="D33" s="97"/>
      <c r="E33" s="5">
        <f>E32-554-1650</f>
        <v>1089696</v>
      </c>
      <c r="F33" s="5">
        <f>F32-367-2-1650</f>
        <v>1254625</v>
      </c>
      <c r="G33" s="8">
        <f t="shared" si="0"/>
        <v>164929</v>
      </c>
      <c r="H33" s="93"/>
      <c r="I33" s="22"/>
      <c r="J33" s="12" t="s">
        <v>45</v>
      </c>
    </row>
    <row r="34" spans="1:10" ht="15" customHeight="1">
      <c r="A34" s="94">
        <v>11</v>
      </c>
      <c r="B34" s="95" t="s">
        <v>26</v>
      </c>
      <c r="C34" s="96" t="s">
        <v>62</v>
      </c>
      <c r="D34" s="97" t="s">
        <v>18</v>
      </c>
      <c r="E34" s="4">
        <v>1192094</v>
      </c>
      <c r="F34" s="4">
        <v>600632</v>
      </c>
      <c r="G34" s="6">
        <f t="shared" si="0"/>
        <v>-591462</v>
      </c>
      <c r="H34" s="92" t="s">
        <v>4</v>
      </c>
      <c r="I34" s="21"/>
      <c r="J34" s="12" t="s">
        <v>44</v>
      </c>
    </row>
    <row r="35" spans="1:10" ht="15" customHeight="1">
      <c r="A35" s="94"/>
      <c r="B35" s="95"/>
      <c r="C35" s="96"/>
      <c r="D35" s="97"/>
      <c r="E35" s="5">
        <v>0</v>
      </c>
      <c r="F35" s="5">
        <v>0</v>
      </c>
      <c r="G35" s="8">
        <f t="shared" si="0"/>
        <v>0</v>
      </c>
      <c r="H35" s="93"/>
      <c r="I35" s="22"/>
      <c r="J35" s="12" t="s">
        <v>45</v>
      </c>
    </row>
    <row r="36" spans="1:10" ht="15" customHeight="1">
      <c r="A36" s="90" t="s">
        <v>27</v>
      </c>
      <c r="B36" s="91"/>
      <c r="C36" s="91"/>
      <c r="D36" s="91"/>
      <c r="E36" s="4">
        <f>SUM(E30,E32,E34)</f>
        <v>2462390</v>
      </c>
      <c r="F36" s="4">
        <f t="shared" ref="F36:F37" si="3">SUM(F30,F32,F34)</f>
        <v>2051369</v>
      </c>
      <c r="G36" s="6">
        <f t="shared" si="0"/>
        <v>-411021</v>
      </c>
      <c r="H36" s="92" t="s">
        <v>4</v>
      </c>
      <c r="I36" s="21"/>
    </row>
    <row r="37" spans="1:10" ht="15" customHeight="1">
      <c r="A37" s="90"/>
      <c r="B37" s="91"/>
      <c r="C37" s="91"/>
      <c r="D37" s="91"/>
      <c r="E37" s="5">
        <f t="shared" ref="E37" si="4">SUM(E31,E33,E35)</f>
        <v>1268092</v>
      </c>
      <c r="F37" s="5">
        <f t="shared" si="3"/>
        <v>1448718</v>
      </c>
      <c r="G37" s="8">
        <f t="shared" si="0"/>
        <v>180626</v>
      </c>
      <c r="H37" s="93"/>
      <c r="I37" s="22"/>
    </row>
    <row r="38" spans="1:10" ht="15" customHeight="1">
      <c r="A38" s="94">
        <v>12</v>
      </c>
      <c r="B38" s="95" t="s">
        <v>28</v>
      </c>
      <c r="C38" s="96" t="s">
        <v>55</v>
      </c>
      <c r="D38" s="97" t="s">
        <v>18</v>
      </c>
      <c r="E38" s="4">
        <v>479816</v>
      </c>
      <c r="F38" s="4">
        <v>444979</v>
      </c>
      <c r="G38" s="6">
        <f t="shared" si="0"/>
        <v>-34837</v>
      </c>
      <c r="H38" s="92" t="s">
        <v>4</v>
      </c>
      <c r="I38" s="21"/>
      <c r="J38" s="12" t="s">
        <v>44</v>
      </c>
    </row>
    <row r="39" spans="1:10" ht="15" customHeight="1">
      <c r="A39" s="94"/>
      <c r="B39" s="95"/>
      <c r="C39" s="96"/>
      <c r="D39" s="97"/>
      <c r="E39" s="5">
        <v>0</v>
      </c>
      <c r="F39" s="5">
        <v>0</v>
      </c>
      <c r="G39" s="8">
        <f t="shared" si="0"/>
        <v>0</v>
      </c>
      <c r="H39" s="93"/>
      <c r="I39" s="22"/>
      <c r="J39" s="12" t="s">
        <v>45</v>
      </c>
    </row>
    <row r="40" spans="1:10" ht="15" customHeight="1">
      <c r="A40" s="90" t="s">
        <v>29</v>
      </c>
      <c r="B40" s="91"/>
      <c r="C40" s="91"/>
      <c r="D40" s="91"/>
      <c r="E40" s="4">
        <f>SUM(E38)</f>
        <v>479816</v>
      </c>
      <c r="F40" s="4">
        <f t="shared" ref="F40:F41" si="5">SUM(F38)</f>
        <v>444979</v>
      </c>
      <c r="G40" s="6">
        <f t="shared" si="0"/>
        <v>-34837</v>
      </c>
      <c r="H40" s="92" t="s">
        <v>4</v>
      </c>
      <c r="I40" s="21"/>
    </row>
    <row r="41" spans="1:10" ht="15" customHeight="1">
      <c r="A41" s="90"/>
      <c r="B41" s="91"/>
      <c r="C41" s="91"/>
      <c r="D41" s="91"/>
      <c r="E41" s="5">
        <f t="shared" ref="E41" si="6">SUM(E39)</f>
        <v>0</v>
      </c>
      <c r="F41" s="5">
        <f t="shared" si="5"/>
        <v>0</v>
      </c>
      <c r="G41" s="8">
        <f t="shared" si="0"/>
        <v>0</v>
      </c>
      <c r="H41" s="93"/>
      <c r="I41" s="22"/>
    </row>
    <row r="42" spans="1:10" ht="15" customHeight="1">
      <c r="A42" s="94">
        <v>13</v>
      </c>
      <c r="B42" s="95" t="s">
        <v>39</v>
      </c>
      <c r="C42" s="96" t="s">
        <v>41</v>
      </c>
      <c r="D42" s="97" t="s">
        <v>18</v>
      </c>
      <c r="E42" s="4">
        <v>89470</v>
      </c>
      <c r="F42" s="4">
        <v>115454</v>
      </c>
      <c r="G42" s="6">
        <f t="shared" si="0"/>
        <v>25984</v>
      </c>
      <c r="H42" s="92" t="s">
        <v>4</v>
      </c>
      <c r="I42" s="21"/>
      <c r="J42" s="12" t="s">
        <v>44</v>
      </c>
    </row>
    <row r="43" spans="1:10" ht="15" customHeight="1">
      <c r="A43" s="94"/>
      <c r="B43" s="95"/>
      <c r="C43" s="96"/>
      <c r="D43" s="97"/>
      <c r="E43" s="5">
        <v>0</v>
      </c>
      <c r="F43" s="5">
        <v>0</v>
      </c>
      <c r="G43" s="8">
        <f t="shared" si="0"/>
        <v>0</v>
      </c>
      <c r="H43" s="93"/>
      <c r="I43" s="22"/>
      <c r="J43" s="12" t="s">
        <v>45</v>
      </c>
    </row>
    <row r="44" spans="1:10" ht="15" customHeight="1">
      <c r="A44" s="90" t="s">
        <v>40</v>
      </c>
      <c r="B44" s="91"/>
      <c r="C44" s="91"/>
      <c r="D44" s="91"/>
      <c r="E44" s="4">
        <f>SUM(E42)</f>
        <v>89470</v>
      </c>
      <c r="F44" s="4">
        <f t="shared" ref="F44:F45" si="7">SUM(F42)</f>
        <v>115454</v>
      </c>
      <c r="G44" s="6">
        <f t="shared" si="0"/>
        <v>25984</v>
      </c>
      <c r="H44" s="92" t="s">
        <v>4</v>
      </c>
      <c r="I44" s="21"/>
    </row>
    <row r="45" spans="1:10" ht="15" customHeight="1">
      <c r="A45" s="90"/>
      <c r="B45" s="91"/>
      <c r="C45" s="91"/>
      <c r="D45" s="91"/>
      <c r="E45" s="5">
        <f t="shared" ref="E45" si="8">SUM(E43)</f>
        <v>0</v>
      </c>
      <c r="F45" s="5">
        <f t="shared" si="7"/>
        <v>0</v>
      </c>
      <c r="G45" s="8">
        <f t="shared" si="0"/>
        <v>0</v>
      </c>
      <c r="H45" s="93"/>
      <c r="I45" s="22"/>
    </row>
    <row r="46" spans="1:10" ht="15" customHeight="1">
      <c r="A46" s="94">
        <v>14</v>
      </c>
      <c r="B46" s="95" t="s">
        <v>30</v>
      </c>
      <c r="C46" s="96" t="s">
        <v>56</v>
      </c>
      <c r="D46" s="97" t="s">
        <v>18</v>
      </c>
      <c r="E46" s="4">
        <v>190680368</v>
      </c>
      <c r="F46" s="4">
        <v>185246097</v>
      </c>
      <c r="G46" s="6">
        <f t="shared" si="0"/>
        <v>-5434271</v>
      </c>
      <c r="H46" s="92" t="s">
        <v>4</v>
      </c>
      <c r="I46" s="21"/>
      <c r="J46" s="12" t="s">
        <v>44</v>
      </c>
    </row>
    <row r="47" spans="1:10" ht="15" customHeight="1">
      <c r="A47" s="94"/>
      <c r="B47" s="95"/>
      <c r="C47" s="96"/>
      <c r="D47" s="97"/>
      <c r="E47" s="5">
        <v>0</v>
      </c>
      <c r="F47" s="5">
        <v>0</v>
      </c>
      <c r="G47" s="8">
        <f t="shared" si="0"/>
        <v>0</v>
      </c>
      <c r="H47" s="93"/>
      <c r="I47" s="22"/>
      <c r="J47" s="12" t="s">
        <v>45</v>
      </c>
    </row>
    <row r="48" spans="1:10" ht="15" customHeight="1">
      <c r="A48" s="90" t="s">
        <v>31</v>
      </c>
      <c r="B48" s="91"/>
      <c r="C48" s="91"/>
      <c r="D48" s="91"/>
      <c r="E48" s="4">
        <f>SUM(E46)</f>
        <v>190680368</v>
      </c>
      <c r="F48" s="4">
        <f t="shared" ref="F48:F49" si="9">SUM(F46)</f>
        <v>185246097</v>
      </c>
      <c r="G48" s="6">
        <f t="shared" si="0"/>
        <v>-5434271</v>
      </c>
      <c r="H48" s="92" t="s">
        <v>4</v>
      </c>
      <c r="I48" s="21"/>
    </row>
    <row r="49" spans="1:10" ht="15" customHeight="1">
      <c r="A49" s="90"/>
      <c r="B49" s="91"/>
      <c r="C49" s="91"/>
      <c r="D49" s="91"/>
      <c r="E49" s="5">
        <f t="shared" ref="E49" si="10">SUM(E47)</f>
        <v>0</v>
      </c>
      <c r="F49" s="5">
        <f t="shared" si="9"/>
        <v>0</v>
      </c>
      <c r="G49" s="8">
        <f t="shared" si="0"/>
        <v>0</v>
      </c>
      <c r="H49" s="93"/>
      <c r="I49" s="22"/>
    </row>
    <row r="50" spans="1:10" ht="15" customHeight="1">
      <c r="A50" s="94">
        <v>15</v>
      </c>
      <c r="B50" s="95" t="s">
        <v>32</v>
      </c>
      <c r="C50" s="96" t="s">
        <v>57</v>
      </c>
      <c r="D50" s="97" t="s">
        <v>18</v>
      </c>
      <c r="E50" s="11">
        <v>92438736</v>
      </c>
      <c r="F50" s="11">
        <v>91037376</v>
      </c>
      <c r="G50" s="6">
        <f t="shared" si="0"/>
        <v>-1401360</v>
      </c>
      <c r="H50" s="92" t="s">
        <v>4</v>
      </c>
      <c r="I50" s="21"/>
      <c r="J50" s="12" t="s">
        <v>44</v>
      </c>
    </row>
    <row r="51" spans="1:10" ht="15" customHeight="1">
      <c r="A51" s="94"/>
      <c r="B51" s="95"/>
      <c r="C51" s="96"/>
      <c r="D51" s="97"/>
      <c r="E51" s="5">
        <v>32034332</v>
      </c>
      <c r="F51" s="5">
        <v>31978050</v>
      </c>
      <c r="G51" s="8">
        <f t="shared" si="0"/>
        <v>-56282</v>
      </c>
      <c r="H51" s="93"/>
      <c r="I51" s="22"/>
      <c r="J51" s="12" t="s">
        <v>45</v>
      </c>
    </row>
    <row r="52" spans="1:10" ht="15" customHeight="1">
      <c r="A52" s="90" t="s">
        <v>33</v>
      </c>
      <c r="B52" s="91"/>
      <c r="C52" s="91"/>
      <c r="D52" s="91"/>
      <c r="E52" s="4">
        <f>SUM(E50)</f>
        <v>92438736</v>
      </c>
      <c r="F52" s="4">
        <f t="shared" ref="F52" si="11">SUM(F50)</f>
        <v>91037376</v>
      </c>
      <c r="G52" s="6">
        <f t="shared" si="0"/>
        <v>-1401360</v>
      </c>
      <c r="H52" s="92" t="s">
        <v>4</v>
      </c>
      <c r="I52" s="21"/>
    </row>
    <row r="53" spans="1:10" ht="15" customHeight="1">
      <c r="A53" s="90"/>
      <c r="B53" s="91"/>
      <c r="C53" s="91"/>
      <c r="D53" s="91"/>
      <c r="E53" s="5">
        <f t="shared" ref="E53" si="12">SUM(E51)</f>
        <v>32034332</v>
      </c>
      <c r="F53" s="5">
        <f>SUM(F51)</f>
        <v>31978050</v>
      </c>
      <c r="G53" s="8">
        <f t="shared" si="0"/>
        <v>-56282</v>
      </c>
      <c r="H53" s="93"/>
      <c r="I53" s="22"/>
    </row>
    <row r="54" spans="1:10" ht="15" customHeight="1">
      <c r="A54" s="94">
        <v>16</v>
      </c>
      <c r="B54" s="95" t="s">
        <v>34</v>
      </c>
      <c r="C54" s="96" t="s">
        <v>58</v>
      </c>
      <c r="D54" s="97" t="s">
        <v>18</v>
      </c>
      <c r="E54" s="4">
        <f>1295979</f>
        <v>1295979</v>
      </c>
      <c r="F54" s="4">
        <v>1222242</v>
      </c>
      <c r="G54" s="6">
        <f t="shared" si="0"/>
        <v>-73737</v>
      </c>
      <c r="H54" s="92" t="s">
        <v>4</v>
      </c>
      <c r="I54" s="21"/>
      <c r="J54" s="12" t="s">
        <v>44</v>
      </c>
    </row>
    <row r="55" spans="1:10" ht="15" customHeight="1">
      <c r="A55" s="94"/>
      <c r="B55" s="95"/>
      <c r="C55" s="96"/>
      <c r="D55" s="97"/>
      <c r="E55" s="8">
        <v>234</v>
      </c>
      <c r="F55" s="8">
        <v>230</v>
      </c>
      <c r="G55" s="8">
        <f t="shared" si="0"/>
        <v>-4</v>
      </c>
      <c r="H55" s="93"/>
      <c r="I55" s="22"/>
      <c r="J55" s="12" t="s">
        <v>45</v>
      </c>
    </row>
    <row r="56" spans="1:10" ht="15" customHeight="1">
      <c r="A56" s="94">
        <v>17</v>
      </c>
      <c r="B56" s="95" t="s">
        <v>34</v>
      </c>
      <c r="C56" s="96" t="s">
        <v>59</v>
      </c>
      <c r="D56" s="97" t="s">
        <v>18</v>
      </c>
      <c r="E56" s="4">
        <v>28471</v>
      </c>
      <c r="F56" s="4">
        <v>29012</v>
      </c>
      <c r="G56" s="6">
        <f t="shared" si="0"/>
        <v>541</v>
      </c>
      <c r="H56" s="92" t="s">
        <v>4</v>
      </c>
      <c r="I56" s="21"/>
      <c r="J56" s="12" t="s">
        <v>44</v>
      </c>
    </row>
    <row r="57" spans="1:10" ht="15" customHeight="1">
      <c r="A57" s="94"/>
      <c r="B57" s="95"/>
      <c r="C57" s="96"/>
      <c r="D57" s="97"/>
      <c r="E57" s="5">
        <v>0</v>
      </c>
      <c r="F57" s="5">
        <v>0</v>
      </c>
      <c r="G57" s="8">
        <f t="shared" si="0"/>
        <v>0</v>
      </c>
      <c r="H57" s="93"/>
      <c r="I57" s="22"/>
      <c r="J57" s="12" t="s">
        <v>45</v>
      </c>
    </row>
    <row r="58" spans="1:10" ht="15" customHeight="1">
      <c r="A58" s="90" t="s">
        <v>35</v>
      </c>
      <c r="B58" s="91"/>
      <c r="C58" s="91"/>
      <c r="D58" s="91"/>
      <c r="E58" s="4">
        <f t="shared" ref="E58:F59" si="13">SUM(E54,E56)</f>
        <v>1324450</v>
      </c>
      <c r="F58" s="4">
        <f t="shared" si="13"/>
        <v>1251254</v>
      </c>
      <c r="G58" s="6">
        <f t="shared" si="0"/>
        <v>-73196</v>
      </c>
      <c r="H58" s="92" t="s">
        <v>4</v>
      </c>
      <c r="I58" s="21"/>
    </row>
    <row r="59" spans="1:10" ht="15" customHeight="1">
      <c r="A59" s="90"/>
      <c r="B59" s="91"/>
      <c r="C59" s="91"/>
      <c r="D59" s="91"/>
      <c r="E59" s="8">
        <f t="shared" si="13"/>
        <v>234</v>
      </c>
      <c r="F59" s="8">
        <f t="shared" si="13"/>
        <v>230</v>
      </c>
      <c r="G59" s="8">
        <f t="shared" si="0"/>
        <v>-4</v>
      </c>
      <c r="H59" s="93"/>
      <c r="I59" s="22"/>
    </row>
    <row r="60" spans="1:10" ht="15" customHeight="1">
      <c r="A60" s="94">
        <v>18</v>
      </c>
      <c r="B60" s="95" t="s">
        <v>36</v>
      </c>
      <c r="C60" s="96" t="s">
        <v>60</v>
      </c>
      <c r="D60" s="97" t="s">
        <v>18</v>
      </c>
      <c r="E60" s="4">
        <f>772229</f>
        <v>772229</v>
      </c>
      <c r="F60" s="4">
        <v>768434</v>
      </c>
      <c r="G60" s="6">
        <f t="shared" si="0"/>
        <v>-3795</v>
      </c>
      <c r="H60" s="92" t="s">
        <v>4</v>
      </c>
      <c r="I60" s="21"/>
      <c r="J60" s="12" t="s">
        <v>44</v>
      </c>
    </row>
    <row r="61" spans="1:10" ht="15" customHeight="1">
      <c r="A61" s="94"/>
      <c r="B61" s="95"/>
      <c r="C61" s="96"/>
      <c r="D61" s="97"/>
      <c r="E61" s="5">
        <f>772229-11509-26602-461800-16928-6613-2182-1559-33</f>
        <v>245003</v>
      </c>
      <c r="F61" s="5">
        <f>F60-429193-21369-25929-10872-723-9093-1488-28</f>
        <v>269739</v>
      </c>
      <c r="G61" s="8">
        <f t="shared" si="0"/>
        <v>24736</v>
      </c>
      <c r="H61" s="93"/>
      <c r="I61" s="22"/>
      <c r="J61" s="12" t="s">
        <v>45</v>
      </c>
    </row>
    <row r="62" spans="1:10" ht="15" customHeight="1">
      <c r="A62" s="90" t="s">
        <v>37</v>
      </c>
      <c r="B62" s="91"/>
      <c r="C62" s="91"/>
      <c r="D62" s="91"/>
      <c r="E62" s="4">
        <f>SUM(E60)</f>
        <v>772229</v>
      </c>
      <c r="F62" s="4">
        <f t="shared" ref="F62:F63" si="14">SUM(F60)</f>
        <v>768434</v>
      </c>
      <c r="G62" s="6">
        <f t="shared" si="0"/>
        <v>-3795</v>
      </c>
      <c r="H62" s="92" t="s">
        <v>4</v>
      </c>
      <c r="I62" s="21"/>
    </row>
    <row r="63" spans="1:10" ht="15" customHeight="1">
      <c r="A63" s="90"/>
      <c r="B63" s="91"/>
      <c r="C63" s="91"/>
      <c r="D63" s="91"/>
      <c r="E63" s="5">
        <f t="shared" ref="E63" si="15">SUM(E61)</f>
        <v>245003</v>
      </c>
      <c r="F63" s="5">
        <f t="shared" si="14"/>
        <v>269739</v>
      </c>
      <c r="G63" s="8">
        <f t="shared" si="0"/>
        <v>24736</v>
      </c>
      <c r="H63" s="93"/>
      <c r="I63" s="22"/>
    </row>
    <row r="64" spans="1:10" ht="15" customHeight="1">
      <c r="A64" s="94">
        <v>19</v>
      </c>
      <c r="B64" s="118" t="s">
        <v>42</v>
      </c>
      <c r="C64" s="96" t="s">
        <v>61</v>
      </c>
      <c r="D64" s="97" t="s">
        <v>18</v>
      </c>
      <c r="E64" s="4">
        <v>150000</v>
      </c>
      <c r="F64" s="4">
        <v>150000</v>
      </c>
      <c r="G64" s="4">
        <f t="shared" si="0"/>
        <v>0</v>
      </c>
      <c r="H64" s="82"/>
      <c r="I64" s="21"/>
      <c r="J64" s="12" t="s">
        <v>44</v>
      </c>
    </row>
    <row r="65" spans="1:10" ht="15" customHeight="1">
      <c r="A65" s="94"/>
      <c r="B65" s="95"/>
      <c r="C65" s="96"/>
      <c r="D65" s="97"/>
      <c r="E65" s="5">
        <v>150000</v>
      </c>
      <c r="F65" s="5">
        <v>150000</v>
      </c>
      <c r="G65" s="8">
        <f t="shared" si="0"/>
        <v>0</v>
      </c>
      <c r="H65" s="83"/>
      <c r="I65" s="22"/>
      <c r="J65" s="12" t="s">
        <v>45</v>
      </c>
    </row>
    <row r="66" spans="1:10" ht="15" customHeight="1">
      <c r="A66" s="119" t="s">
        <v>38</v>
      </c>
      <c r="B66" s="120"/>
      <c r="C66" s="120"/>
      <c r="D66" s="121"/>
      <c r="E66" s="4">
        <f>SUM(E64)</f>
        <v>150000</v>
      </c>
      <c r="F66" s="4">
        <f t="shared" ref="F66:F67" si="16">SUM(F64)</f>
        <v>150000</v>
      </c>
      <c r="G66" s="6">
        <f t="shared" si="0"/>
        <v>0</v>
      </c>
      <c r="H66" s="92"/>
      <c r="I66" s="21"/>
    </row>
    <row r="67" spans="1:10" ht="15" customHeight="1">
      <c r="A67" s="122"/>
      <c r="B67" s="123"/>
      <c r="C67" s="123"/>
      <c r="D67" s="124"/>
      <c r="E67" s="5">
        <f t="shared" ref="E67" si="17">SUM(E65)</f>
        <v>150000</v>
      </c>
      <c r="F67" s="5">
        <f t="shared" si="16"/>
        <v>150000</v>
      </c>
      <c r="G67" s="8">
        <f t="shared" si="0"/>
        <v>0</v>
      </c>
      <c r="H67" s="93"/>
      <c r="I67" s="22"/>
    </row>
    <row r="68" spans="1:10" ht="15" customHeight="1">
      <c r="A68" s="111" t="s">
        <v>65</v>
      </c>
      <c r="B68" s="112"/>
      <c r="C68" s="112"/>
      <c r="D68" s="113"/>
      <c r="E68" s="86">
        <f xml:space="preserve"> SUMIF($J$8:$J67,J64,$E$8:$E$67)</f>
        <v>294311369</v>
      </c>
      <c r="F68" s="4">
        <f xml:space="preserve"> SUMIF($J$8:$J67,J64,$F$8:$F$67)</f>
        <v>286657237</v>
      </c>
      <c r="G68" s="26">
        <f t="shared" si="0"/>
        <v>-7654132</v>
      </c>
      <c r="H68" s="92" t="s">
        <v>43</v>
      </c>
      <c r="I68" s="23" t="s">
        <v>43</v>
      </c>
      <c r="J68" s="12" t="s">
        <v>44</v>
      </c>
    </row>
    <row r="69" spans="1:10" ht="15" customHeight="1" thickBot="1">
      <c r="A69" s="114"/>
      <c r="B69" s="115"/>
      <c r="C69" s="115"/>
      <c r="D69" s="116"/>
      <c r="E69" s="9">
        <f ca="1" xml:space="preserve"> SUMIF($J$8:$J68,J65,$E$8:$E$67)</f>
        <v>39601190</v>
      </c>
      <c r="F69" s="9">
        <f ca="1" xml:space="preserve"> SUMIF($J$8:$J68,J65,$F$8:$F$67)</f>
        <v>39369776</v>
      </c>
      <c r="G69" s="27">
        <f t="shared" ca="1" si="0"/>
        <v>-231414</v>
      </c>
      <c r="H69" s="117"/>
      <c r="I69" s="28" t="s">
        <v>43</v>
      </c>
      <c r="J69" s="12" t="s">
        <v>45</v>
      </c>
    </row>
    <row r="70" spans="1:10" ht="18" customHeight="1">
      <c r="A70" s="29"/>
      <c r="D70" s="30"/>
      <c r="F70" s="10"/>
      <c r="G70" s="10"/>
      <c r="H70" s="29"/>
    </row>
    <row r="71" spans="1:10" ht="18" customHeight="1">
      <c r="F71" s="10"/>
      <c r="G71" s="10"/>
      <c r="H71" s="29"/>
    </row>
    <row r="72" spans="1:10" ht="18" customHeight="1">
      <c r="F72" s="10"/>
      <c r="G72" s="10"/>
      <c r="H72" s="29"/>
    </row>
  </sheetData>
  <mergeCells count="123">
    <mergeCell ref="H48:H49"/>
    <mergeCell ref="A48:D49"/>
    <mergeCell ref="H40:H41"/>
    <mergeCell ref="A46:A47"/>
    <mergeCell ref="B46:B47"/>
    <mergeCell ref="C46:C47"/>
    <mergeCell ref="D46:D47"/>
    <mergeCell ref="H46:H47"/>
    <mergeCell ref="A40:D41"/>
    <mergeCell ref="A42:A43"/>
    <mergeCell ref="B42:B43"/>
    <mergeCell ref="C42:C43"/>
    <mergeCell ref="D42:D43"/>
    <mergeCell ref="H42:H43"/>
    <mergeCell ref="A44:D45"/>
    <mergeCell ref="H44:H45"/>
    <mergeCell ref="A38:A39"/>
    <mergeCell ref="B38:B39"/>
    <mergeCell ref="C38:C39"/>
    <mergeCell ref="D38:D39"/>
    <mergeCell ref="H38:H39"/>
    <mergeCell ref="A36:D37"/>
    <mergeCell ref="A30:A31"/>
    <mergeCell ref="B30:B31"/>
    <mergeCell ref="C30:C31"/>
    <mergeCell ref="D30:D31"/>
    <mergeCell ref="H30:H31"/>
    <mergeCell ref="A34:A35"/>
    <mergeCell ref="B34:B35"/>
    <mergeCell ref="C34:C35"/>
    <mergeCell ref="D34:D35"/>
    <mergeCell ref="H34:H35"/>
    <mergeCell ref="A32:A33"/>
    <mergeCell ref="B32:B33"/>
    <mergeCell ref="C32:C33"/>
    <mergeCell ref="D32:D33"/>
    <mergeCell ref="H32:H33"/>
    <mergeCell ref="A28:D29"/>
    <mergeCell ref="A22:A23"/>
    <mergeCell ref="B22:B23"/>
    <mergeCell ref="C22:C23"/>
    <mergeCell ref="D22:D23"/>
    <mergeCell ref="H22:H23"/>
    <mergeCell ref="H24:H25"/>
    <mergeCell ref="A24:D25"/>
    <mergeCell ref="H36:H37"/>
    <mergeCell ref="A68:D69"/>
    <mergeCell ref="H68:H69"/>
    <mergeCell ref="H66:H67"/>
    <mergeCell ref="A64:A65"/>
    <mergeCell ref="B64:B65"/>
    <mergeCell ref="C64:C65"/>
    <mergeCell ref="D64:D65"/>
    <mergeCell ref="A66:D67"/>
    <mergeCell ref="A18:A19"/>
    <mergeCell ref="B18:B19"/>
    <mergeCell ref="C18:C19"/>
    <mergeCell ref="D18:D19"/>
    <mergeCell ref="H18:H19"/>
    <mergeCell ref="A20:A21"/>
    <mergeCell ref="B20:B21"/>
    <mergeCell ref="C20:C21"/>
    <mergeCell ref="D20:D21"/>
    <mergeCell ref="H20:H21"/>
    <mergeCell ref="A26:A27"/>
    <mergeCell ref="B26:B27"/>
    <mergeCell ref="C26:C27"/>
    <mergeCell ref="D26:D27"/>
    <mergeCell ref="H26:H27"/>
    <mergeCell ref="H28:H29"/>
    <mergeCell ref="D60:D61"/>
    <mergeCell ref="H60:H61"/>
    <mergeCell ref="H62:H63"/>
    <mergeCell ref="A62:D63"/>
    <mergeCell ref="A56:A57"/>
    <mergeCell ref="B56:B57"/>
    <mergeCell ref="C56:C57"/>
    <mergeCell ref="D56:D57"/>
    <mergeCell ref="H56:H57"/>
    <mergeCell ref="H58:H59"/>
    <mergeCell ref="A58:D59"/>
    <mergeCell ref="A60:A61"/>
    <mergeCell ref="B60:B61"/>
    <mergeCell ref="C60:C61"/>
    <mergeCell ref="H52:H53"/>
    <mergeCell ref="A54:A55"/>
    <mergeCell ref="B54:B55"/>
    <mergeCell ref="C54:C55"/>
    <mergeCell ref="D54:D55"/>
    <mergeCell ref="H54:H55"/>
    <mergeCell ref="A52:D53"/>
    <mergeCell ref="A50:A51"/>
    <mergeCell ref="B50:B51"/>
    <mergeCell ref="C50:C51"/>
    <mergeCell ref="D50:D51"/>
    <mergeCell ref="H50:H51"/>
    <mergeCell ref="A16:A17"/>
    <mergeCell ref="B16:B17"/>
    <mergeCell ref="C16:C17"/>
    <mergeCell ref="D16:D17"/>
    <mergeCell ref="H16:H17"/>
    <mergeCell ref="A14:A15"/>
    <mergeCell ref="B14:B15"/>
    <mergeCell ref="C14:C15"/>
    <mergeCell ref="D14:D15"/>
    <mergeCell ref="H14:H15"/>
    <mergeCell ref="A10:D11"/>
    <mergeCell ref="H10:H11"/>
    <mergeCell ref="A12:A13"/>
    <mergeCell ref="B12:B13"/>
    <mergeCell ref="C12:C13"/>
    <mergeCell ref="D12:D13"/>
    <mergeCell ref="H12:H13"/>
    <mergeCell ref="E5:F5"/>
    <mergeCell ref="C6:C7"/>
    <mergeCell ref="D6:D7"/>
    <mergeCell ref="H6:I7"/>
    <mergeCell ref="A8:A9"/>
    <mergeCell ref="B8:B9"/>
    <mergeCell ref="C8:C9"/>
    <mergeCell ref="D8:D9"/>
    <mergeCell ref="H8:H9"/>
    <mergeCell ref="I8:I9"/>
  </mergeCells>
  <phoneticPr fontId="4"/>
  <dataValidations count="1">
    <dataValidation type="list" allowBlank="1" showInputMessage="1" showErrorMessage="1" sqref="H8:H9 H12:H63" xr:uid="{00000000-0002-0000-0000-000001000000}">
      <formula1>"　　,区ＣＭ"</formula1>
    </dataValidation>
  </dataValidations>
  <hyperlinks>
    <hyperlink ref="C12:C13" location="資格事務費" display="資格事務費" xr:uid="{8D047219-BD1F-4158-A7AD-FD27F5A82192}"/>
    <hyperlink ref="C14:C15" location="給付事務費" display="給付事務費" xr:uid="{CCE86056-C1BD-458F-B06B-F4539EFE2C45}"/>
    <hyperlink ref="C16:C17" location="保険年金システム運用・保守等経費" display="保険年金システム運用・保守等経費" xr:uid="{A0CAEE23-6DD7-4583-8FF0-FFCEAAD252EF}"/>
    <hyperlink ref="C18:C19" location="保険年金システム改修等経費" display="保険年金システム改修等経費" xr:uid="{B73C82BB-2349-4288-BA10-00494C2A107B}"/>
    <hyperlink ref="C20:C21" location="標準準拠システム移行経費_保険年金システム" display="標準準拠システム移行経費(保険年金システム)" xr:uid="{7A89B36E-D7DE-4AB5-B23C-222A0A1F3A4C}"/>
    <hyperlink ref="C22:C23" location="一般事務費" display="一般事務費" xr:uid="{6C1A0430-14BD-46D3-849F-0C952F61D344}"/>
    <hyperlink ref="C26:C27" location="運営協議会経費" display="運営協議会経費" xr:uid="{C024BDFE-0213-491E-A5CF-B43F2B769CDC}"/>
    <hyperlink ref="C30:C31" location="賦課事務費" display="賦課事務費" xr:uid="{C71CED21-9216-4B4F-8058-5A329213291F}"/>
    <hyperlink ref="C32:C33" location="徴収事務費" display="徴収事務費" xr:uid="{C51DB0B0-2A3D-4B5C-81C9-6F291A2AE8AA}"/>
    <hyperlink ref="C34:C35" location="還付金" display="還付金" xr:uid="{E8FBC5C0-C99D-4786-89BF-8FAC99FF4621}"/>
    <hyperlink ref="C38:C39" location="診療報酬審査支払費" display="診療報酬審査支払費" xr:uid="{130F0871-2782-41BD-B4D8-E6D2D18C2278}"/>
    <hyperlink ref="C42:C43" location="国民健康保険事業費納付金等準備基金積立金" display="国民健康保険事業費納付金等準備基金積立金" xr:uid="{17A5C16B-00A7-4DD0-8044-665DA808B909}"/>
    <hyperlink ref="C46:C47" location="保険給付費" display="保険給付費" xr:uid="{EF386D0E-2F65-4BB5-9E80-B236BF4FFF4C}"/>
    <hyperlink ref="C50:C51" location="事業費納付金" display="事業費納付金" xr:uid="{97028A8C-C004-4E77-8609-80CCCC087F39}"/>
    <hyperlink ref="C54:C55" location="特定健康診査事業" display="特定健康診査事業" xr:uid="{EF9BCB67-C341-43C0-BAE0-F60C7467BBAC}"/>
    <hyperlink ref="C56:C57" location="特定保健指導事業" display="特定保健指導事業" xr:uid="{366EBDD6-0FE5-47F9-A9CD-99EE98ED43EA}"/>
    <hyperlink ref="C60:C61" location="保健事業費" display="保健事業費" xr:uid="{24761F09-33A1-4415-9ACE-641993FA7703}"/>
    <hyperlink ref="C64:C65" location="予備費" display="予備費" xr:uid="{AB00EC08-7981-4B2B-AE84-544892FE1C15}"/>
    <hyperlink ref="C8:C9" location="福祉局及び区役所職員の人件費" display="福祉局及び区役所職員の人件費" xr:uid="{E2A229A9-37A4-4412-9764-0F8A20735B40}"/>
  </hyperlinks>
  <pageMargins left="0.70866141732283472" right="0.70866141732283472" top="0.78740157480314965" bottom="0.59055118110236227" header="0.31496062992125984" footer="0.31496062992125984"/>
  <pageSetup paperSize="9" scale="80" fitToWidth="2" fitToHeight="0" orientation="portrait" cellComments="asDisplayed" r:id="rId1"/>
  <rowBreaks count="1" manualBreakCount="1">
    <brk id="6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9564-AC8D-47D3-B3FB-843B8D389DBE}">
  <sheetPr>
    <pageSetUpPr fitToPage="1"/>
  </sheetPr>
  <dimension ref="A1:IU712"/>
  <sheetViews>
    <sheetView view="pageBreakPreview" zoomScale="97" zoomScaleNormal="100" zoomScaleSheetLayoutView="97" workbookViewId="0">
      <selection activeCell="B11" sqref="B11:BB20"/>
    </sheetView>
  </sheetViews>
  <sheetFormatPr defaultRowHeight="12.75"/>
  <cols>
    <col min="1" max="29" width="1.5" style="33" customWidth="1"/>
    <col min="30" max="30" width="1.75" style="33" customWidth="1"/>
    <col min="31" max="55" width="1.5" style="33" customWidth="1"/>
    <col min="56" max="115" width="1.625" style="33" customWidth="1"/>
    <col min="116" max="16384" width="9" style="33"/>
  </cols>
  <sheetData>
    <row r="1" spans="1:59" ht="14.25">
      <c r="A1" s="35" t="s">
        <v>66</v>
      </c>
      <c r="BA1" s="36"/>
      <c r="BB1" s="36"/>
      <c r="BC1" s="36" t="s">
        <v>67</v>
      </c>
    </row>
    <row r="3" spans="1:59">
      <c r="AD3" s="38"/>
      <c r="AH3" s="38"/>
      <c r="AI3" s="38"/>
      <c r="AJ3" s="38"/>
      <c r="AK3" s="38"/>
      <c r="AL3" s="38"/>
      <c r="AM3" s="38"/>
      <c r="AS3" s="38"/>
      <c r="BB3" s="39" t="s">
        <v>68</v>
      </c>
    </row>
    <row r="4" spans="1:59">
      <c r="AD4" s="38"/>
      <c r="AH4" s="38"/>
      <c r="AI4" s="38"/>
      <c r="AJ4" s="38"/>
      <c r="AK4" s="38"/>
      <c r="AL4" s="38"/>
      <c r="AM4" s="38"/>
      <c r="AS4" s="38"/>
    </row>
    <row r="5" spans="1:59" ht="13.5" thickBot="1">
      <c r="AD5" s="38"/>
      <c r="AH5" s="38"/>
      <c r="AI5" s="38"/>
      <c r="AJ5" s="38"/>
      <c r="AK5" s="38"/>
      <c r="AL5" s="38"/>
      <c r="AM5" s="38"/>
      <c r="AS5" s="38"/>
    </row>
    <row r="6" spans="1:59" ht="15" thickBot="1">
      <c r="A6" s="127" t="s">
        <v>69</v>
      </c>
      <c r="B6" s="128"/>
      <c r="C6" s="128"/>
      <c r="D6" s="128"/>
      <c r="E6" s="128"/>
      <c r="F6" s="128"/>
      <c r="G6" s="128"/>
      <c r="H6" s="128"/>
      <c r="I6" s="128"/>
      <c r="J6" s="128"/>
      <c r="K6" s="129"/>
      <c r="L6" s="130">
        <v>1</v>
      </c>
      <c r="M6" s="131"/>
      <c r="N6" s="131"/>
      <c r="O6" s="132"/>
      <c r="P6" s="127" t="s">
        <v>70</v>
      </c>
      <c r="Q6" s="128"/>
      <c r="R6" s="128"/>
      <c r="S6" s="128"/>
      <c r="T6" s="128"/>
      <c r="U6" s="129"/>
      <c r="V6" s="133" t="s">
        <v>71</v>
      </c>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4"/>
    </row>
    <row r="7" spans="1:59" ht="14.25">
      <c r="A7" s="40"/>
      <c r="B7" s="40"/>
      <c r="C7" s="40"/>
      <c r="D7" s="40"/>
      <c r="E7" s="40"/>
      <c r="F7" s="40"/>
      <c r="G7" s="40"/>
      <c r="H7" s="40"/>
      <c r="I7" s="40"/>
      <c r="J7" s="40"/>
      <c r="K7" s="40"/>
      <c r="L7" s="41"/>
      <c r="M7" s="41"/>
      <c r="N7" s="41"/>
      <c r="O7" s="41"/>
      <c r="P7" s="40"/>
      <c r="Q7" s="40"/>
      <c r="R7" s="40"/>
      <c r="S7" s="40"/>
      <c r="T7" s="40"/>
      <c r="U7" s="40"/>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row>
    <row r="8" spans="1:59" ht="14.25">
      <c r="A8" s="43"/>
      <c r="B8" s="44" t="s">
        <v>72</v>
      </c>
      <c r="C8" s="31"/>
      <c r="D8" s="31"/>
      <c r="E8" s="31"/>
      <c r="F8" s="31"/>
      <c r="G8" s="31"/>
      <c r="H8" s="31"/>
      <c r="I8" s="31"/>
      <c r="J8" s="31"/>
      <c r="K8" s="31"/>
      <c r="L8" s="45"/>
      <c r="M8" s="45"/>
      <c r="N8" s="45"/>
      <c r="O8" s="45"/>
      <c r="P8" s="31"/>
      <c r="Q8" s="31"/>
      <c r="R8" s="31"/>
      <c r="S8" s="31"/>
      <c r="T8" s="31"/>
      <c r="U8" s="31"/>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row>
    <row r="9" spans="1:59" ht="15" thickBot="1">
      <c r="A9" s="31"/>
      <c r="B9" s="31"/>
      <c r="C9" s="31"/>
      <c r="D9" s="31"/>
      <c r="E9" s="31"/>
      <c r="F9" s="31"/>
      <c r="G9" s="31"/>
      <c r="H9" s="31"/>
      <c r="I9" s="31"/>
      <c r="J9" s="31"/>
      <c r="K9" s="31"/>
      <c r="L9" s="45"/>
      <c r="M9" s="45"/>
      <c r="N9" s="45"/>
      <c r="O9" s="45"/>
      <c r="P9" s="31"/>
      <c r="Q9" s="31"/>
      <c r="R9" s="31"/>
      <c r="S9" s="31"/>
      <c r="T9" s="31"/>
      <c r="U9" s="31"/>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row>
    <row r="10" spans="1:59" ht="14.25">
      <c r="A10" s="31"/>
      <c r="B10" s="46"/>
      <c r="C10" s="40"/>
      <c r="D10" s="40"/>
      <c r="E10" s="40"/>
      <c r="F10" s="40"/>
      <c r="G10" s="40"/>
      <c r="H10" s="40"/>
      <c r="I10" s="40"/>
      <c r="J10" s="40"/>
      <c r="K10" s="40"/>
      <c r="L10" s="41"/>
      <c r="M10" s="41"/>
      <c r="N10" s="41"/>
      <c r="O10" s="41"/>
      <c r="P10" s="40"/>
      <c r="Q10" s="40"/>
      <c r="R10" s="40"/>
      <c r="S10" s="40"/>
      <c r="T10" s="40"/>
      <c r="U10" s="40"/>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7"/>
    </row>
    <row r="11" spans="1:59">
      <c r="A11" s="31"/>
      <c r="B11" s="135" t="s">
        <v>73</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7"/>
    </row>
    <row r="12" spans="1:59" ht="13.5">
      <c r="A12" s="31"/>
      <c r="B12" s="135"/>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7"/>
      <c r="BG12" s="65"/>
    </row>
    <row r="13" spans="1:59">
      <c r="A13" s="31"/>
      <c r="B13" s="135"/>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7"/>
    </row>
    <row r="14" spans="1:59">
      <c r="A14" s="31"/>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7"/>
    </row>
    <row r="15" spans="1:59">
      <c r="A15" s="31"/>
      <c r="B15" s="135"/>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7"/>
    </row>
    <row r="16" spans="1:59">
      <c r="A16" s="31"/>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7"/>
    </row>
    <row r="17" spans="1:255">
      <c r="A17" s="31"/>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7"/>
    </row>
    <row r="18" spans="1:255">
      <c r="A18" s="31"/>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7"/>
    </row>
    <row r="19" spans="1:255">
      <c r="A19" s="31"/>
      <c r="B19" s="135"/>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7"/>
    </row>
    <row r="20" spans="1:255">
      <c r="A20" s="31"/>
      <c r="B20" s="135"/>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7"/>
    </row>
    <row r="21" spans="1:255" ht="15" thickBot="1">
      <c r="A21" s="48"/>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1"/>
    </row>
    <row r="22" spans="1:255">
      <c r="B22" s="52"/>
    </row>
    <row r="23" spans="1:255">
      <c r="B23" s="52"/>
    </row>
    <row r="24" spans="1:255" ht="14.25">
      <c r="B24" s="44" t="s">
        <v>74</v>
      </c>
      <c r="C24" s="31"/>
      <c r="D24" s="31"/>
      <c r="E24" s="31"/>
      <c r="F24" s="31"/>
      <c r="G24" s="31"/>
      <c r="H24" s="31"/>
      <c r="I24" s="31"/>
      <c r="J24" s="31"/>
      <c r="K24" s="31"/>
      <c r="L24" s="45"/>
      <c r="M24" s="45"/>
      <c r="N24" s="45"/>
      <c r="O24" s="45"/>
      <c r="P24" s="31"/>
      <c r="Q24" s="31"/>
      <c r="R24" s="31"/>
      <c r="S24" s="31"/>
      <c r="T24" s="31"/>
      <c r="U24" s="31"/>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row>
    <row r="25" spans="1:255" ht="15" thickBot="1">
      <c r="B25" s="31"/>
      <c r="C25" s="31"/>
      <c r="D25" s="31"/>
      <c r="E25" s="31"/>
      <c r="F25" s="31"/>
      <c r="G25" s="31"/>
      <c r="H25" s="31"/>
      <c r="I25" s="31"/>
      <c r="J25" s="31"/>
      <c r="K25" s="31"/>
      <c r="L25" s="45"/>
      <c r="M25" s="45"/>
      <c r="N25" s="45"/>
      <c r="O25" s="45"/>
      <c r="P25" s="31"/>
      <c r="Q25" s="31"/>
      <c r="R25" s="31"/>
      <c r="S25" s="31"/>
      <c r="T25" s="31"/>
      <c r="U25" s="31"/>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t="s">
        <v>75</v>
      </c>
      <c r="AW25" s="44"/>
      <c r="AX25" s="44"/>
      <c r="AY25" s="44"/>
      <c r="AZ25" s="44"/>
      <c r="BA25" s="44"/>
      <c r="BB25" s="44"/>
    </row>
    <row r="26" spans="1:255" s="65" customFormat="1" ht="13.5" customHeight="1">
      <c r="A26" s="31"/>
      <c r="B26" s="138" t="s">
        <v>76</v>
      </c>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40"/>
      <c r="AE26" s="144" t="s">
        <v>168</v>
      </c>
      <c r="AF26" s="139"/>
      <c r="AG26" s="139"/>
      <c r="AH26" s="139"/>
      <c r="AI26" s="139"/>
      <c r="AJ26" s="139"/>
      <c r="AK26" s="139"/>
      <c r="AL26" s="139"/>
      <c r="AM26" s="140"/>
      <c r="AN26" s="144" t="s">
        <v>169</v>
      </c>
      <c r="AO26" s="139"/>
      <c r="AP26" s="139"/>
      <c r="AQ26" s="139"/>
      <c r="AR26" s="139"/>
      <c r="AS26" s="139"/>
      <c r="AT26" s="139"/>
      <c r="AU26" s="139"/>
      <c r="AV26" s="140"/>
      <c r="AW26" s="144" t="s">
        <v>78</v>
      </c>
      <c r="AX26" s="139"/>
      <c r="AY26" s="139"/>
      <c r="AZ26" s="139"/>
      <c r="BA26" s="139"/>
      <c r="BB26" s="146"/>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row>
    <row r="27" spans="1:255" s="65" customFormat="1" ht="13.5">
      <c r="A27" s="31"/>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3"/>
      <c r="AE27" s="145"/>
      <c r="AF27" s="142"/>
      <c r="AG27" s="142"/>
      <c r="AH27" s="142"/>
      <c r="AI27" s="142"/>
      <c r="AJ27" s="142"/>
      <c r="AK27" s="142"/>
      <c r="AL27" s="142"/>
      <c r="AM27" s="143"/>
      <c r="AN27" s="145"/>
      <c r="AO27" s="142"/>
      <c r="AP27" s="142"/>
      <c r="AQ27" s="142"/>
      <c r="AR27" s="142"/>
      <c r="AS27" s="142"/>
      <c r="AT27" s="142"/>
      <c r="AU27" s="142"/>
      <c r="AV27" s="143"/>
      <c r="AW27" s="145"/>
      <c r="AX27" s="142"/>
      <c r="AY27" s="142"/>
      <c r="AZ27" s="142"/>
      <c r="BA27" s="142"/>
      <c r="BB27" s="147"/>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row>
    <row r="28" spans="1:255" s="65" customFormat="1" ht="18.75" customHeight="1">
      <c r="A28" s="31"/>
      <c r="B28" s="66" t="s">
        <v>79</v>
      </c>
      <c r="C28" s="57" t="s">
        <v>71</v>
      </c>
      <c r="D28" s="54"/>
      <c r="E28" s="54"/>
      <c r="F28" s="54"/>
      <c r="G28" s="54"/>
      <c r="H28" s="54"/>
      <c r="I28" s="54"/>
      <c r="J28" s="54"/>
      <c r="K28" s="54"/>
      <c r="L28" s="54"/>
      <c r="M28" s="54"/>
      <c r="N28" s="54"/>
      <c r="O28" s="54"/>
      <c r="P28" s="54"/>
      <c r="Q28" s="54"/>
      <c r="R28" s="54"/>
      <c r="S28" s="54"/>
      <c r="T28" s="54"/>
      <c r="U28" s="54"/>
      <c r="V28" s="54"/>
      <c r="W28" s="54"/>
      <c r="X28" s="54"/>
      <c r="Y28" s="54"/>
      <c r="Z28" s="55"/>
      <c r="AA28" s="55"/>
      <c r="AB28" s="55"/>
      <c r="AC28" s="55"/>
      <c r="AD28" s="55"/>
      <c r="AE28" s="148">
        <v>2738066</v>
      </c>
      <c r="AF28" s="151"/>
      <c r="AG28" s="151"/>
      <c r="AH28" s="151"/>
      <c r="AI28" s="151"/>
      <c r="AJ28" s="151"/>
      <c r="AK28" s="151"/>
      <c r="AL28" s="151"/>
      <c r="AM28" s="152"/>
      <c r="AN28" s="148">
        <v>2784091</v>
      </c>
      <c r="AO28" s="151"/>
      <c r="AP28" s="151"/>
      <c r="AQ28" s="151"/>
      <c r="AR28" s="151"/>
      <c r="AS28" s="151"/>
      <c r="AT28" s="151"/>
      <c r="AU28" s="151"/>
      <c r="AV28" s="152"/>
      <c r="AW28" s="154"/>
      <c r="AX28" s="155"/>
      <c r="AY28" s="155"/>
      <c r="AZ28" s="155"/>
      <c r="BA28" s="155"/>
      <c r="BB28" s="156"/>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row>
    <row r="29" spans="1:255" s="65" customFormat="1" ht="18.75" customHeight="1">
      <c r="A29" s="31"/>
      <c r="B29" s="67"/>
      <c r="C29" s="45"/>
      <c r="D29" s="57"/>
      <c r="E29" s="57"/>
      <c r="F29" s="57"/>
      <c r="G29" s="57"/>
      <c r="H29" s="57"/>
      <c r="I29" s="57"/>
      <c r="J29" s="57"/>
      <c r="K29" s="57"/>
      <c r="L29" s="57"/>
      <c r="M29" s="57"/>
      <c r="N29" s="57"/>
      <c r="O29" s="57"/>
      <c r="P29" s="57"/>
      <c r="Q29" s="57"/>
      <c r="R29" s="57"/>
      <c r="S29" s="57"/>
      <c r="T29" s="57"/>
      <c r="U29" s="57"/>
      <c r="V29" s="57"/>
      <c r="W29" s="57"/>
      <c r="X29" s="57"/>
      <c r="Y29" s="57"/>
      <c r="Z29" s="89"/>
      <c r="AA29" s="89"/>
      <c r="AB29" s="89"/>
      <c r="AC29" s="89"/>
      <c r="AD29" s="89"/>
      <c r="AE29" s="148"/>
      <c r="AF29" s="149"/>
      <c r="AG29" s="149"/>
      <c r="AH29" s="149"/>
      <c r="AI29" s="149"/>
      <c r="AJ29" s="149"/>
      <c r="AK29" s="149"/>
      <c r="AL29" s="149"/>
      <c r="AM29" s="150"/>
      <c r="AN29" s="148"/>
      <c r="AO29" s="151"/>
      <c r="AP29" s="151"/>
      <c r="AQ29" s="151"/>
      <c r="AR29" s="151"/>
      <c r="AS29" s="151"/>
      <c r="AT29" s="151"/>
      <c r="AU29" s="151"/>
      <c r="AV29" s="152"/>
      <c r="AW29" s="148"/>
      <c r="AX29" s="151"/>
      <c r="AY29" s="151"/>
      <c r="AZ29" s="151"/>
      <c r="BA29" s="151"/>
      <c r="BB29" s="15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row>
    <row r="30" spans="1:255" s="65" customFormat="1" ht="18.75" customHeight="1">
      <c r="A30" s="31"/>
      <c r="B30" s="32"/>
      <c r="C30" s="54"/>
      <c r="D30" s="57"/>
      <c r="E30" s="57"/>
      <c r="F30" s="57"/>
      <c r="G30" s="57"/>
      <c r="H30" s="57"/>
      <c r="I30" s="57"/>
      <c r="J30" s="57"/>
      <c r="K30" s="57"/>
      <c r="L30" s="57"/>
      <c r="M30" s="57"/>
      <c r="N30" s="57"/>
      <c r="O30" s="57"/>
      <c r="P30" s="57"/>
      <c r="Q30" s="57"/>
      <c r="R30" s="57"/>
      <c r="S30" s="57"/>
      <c r="T30" s="57"/>
      <c r="U30" s="57"/>
      <c r="V30" s="57"/>
      <c r="W30" s="57"/>
      <c r="X30" s="57"/>
      <c r="Y30" s="57"/>
      <c r="Z30" s="89"/>
      <c r="AA30" s="89"/>
      <c r="AB30" s="89"/>
      <c r="AC30" s="89"/>
      <c r="AD30" s="89"/>
      <c r="AE30" s="148"/>
      <c r="AF30" s="149"/>
      <c r="AG30" s="149"/>
      <c r="AH30" s="149"/>
      <c r="AI30" s="149"/>
      <c r="AJ30" s="149"/>
      <c r="AK30" s="149"/>
      <c r="AL30" s="149"/>
      <c r="AM30" s="150"/>
      <c r="AN30" s="148"/>
      <c r="AO30" s="151"/>
      <c r="AP30" s="151"/>
      <c r="AQ30" s="151"/>
      <c r="AR30" s="151"/>
      <c r="AS30" s="151"/>
      <c r="AT30" s="151"/>
      <c r="AU30" s="151"/>
      <c r="AV30" s="152"/>
      <c r="AW30" s="148"/>
      <c r="AX30" s="151"/>
      <c r="AY30" s="151"/>
      <c r="AZ30" s="151"/>
      <c r="BA30" s="151"/>
      <c r="BB30" s="15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65" customFormat="1" ht="18.75" customHeight="1">
      <c r="A31" s="31"/>
      <c r="B31" s="53"/>
      <c r="C31" s="54"/>
      <c r="D31" s="57"/>
      <c r="E31" s="57"/>
      <c r="F31" s="57"/>
      <c r="G31" s="57"/>
      <c r="H31" s="57"/>
      <c r="I31" s="57"/>
      <c r="J31" s="57"/>
      <c r="K31" s="57"/>
      <c r="L31" s="57"/>
      <c r="M31" s="57"/>
      <c r="N31" s="57"/>
      <c r="O31" s="57"/>
      <c r="P31" s="57"/>
      <c r="Q31" s="57"/>
      <c r="R31" s="57"/>
      <c r="S31" s="57"/>
      <c r="T31" s="57"/>
      <c r="U31" s="57"/>
      <c r="V31" s="57"/>
      <c r="W31" s="57"/>
      <c r="X31" s="57"/>
      <c r="Y31" s="57"/>
      <c r="Z31" s="89"/>
      <c r="AA31" s="89"/>
      <c r="AB31" s="89"/>
      <c r="AC31" s="89"/>
      <c r="AD31" s="89"/>
      <c r="AE31" s="148"/>
      <c r="AF31" s="149"/>
      <c r="AG31" s="149"/>
      <c r="AH31" s="149"/>
      <c r="AI31" s="149"/>
      <c r="AJ31" s="149"/>
      <c r="AK31" s="149"/>
      <c r="AL31" s="149"/>
      <c r="AM31" s="150"/>
      <c r="AN31" s="148"/>
      <c r="AO31" s="151"/>
      <c r="AP31" s="151"/>
      <c r="AQ31" s="151"/>
      <c r="AR31" s="151"/>
      <c r="AS31" s="151"/>
      <c r="AT31" s="151"/>
      <c r="AU31" s="151"/>
      <c r="AV31" s="152"/>
      <c r="AW31" s="148"/>
      <c r="AX31" s="151"/>
      <c r="AY31" s="151"/>
      <c r="AZ31" s="151"/>
      <c r="BA31" s="151"/>
      <c r="BB31" s="15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65" customFormat="1" ht="18.75" customHeight="1">
      <c r="A32" s="31"/>
      <c r="B32" s="66"/>
      <c r="C32" s="57"/>
      <c r="D32" s="59"/>
      <c r="E32" s="59"/>
      <c r="F32" s="59"/>
      <c r="G32" s="59"/>
      <c r="H32" s="59"/>
      <c r="I32" s="59"/>
      <c r="J32" s="59"/>
      <c r="K32" s="59"/>
      <c r="L32" s="59"/>
      <c r="M32" s="59"/>
      <c r="N32" s="59"/>
      <c r="O32" s="59"/>
      <c r="P32" s="59"/>
      <c r="Q32" s="59"/>
      <c r="R32" s="59"/>
      <c r="S32" s="59"/>
      <c r="T32" s="59"/>
      <c r="U32" s="59"/>
      <c r="V32" s="59"/>
      <c r="W32" s="59"/>
      <c r="X32" s="59"/>
      <c r="Y32" s="59"/>
      <c r="Z32" s="60"/>
      <c r="AA32" s="60"/>
      <c r="AB32" s="60"/>
      <c r="AC32" s="60"/>
      <c r="AD32" s="60"/>
      <c r="AE32" s="148"/>
      <c r="AF32" s="149"/>
      <c r="AG32" s="149"/>
      <c r="AH32" s="149"/>
      <c r="AI32" s="149"/>
      <c r="AJ32" s="149"/>
      <c r="AK32" s="149"/>
      <c r="AL32" s="149"/>
      <c r="AM32" s="150"/>
      <c r="AN32" s="148"/>
      <c r="AO32" s="151"/>
      <c r="AP32" s="151"/>
      <c r="AQ32" s="151"/>
      <c r="AR32" s="151"/>
      <c r="AS32" s="151"/>
      <c r="AT32" s="151"/>
      <c r="AU32" s="151"/>
      <c r="AV32" s="152"/>
      <c r="AW32" s="154"/>
      <c r="AX32" s="155"/>
      <c r="AY32" s="155"/>
      <c r="AZ32" s="155"/>
      <c r="BA32" s="155"/>
      <c r="BB32" s="156"/>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s="65" customFormat="1" ht="18.75" customHeight="1">
      <c r="A33" s="31"/>
      <c r="B33" s="66"/>
      <c r="C33" s="57"/>
      <c r="D33" s="57"/>
      <c r="E33" s="57"/>
      <c r="F33" s="57"/>
      <c r="G33" s="57"/>
      <c r="H33" s="57"/>
      <c r="I33" s="57"/>
      <c r="J33" s="57"/>
      <c r="K33" s="57"/>
      <c r="L33" s="57"/>
      <c r="M33" s="57"/>
      <c r="N33" s="57"/>
      <c r="O33" s="57"/>
      <c r="P33" s="57"/>
      <c r="Q33" s="57"/>
      <c r="R33" s="57"/>
      <c r="S33" s="57"/>
      <c r="T33" s="57"/>
      <c r="U33" s="57"/>
      <c r="V33" s="57"/>
      <c r="W33" s="57"/>
      <c r="X33" s="57"/>
      <c r="Y33" s="57"/>
      <c r="Z33" s="89"/>
      <c r="AA33" s="89"/>
      <c r="AB33" s="89"/>
      <c r="AC33" s="89"/>
      <c r="AD33" s="89"/>
      <c r="AE33" s="148"/>
      <c r="AF33" s="149"/>
      <c r="AG33" s="149"/>
      <c r="AH33" s="149"/>
      <c r="AI33" s="149"/>
      <c r="AJ33" s="149"/>
      <c r="AK33" s="149"/>
      <c r="AL33" s="149"/>
      <c r="AM33" s="150"/>
      <c r="AN33" s="148"/>
      <c r="AO33" s="151"/>
      <c r="AP33" s="151"/>
      <c r="AQ33" s="151"/>
      <c r="AR33" s="151"/>
      <c r="AS33" s="151"/>
      <c r="AT33" s="151"/>
      <c r="AU33" s="151"/>
      <c r="AV33" s="152"/>
      <c r="AW33" s="148"/>
      <c r="AX33" s="151"/>
      <c r="AY33" s="151"/>
      <c r="AZ33" s="151"/>
      <c r="BA33" s="151"/>
      <c r="BB33" s="15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row>
    <row r="34" spans="1:255" s="65" customFormat="1" ht="18.75" customHeight="1">
      <c r="A34" s="31"/>
      <c r="B34" s="58"/>
      <c r="C34" s="59"/>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148"/>
      <c r="AF34" s="149"/>
      <c r="AG34" s="149"/>
      <c r="AH34" s="149"/>
      <c r="AI34" s="149"/>
      <c r="AJ34" s="149"/>
      <c r="AK34" s="149"/>
      <c r="AL34" s="149"/>
      <c r="AM34" s="150"/>
      <c r="AN34" s="148"/>
      <c r="AO34" s="157"/>
      <c r="AP34" s="157"/>
      <c r="AQ34" s="157"/>
      <c r="AR34" s="157"/>
      <c r="AS34" s="157"/>
      <c r="AT34" s="157"/>
      <c r="AU34" s="157"/>
      <c r="AV34" s="158"/>
      <c r="AW34" s="148"/>
      <c r="AX34" s="151"/>
      <c r="AY34" s="151"/>
      <c r="AZ34" s="151"/>
      <c r="BA34" s="151"/>
      <c r="BB34" s="15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65" customFormat="1" ht="18.75" customHeight="1" thickBot="1">
      <c r="A35" s="31"/>
      <c r="B35" s="68"/>
      <c r="C35" s="69"/>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159"/>
      <c r="AF35" s="160"/>
      <c r="AG35" s="160"/>
      <c r="AH35" s="160"/>
      <c r="AI35" s="160"/>
      <c r="AJ35" s="160"/>
      <c r="AK35" s="160"/>
      <c r="AL35" s="160"/>
      <c r="AM35" s="161"/>
      <c r="AN35" s="159"/>
      <c r="AO35" s="162"/>
      <c r="AP35" s="162"/>
      <c r="AQ35" s="162"/>
      <c r="AR35" s="162"/>
      <c r="AS35" s="162"/>
      <c r="AT35" s="162"/>
      <c r="AU35" s="162"/>
      <c r="AV35" s="163"/>
      <c r="AW35" s="164"/>
      <c r="AX35" s="165"/>
      <c r="AY35" s="165"/>
      <c r="AZ35" s="165"/>
      <c r="BA35" s="165"/>
      <c r="BB35" s="166"/>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65" customFormat="1" ht="18.75" customHeight="1" thickTop="1" thickBot="1">
      <c r="A36" s="48"/>
      <c r="B36" s="183" t="s">
        <v>80</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5"/>
      <c r="AE36" s="186">
        <f>SUM(AE28:AM35)</f>
        <v>2738066</v>
      </c>
      <c r="AF36" s="187"/>
      <c r="AG36" s="187"/>
      <c r="AH36" s="187"/>
      <c r="AI36" s="187"/>
      <c r="AJ36" s="187"/>
      <c r="AK36" s="187"/>
      <c r="AL36" s="187"/>
      <c r="AM36" s="188"/>
      <c r="AN36" s="186">
        <f>SUM(AN28:AW35)</f>
        <v>2784091</v>
      </c>
      <c r="AO36" s="187"/>
      <c r="AP36" s="187"/>
      <c r="AQ36" s="187"/>
      <c r="AR36" s="187"/>
      <c r="AS36" s="187"/>
      <c r="AT36" s="187"/>
      <c r="AU36" s="187"/>
      <c r="AV36" s="188"/>
      <c r="AW36" s="186"/>
      <c r="AX36" s="187"/>
      <c r="AY36" s="187"/>
      <c r="AZ36" s="187"/>
      <c r="BA36" s="187"/>
      <c r="BB36" s="189"/>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ht="13.5">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row>
    <row r="38" spans="1:255" ht="14.25">
      <c r="A38" s="35" t="s">
        <v>66</v>
      </c>
      <c r="BA38" s="36"/>
      <c r="BB38" s="37"/>
      <c r="BC38" s="36" t="s">
        <v>67</v>
      </c>
    </row>
    <row r="40" spans="1:255">
      <c r="AD40" s="38"/>
      <c r="AH40" s="38"/>
      <c r="AI40" s="38"/>
      <c r="AJ40" s="38"/>
      <c r="AK40" s="38"/>
      <c r="AL40" s="38"/>
      <c r="AM40" s="38"/>
      <c r="AS40" s="38"/>
      <c r="BB40" s="39" t="s">
        <v>81</v>
      </c>
    </row>
    <row r="41" spans="1:255">
      <c r="AD41" s="38"/>
      <c r="AH41" s="38"/>
      <c r="AI41" s="38"/>
      <c r="AJ41" s="38"/>
      <c r="AK41" s="38"/>
      <c r="AL41" s="38"/>
      <c r="AM41" s="38"/>
      <c r="AS41" s="38"/>
    </row>
    <row r="42" spans="1:255" ht="13.5" thickBot="1">
      <c r="AD42" s="38"/>
      <c r="AH42" s="38"/>
      <c r="AI42" s="38"/>
      <c r="AJ42" s="38"/>
      <c r="AK42" s="38"/>
      <c r="AL42" s="38"/>
      <c r="AM42" s="38"/>
      <c r="AS42" s="38"/>
    </row>
    <row r="43" spans="1:255" ht="15" thickBot="1">
      <c r="A43" s="127" t="s">
        <v>69</v>
      </c>
      <c r="B43" s="128"/>
      <c r="C43" s="128"/>
      <c r="D43" s="128"/>
      <c r="E43" s="128"/>
      <c r="F43" s="128"/>
      <c r="G43" s="128"/>
      <c r="H43" s="128"/>
      <c r="I43" s="128"/>
      <c r="J43" s="128"/>
      <c r="K43" s="129"/>
      <c r="L43" s="130">
        <v>2</v>
      </c>
      <c r="M43" s="131"/>
      <c r="N43" s="131"/>
      <c r="O43" s="132"/>
      <c r="P43" s="127" t="s">
        <v>70</v>
      </c>
      <c r="Q43" s="128"/>
      <c r="R43" s="128"/>
      <c r="S43" s="128"/>
      <c r="T43" s="128"/>
      <c r="U43" s="129"/>
      <c r="V43" s="133" t="s">
        <v>82</v>
      </c>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4"/>
    </row>
    <row r="44" spans="1:255" ht="14.25">
      <c r="A44" s="40"/>
      <c r="B44" s="40"/>
      <c r="C44" s="40"/>
      <c r="D44" s="40"/>
      <c r="E44" s="40"/>
      <c r="F44" s="40"/>
      <c r="G44" s="40"/>
      <c r="H44" s="40"/>
      <c r="I44" s="40"/>
      <c r="J44" s="40"/>
      <c r="K44" s="40"/>
      <c r="L44" s="41"/>
      <c r="M44" s="41"/>
      <c r="N44" s="41"/>
      <c r="O44" s="41"/>
      <c r="P44" s="40"/>
      <c r="Q44" s="40"/>
      <c r="R44" s="40"/>
      <c r="S44" s="40"/>
      <c r="T44" s="40"/>
      <c r="U44" s="40"/>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row>
    <row r="45" spans="1:255" ht="14.25">
      <c r="A45" s="43"/>
      <c r="B45" s="44" t="s">
        <v>72</v>
      </c>
      <c r="C45" s="31"/>
      <c r="D45" s="31"/>
      <c r="E45" s="31"/>
      <c r="F45" s="31"/>
      <c r="G45" s="31"/>
      <c r="H45" s="31"/>
      <c r="I45" s="31"/>
      <c r="J45" s="31"/>
      <c r="K45" s="31"/>
      <c r="L45" s="45"/>
      <c r="M45" s="45"/>
      <c r="N45" s="45"/>
      <c r="O45" s="45"/>
      <c r="P45" s="31"/>
      <c r="Q45" s="31"/>
      <c r="R45" s="31"/>
      <c r="S45" s="31"/>
      <c r="T45" s="31"/>
      <c r="U45" s="31"/>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row>
    <row r="46" spans="1:255" ht="15" thickBot="1">
      <c r="A46" s="31"/>
      <c r="B46" s="31"/>
      <c r="C46" s="31"/>
      <c r="D46" s="31"/>
      <c r="E46" s="31"/>
      <c r="F46" s="31"/>
      <c r="G46" s="31"/>
      <c r="H46" s="31"/>
      <c r="I46" s="31"/>
      <c r="J46" s="31"/>
      <c r="K46" s="31"/>
      <c r="L46" s="45"/>
      <c r="M46" s="45"/>
      <c r="N46" s="45"/>
      <c r="O46" s="45"/>
      <c r="P46" s="31"/>
      <c r="Q46" s="31"/>
      <c r="R46" s="31"/>
      <c r="S46" s="31"/>
      <c r="T46" s="31"/>
      <c r="U46" s="31"/>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row>
    <row r="47" spans="1:255" ht="14.25">
      <c r="A47" s="31"/>
      <c r="B47" s="46"/>
      <c r="C47" s="40"/>
      <c r="D47" s="40"/>
      <c r="E47" s="40"/>
      <c r="F47" s="40"/>
      <c r="G47" s="40"/>
      <c r="H47" s="40"/>
      <c r="I47" s="40"/>
      <c r="J47" s="40"/>
      <c r="K47" s="40"/>
      <c r="L47" s="41"/>
      <c r="M47" s="41"/>
      <c r="N47" s="41"/>
      <c r="O47" s="41"/>
      <c r="P47" s="40"/>
      <c r="Q47" s="40"/>
      <c r="R47" s="40"/>
      <c r="S47" s="40"/>
      <c r="T47" s="40"/>
      <c r="U47" s="40"/>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7"/>
    </row>
    <row r="48" spans="1:255">
      <c r="A48" s="31"/>
      <c r="B48" s="135" t="s">
        <v>83</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7"/>
    </row>
    <row r="49" spans="1:255" ht="13.5">
      <c r="A49" s="31"/>
      <c r="B49" s="135"/>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7"/>
      <c r="BG49" s="34"/>
    </row>
    <row r="50" spans="1:255">
      <c r="A50" s="31"/>
      <c r="B50" s="135"/>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7"/>
    </row>
    <row r="51" spans="1:255">
      <c r="A51" s="31"/>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7"/>
    </row>
    <row r="52" spans="1:255">
      <c r="A52" s="31"/>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7"/>
    </row>
    <row r="53" spans="1:255">
      <c r="A53" s="31"/>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7"/>
    </row>
    <row r="54" spans="1:255">
      <c r="A54" s="31"/>
      <c r="B54" s="135"/>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7"/>
    </row>
    <row r="55" spans="1:255">
      <c r="A55" s="31"/>
      <c r="B55" s="13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7"/>
    </row>
    <row r="56" spans="1:255">
      <c r="A56" s="31"/>
      <c r="B56" s="13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7"/>
    </row>
    <row r="57" spans="1:255">
      <c r="A57" s="31"/>
      <c r="B57" s="135"/>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7"/>
    </row>
    <row r="58" spans="1:255" ht="15" thickBot="1">
      <c r="A58" s="48"/>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1"/>
    </row>
    <row r="59" spans="1:255">
      <c r="B59" s="52"/>
    </row>
    <row r="60" spans="1:255">
      <c r="B60" s="52"/>
    </row>
    <row r="61" spans="1:255" ht="14.25">
      <c r="B61" s="44" t="s">
        <v>74</v>
      </c>
      <c r="C61" s="31"/>
      <c r="D61" s="31"/>
      <c r="E61" s="31"/>
      <c r="F61" s="31"/>
      <c r="G61" s="31"/>
      <c r="H61" s="31"/>
      <c r="I61" s="31"/>
      <c r="J61" s="31"/>
      <c r="K61" s="31"/>
      <c r="L61" s="45"/>
      <c r="M61" s="45"/>
      <c r="N61" s="45"/>
      <c r="O61" s="45"/>
      <c r="P61" s="31"/>
      <c r="Q61" s="31"/>
      <c r="R61" s="31"/>
      <c r="S61" s="31"/>
      <c r="T61" s="31"/>
      <c r="U61" s="31"/>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row>
    <row r="62" spans="1:255" ht="15" thickBot="1">
      <c r="B62" s="31"/>
      <c r="C62" s="31"/>
      <c r="D62" s="31"/>
      <c r="E62" s="31"/>
      <c r="F62" s="31"/>
      <c r="G62" s="31"/>
      <c r="H62" s="31"/>
      <c r="I62" s="31"/>
      <c r="J62" s="31"/>
      <c r="K62" s="31"/>
      <c r="L62" s="45"/>
      <c r="M62" s="45"/>
      <c r="N62" s="45"/>
      <c r="O62" s="45"/>
      <c r="P62" s="31"/>
      <c r="Q62" s="31"/>
      <c r="R62" s="31"/>
      <c r="S62" s="31"/>
      <c r="T62" s="31"/>
      <c r="U62" s="31"/>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t="s">
        <v>75</v>
      </c>
      <c r="AW62" s="44"/>
      <c r="AX62" s="44"/>
      <c r="AY62" s="44"/>
      <c r="AZ62" s="44"/>
      <c r="BA62" s="44"/>
      <c r="BB62" s="44"/>
    </row>
    <row r="63" spans="1:255" s="34" customFormat="1" ht="13.5">
      <c r="A63" s="31"/>
      <c r="B63" s="138" t="s">
        <v>76</v>
      </c>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44" t="s">
        <v>168</v>
      </c>
      <c r="AF63" s="172"/>
      <c r="AG63" s="172"/>
      <c r="AH63" s="172"/>
      <c r="AI63" s="172"/>
      <c r="AJ63" s="172"/>
      <c r="AK63" s="172"/>
      <c r="AL63" s="172"/>
      <c r="AM63" s="173"/>
      <c r="AN63" s="144" t="s">
        <v>169</v>
      </c>
      <c r="AO63" s="167"/>
      <c r="AP63" s="167"/>
      <c r="AQ63" s="167"/>
      <c r="AR63" s="167"/>
      <c r="AS63" s="167"/>
      <c r="AT63" s="167"/>
      <c r="AU63" s="167"/>
      <c r="AV63" s="168"/>
      <c r="AW63" s="144" t="s">
        <v>78</v>
      </c>
      <c r="AX63" s="167"/>
      <c r="AY63" s="167"/>
      <c r="AZ63" s="167"/>
      <c r="BA63" s="167"/>
      <c r="BB63" s="178"/>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4" customFormat="1" ht="13.5">
      <c r="A64" s="31"/>
      <c r="B64" s="169"/>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1"/>
      <c r="AE64" s="174"/>
      <c r="AF64" s="175"/>
      <c r="AG64" s="175"/>
      <c r="AH64" s="175"/>
      <c r="AI64" s="175"/>
      <c r="AJ64" s="175"/>
      <c r="AK64" s="175"/>
      <c r="AL64" s="175"/>
      <c r="AM64" s="176"/>
      <c r="AN64" s="177"/>
      <c r="AO64" s="170"/>
      <c r="AP64" s="170"/>
      <c r="AQ64" s="170"/>
      <c r="AR64" s="170"/>
      <c r="AS64" s="170"/>
      <c r="AT64" s="170"/>
      <c r="AU64" s="170"/>
      <c r="AV64" s="171"/>
      <c r="AW64" s="177"/>
      <c r="AX64" s="170"/>
      <c r="AY64" s="170"/>
      <c r="AZ64" s="170"/>
      <c r="BA64" s="170"/>
      <c r="BB64" s="179"/>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4" customFormat="1" ht="14.25">
      <c r="A65" s="31"/>
      <c r="B65" s="53" t="s">
        <v>79</v>
      </c>
      <c r="C65" s="54" t="s">
        <v>84</v>
      </c>
      <c r="D65" s="54"/>
      <c r="E65" s="54"/>
      <c r="F65" s="54"/>
      <c r="G65" s="54"/>
      <c r="H65" s="54"/>
      <c r="I65" s="54"/>
      <c r="J65" s="54"/>
      <c r="K65" s="54"/>
      <c r="L65" s="54"/>
      <c r="M65" s="54"/>
      <c r="N65" s="54"/>
      <c r="O65" s="54"/>
      <c r="P65" s="54"/>
      <c r="Q65" s="54"/>
      <c r="R65" s="54"/>
      <c r="S65" s="54"/>
      <c r="T65" s="54"/>
      <c r="U65" s="54"/>
      <c r="V65" s="54"/>
      <c r="W65" s="54"/>
      <c r="X65" s="54"/>
      <c r="Y65" s="54"/>
      <c r="Z65" s="55"/>
      <c r="AA65" s="55"/>
      <c r="AB65" s="55"/>
      <c r="AC65" s="55"/>
      <c r="AD65" s="55"/>
      <c r="AE65" s="148">
        <f>318189+5590+8314</f>
        <v>332093</v>
      </c>
      <c r="AF65" s="180"/>
      <c r="AG65" s="180"/>
      <c r="AH65" s="180"/>
      <c r="AI65" s="180"/>
      <c r="AJ65" s="180"/>
      <c r="AK65" s="180"/>
      <c r="AL65" s="180"/>
      <c r="AM65" s="181"/>
      <c r="AN65" s="148">
        <f>337954+5575+8833</f>
        <v>352362</v>
      </c>
      <c r="AO65" s="180"/>
      <c r="AP65" s="180"/>
      <c r="AQ65" s="180"/>
      <c r="AR65" s="180"/>
      <c r="AS65" s="180"/>
      <c r="AT65" s="180"/>
      <c r="AU65" s="180"/>
      <c r="AV65" s="181"/>
      <c r="AW65" s="148"/>
      <c r="AX65" s="180"/>
      <c r="AY65" s="180"/>
      <c r="AZ65" s="180"/>
      <c r="BA65" s="180"/>
      <c r="BB65" s="182"/>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4" customFormat="1" ht="14.25">
      <c r="A66" s="31"/>
      <c r="B66" s="32"/>
      <c r="C66" s="194" t="s">
        <v>85</v>
      </c>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5"/>
      <c r="AE66" s="196">
        <v>8314</v>
      </c>
      <c r="AF66" s="197"/>
      <c r="AG66" s="197"/>
      <c r="AH66" s="197"/>
      <c r="AI66" s="197"/>
      <c r="AJ66" s="197"/>
      <c r="AK66" s="197"/>
      <c r="AL66" s="197"/>
      <c r="AM66" s="198"/>
      <c r="AN66" s="196">
        <v>8833</v>
      </c>
      <c r="AO66" s="197"/>
      <c r="AP66" s="197"/>
      <c r="AQ66" s="197"/>
      <c r="AR66" s="197"/>
      <c r="AS66" s="197"/>
      <c r="AT66" s="197"/>
      <c r="AU66" s="197"/>
      <c r="AV66" s="198"/>
      <c r="AW66" s="148"/>
      <c r="AX66" s="180"/>
      <c r="AY66" s="180"/>
      <c r="AZ66" s="180"/>
      <c r="BA66" s="180"/>
      <c r="BB66" s="182"/>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4" customFormat="1" ht="14.25">
      <c r="A67" s="31"/>
      <c r="B67" s="32"/>
      <c r="C67" s="57"/>
      <c r="D67" s="57"/>
      <c r="E67" s="57"/>
      <c r="F67" s="57"/>
      <c r="G67" s="57"/>
      <c r="H67" s="57"/>
      <c r="I67" s="57"/>
      <c r="J67" s="57"/>
      <c r="K67" s="57"/>
      <c r="L67" s="57"/>
      <c r="M67" s="57"/>
      <c r="N67" s="57"/>
      <c r="O67" s="57"/>
      <c r="P67" s="57"/>
      <c r="Q67" s="57"/>
      <c r="R67" s="57"/>
      <c r="S67" s="57"/>
      <c r="T67" s="57"/>
      <c r="U67" s="57"/>
      <c r="V67" s="57"/>
      <c r="W67" s="57"/>
      <c r="X67" s="57"/>
      <c r="Y67" s="57"/>
      <c r="Z67" s="89"/>
      <c r="AA67" s="89"/>
      <c r="AB67" s="89"/>
      <c r="AC67" s="89"/>
      <c r="AD67" s="89"/>
      <c r="AE67" s="148"/>
      <c r="AF67" s="190"/>
      <c r="AG67" s="190"/>
      <c r="AH67" s="190"/>
      <c r="AI67" s="190"/>
      <c r="AJ67" s="190"/>
      <c r="AK67" s="190"/>
      <c r="AL67" s="190"/>
      <c r="AM67" s="191"/>
      <c r="AN67" s="148"/>
      <c r="AO67" s="180"/>
      <c r="AP67" s="180"/>
      <c r="AQ67" s="180"/>
      <c r="AR67" s="180"/>
      <c r="AS67" s="180"/>
      <c r="AT67" s="180"/>
      <c r="AU67" s="180"/>
      <c r="AV67" s="181"/>
      <c r="AW67" s="148"/>
      <c r="AX67" s="180"/>
      <c r="AY67" s="180"/>
      <c r="AZ67" s="180"/>
      <c r="BA67" s="180"/>
      <c r="BB67" s="182"/>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4" customFormat="1" ht="14.25">
      <c r="A68" s="31"/>
      <c r="B68" s="32"/>
      <c r="C68" s="57"/>
      <c r="D68" s="57"/>
      <c r="E68" s="57"/>
      <c r="F68" s="57"/>
      <c r="G68" s="57"/>
      <c r="H68" s="57"/>
      <c r="I68" s="57"/>
      <c r="J68" s="57"/>
      <c r="K68" s="57"/>
      <c r="L68" s="57"/>
      <c r="M68" s="57"/>
      <c r="N68" s="57"/>
      <c r="O68" s="57"/>
      <c r="P68" s="57"/>
      <c r="Q68" s="57"/>
      <c r="R68" s="57"/>
      <c r="S68" s="57"/>
      <c r="T68" s="57"/>
      <c r="U68" s="57"/>
      <c r="V68" s="57"/>
      <c r="W68" s="57"/>
      <c r="X68" s="57"/>
      <c r="Y68" s="57"/>
      <c r="Z68" s="89"/>
      <c r="AA68" s="89"/>
      <c r="AB68" s="89"/>
      <c r="AC68" s="89"/>
      <c r="AD68" s="89"/>
      <c r="AE68" s="148"/>
      <c r="AF68" s="190"/>
      <c r="AG68" s="190"/>
      <c r="AH68" s="190"/>
      <c r="AI68" s="190"/>
      <c r="AJ68" s="190"/>
      <c r="AK68" s="190"/>
      <c r="AL68" s="190"/>
      <c r="AM68" s="191"/>
      <c r="AN68" s="148"/>
      <c r="AO68" s="180"/>
      <c r="AP68" s="180"/>
      <c r="AQ68" s="180"/>
      <c r="AR68" s="180"/>
      <c r="AS68" s="180"/>
      <c r="AT68" s="180"/>
      <c r="AU68" s="180"/>
      <c r="AV68" s="181"/>
      <c r="AW68" s="148"/>
      <c r="AX68" s="180"/>
      <c r="AY68" s="180"/>
      <c r="AZ68" s="180"/>
      <c r="BA68" s="180"/>
      <c r="BB68" s="182"/>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4" customFormat="1" ht="14.25">
      <c r="A69" s="31"/>
      <c r="B69" s="58"/>
      <c r="C69" s="59"/>
      <c r="D69" s="59"/>
      <c r="E69" s="59"/>
      <c r="F69" s="59"/>
      <c r="G69" s="59"/>
      <c r="H69" s="59"/>
      <c r="I69" s="59"/>
      <c r="J69" s="59"/>
      <c r="K69" s="59"/>
      <c r="L69" s="59"/>
      <c r="M69" s="59"/>
      <c r="N69" s="59"/>
      <c r="O69" s="59"/>
      <c r="P69" s="59"/>
      <c r="Q69" s="59"/>
      <c r="R69" s="59"/>
      <c r="S69" s="59"/>
      <c r="T69" s="59"/>
      <c r="U69" s="59"/>
      <c r="V69" s="59"/>
      <c r="W69" s="59"/>
      <c r="X69" s="59"/>
      <c r="Y69" s="59"/>
      <c r="Z69" s="60"/>
      <c r="AA69" s="60"/>
      <c r="AB69" s="60"/>
      <c r="AC69" s="60"/>
      <c r="AD69" s="60"/>
      <c r="AE69" s="148"/>
      <c r="AF69" s="190"/>
      <c r="AG69" s="190"/>
      <c r="AH69" s="190"/>
      <c r="AI69" s="190"/>
      <c r="AJ69" s="190"/>
      <c r="AK69" s="190"/>
      <c r="AL69" s="190"/>
      <c r="AM69" s="191"/>
      <c r="AN69" s="148"/>
      <c r="AO69" s="180"/>
      <c r="AP69" s="180"/>
      <c r="AQ69" s="180"/>
      <c r="AR69" s="180"/>
      <c r="AS69" s="180"/>
      <c r="AT69" s="180"/>
      <c r="AU69" s="180"/>
      <c r="AV69" s="181"/>
      <c r="AW69" s="154"/>
      <c r="AX69" s="192"/>
      <c r="AY69" s="192"/>
      <c r="AZ69" s="192"/>
      <c r="BA69" s="192"/>
      <c r="BB69" s="19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4" customFormat="1" ht="14.25">
      <c r="A70" s="31"/>
      <c r="B70" s="32"/>
      <c r="C70" s="57"/>
      <c r="D70" s="57"/>
      <c r="E70" s="57"/>
      <c r="F70" s="57"/>
      <c r="G70" s="57"/>
      <c r="H70" s="57"/>
      <c r="I70" s="57"/>
      <c r="J70" s="57"/>
      <c r="K70" s="57"/>
      <c r="L70" s="57"/>
      <c r="M70" s="57"/>
      <c r="N70" s="57"/>
      <c r="O70" s="57"/>
      <c r="P70" s="57"/>
      <c r="Q70" s="57"/>
      <c r="R70" s="57"/>
      <c r="S70" s="57"/>
      <c r="T70" s="57"/>
      <c r="U70" s="57"/>
      <c r="V70" s="57"/>
      <c r="W70" s="57"/>
      <c r="X70" s="57"/>
      <c r="Y70" s="57"/>
      <c r="Z70" s="89"/>
      <c r="AA70" s="89"/>
      <c r="AB70" s="89"/>
      <c r="AC70" s="89"/>
      <c r="AD70" s="89"/>
      <c r="AE70" s="148"/>
      <c r="AF70" s="190"/>
      <c r="AG70" s="190"/>
      <c r="AH70" s="190"/>
      <c r="AI70" s="190"/>
      <c r="AJ70" s="190"/>
      <c r="AK70" s="190"/>
      <c r="AL70" s="190"/>
      <c r="AM70" s="191"/>
      <c r="AN70" s="148"/>
      <c r="AO70" s="180"/>
      <c r="AP70" s="180"/>
      <c r="AQ70" s="180"/>
      <c r="AR70" s="180"/>
      <c r="AS70" s="180"/>
      <c r="AT70" s="180"/>
      <c r="AU70" s="180"/>
      <c r="AV70" s="181"/>
      <c r="AW70" s="148"/>
      <c r="AX70" s="180"/>
      <c r="AY70" s="180"/>
      <c r="AZ70" s="180"/>
      <c r="BA70" s="180"/>
      <c r="BB70" s="182"/>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4" customFormat="1" ht="14.25">
      <c r="A71" s="31"/>
      <c r="B71" s="58"/>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148"/>
      <c r="AF71" s="190"/>
      <c r="AG71" s="190"/>
      <c r="AH71" s="190"/>
      <c r="AI71" s="190"/>
      <c r="AJ71" s="190"/>
      <c r="AK71" s="190"/>
      <c r="AL71" s="190"/>
      <c r="AM71" s="191"/>
      <c r="AN71" s="148"/>
      <c r="AO71" s="157"/>
      <c r="AP71" s="157"/>
      <c r="AQ71" s="157"/>
      <c r="AR71" s="157"/>
      <c r="AS71" s="157"/>
      <c r="AT71" s="157"/>
      <c r="AU71" s="157"/>
      <c r="AV71" s="158"/>
      <c r="AW71" s="148"/>
      <c r="AX71" s="180"/>
      <c r="AY71" s="180"/>
      <c r="AZ71" s="180"/>
      <c r="BA71" s="180"/>
      <c r="BB71" s="182"/>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4" customFormat="1" ht="15" thickBot="1">
      <c r="A72" s="31"/>
      <c r="B72" s="62"/>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159"/>
      <c r="AF72" s="199"/>
      <c r="AG72" s="199"/>
      <c r="AH72" s="199"/>
      <c r="AI72" s="199"/>
      <c r="AJ72" s="199"/>
      <c r="AK72" s="199"/>
      <c r="AL72" s="199"/>
      <c r="AM72" s="200"/>
      <c r="AN72" s="159"/>
      <c r="AO72" s="162"/>
      <c r="AP72" s="162"/>
      <c r="AQ72" s="162"/>
      <c r="AR72" s="162"/>
      <c r="AS72" s="162"/>
      <c r="AT72" s="162"/>
      <c r="AU72" s="162"/>
      <c r="AV72" s="163"/>
      <c r="AW72" s="164"/>
      <c r="AX72" s="201"/>
      <c r="AY72" s="201"/>
      <c r="AZ72" s="201"/>
      <c r="BA72" s="201"/>
      <c r="BB72" s="202"/>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4" customFormat="1" ht="15.75" thickTop="1" thickBot="1">
      <c r="A73" s="48"/>
      <c r="B73" s="183" t="s">
        <v>80</v>
      </c>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4"/>
      <c r="AE73" s="186">
        <f>AE65</f>
        <v>332093</v>
      </c>
      <c r="AF73" s="205"/>
      <c r="AG73" s="205"/>
      <c r="AH73" s="205"/>
      <c r="AI73" s="205"/>
      <c r="AJ73" s="205"/>
      <c r="AK73" s="205"/>
      <c r="AL73" s="205"/>
      <c r="AM73" s="206"/>
      <c r="AN73" s="186">
        <f>AN65</f>
        <v>352362</v>
      </c>
      <c r="AO73" s="205"/>
      <c r="AP73" s="205"/>
      <c r="AQ73" s="205"/>
      <c r="AR73" s="205"/>
      <c r="AS73" s="205"/>
      <c r="AT73" s="205"/>
      <c r="AU73" s="205"/>
      <c r="AV73" s="206"/>
      <c r="AW73" s="186"/>
      <c r="AX73" s="205"/>
      <c r="AY73" s="205"/>
      <c r="AZ73" s="205"/>
      <c r="BA73" s="205"/>
      <c r="BB73" s="207"/>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ht="13.5">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row>
    <row r="75" spans="1:255" ht="14.25">
      <c r="A75" s="35" t="s">
        <v>66</v>
      </c>
      <c r="BA75" s="36"/>
      <c r="BB75" s="37"/>
      <c r="BC75" s="36" t="s">
        <v>67</v>
      </c>
    </row>
    <row r="77" spans="1:255">
      <c r="AD77" s="38"/>
      <c r="AH77" s="38"/>
      <c r="AI77" s="38"/>
      <c r="AJ77" s="38"/>
      <c r="AK77" s="38"/>
      <c r="AL77" s="38"/>
      <c r="AM77" s="38"/>
      <c r="AS77" s="38"/>
      <c r="BB77" s="39" t="s">
        <v>68</v>
      </c>
    </row>
    <row r="78" spans="1:255">
      <c r="AD78" s="38"/>
      <c r="AH78" s="38"/>
      <c r="AI78" s="38"/>
      <c r="AJ78" s="38"/>
      <c r="AK78" s="38"/>
      <c r="AL78" s="38"/>
      <c r="AM78" s="38"/>
      <c r="AS78" s="38"/>
    </row>
    <row r="79" spans="1:255" ht="13.5" thickBot="1">
      <c r="AD79" s="38"/>
      <c r="AH79" s="38"/>
      <c r="AI79" s="38"/>
      <c r="AJ79" s="38"/>
      <c r="AK79" s="38"/>
      <c r="AL79" s="38"/>
      <c r="AM79" s="38"/>
      <c r="AS79" s="38"/>
    </row>
    <row r="80" spans="1:255" ht="15" thickBot="1">
      <c r="A80" s="127" t="s">
        <v>69</v>
      </c>
      <c r="B80" s="128"/>
      <c r="C80" s="128"/>
      <c r="D80" s="128"/>
      <c r="E80" s="128"/>
      <c r="F80" s="128"/>
      <c r="G80" s="128"/>
      <c r="H80" s="128"/>
      <c r="I80" s="128"/>
      <c r="J80" s="128"/>
      <c r="K80" s="129"/>
      <c r="L80" s="130">
        <v>3</v>
      </c>
      <c r="M80" s="131"/>
      <c r="N80" s="131"/>
      <c r="O80" s="132"/>
      <c r="P80" s="127" t="s">
        <v>70</v>
      </c>
      <c r="Q80" s="128"/>
      <c r="R80" s="128"/>
      <c r="S80" s="128"/>
      <c r="T80" s="128"/>
      <c r="U80" s="129"/>
      <c r="V80" s="133" t="s">
        <v>86</v>
      </c>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4"/>
    </row>
    <row r="81" spans="1:59" ht="14.25">
      <c r="A81" s="40"/>
      <c r="B81" s="40"/>
      <c r="C81" s="40"/>
      <c r="D81" s="40"/>
      <c r="E81" s="40"/>
      <c r="F81" s="40"/>
      <c r="G81" s="40"/>
      <c r="H81" s="40"/>
      <c r="I81" s="40"/>
      <c r="J81" s="40"/>
      <c r="K81" s="40"/>
      <c r="L81" s="41"/>
      <c r="M81" s="41"/>
      <c r="N81" s="41"/>
      <c r="O81" s="41"/>
      <c r="P81" s="40"/>
      <c r="Q81" s="40"/>
      <c r="R81" s="40"/>
      <c r="S81" s="40"/>
      <c r="T81" s="40"/>
      <c r="U81" s="40"/>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row>
    <row r="82" spans="1:59" ht="14.25">
      <c r="A82" s="43"/>
      <c r="B82" s="44" t="s">
        <v>72</v>
      </c>
      <c r="C82" s="31"/>
      <c r="D82" s="31"/>
      <c r="E82" s="31"/>
      <c r="F82" s="31"/>
      <c r="G82" s="31"/>
      <c r="H82" s="31"/>
      <c r="I82" s="31"/>
      <c r="J82" s="31"/>
      <c r="K82" s="31"/>
      <c r="L82" s="45"/>
      <c r="M82" s="45"/>
      <c r="N82" s="45"/>
      <c r="O82" s="45"/>
      <c r="P82" s="31"/>
      <c r="Q82" s="31"/>
      <c r="R82" s="31"/>
      <c r="S82" s="31"/>
      <c r="T82" s="31"/>
      <c r="U82" s="31"/>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row>
    <row r="83" spans="1:59" ht="15" thickBot="1">
      <c r="A83" s="31"/>
      <c r="B83" s="31"/>
      <c r="C83" s="31"/>
      <c r="D83" s="31"/>
      <c r="E83" s="31"/>
      <c r="F83" s="31"/>
      <c r="G83" s="31"/>
      <c r="H83" s="31"/>
      <c r="I83" s="31"/>
      <c r="J83" s="31"/>
      <c r="K83" s="31"/>
      <c r="L83" s="45"/>
      <c r="M83" s="45"/>
      <c r="N83" s="45"/>
      <c r="O83" s="45"/>
      <c r="P83" s="31"/>
      <c r="Q83" s="31"/>
      <c r="R83" s="31"/>
      <c r="S83" s="31"/>
      <c r="T83" s="31"/>
      <c r="U83" s="31"/>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row>
    <row r="84" spans="1:59" ht="14.25">
      <c r="A84" s="31"/>
      <c r="B84" s="46"/>
      <c r="C84" s="40"/>
      <c r="D84" s="40"/>
      <c r="E84" s="40"/>
      <c r="F84" s="40"/>
      <c r="G84" s="40"/>
      <c r="H84" s="40"/>
      <c r="I84" s="40"/>
      <c r="J84" s="40"/>
      <c r="K84" s="40"/>
      <c r="L84" s="41"/>
      <c r="M84" s="41"/>
      <c r="N84" s="41"/>
      <c r="O84" s="41"/>
      <c r="P84" s="40"/>
      <c r="Q84" s="40"/>
      <c r="R84" s="40"/>
      <c r="S84" s="40"/>
      <c r="T84" s="40"/>
      <c r="U84" s="40"/>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7"/>
    </row>
    <row r="85" spans="1:59">
      <c r="A85" s="31"/>
      <c r="B85" s="135" t="s">
        <v>87</v>
      </c>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7"/>
    </row>
    <row r="86" spans="1:59" ht="13.5">
      <c r="A86" s="31"/>
      <c r="B86" s="135"/>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7"/>
      <c r="BG86" s="34"/>
    </row>
    <row r="87" spans="1:59">
      <c r="A87" s="31"/>
      <c r="B87" s="135"/>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7"/>
    </row>
    <row r="88" spans="1:59">
      <c r="A88" s="31"/>
      <c r="B88" s="135"/>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7"/>
    </row>
    <row r="89" spans="1:59">
      <c r="A89" s="31"/>
      <c r="B89" s="135"/>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7"/>
    </row>
    <row r="90" spans="1:59">
      <c r="A90" s="31"/>
      <c r="B90" s="135"/>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7"/>
    </row>
    <row r="91" spans="1:59">
      <c r="A91" s="31"/>
      <c r="B91" s="135"/>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7"/>
    </row>
    <row r="92" spans="1:59">
      <c r="A92" s="31"/>
      <c r="B92" s="135"/>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7"/>
    </row>
    <row r="93" spans="1:59">
      <c r="A93" s="31"/>
      <c r="B93" s="135"/>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7"/>
    </row>
    <row r="94" spans="1:59">
      <c r="A94" s="31"/>
      <c r="B94" s="135"/>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7"/>
    </row>
    <row r="95" spans="1:59" ht="15" thickBot="1">
      <c r="A95" s="48"/>
      <c r="B95" s="49"/>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1"/>
    </row>
    <row r="96" spans="1:59">
      <c r="B96" s="52"/>
    </row>
    <row r="97" spans="1:255">
      <c r="B97" s="52"/>
    </row>
    <row r="98" spans="1:255" ht="14.25">
      <c r="B98" s="44" t="s">
        <v>74</v>
      </c>
      <c r="C98" s="31"/>
      <c r="D98" s="31"/>
      <c r="E98" s="31"/>
      <c r="F98" s="31"/>
      <c r="G98" s="31"/>
      <c r="H98" s="31"/>
      <c r="I98" s="31"/>
      <c r="J98" s="31"/>
      <c r="K98" s="31"/>
      <c r="L98" s="45"/>
      <c r="M98" s="45"/>
      <c r="N98" s="45"/>
      <c r="O98" s="45"/>
      <c r="P98" s="31"/>
      <c r="Q98" s="31"/>
      <c r="R98" s="31"/>
      <c r="S98" s="31"/>
      <c r="T98" s="31"/>
      <c r="U98" s="31"/>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row>
    <row r="99" spans="1:255" ht="15" thickBot="1">
      <c r="B99" s="31"/>
      <c r="C99" s="31"/>
      <c r="D99" s="31"/>
      <c r="E99" s="31"/>
      <c r="F99" s="31"/>
      <c r="G99" s="31"/>
      <c r="H99" s="31"/>
      <c r="I99" s="31"/>
      <c r="J99" s="31"/>
      <c r="K99" s="31"/>
      <c r="L99" s="45"/>
      <c r="M99" s="45"/>
      <c r="N99" s="45"/>
      <c r="O99" s="45"/>
      <c r="P99" s="31"/>
      <c r="Q99" s="31"/>
      <c r="R99" s="31"/>
      <c r="S99" s="31"/>
      <c r="T99" s="31"/>
      <c r="U99" s="31"/>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t="s">
        <v>75</v>
      </c>
      <c r="AW99" s="44"/>
      <c r="AX99" s="44"/>
      <c r="AY99" s="44"/>
      <c r="AZ99" s="44"/>
      <c r="BA99" s="44"/>
      <c r="BB99" s="44"/>
    </row>
    <row r="100" spans="1:255" s="34" customFormat="1" ht="13.5" customHeight="1">
      <c r="A100" s="31"/>
      <c r="B100" s="138" t="s">
        <v>76</v>
      </c>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8"/>
      <c r="AE100" s="144" t="s">
        <v>77</v>
      </c>
      <c r="AF100" s="167"/>
      <c r="AG100" s="167"/>
      <c r="AH100" s="167"/>
      <c r="AI100" s="167"/>
      <c r="AJ100" s="167"/>
      <c r="AK100" s="167"/>
      <c r="AL100" s="167"/>
      <c r="AM100" s="168"/>
      <c r="AN100" s="144" t="s">
        <v>169</v>
      </c>
      <c r="AO100" s="167"/>
      <c r="AP100" s="167"/>
      <c r="AQ100" s="167"/>
      <c r="AR100" s="167"/>
      <c r="AS100" s="167"/>
      <c r="AT100" s="167"/>
      <c r="AU100" s="167"/>
      <c r="AV100" s="168"/>
      <c r="AW100" s="144" t="s">
        <v>78</v>
      </c>
      <c r="AX100" s="167"/>
      <c r="AY100" s="167"/>
      <c r="AZ100" s="167"/>
      <c r="BA100" s="167"/>
      <c r="BB100" s="178"/>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4" customFormat="1" ht="13.5" customHeight="1">
      <c r="A101" s="31"/>
      <c r="B101" s="169"/>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1"/>
      <c r="AE101" s="177"/>
      <c r="AF101" s="170"/>
      <c r="AG101" s="170"/>
      <c r="AH101" s="170"/>
      <c r="AI101" s="170"/>
      <c r="AJ101" s="170"/>
      <c r="AK101" s="170"/>
      <c r="AL101" s="170"/>
      <c r="AM101" s="171"/>
      <c r="AN101" s="177"/>
      <c r="AO101" s="170"/>
      <c r="AP101" s="170"/>
      <c r="AQ101" s="170"/>
      <c r="AR101" s="170"/>
      <c r="AS101" s="170"/>
      <c r="AT101" s="170"/>
      <c r="AU101" s="170"/>
      <c r="AV101" s="171"/>
      <c r="AW101" s="177"/>
      <c r="AX101" s="170"/>
      <c r="AY101" s="170"/>
      <c r="AZ101" s="170"/>
      <c r="BA101" s="170"/>
      <c r="BB101" s="179"/>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02" spans="1:255" s="34" customFormat="1" ht="18.75" customHeight="1">
      <c r="A102" s="31"/>
      <c r="B102" s="66" t="s">
        <v>79</v>
      </c>
      <c r="C102" s="57" t="s">
        <v>88</v>
      </c>
      <c r="D102" s="54"/>
      <c r="E102" s="54"/>
      <c r="F102" s="54"/>
      <c r="G102" s="54"/>
      <c r="H102" s="54"/>
      <c r="I102" s="54"/>
      <c r="J102" s="54"/>
      <c r="K102" s="54"/>
      <c r="L102" s="54"/>
      <c r="M102" s="54"/>
      <c r="N102" s="54"/>
      <c r="O102" s="54"/>
      <c r="P102" s="54"/>
      <c r="Q102" s="54"/>
      <c r="R102" s="54"/>
      <c r="S102" s="54"/>
      <c r="T102" s="54"/>
      <c r="U102" s="54"/>
      <c r="V102" s="54"/>
      <c r="W102" s="54"/>
      <c r="X102" s="54"/>
      <c r="Y102" s="54"/>
      <c r="Z102" s="55"/>
      <c r="AA102" s="55"/>
      <c r="AB102" s="55"/>
      <c r="AC102" s="55"/>
      <c r="AD102" s="55"/>
      <c r="AE102" s="148">
        <f>239620+4361+5</f>
        <v>243986</v>
      </c>
      <c r="AF102" s="180"/>
      <c r="AG102" s="180"/>
      <c r="AH102" s="180"/>
      <c r="AI102" s="180"/>
      <c r="AJ102" s="180"/>
      <c r="AK102" s="180"/>
      <c r="AL102" s="180"/>
      <c r="AM102" s="181"/>
      <c r="AN102" s="148">
        <f>235307+6160+1</f>
        <v>241468</v>
      </c>
      <c r="AO102" s="180"/>
      <c r="AP102" s="180"/>
      <c r="AQ102" s="180"/>
      <c r="AR102" s="180"/>
      <c r="AS102" s="180"/>
      <c r="AT102" s="180"/>
      <c r="AU102" s="180"/>
      <c r="AV102" s="181"/>
      <c r="AW102" s="148"/>
      <c r="AX102" s="180"/>
      <c r="AY102" s="180"/>
      <c r="AZ102" s="180"/>
      <c r="BA102" s="180"/>
      <c r="BB102" s="182"/>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row>
    <row r="103" spans="1:255" s="34" customFormat="1" ht="18.75" customHeight="1">
      <c r="A103" s="31"/>
      <c r="B103" s="67" t="s">
        <v>79</v>
      </c>
      <c r="C103" s="45" t="s">
        <v>89</v>
      </c>
      <c r="D103" s="57"/>
      <c r="E103" s="57"/>
      <c r="F103" s="57"/>
      <c r="G103" s="57"/>
      <c r="H103" s="57"/>
      <c r="I103" s="57"/>
      <c r="J103" s="57"/>
      <c r="K103" s="57"/>
      <c r="L103" s="57"/>
      <c r="M103" s="57"/>
      <c r="N103" s="57"/>
      <c r="O103" s="57"/>
      <c r="P103" s="57"/>
      <c r="Q103" s="57"/>
      <c r="R103" s="57"/>
      <c r="S103" s="57"/>
      <c r="T103" s="57"/>
      <c r="U103" s="57"/>
      <c r="V103" s="57"/>
      <c r="W103" s="57"/>
      <c r="X103" s="57"/>
      <c r="Y103" s="57"/>
      <c r="Z103" s="89"/>
      <c r="AA103" s="89"/>
      <c r="AB103" s="89"/>
      <c r="AC103" s="89"/>
      <c r="AD103" s="89"/>
      <c r="AE103" s="148">
        <v>85976</v>
      </c>
      <c r="AF103" s="180"/>
      <c r="AG103" s="180"/>
      <c r="AH103" s="180"/>
      <c r="AI103" s="180"/>
      <c r="AJ103" s="180"/>
      <c r="AK103" s="180"/>
      <c r="AL103" s="180"/>
      <c r="AM103" s="181"/>
      <c r="AN103" s="148">
        <v>83457</v>
      </c>
      <c r="AO103" s="180"/>
      <c r="AP103" s="180"/>
      <c r="AQ103" s="180"/>
      <c r="AR103" s="180"/>
      <c r="AS103" s="180"/>
      <c r="AT103" s="180"/>
      <c r="AU103" s="180"/>
      <c r="AV103" s="181"/>
      <c r="AW103" s="148"/>
      <c r="AX103" s="180"/>
      <c r="AY103" s="180"/>
      <c r="AZ103" s="180"/>
      <c r="BA103" s="180"/>
      <c r="BB103" s="182"/>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row>
    <row r="104" spans="1:255" s="34" customFormat="1" ht="18.75" customHeight="1">
      <c r="A104" s="31"/>
      <c r="B104" s="32" t="s">
        <v>79</v>
      </c>
      <c r="C104" s="54" t="s">
        <v>90</v>
      </c>
      <c r="D104" s="57"/>
      <c r="E104" s="57"/>
      <c r="F104" s="57"/>
      <c r="G104" s="57"/>
      <c r="H104" s="57"/>
      <c r="I104" s="57"/>
      <c r="J104" s="57"/>
      <c r="K104" s="57"/>
      <c r="L104" s="57"/>
      <c r="M104" s="57"/>
      <c r="N104" s="57"/>
      <c r="O104" s="57"/>
      <c r="P104" s="57"/>
      <c r="Q104" s="57"/>
      <c r="R104" s="57"/>
      <c r="S104" s="57"/>
      <c r="T104" s="57"/>
      <c r="U104" s="57"/>
      <c r="V104" s="57"/>
      <c r="W104" s="57"/>
      <c r="X104" s="57"/>
      <c r="Y104" s="57"/>
      <c r="Z104" s="89"/>
      <c r="AA104" s="89"/>
      <c r="AB104" s="89"/>
      <c r="AC104" s="89"/>
      <c r="AD104" s="89"/>
      <c r="AE104" s="148">
        <v>7404</v>
      </c>
      <c r="AF104" s="180"/>
      <c r="AG104" s="180"/>
      <c r="AH104" s="180"/>
      <c r="AI104" s="180"/>
      <c r="AJ104" s="180"/>
      <c r="AK104" s="180"/>
      <c r="AL104" s="180"/>
      <c r="AM104" s="181"/>
      <c r="AN104" s="148">
        <v>7414</v>
      </c>
      <c r="AO104" s="180"/>
      <c r="AP104" s="180"/>
      <c r="AQ104" s="180"/>
      <c r="AR104" s="180"/>
      <c r="AS104" s="180"/>
      <c r="AT104" s="180"/>
      <c r="AU104" s="180"/>
      <c r="AV104" s="181"/>
      <c r="AW104" s="148"/>
      <c r="AX104" s="180"/>
      <c r="AY104" s="180"/>
      <c r="AZ104" s="180"/>
      <c r="BA104" s="180"/>
      <c r="BB104" s="182"/>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row>
    <row r="105" spans="1:255" s="34" customFormat="1" ht="18.75" customHeight="1">
      <c r="A105" s="31"/>
      <c r="B105" s="53"/>
      <c r="C105" s="54"/>
      <c r="D105" s="57"/>
      <c r="E105" s="57"/>
      <c r="F105" s="57"/>
      <c r="G105" s="57"/>
      <c r="H105" s="57"/>
      <c r="I105" s="57"/>
      <c r="J105" s="57"/>
      <c r="K105" s="57"/>
      <c r="L105" s="57"/>
      <c r="M105" s="57"/>
      <c r="N105" s="57"/>
      <c r="O105" s="57"/>
      <c r="P105" s="57"/>
      <c r="Q105" s="57"/>
      <c r="R105" s="57"/>
      <c r="S105" s="57"/>
      <c r="T105" s="57"/>
      <c r="U105" s="57"/>
      <c r="V105" s="57"/>
      <c r="W105" s="57"/>
      <c r="X105" s="57"/>
      <c r="Y105" s="57"/>
      <c r="Z105" s="89"/>
      <c r="AA105" s="89"/>
      <c r="AB105" s="89"/>
      <c r="AC105" s="89"/>
      <c r="AD105" s="89"/>
      <c r="AE105" s="148"/>
      <c r="AF105" s="157"/>
      <c r="AG105" s="157"/>
      <c r="AH105" s="157"/>
      <c r="AI105" s="157"/>
      <c r="AJ105" s="157"/>
      <c r="AK105" s="157"/>
      <c r="AL105" s="157"/>
      <c r="AM105" s="158"/>
      <c r="AN105" s="148"/>
      <c r="AO105" s="180"/>
      <c r="AP105" s="180"/>
      <c r="AQ105" s="180"/>
      <c r="AR105" s="180"/>
      <c r="AS105" s="180"/>
      <c r="AT105" s="180"/>
      <c r="AU105" s="180"/>
      <c r="AV105" s="181"/>
      <c r="AW105" s="148"/>
      <c r="AX105" s="180"/>
      <c r="AY105" s="180"/>
      <c r="AZ105" s="180"/>
      <c r="BA105" s="180"/>
      <c r="BB105" s="182"/>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row>
    <row r="106" spans="1:255" s="34" customFormat="1" ht="18.75" customHeight="1">
      <c r="A106" s="31"/>
      <c r="B106" s="66"/>
      <c r="C106" s="57"/>
      <c r="D106" s="59"/>
      <c r="E106" s="59"/>
      <c r="F106" s="59"/>
      <c r="G106" s="59"/>
      <c r="H106" s="59"/>
      <c r="I106" s="59"/>
      <c r="J106" s="59"/>
      <c r="K106" s="59"/>
      <c r="L106" s="59"/>
      <c r="M106" s="59"/>
      <c r="N106" s="59"/>
      <c r="O106" s="59"/>
      <c r="P106" s="59"/>
      <c r="Q106" s="59"/>
      <c r="R106" s="59"/>
      <c r="S106" s="59"/>
      <c r="T106" s="59"/>
      <c r="U106" s="59"/>
      <c r="V106" s="59"/>
      <c r="W106" s="59"/>
      <c r="X106" s="59"/>
      <c r="Y106" s="59"/>
      <c r="Z106" s="60"/>
      <c r="AA106" s="60"/>
      <c r="AB106" s="60"/>
      <c r="AC106" s="60"/>
      <c r="AD106" s="60"/>
      <c r="AE106" s="148"/>
      <c r="AF106" s="157"/>
      <c r="AG106" s="157"/>
      <c r="AH106" s="157"/>
      <c r="AI106" s="157"/>
      <c r="AJ106" s="157"/>
      <c r="AK106" s="157"/>
      <c r="AL106" s="157"/>
      <c r="AM106" s="158"/>
      <c r="AN106" s="148"/>
      <c r="AO106" s="180"/>
      <c r="AP106" s="180"/>
      <c r="AQ106" s="180"/>
      <c r="AR106" s="180"/>
      <c r="AS106" s="180"/>
      <c r="AT106" s="180"/>
      <c r="AU106" s="180"/>
      <c r="AV106" s="181"/>
      <c r="AW106" s="154"/>
      <c r="AX106" s="192"/>
      <c r="AY106" s="192"/>
      <c r="AZ106" s="192"/>
      <c r="BA106" s="192"/>
      <c r="BB106" s="19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row>
    <row r="107" spans="1:255" s="34" customFormat="1" ht="18.75" customHeight="1">
      <c r="A107" s="31"/>
      <c r="B107" s="66"/>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89"/>
      <c r="AA107" s="89"/>
      <c r="AB107" s="89"/>
      <c r="AC107" s="89"/>
      <c r="AD107" s="89"/>
      <c r="AE107" s="148"/>
      <c r="AF107" s="157"/>
      <c r="AG107" s="157"/>
      <c r="AH107" s="157"/>
      <c r="AI107" s="157"/>
      <c r="AJ107" s="157"/>
      <c r="AK107" s="157"/>
      <c r="AL107" s="157"/>
      <c r="AM107" s="158"/>
      <c r="AN107" s="148"/>
      <c r="AO107" s="180"/>
      <c r="AP107" s="180"/>
      <c r="AQ107" s="180"/>
      <c r="AR107" s="180"/>
      <c r="AS107" s="180"/>
      <c r="AT107" s="180"/>
      <c r="AU107" s="180"/>
      <c r="AV107" s="181"/>
      <c r="AW107" s="148"/>
      <c r="AX107" s="180"/>
      <c r="AY107" s="180"/>
      <c r="AZ107" s="180"/>
      <c r="BA107" s="180"/>
      <c r="BB107" s="182"/>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row>
    <row r="108" spans="1:255" s="34" customFormat="1" ht="18.75" customHeight="1">
      <c r="A108" s="31"/>
      <c r="B108" s="58"/>
      <c r="C108" s="59"/>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148"/>
      <c r="AF108" s="157"/>
      <c r="AG108" s="157"/>
      <c r="AH108" s="157"/>
      <c r="AI108" s="157"/>
      <c r="AJ108" s="157"/>
      <c r="AK108" s="157"/>
      <c r="AL108" s="157"/>
      <c r="AM108" s="158"/>
      <c r="AN108" s="148"/>
      <c r="AO108" s="157"/>
      <c r="AP108" s="157"/>
      <c r="AQ108" s="157"/>
      <c r="AR108" s="157"/>
      <c r="AS108" s="157"/>
      <c r="AT108" s="157"/>
      <c r="AU108" s="157"/>
      <c r="AV108" s="158"/>
      <c r="AW108" s="148"/>
      <c r="AX108" s="180"/>
      <c r="AY108" s="180"/>
      <c r="AZ108" s="180"/>
      <c r="BA108" s="180"/>
      <c r="BB108" s="182"/>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row>
    <row r="109" spans="1:255" s="34" customFormat="1" ht="18.75" customHeight="1" thickBot="1">
      <c r="A109" s="31"/>
      <c r="B109" s="68"/>
      <c r="C109" s="69"/>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159"/>
      <c r="AF109" s="162"/>
      <c r="AG109" s="162"/>
      <c r="AH109" s="162"/>
      <c r="AI109" s="162"/>
      <c r="AJ109" s="162"/>
      <c r="AK109" s="162"/>
      <c r="AL109" s="162"/>
      <c r="AM109" s="163"/>
      <c r="AN109" s="159"/>
      <c r="AO109" s="162"/>
      <c r="AP109" s="162"/>
      <c r="AQ109" s="162"/>
      <c r="AR109" s="162"/>
      <c r="AS109" s="162"/>
      <c r="AT109" s="162"/>
      <c r="AU109" s="162"/>
      <c r="AV109" s="163"/>
      <c r="AW109" s="164"/>
      <c r="AX109" s="201"/>
      <c r="AY109" s="201"/>
      <c r="AZ109" s="201"/>
      <c r="BA109" s="201"/>
      <c r="BB109" s="202"/>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row>
    <row r="110" spans="1:255" s="34" customFormat="1" ht="18.75" customHeight="1" thickTop="1" thickBot="1">
      <c r="A110" s="48"/>
      <c r="B110" s="183" t="s">
        <v>80</v>
      </c>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3"/>
      <c r="AD110" s="204"/>
      <c r="AE110" s="186">
        <f>SUM(AE102,AE103:AM104)</f>
        <v>337366</v>
      </c>
      <c r="AF110" s="208"/>
      <c r="AG110" s="208"/>
      <c r="AH110" s="208"/>
      <c r="AI110" s="208"/>
      <c r="AJ110" s="208"/>
      <c r="AK110" s="208"/>
      <c r="AL110" s="208"/>
      <c r="AM110" s="209"/>
      <c r="AN110" s="186">
        <f>SUM(AN102,AN103:AV104)</f>
        <v>332339</v>
      </c>
      <c r="AO110" s="205"/>
      <c r="AP110" s="205"/>
      <c r="AQ110" s="205"/>
      <c r="AR110" s="205"/>
      <c r="AS110" s="205"/>
      <c r="AT110" s="205"/>
      <c r="AU110" s="205"/>
      <c r="AV110" s="206"/>
      <c r="AW110" s="186"/>
      <c r="AX110" s="205"/>
      <c r="AY110" s="205"/>
      <c r="AZ110" s="205"/>
      <c r="BA110" s="205"/>
      <c r="BB110" s="207"/>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row>
    <row r="111" spans="1:255" ht="13.5">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row>
    <row r="112" spans="1:255" ht="14.25">
      <c r="A112" s="35" t="s">
        <v>66</v>
      </c>
      <c r="BA112" s="36"/>
      <c r="BB112" s="37" t="s">
        <v>67</v>
      </c>
      <c r="BC112" s="36"/>
    </row>
    <row r="114" spans="1:117">
      <c r="AD114" s="38"/>
      <c r="AH114" s="38"/>
      <c r="AI114" s="38"/>
      <c r="AJ114" s="38"/>
      <c r="AK114" s="38"/>
      <c r="AL114" s="38"/>
      <c r="AM114" s="38"/>
      <c r="AS114" s="38"/>
      <c r="BB114" s="39" t="s">
        <v>91</v>
      </c>
    </row>
    <row r="115" spans="1:117">
      <c r="AD115" s="38"/>
      <c r="AH115" s="38"/>
      <c r="AI115" s="38"/>
      <c r="AJ115" s="38"/>
      <c r="AK115" s="38"/>
      <c r="AL115" s="38"/>
      <c r="AM115" s="38"/>
      <c r="AS115" s="38"/>
    </row>
    <row r="116" spans="1:117" ht="13.5" thickBot="1">
      <c r="AD116" s="38"/>
      <c r="AH116" s="38"/>
      <c r="AI116" s="38"/>
      <c r="AJ116" s="38"/>
      <c r="AK116" s="38"/>
      <c r="AL116" s="38"/>
      <c r="AM116" s="38"/>
      <c r="AS116" s="38"/>
      <c r="DM116" s="70"/>
    </row>
    <row r="117" spans="1:117" ht="15" thickBot="1">
      <c r="A117" s="127" t="s">
        <v>69</v>
      </c>
      <c r="B117" s="128"/>
      <c r="C117" s="128"/>
      <c r="D117" s="128"/>
      <c r="E117" s="128"/>
      <c r="F117" s="128"/>
      <c r="G117" s="128"/>
      <c r="H117" s="128"/>
      <c r="I117" s="128"/>
      <c r="J117" s="128"/>
      <c r="K117" s="129"/>
      <c r="L117" s="130">
        <v>4</v>
      </c>
      <c r="M117" s="131"/>
      <c r="N117" s="131"/>
      <c r="O117" s="132"/>
      <c r="P117" s="127" t="s">
        <v>70</v>
      </c>
      <c r="Q117" s="128"/>
      <c r="R117" s="128"/>
      <c r="S117" s="128"/>
      <c r="T117" s="128"/>
      <c r="U117" s="129"/>
      <c r="V117" s="133" t="s">
        <v>92</v>
      </c>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4"/>
      <c r="DM117" s="70"/>
    </row>
    <row r="118" spans="1:117" ht="14.25">
      <c r="A118" s="40"/>
      <c r="B118" s="40"/>
      <c r="C118" s="40"/>
      <c r="D118" s="40"/>
      <c r="E118" s="40"/>
      <c r="F118" s="40"/>
      <c r="G118" s="40"/>
      <c r="H118" s="40"/>
      <c r="I118" s="40"/>
      <c r="J118" s="40"/>
      <c r="K118" s="40"/>
      <c r="L118" s="41"/>
      <c r="M118" s="41"/>
      <c r="N118" s="41"/>
      <c r="O118" s="41"/>
      <c r="P118" s="40"/>
      <c r="Q118" s="40"/>
      <c r="R118" s="40"/>
      <c r="S118" s="40"/>
      <c r="T118" s="40"/>
      <c r="U118" s="40"/>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DM118" s="70"/>
    </row>
    <row r="119" spans="1:117" ht="14.25">
      <c r="A119" s="43"/>
      <c r="B119" s="44" t="s">
        <v>72</v>
      </c>
      <c r="C119" s="31"/>
      <c r="D119" s="31"/>
      <c r="E119" s="31"/>
      <c r="F119" s="31"/>
      <c r="G119" s="31"/>
      <c r="H119" s="31"/>
      <c r="I119" s="31"/>
      <c r="J119" s="31"/>
      <c r="K119" s="31"/>
      <c r="L119" s="45"/>
      <c r="M119" s="45"/>
      <c r="N119" s="45"/>
      <c r="O119" s="45"/>
      <c r="P119" s="31"/>
      <c r="Q119" s="31"/>
      <c r="R119" s="31"/>
      <c r="S119" s="31"/>
      <c r="T119" s="31"/>
      <c r="U119" s="31"/>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DM119" s="70"/>
    </row>
    <row r="120" spans="1:117" ht="15" thickBot="1">
      <c r="A120" s="31"/>
      <c r="B120" s="31"/>
      <c r="C120" s="31"/>
      <c r="D120" s="31"/>
      <c r="E120" s="31"/>
      <c r="F120" s="31"/>
      <c r="G120" s="31"/>
      <c r="H120" s="31"/>
      <c r="I120" s="31"/>
      <c r="J120" s="31"/>
      <c r="K120" s="31"/>
      <c r="L120" s="45"/>
      <c r="M120" s="45"/>
      <c r="N120" s="45"/>
      <c r="O120" s="45"/>
      <c r="P120" s="31"/>
      <c r="Q120" s="31"/>
      <c r="R120" s="31"/>
      <c r="S120" s="31"/>
      <c r="T120" s="31"/>
      <c r="U120" s="31"/>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DM120" s="70"/>
    </row>
    <row r="121" spans="1:117" ht="14.25">
      <c r="A121" s="31"/>
      <c r="B121" s="46"/>
      <c r="C121" s="40"/>
      <c r="D121" s="40"/>
      <c r="E121" s="40"/>
      <c r="F121" s="40"/>
      <c r="G121" s="40"/>
      <c r="H121" s="40"/>
      <c r="I121" s="40"/>
      <c r="J121" s="40"/>
      <c r="K121" s="40"/>
      <c r="L121" s="41"/>
      <c r="M121" s="41"/>
      <c r="N121" s="41"/>
      <c r="O121" s="41"/>
      <c r="P121" s="40"/>
      <c r="Q121" s="40"/>
      <c r="R121" s="40"/>
      <c r="S121" s="40"/>
      <c r="T121" s="40"/>
      <c r="U121" s="40"/>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7"/>
    </row>
    <row r="122" spans="1:117">
      <c r="A122" s="31"/>
      <c r="B122" s="135" t="s">
        <v>93</v>
      </c>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7"/>
    </row>
    <row r="123" spans="1:117" ht="13.5">
      <c r="A123" s="31"/>
      <c r="B123" s="135"/>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7"/>
      <c r="BG123" s="34"/>
    </row>
    <row r="124" spans="1:117">
      <c r="A124" s="31"/>
      <c r="B124" s="135"/>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7"/>
    </row>
    <row r="125" spans="1:117">
      <c r="A125" s="31"/>
      <c r="B125" s="135"/>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7"/>
    </row>
    <row r="126" spans="1:117">
      <c r="A126" s="31"/>
      <c r="B126" s="135"/>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7"/>
    </row>
    <row r="127" spans="1:117">
      <c r="A127" s="31"/>
      <c r="B127" s="135"/>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7"/>
    </row>
    <row r="128" spans="1:117">
      <c r="A128" s="31"/>
      <c r="B128" s="135"/>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7"/>
    </row>
    <row r="129" spans="1:255">
      <c r="A129" s="31"/>
      <c r="B129" s="135"/>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7"/>
    </row>
    <row r="130" spans="1:255">
      <c r="A130" s="31"/>
      <c r="B130" s="135"/>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7"/>
    </row>
    <row r="131" spans="1:255">
      <c r="A131" s="31"/>
      <c r="B131" s="135"/>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7"/>
    </row>
    <row r="132" spans="1:255" ht="15" thickBot="1">
      <c r="A132" s="48"/>
      <c r="B132" s="49"/>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1"/>
    </row>
    <row r="133" spans="1:255">
      <c r="B133" s="52"/>
    </row>
    <row r="134" spans="1:255">
      <c r="B134" s="52"/>
    </row>
    <row r="135" spans="1:255" ht="14.25">
      <c r="B135" s="44" t="s">
        <v>74</v>
      </c>
      <c r="C135" s="31"/>
      <c r="D135" s="31"/>
      <c r="E135" s="31"/>
      <c r="F135" s="31"/>
      <c r="G135" s="31"/>
      <c r="H135" s="31"/>
      <c r="I135" s="31"/>
      <c r="J135" s="31"/>
      <c r="K135" s="31"/>
      <c r="L135" s="45"/>
      <c r="M135" s="45"/>
      <c r="N135" s="45"/>
      <c r="O135" s="45"/>
      <c r="P135" s="31"/>
      <c r="Q135" s="31"/>
      <c r="R135" s="31"/>
      <c r="S135" s="31"/>
      <c r="T135" s="31"/>
      <c r="U135" s="31"/>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row>
    <row r="136" spans="1:255" ht="15" thickBot="1">
      <c r="B136" s="31"/>
      <c r="C136" s="31"/>
      <c r="D136" s="31"/>
      <c r="E136" s="31"/>
      <c r="F136" s="31"/>
      <c r="G136" s="31"/>
      <c r="H136" s="31"/>
      <c r="I136" s="31"/>
      <c r="J136" s="31"/>
      <c r="K136" s="31"/>
      <c r="L136" s="45"/>
      <c r="M136" s="45"/>
      <c r="N136" s="45"/>
      <c r="O136" s="45"/>
      <c r="P136" s="31"/>
      <c r="Q136" s="31"/>
      <c r="R136" s="31"/>
      <c r="S136" s="31"/>
      <c r="T136" s="31"/>
      <c r="U136" s="31"/>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210" t="s">
        <v>75</v>
      </c>
      <c r="AV136" s="210"/>
      <c r="AW136" s="210"/>
      <c r="AX136" s="210"/>
      <c r="AY136" s="210"/>
      <c r="AZ136" s="210"/>
      <c r="BA136" s="210"/>
      <c r="BB136" s="210"/>
    </row>
    <row r="137" spans="1:255" s="34" customFormat="1" ht="13.5" customHeight="1">
      <c r="A137" s="31"/>
      <c r="B137" s="138" t="s">
        <v>76</v>
      </c>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8"/>
      <c r="AE137" s="144" t="s">
        <v>170</v>
      </c>
      <c r="AF137" s="167"/>
      <c r="AG137" s="167"/>
      <c r="AH137" s="167"/>
      <c r="AI137" s="167"/>
      <c r="AJ137" s="167"/>
      <c r="AK137" s="167"/>
      <c r="AL137" s="167"/>
      <c r="AM137" s="168"/>
      <c r="AN137" s="144" t="s">
        <v>171</v>
      </c>
      <c r="AO137" s="167"/>
      <c r="AP137" s="167"/>
      <c r="AQ137" s="167"/>
      <c r="AR137" s="167"/>
      <c r="AS137" s="167"/>
      <c r="AT137" s="167"/>
      <c r="AU137" s="167"/>
      <c r="AV137" s="168"/>
      <c r="AW137" s="144" t="s">
        <v>78</v>
      </c>
      <c r="AX137" s="167"/>
      <c r="AY137" s="167"/>
      <c r="AZ137" s="167"/>
      <c r="BA137" s="167"/>
      <c r="BB137" s="178"/>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row>
    <row r="138" spans="1:255" s="34" customFormat="1" ht="13.5">
      <c r="A138" s="31"/>
      <c r="B138" s="169"/>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1"/>
      <c r="AE138" s="177"/>
      <c r="AF138" s="170"/>
      <c r="AG138" s="170"/>
      <c r="AH138" s="170"/>
      <c r="AI138" s="170"/>
      <c r="AJ138" s="170"/>
      <c r="AK138" s="170"/>
      <c r="AL138" s="170"/>
      <c r="AM138" s="171"/>
      <c r="AN138" s="177"/>
      <c r="AO138" s="170"/>
      <c r="AP138" s="170"/>
      <c r="AQ138" s="170"/>
      <c r="AR138" s="170"/>
      <c r="AS138" s="170"/>
      <c r="AT138" s="170"/>
      <c r="AU138" s="170"/>
      <c r="AV138" s="171"/>
      <c r="AW138" s="177"/>
      <c r="AX138" s="170"/>
      <c r="AY138" s="170"/>
      <c r="AZ138" s="170"/>
      <c r="BA138" s="170"/>
      <c r="BB138" s="179"/>
      <c r="BC138" s="33"/>
      <c r="BD138" s="33"/>
      <c r="BE138" s="33"/>
      <c r="BF138" s="71"/>
      <c r="BG138" s="72"/>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row>
    <row r="139" spans="1:255" s="34" customFormat="1" ht="18.75" customHeight="1">
      <c r="A139" s="31"/>
      <c r="B139" s="53" t="s">
        <v>79</v>
      </c>
      <c r="C139" s="54" t="s">
        <v>94</v>
      </c>
      <c r="D139" s="54"/>
      <c r="E139" s="54"/>
      <c r="F139" s="54"/>
      <c r="G139" s="54"/>
      <c r="H139" s="54"/>
      <c r="I139" s="54"/>
      <c r="J139" s="54"/>
      <c r="K139" s="54"/>
      <c r="L139" s="54"/>
      <c r="M139" s="54"/>
      <c r="N139" s="54"/>
      <c r="O139" s="54"/>
      <c r="P139" s="54"/>
      <c r="Q139" s="54"/>
      <c r="R139" s="54"/>
      <c r="S139" s="54"/>
      <c r="T139" s="54"/>
      <c r="U139" s="54"/>
      <c r="V139" s="54"/>
      <c r="W139" s="54"/>
      <c r="X139" s="54"/>
      <c r="Y139" s="54"/>
      <c r="Z139" s="55"/>
      <c r="AA139" s="55"/>
      <c r="AB139" s="55"/>
      <c r="AC139" s="55"/>
      <c r="AD139" s="55"/>
      <c r="AE139" s="148">
        <f>333199-60+92649+14615</f>
        <v>440403</v>
      </c>
      <c r="AF139" s="180"/>
      <c r="AG139" s="180"/>
      <c r="AH139" s="180"/>
      <c r="AI139" s="180"/>
      <c r="AJ139" s="180"/>
      <c r="AK139" s="180"/>
      <c r="AL139" s="180"/>
      <c r="AM139" s="181"/>
      <c r="AN139" s="148">
        <f>416135-74+102490+19027</f>
        <v>537578</v>
      </c>
      <c r="AO139" s="180"/>
      <c r="AP139" s="180"/>
      <c r="AQ139" s="180"/>
      <c r="AR139" s="180"/>
      <c r="AS139" s="180"/>
      <c r="AT139" s="180"/>
      <c r="AU139" s="180"/>
      <c r="AV139" s="181"/>
      <c r="AW139" s="148"/>
      <c r="AX139" s="180"/>
      <c r="AY139" s="180"/>
      <c r="AZ139" s="180"/>
      <c r="BA139" s="180"/>
      <c r="BB139" s="182"/>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row>
    <row r="140" spans="1:255" s="34" customFormat="1" ht="18.75" customHeight="1">
      <c r="A140" s="31"/>
      <c r="B140" s="32"/>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89"/>
      <c r="AA140" s="89"/>
      <c r="AB140" s="89"/>
      <c r="AC140" s="89"/>
      <c r="AD140" s="89"/>
      <c r="AE140" s="148"/>
      <c r="AF140" s="190"/>
      <c r="AG140" s="190"/>
      <c r="AH140" s="190"/>
      <c r="AI140" s="190"/>
      <c r="AJ140" s="190"/>
      <c r="AK140" s="190"/>
      <c r="AL140" s="190"/>
      <c r="AM140" s="191"/>
      <c r="AN140" s="148"/>
      <c r="AO140" s="180"/>
      <c r="AP140" s="180"/>
      <c r="AQ140" s="180"/>
      <c r="AR140" s="180"/>
      <c r="AS140" s="180"/>
      <c r="AT140" s="180"/>
      <c r="AU140" s="180"/>
      <c r="AV140" s="181"/>
      <c r="AW140" s="148"/>
      <c r="AX140" s="180"/>
      <c r="AY140" s="180"/>
      <c r="AZ140" s="180"/>
      <c r="BA140" s="180"/>
      <c r="BB140" s="182"/>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row>
    <row r="141" spans="1:255" s="34" customFormat="1" ht="18.75" customHeight="1">
      <c r="A141" s="31"/>
      <c r="B141" s="32"/>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89"/>
      <c r="AA141" s="89"/>
      <c r="AB141" s="89"/>
      <c r="AC141" s="89"/>
      <c r="AD141" s="89"/>
      <c r="AE141" s="148"/>
      <c r="AF141" s="190"/>
      <c r="AG141" s="190"/>
      <c r="AH141" s="190"/>
      <c r="AI141" s="190"/>
      <c r="AJ141" s="190"/>
      <c r="AK141" s="190"/>
      <c r="AL141" s="190"/>
      <c r="AM141" s="191"/>
      <c r="AN141" s="148"/>
      <c r="AO141" s="180"/>
      <c r="AP141" s="180"/>
      <c r="AQ141" s="180"/>
      <c r="AR141" s="180"/>
      <c r="AS141" s="180"/>
      <c r="AT141" s="180"/>
      <c r="AU141" s="180"/>
      <c r="AV141" s="181"/>
      <c r="AW141" s="148"/>
      <c r="AX141" s="180"/>
      <c r="AY141" s="180"/>
      <c r="AZ141" s="180"/>
      <c r="BA141" s="180"/>
      <c r="BB141" s="182"/>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row>
    <row r="142" spans="1:255" s="34" customFormat="1" ht="18.75" customHeight="1">
      <c r="A142" s="31"/>
      <c r="B142" s="32"/>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89"/>
      <c r="AA142" s="89"/>
      <c r="AB142" s="89"/>
      <c r="AC142" s="89"/>
      <c r="AD142" s="89"/>
      <c r="AE142" s="148"/>
      <c r="AF142" s="190"/>
      <c r="AG142" s="190"/>
      <c r="AH142" s="190"/>
      <c r="AI142" s="190"/>
      <c r="AJ142" s="190"/>
      <c r="AK142" s="190"/>
      <c r="AL142" s="190"/>
      <c r="AM142" s="191"/>
      <c r="AN142" s="148"/>
      <c r="AO142" s="180"/>
      <c r="AP142" s="180"/>
      <c r="AQ142" s="180"/>
      <c r="AR142" s="180"/>
      <c r="AS142" s="180"/>
      <c r="AT142" s="180"/>
      <c r="AU142" s="180"/>
      <c r="AV142" s="181"/>
      <c r="AW142" s="148"/>
      <c r="AX142" s="180"/>
      <c r="AY142" s="180"/>
      <c r="AZ142" s="180"/>
      <c r="BA142" s="180"/>
      <c r="BB142" s="182"/>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row>
    <row r="143" spans="1:255" s="34" customFormat="1" ht="18.75" customHeight="1">
      <c r="A143" s="31"/>
      <c r="B143" s="58"/>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60"/>
      <c r="AA143" s="60"/>
      <c r="AB143" s="60"/>
      <c r="AC143" s="60"/>
      <c r="AD143" s="60"/>
      <c r="AE143" s="148"/>
      <c r="AF143" s="190"/>
      <c r="AG143" s="190"/>
      <c r="AH143" s="190"/>
      <c r="AI143" s="190"/>
      <c r="AJ143" s="190"/>
      <c r="AK143" s="190"/>
      <c r="AL143" s="190"/>
      <c r="AM143" s="191"/>
      <c r="AN143" s="148"/>
      <c r="AO143" s="180"/>
      <c r="AP143" s="180"/>
      <c r="AQ143" s="180"/>
      <c r="AR143" s="180"/>
      <c r="AS143" s="180"/>
      <c r="AT143" s="180"/>
      <c r="AU143" s="180"/>
      <c r="AV143" s="181"/>
      <c r="AW143" s="154"/>
      <c r="AX143" s="192"/>
      <c r="AY143" s="192"/>
      <c r="AZ143" s="192"/>
      <c r="BA143" s="192"/>
      <c r="BB143" s="19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row>
    <row r="144" spans="1:255" s="34" customFormat="1" ht="18.75" customHeight="1">
      <c r="A144" s="31"/>
      <c r="B144" s="32"/>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89"/>
      <c r="AA144" s="89"/>
      <c r="AB144" s="89"/>
      <c r="AC144" s="89"/>
      <c r="AD144" s="89"/>
      <c r="AE144" s="148"/>
      <c r="AF144" s="190"/>
      <c r="AG144" s="190"/>
      <c r="AH144" s="190"/>
      <c r="AI144" s="190"/>
      <c r="AJ144" s="190"/>
      <c r="AK144" s="190"/>
      <c r="AL144" s="190"/>
      <c r="AM144" s="191"/>
      <c r="AN144" s="148"/>
      <c r="AO144" s="180"/>
      <c r="AP144" s="180"/>
      <c r="AQ144" s="180"/>
      <c r="AR144" s="180"/>
      <c r="AS144" s="180"/>
      <c r="AT144" s="180"/>
      <c r="AU144" s="180"/>
      <c r="AV144" s="181"/>
      <c r="AW144" s="148"/>
      <c r="AX144" s="180"/>
      <c r="AY144" s="180"/>
      <c r="AZ144" s="180"/>
      <c r="BA144" s="180"/>
      <c r="BB144" s="182"/>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row>
    <row r="145" spans="1:255" s="34" customFormat="1" ht="18.75" customHeight="1">
      <c r="A145" s="31"/>
      <c r="B145" s="58"/>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148"/>
      <c r="AF145" s="190"/>
      <c r="AG145" s="190"/>
      <c r="AH145" s="190"/>
      <c r="AI145" s="190"/>
      <c r="AJ145" s="190"/>
      <c r="AK145" s="190"/>
      <c r="AL145" s="190"/>
      <c r="AM145" s="191"/>
      <c r="AN145" s="148"/>
      <c r="AO145" s="157"/>
      <c r="AP145" s="157"/>
      <c r="AQ145" s="157"/>
      <c r="AR145" s="157"/>
      <c r="AS145" s="157"/>
      <c r="AT145" s="157"/>
      <c r="AU145" s="157"/>
      <c r="AV145" s="158"/>
      <c r="AW145" s="148"/>
      <c r="AX145" s="180"/>
      <c r="AY145" s="180"/>
      <c r="AZ145" s="180"/>
      <c r="BA145" s="180"/>
      <c r="BB145" s="182"/>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row>
    <row r="146" spans="1:255" s="34" customFormat="1" ht="18.75" customHeight="1" thickBot="1">
      <c r="A146" s="31"/>
      <c r="B146" s="62"/>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159"/>
      <c r="AF146" s="199"/>
      <c r="AG146" s="199"/>
      <c r="AH146" s="199"/>
      <c r="AI146" s="199"/>
      <c r="AJ146" s="199"/>
      <c r="AK146" s="199"/>
      <c r="AL146" s="199"/>
      <c r="AM146" s="200"/>
      <c r="AN146" s="159"/>
      <c r="AO146" s="162"/>
      <c r="AP146" s="162"/>
      <c r="AQ146" s="162"/>
      <c r="AR146" s="162"/>
      <c r="AS146" s="162"/>
      <c r="AT146" s="162"/>
      <c r="AU146" s="162"/>
      <c r="AV146" s="163"/>
      <c r="AW146" s="164"/>
      <c r="AX146" s="201"/>
      <c r="AY146" s="201"/>
      <c r="AZ146" s="201"/>
      <c r="BA146" s="201"/>
      <c r="BB146" s="202"/>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row>
    <row r="147" spans="1:255" s="34" customFormat="1" ht="18.75" customHeight="1" thickTop="1" thickBot="1">
      <c r="A147" s="48"/>
      <c r="B147" s="183" t="s">
        <v>80</v>
      </c>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4"/>
      <c r="AE147" s="186">
        <f>SUM(AE139:AM146)</f>
        <v>440403</v>
      </c>
      <c r="AF147" s="205"/>
      <c r="AG147" s="205"/>
      <c r="AH147" s="205"/>
      <c r="AI147" s="205"/>
      <c r="AJ147" s="205"/>
      <c r="AK147" s="205"/>
      <c r="AL147" s="205"/>
      <c r="AM147" s="206"/>
      <c r="AN147" s="186">
        <f>SUM(AN139:AW146)</f>
        <v>537578</v>
      </c>
      <c r="AO147" s="205"/>
      <c r="AP147" s="205"/>
      <c r="AQ147" s="205"/>
      <c r="AR147" s="205"/>
      <c r="AS147" s="205"/>
      <c r="AT147" s="205"/>
      <c r="AU147" s="205"/>
      <c r="AV147" s="206"/>
      <c r="AW147" s="186"/>
      <c r="AX147" s="205"/>
      <c r="AY147" s="205"/>
      <c r="AZ147" s="205"/>
      <c r="BA147" s="205"/>
      <c r="BB147" s="207"/>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row>
    <row r="148" spans="1:255" ht="13.5">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row>
    <row r="149" spans="1:255" ht="14.25">
      <c r="A149" s="35" t="s">
        <v>66</v>
      </c>
      <c r="BA149" s="36"/>
      <c r="BB149" s="37" t="s">
        <v>67</v>
      </c>
      <c r="BC149" s="36"/>
    </row>
    <row r="151" spans="1:255">
      <c r="AD151" s="38"/>
      <c r="AH151" s="38"/>
      <c r="AI151" s="38"/>
      <c r="AJ151" s="38"/>
      <c r="AK151" s="38"/>
      <c r="AL151" s="38"/>
      <c r="AM151" s="38"/>
      <c r="AS151" s="38"/>
      <c r="BB151" s="39" t="s">
        <v>91</v>
      </c>
    </row>
    <row r="152" spans="1:255">
      <c r="AD152" s="38"/>
      <c r="AH152" s="38"/>
      <c r="AI152" s="38"/>
      <c r="AJ152" s="38"/>
      <c r="AK152" s="38"/>
      <c r="AL152" s="38"/>
      <c r="AM152" s="38"/>
      <c r="AS152" s="38"/>
    </row>
    <row r="153" spans="1:255" ht="13.5" thickBot="1">
      <c r="AD153" s="38"/>
      <c r="AH153" s="38"/>
      <c r="AI153" s="38"/>
      <c r="AJ153" s="38"/>
      <c r="AK153" s="38"/>
      <c r="AL153" s="38"/>
      <c r="AM153" s="38"/>
      <c r="AS153" s="38"/>
      <c r="DM153" s="70"/>
    </row>
    <row r="154" spans="1:255" ht="15" thickBot="1">
      <c r="A154" s="127" t="s">
        <v>69</v>
      </c>
      <c r="B154" s="128"/>
      <c r="C154" s="128"/>
      <c r="D154" s="128"/>
      <c r="E154" s="128"/>
      <c r="F154" s="128"/>
      <c r="G154" s="128"/>
      <c r="H154" s="128"/>
      <c r="I154" s="128"/>
      <c r="J154" s="128"/>
      <c r="K154" s="129"/>
      <c r="L154" s="130">
        <v>5</v>
      </c>
      <c r="M154" s="131"/>
      <c r="N154" s="131"/>
      <c r="O154" s="132"/>
      <c r="P154" s="127" t="s">
        <v>70</v>
      </c>
      <c r="Q154" s="128"/>
      <c r="R154" s="128"/>
      <c r="S154" s="128"/>
      <c r="T154" s="128"/>
      <c r="U154" s="129"/>
      <c r="V154" s="133" t="s">
        <v>95</v>
      </c>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4"/>
      <c r="DM154" s="70"/>
    </row>
    <row r="155" spans="1:255" ht="14.25">
      <c r="A155" s="40"/>
      <c r="B155" s="40"/>
      <c r="C155" s="40"/>
      <c r="D155" s="40"/>
      <c r="E155" s="40"/>
      <c r="F155" s="40"/>
      <c r="G155" s="40"/>
      <c r="H155" s="40"/>
      <c r="I155" s="40"/>
      <c r="J155" s="40"/>
      <c r="K155" s="40"/>
      <c r="L155" s="41"/>
      <c r="M155" s="41"/>
      <c r="N155" s="41"/>
      <c r="O155" s="41"/>
      <c r="P155" s="40"/>
      <c r="Q155" s="40"/>
      <c r="R155" s="40"/>
      <c r="S155" s="40"/>
      <c r="T155" s="40"/>
      <c r="U155" s="40"/>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DM155" s="70"/>
    </row>
    <row r="156" spans="1:255" ht="14.25">
      <c r="A156" s="43"/>
      <c r="B156" s="44" t="s">
        <v>72</v>
      </c>
      <c r="C156" s="31"/>
      <c r="D156" s="31"/>
      <c r="E156" s="31"/>
      <c r="F156" s="31"/>
      <c r="G156" s="31"/>
      <c r="H156" s="31"/>
      <c r="I156" s="31"/>
      <c r="J156" s="31"/>
      <c r="K156" s="31"/>
      <c r="L156" s="45"/>
      <c r="M156" s="45"/>
      <c r="N156" s="45"/>
      <c r="O156" s="45"/>
      <c r="P156" s="31"/>
      <c r="Q156" s="31"/>
      <c r="R156" s="31"/>
      <c r="S156" s="31"/>
      <c r="T156" s="31"/>
      <c r="U156" s="31"/>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DM156" s="70"/>
    </row>
    <row r="157" spans="1:255" ht="15" thickBot="1">
      <c r="A157" s="31"/>
      <c r="B157" s="31"/>
      <c r="C157" s="31"/>
      <c r="D157" s="31"/>
      <c r="E157" s="31"/>
      <c r="F157" s="31"/>
      <c r="G157" s="31"/>
      <c r="H157" s="31"/>
      <c r="I157" s="31"/>
      <c r="J157" s="31"/>
      <c r="K157" s="31"/>
      <c r="L157" s="45"/>
      <c r="M157" s="45"/>
      <c r="N157" s="45"/>
      <c r="O157" s="45"/>
      <c r="P157" s="31"/>
      <c r="Q157" s="31"/>
      <c r="R157" s="31"/>
      <c r="S157" s="31"/>
      <c r="T157" s="31"/>
      <c r="U157" s="31"/>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DM157" s="70"/>
    </row>
    <row r="158" spans="1:255" ht="14.25">
      <c r="A158" s="31"/>
      <c r="B158" s="46"/>
      <c r="C158" s="40"/>
      <c r="D158" s="40"/>
      <c r="E158" s="40"/>
      <c r="F158" s="40"/>
      <c r="G158" s="40"/>
      <c r="H158" s="40"/>
      <c r="I158" s="40"/>
      <c r="J158" s="40"/>
      <c r="K158" s="40"/>
      <c r="L158" s="41"/>
      <c r="M158" s="41"/>
      <c r="N158" s="41"/>
      <c r="O158" s="41"/>
      <c r="P158" s="40"/>
      <c r="Q158" s="40"/>
      <c r="R158" s="40"/>
      <c r="S158" s="40"/>
      <c r="T158" s="40"/>
      <c r="U158" s="40"/>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7"/>
    </row>
    <row r="159" spans="1:255">
      <c r="A159" s="31"/>
      <c r="B159" s="135" t="s">
        <v>96</v>
      </c>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6"/>
      <c r="AS159" s="136"/>
      <c r="AT159" s="136"/>
      <c r="AU159" s="136"/>
      <c r="AV159" s="136"/>
      <c r="AW159" s="136"/>
      <c r="AX159" s="136"/>
      <c r="AY159" s="136"/>
      <c r="AZ159" s="136"/>
      <c r="BA159" s="136"/>
      <c r="BB159" s="137"/>
    </row>
    <row r="160" spans="1:255" ht="13.5">
      <c r="A160" s="31"/>
      <c r="B160" s="135"/>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c r="BA160" s="136"/>
      <c r="BB160" s="137"/>
      <c r="BG160" s="34"/>
    </row>
    <row r="161" spans="1:255">
      <c r="A161" s="31"/>
      <c r="B161" s="135"/>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7"/>
    </row>
    <row r="162" spans="1:255">
      <c r="A162" s="31"/>
      <c r="B162" s="135"/>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6"/>
      <c r="AS162" s="136"/>
      <c r="AT162" s="136"/>
      <c r="AU162" s="136"/>
      <c r="AV162" s="136"/>
      <c r="AW162" s="136"/>
      <c r="AX162" s="136"/>
      <c r="AY162" s="136"/>
      <c r="AZ162" s="136"/>
      <c r="BA162" s="136"/>
      <c r="BB162" s="137"/>
    </row>
    <row r="163" spans="1:255">
      <c r="A163" s="31"/>
      <c r="B163" s="135"/>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7"/>
    </row>
    <row r="164" spans="1:255">
      <c r="A164" s="31"/>
      <c r="B164" s="135"/>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c r="AX164" s="136"/>
      <c r="AY164" s="136"/>
      <c r="AZ164" s="136"/>
      <c r="BA164" s="136"/>
      <c r="BB164" s="137"/>
    </row>
    <row r="165" spans="1:255">
      <c r="A165" s="31"/>
      <c r="B165" s="135"/>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7"/>
    </row>
    <row r="166" spans="1:255">
      <c r="A166" s="31"/>
      <c r="B166" s="135"/>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7"/>
    </row>
    <row r="167" spans="1:255">
      <c r="A167" s="31"/>
      <c r="B167" s="135"/>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7"/>
    </row>
    <row r="168" spans="1:255">
      <c r="A168" s="31"/>
      <c r="B168" s="135"/>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7"/>
    </row>
    <row r="169" spans="1:255" ht="15" thickBot="1">
      <c r="A169" s="48"/>
      <c r="B169" s="49"/>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1"/>
    </row>
    <row r="170" spans="1:255">
      <c r="B170" s="52"/>
    </row>
    <row r="171" spans="1:255">
      <c r="B171" s="52"/>
    </row>
    <row r="172" spans="1:255" ht="14.25">
      <c r="B172" s="44" t="s">
        <v>74</v>
      </c>
      <c r="C172" s="31"/>
      <c r="D172" s="31"/>
      <c r="E172" s="31"/>
      <c r="F172" s="31"/>
      <c r="G172" s="31"/>
      <c r="H172" s="31"/>
      <c r="I172" s="31"/>
      <c r="J172" s="31"/>
      <c r="K172" s="31"/>
      <c r="L172" s="45"/>
      <c r="M172" s="45"/>
      <c r="N172" s="45"/>
      <c r="O172" s="45"/>
      <c r="P172" s="31"/>
      <c r="Q172" s="31"/>
      <c r="R172" s="31"/>
      <c r="S172" s="31"/>
      <c r="T172" s="31"/>
      <c r="U172" s="31"/>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row>
    <row r="173" spans="1:255" ht="15" thickBot="1">
      <c r="B173" s="31"/>
      <c r="C173" s="31"/>
      <c r="D173" s="31"/>
      <c r="E173" s="31"/>
      <c r="F173" s="31"/>
      <c r="G173" s="31"/>
      <c r="H173" s="31"/>
      <c r="I173" s="31"/>
      <c r="J173" s="31"/>
      <c r="K173" s="31"/>
      <c r="L173" s="45"/>
      <c r="M173" s="45"/>
      <c r="N173" s="45"/>
      <c r="O173" s="45"/>
      <c r="P173" s="31"/>
      <c r="Q173" s="31"/>
      <c r="R173" s="31"/>
      <c r="S173" s="31"/>
      <c r="T173" s="31"/>
      <c r="U173" s="31"/>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210" t="s">
        <v>75</v>
      </c>
      <c r="AV173" s="210"/>
      <c r="AW173" s="210"/>
      <c r="AX173" s="210"/>
      <c r="AY173" s="210"/>
      <c r="AZ173" s="210"/>
      <c r="BA173" s="210"/>
      <c r="BB173" s="210"/>
    </row>
    <row r="174" spans="1:255" s="34" customFormat="1" ht="13.5" customHeight="1">
      <c r="A174" s="31"/>
      <c r="B174" s="138" t="s">
        <v>76</v>
      </c>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8"/>
      <c r="AE174" s="144" t="s">
        <v>170</v>
      </c>
      <c r="AF174" s="167"/>
      <c r="AG174" s="167"/>
      <c r="AH174" s="167"/>
      <c r="AI174" s="167"/>
      <c r="AJ174" s="167"/>
      <c r="AK174" s="167"/>
      <c r="AL174" s="167"/>
      <c r="AM174" s="168"/>
      <c r="AN174" s="144" t="s">
        <v>171</v>
      </c>
      <c r="AO174" s="167"/>
      <c r="AP174" s="167"/>
      <c r="AQ174" s="167"/>
      <c r="AR174" s="167"/>
      <c r="AS174" s="167"/>
      <c r="AT174" s="167"/>
      <c r="AU174" s="167"/>
      <c r="AV174" s="168"/>
      <c r="AW174" s="144" t="s">
        <v>78</v>
      </c>
      <c r="AX174" s="167"/>
      <c r="AY174" s="167"/>
      <c r="AZ174" s="167"/>
      <c r="BA174" s="167"/>
      <c r="BB174" s="178"/>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row>
    <row r="175" spans="1:255" s="34" customFormat="1" ht="13.5">
      <c r="A175" s="31"/>
      <c r="B175" s="169"/>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1"/>
      <c r="AE175" s="177"/>
      <c r="AF175" s="170"/>
      <c r="AG175" s="170"/>
      <c r="AH175" s="170"/>
      <c r="AI175" s="170"/>
      <c r="AJ175" s="170"/>
      <c r="AK175" s="170"/>
      <c r="AL175" s="170"/>
      <c r="AM175" s="171"/>
      <c r="AN175" s="177"/>
      <c r="AO175" s="170"/>
      <c r="AP175" s="170"/>
      <c r="AQ175" s="170"/>
      <c r="AR175" s="170"/>
      <c r="AS175" s="170"/>
      <c r="AT175" s="170"/>
      <c r="AU175" s="170"/>
      <c r="AV175" s="171"/>
      <c r="AW175" s="177"/>
      <c r="AX175" s="170"/>
      <c r="AY175" s="170"/>
      <c r="AZ175" s="170"/>
      <c r="BA175" s="170"/>
      <c r="BB175" s="179"/>
      <c r="BC175" s="33"/>
      <c r="BD175" s="33"/>
      <c r="BE175" s="33"/>
      <c r="BF175" s="71"/>
      <c r="BG175" s="72"/>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row>
    <row r="176" spans="1:255" s="34" customFormat="1" ht="18.75" customHeight="1">
      <c r="A176" s="31"/>
      <c r="B176" s="53" t="s">
        <v>79</v>
      </c>
      <c r="C176" s="54" t="s">
        <v>97</v>
      </c>
      <c r="D176" s="54"/>
      <c r="E176" s="54"/>
      <c r="F176" s="54"/>
      <c r="G176" s="54"/>
      <c r="H176" s="54"/>
      <c r="I176" s="54"/>
      <c r="J176" s="54"/>
      <c r="K176" s="54"/>
      <c r="L176" s="54"/>
      <c r="M176" s="54"/>
      <c r="N176" s="54"/>
      <c r="O176" s="54"/>
      <c r="P176" s="54"/>
      <c r="Q176" s="54"/>
      <c r="R176" s="54"/>
      <c r="S176" s="54"/>
      <c r="T176" s="54"/>
      <c r="U176" s="54"/>
      <c r="V176" s="54"/>
      <c r="W176" s="54"/>
      <c r="X176" s="54"/>
      <c r="Y176" s="54"/>
      <c r="Z176" s="55"/>
      <c r="AA176" s="55"/>
      <c r="AB176" s="55"/>
      <c r="AC176" s="55"/>
      <c r="AD176" s="55"/>
      <c r="AE176" s="148">
        <v>1458380</v>
      </c>
      <c r="AF176" s="180"/>
      <c r="AG176" s="180"/>
      <c r="AH176" s="180"/>
      <c r="AI176" s="180"/>
      <c r="AJ176" s="180"/>
      <c r="AK176" s="180"/>
      <c r="AL176" s="180"/>
      <c r="AM176" s="181"/>
      <c r="AN176" s="148">
        <f>1264302+32212</f>
        <v>1296514</v>
      </c>
      <c r="AO176" s="180"/>
      <c r="AP176" s="180"/>
      <c r="AQ176" s="180"/>
      <c r="AR176" s="180"/>
      <c r="AS176" s="180"/>
      <c r="AT176" s="180"/>
      <c r="AU176" s="180"/>
      <c r="AV176" s="181"/>
      <c r="AW176" s="148"/>
      <c r="AX176" s="180"/>
      <c r="AY176" s="180"/>
      <c r="AZ176" s="180"/>
      <c r="BA176" s="180"/>
      <c r="BB176" s="182"/>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row>
    <row r="177" spans="1:255" s="34" customFormat="1" ht="18.75" customHeight="1">
      <c r="A177" s="31"/>
      <c r="B177" s="32"/>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89"/>
      <c r="AA177" s="89"/>
      <c r="AB177" s="89"/>
      <c r="AC177" s="89"/>
      <c r="AD177" s="89"/>
      <c r="AE177" s="148"/>
      <c r="AF177" s="180"/>
      <c r="AG177" s="180"/>
      <c r="AH177" s="180"/>
      <c r="AI177" s="180"/>
      <c r="AJ177" s="180"/>
      <c r="AK177" s="180"/>
      <c r="AL177" s="180"/>
      <c r="AM177" s="181"/>
      <c r="AN177" s="148"/>
      <c r="AO177" s="180"/>
      <c r="AP177" s="180"/>
      <c r="AQ177" s="180"/>
      <c r="AR177" s="180"/>
      <c r="AS177" s="180"/>
      <c r="AT177" s="180"/>
      <c r="AU177" s="180"/>
      <c r="AV177" s="181"/>
      <c r="AW177" s="148"/>
      <c r="AX177" s="180"/>
      <c r="AY177" s="180"/>
      <c r="AZ177" s="180"/>
      <c r="BA177" s="180"/>
      <c r="BB177" s="182"/>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row>
    <row r="178" spans="1:255" s="34" customFormat="1" ht="18.75" customHeight="1">
      <c r="A178" s="31"/>
      <c r="B178" s="32"/>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89"/>
      <c r="AA178" s="89"/>
      <c r="AB178" s="89"/>
      <c r="AC178" s="89"/>
      <c r="AD178" s="89"/>
      <c r="AE178" s="148"/>
      <c r="AF178" s="190"/>
      <c r="AG178" s="190"/>
      <c r="AH178" s="190"/>
      <c r="AI178" s="190"/>
      <c r="AJ178" s="190"/>
      <c r="AK178" s="190"/>
      <c r="AL178" s="190"/>
      <c r="AM178" s="191"/>
      <c r="AN178" s="148"/>
      <c r="AO178" s="180"/>
      <c r="AP178" s="180"/>
      <c r="AQ178" s="180"/>
      <c r="AR178" s="180"/>
      <c r="AS178" s="180"/>
      <c r="AT178" s="180"/>
      <c r="AU178" s="180"/>
      <c r="AV178" s="181"/>
      <c r="AW178" s="148"/>
      <c r="AX178" s="180"/>
      <c r="AY178" s="180"/>
      <c r="AZ178" s="180"/>
      <c r="BA178" s="180"/>
      <c r="BB178" s="182"/>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row>
    <row r="179" spans="1:255" s="34" customFormat="1" ht="18.75" customHeight="1">
      <c r="A179" s="31"/>
      <c r="B179" s="32"/>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89"/>
      <c r="AA179" s="89"/>
      <c r="AB179" s="89"/>
      <c r="AC179" s="89"/>
      <c r="AD179" s="89"/>
      <c r="AE179" s="148"/>
      <c r="AF179" s="190"/>
      <c r="AG179" s="190"/>
      <c r="AH179" s="190"/>
      <c r="AI179" s="190"/>
      <c r="AJ179" s="190"/>
      <c r="AK179" s="190"/>
      <c r="AL179" s="190"/>
      <c r="AM179" s="191"/>
      <c r="AN179" s="148"/>
      <c r="AO179" s="180"/>
      <c r="AP179" s="180"/>
      <c r="AQ179" s="180"/>
      <c r="AR179" s="180"/>
      <c r="AS179" s="180"/>
      <c r="AT179" s="180"/>
      <c r="AU179" s="180"/>
      <c r="AV179" s="181"/>
      <c r="AW179" s="148"/>
      <c r="AX179" s="180"/>
      <c r="AY179" s="180"/>
      <c r="AZ179" s="180"/>
      <c r="BA179" s="180"/>
      <c r="BB179" s="182"/>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row>
    <row r="180" spans="1:255" s="34" customFormat="1" ht="18.75" customHeight="1">
      <c r="A180" s="31"/>
      <c r="B180" s="58"/>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60"/>
      <c r="AA180" s="60"/>
      <c r="AB180" s="60"/>
      <c r="AC180" s="60"/>
      <c r="AD180" s="60"/>
      <c r="AE180" s="148"/>
      <c r="AF180" s="190"/>
      <c r="AG180" s="190"/>
      <c r="AH180" s="190"/>
      <c r="AI180" s="190"/>
      <c r="AJ180" s="190"/>
      <c r="AK180" s="190"/>
      <c r="AL180" s="190"/>
      <c r="AM180" s="191"/>
      <c r="AN180" s="148"/>
      <c r="AO180" s="180"/>
      <c r="AP180" s="180"/>
      <c r="AQ180" s="180"/>
      <c r="AR180" s="180"/>
      <c r="AS180" s="180"/>
      <c r="AT180" s="180"/>
      <c r="AU180" s="180"/>
      <c r="AV180" s="181"/>
      <c r="AW180" s="154"/>
      <c r="AX180" s="192"/>
      <c r="AY180" s="192"/>
      <c r="AZ180" s="192"/>
      <c r="BA180" s="192"/>
      <c r="BB180" s="19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row>
    <row r="181" spans="1:255" s="34" customFormat="1" ht="18.75" customHeight="1">
      <c r="A181" s="31"/>
      <c r="B181" s="32"/>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89"/>
      <c r="AA181" s="89"/>
      <c r="AB181" s="89"/>
      <c r="AC181" s="89"/>
      <c r="AD181" s="89"/>
      <c r="AE181" s="148"/>
      <c r="AF181" s="190"/>
      <c r="AG181" s="190"/>
      <c r="AH181" s="190"/>
      <c r="AI181" s="190"/>
      <c r="AJ181" s="190"/>
      <c r="AK181" s="190"/>
      <c r="AL181" s="190"/>
      <c r="AM181" s="191"/>
      <c r="AN181" s="148"/>
      <c r="AO181" s="180"/>
      <c r="AP181" s="180"/>
      <c r="AQ181" s="180"/>
      <c r="AR181" s="180"/>
      <c r="AS181" s="180"/>
      <c r="AT181" s="180"/>
      <c r="AU181" s="180"/>
      <c r="AV181" s="181"/>
      <c r="AW181" s="148"/>
      <c r="AX181" s="180"/>
      <c r="AY181" s="180"/>
      <c r="AZ181" s="180"/>
      <c r="BA181" s="180"/>
      <c r="BB181" s="182"/>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row>
    <row r="182" spans="1:255" s="34" customFormat="1" ht="18.75" customHeight="1">
      <c r="A182" s="31"/>
      <c r="B182" s="58"/>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148"/>
      <c r="AF182" s="190"/>
      <c r="AG182" s="190"/>
      <c r="AH182" s="190"/>
      <c r="AI182" s="190"/>
      <c r="AJ182" s="190"/>
      <c r="AK182" s="190"/>
      <c r="AL182" s="190"/>
      <c r="AM182" s="191"/>
      <c r="AN182" s="148"/>
      <c r="AO182" s="157"/>
      <c r="AP182" s="157"/>
      <c r="AQ182" s="157"/>
      <c r="AR182" s="157"/>
      <c r="AS182" s="157"/>
      <c r="AT182" s="157"/>
      <c r="AU182" s="157"/>
      <c r="AV182" s="158"/>
      <c r="AW182" s="148"/>
      <c r="AX182" s="180"/>
      <c r="AY182" s="180"/>
      <c r="AZ182" s="180"/>
      <c r="BA182" s="180"/>
      <c r="BB182" s="182"/>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row>
    <row r="183" spans="1:255" s="34" customFormat="1" ht="18.75" customHeight="1" thickBot="1">
      <c r="A183" s="31"/>
      <c r="B183" s="62"/>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159"/>
      <c r="AF183" s="199"/>
      <c r="AG183" s="199"/>
      <c r="AH183" s="199"/>
      <c r="AI183" s="199"/>
      <c r="AJ183" s="199"/>
      <c r="AK183" s="199"/>
      <c r="AL183" s="199"/>
      <c r="AM183" s="200"/>
      <c r="AN183" s="159"/>
      <c r="AO183" s="162"/>
      <c r="AP183" s="162"/>
      <c r="AQ183" s="162"/>
      <c r="AR183" s="162"/>
      <c r="AS183" s="162"/>
      <c r="AT183" s="162"/>
      <c r="AU183" s="162"/>
      <c r="AV183" s="163"/>
      <c r="AW183" s="164"/>
      <c r="AX183" s="201"/>
      <c r="AY183" s="201"/>
      <c r="AZ183" s="201"/>
      <c r="BA183" s="201"/>
      <c r="BB183" s="202"/>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row>
    <row r="184" spans="1:255" s="34" customFormat="1" ht="18.75" customHeight="1" thickTop="1" thickBot="1">
      <c r="A184" s="48"/>
      <c r="B184" s="183" t="s">
        <v>80</v>
      </c>
      <c r="C184" s="203"/>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c r="Z184" s="203"/>
      <c r="AA184" s="203"/>
      <c r="AB184" s="203"/>
      <c r="AC184" s="203"/>
      <c r="AD184" s="204"/>
      <c r="AE184" s="186">
        <f>SUM(AE176:AM183)</f>
        <v>1458380</v>
      </c>
      <c r="AF184" s="205"/>
      <c r="AG184" s="205"/>
      <c r="AH184" s="205"/>
      <c r="AI184" s="205"/>
      <c r="AJ184" s="205"/>
      <c r="AK184" s="205"/>
      <c r="AL184" s="205"/>
      <c r="AM184" s="206"/>
      <c r="AN184" s="186">
        <f>SUM(AN176:AW183)</f>
        <v>1296514</v>
      </c>
      <c r="AO184" s="205"/>
      <c r="AP184" s="205"/>
      <c r="AQ184" s="205"/>
      <c r="AR184" s="205"/>
      <c r="AS184" s="205"/>
      <c r="AT184" s="205"/>
      <c r="AU184" s="205"/>
      <c r="AV184" s="206"/>
      <c r="AW184" s="186"/>
      <c r="AX184" s="205"/>
      <c r="AY184" s="205"/>
      <c r="AZ184" s="205"/>
      <c r="BA184" s="205"/>
      <c r="BB184" s="207"/>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row>
    <row r="186" spans="1:255" ht="14.25">
      <c r="A186" s="35" t="s">
        <v>66</v>
      </c>
      <c r="BA186" s="36"/>
      <c r="BB186" s="37" t="s">
        <v>67</v>
      </c>
      <c r="BC186" s="36"/>
    </row>
    <row r="188" spans="1:255">
      <c r="AD188" s="38"/>
      <c r="AH188" s="38"/>
      <c r="AI188" s="38"/>
      <c r="AJ188" s="38"/>
      <c r="AK188" s="38"/>
      <c r="AL188" s="38"/>
      <c r="AM188" s="38"/>
      <c r="AS188" s="38"/>
      <c r="BB188" s="39" t="s">
        <v>91</v>
      </c>
    </row>
    <row r="189" spans="1:255">
      <c r="AD189" s="38"/>
      <c r="AH189" s="38"/>
      <c r="AI189" s="38"/>
      <c r="AJ189" s="38"/>
      <c r="AK189" s="38"/>
      <c r="AL189" s="38"/>
      <c r="AM189" s="38"/>
      <c r="AS189" s="38"/>
    </row>
    <row r="190" spans="1:255" ht="13.5" thickBot="1">
      <c r="AD190" s="38"/>
      <c r="AH190" s="38"/>
      <c r="AI190" s="38"/>
      <c r="AJ190" s="38"/>
      <c r="AK190" s="38"/>
      <c r="AL190" s="38"/>
      <c r="AM190" s="38"/>
      <c r="AS190" s="38"/>
      <c r="DM190" s="70"/>
    </row>
    <row r="191" spans="1:255" ht="15" thickBot="1">
      <c r="A191" s="127" t="s">
        <v>69</v>
      </c>
      <c r="B191" s="128"/>
      <c r="C191" s="128"/>
      <c r="D191" s="128"/>
      <c r="E191" s="128"/>
      <c r="F191" s="128"/>
      <c r="G191" s="128"/>
      <c r="H191" s="128"/>
      <c r="I191" s="128"/>
      <c r="J191" s="128"/>
      <c r="K191" s="129"/>
      <c r="L191" s="130">
        <v>6</v>
      </c>
      <c r="M191" s="131"/>
      <c r="N191" s="131"/>
      <c r="O191" s="132"/>
      <c r="P191" s="127" t="s">
        <v>70</v>
      </c>
      <c r="Q191" s="128"/>
      <c r="R191" s="128"/>
      <c r="S191" s="128"/>
      <c r="T191" s="128"/>
      <c r="U191" s="129"/>
      <c r="V191" s="133" t="s">
        <v>98</v>
      </c>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c r="BA191" s="133"/>
      <c r="BB191" s="134"/>
      <c r="DM191" s="70"/>
    </row>
    <row r="192" spans="1:255" ht="14.25">
      <c r="A192" s="40"/>
      <c r="B192" s="40"/>
      <c r="C192" s="40"/>
      <c r="D192" s="40"/>
      <c r="E192" s="40"/>
      <c r="F192" s="40"/>
      <c r="G192" s="40"/>
      <c r="H192" s="40"/>
      <c r="I192" s="40"/>
      <c r="J192" s="40"/>
      <c r="K192" s="40"/>
      <c r="L192" s="41"/>
      <c r="M192" s="41"/>
      <c r="N192" s="41"/>
      <c r="O192" s="41"/>
      <c r="P192" s="40"/>
      <c r="Q192" s="40"/>
      <c r="R192" s="40"/>
      <c r="S192" s="40"/>
      <c r="T192" s="40"/>
      <c r="U192" s="40"/>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DM192" s="70"/>
    </row>
    <row r="193" spans="1:117" ht="14.25">
      <c r="A193" s="43"/>
      <c r="B193" s="44" t="s">
        <v>72</v>
      </c>
      <c r="C193" s="31"/>
      <c r="D193" s="31"/>
      <c r="E193" s="31"/>
      <c r="F193" s="31"/>
      <c r="G193" s="31"/>
      <c r="H193" s="31"/>
      <c r="I193" s="31"/>
      <c r="J193" s="31"/>
      <c r="K193" s="31"/>
      <c r="L193" s="45"/>
      <c r="M193" s="45"/>
      <c r="N193" s="45"/>
      <c r="O193" s="45"/>
      <c r="P193" s="31"/>
      <c r="Q193" s="31"/>
      <c r="R193" s="31"/>
      <c r="S193" s="31"/>
      <c r="T193" s="31"/>
      <c r="U193" s="31"/>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DM193" s="70"/>
    </row>
    <row r="194" spans="1:117" ht="15" thickBot="1">
      <c r="A194" s="31"/>
      <c r="B194" s="31"/>
      <c r="C194" s="31"/>
      <c r="D194" s="31"/>
      <c r="E194" s="31"/>
      <c r="F194" s="31"/>
      <c r="G194" s="31"/>
      <c r="H194" s="31"/>
      <c r="I194" s="31"/>
      <c r="J194" s="31"/>
      <c r="K194" s="31"/>
      <c r="L194" s="45"/>
      <c r="M194" s="45"/>
      <c r="N194" s="45"/>
      <c r="O194" s="45"/>
      <c r="P194" s="31"/>
      <c r="Q194" s="31"/>
      <c r="R194" s="31"/>
      <c r="S194" s="31"/>
      <c r="T194" s="31"/>
      <c r="U194" s="31"/>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DM194" s="70"/>
    </row>
    <row r="195" spans="1:117" ht="14.25">
      <c r="A195" s="31"/>
      <c r="B195" s="46"/>
      <c r="C195" s="40"/>
      <c r="D195" s="40"/>
      <c r="E195" s="40"/>
      <c r="F195" s="40"/>
      <c r="G195" s="40"/>
      <c r="H195" s="40"/>
      <c r="I195" s="40"/>
      <c r="J195" s="40"/>
      <c r="K195" s="40"/>
      <c r="L195" s="41"/>
      <c r="M195" s="41"/>
      <c r="N195" s="41"/>
      <c r="O195" s="41"/>
      <c r="P195" s="40"/>
      <c r="Q195" s="40"/>
      <c r="R195" s="40"/>
      <c r="S195" s="40"/>
      <c r="T195" s="40"/>
      <c r="U195" s="40"/>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7"/>
    </row>
    <row r="196" spans="1:117">
      <c r="A196" s="31"/>
      <c r="B196" s="135" t="s">
        <v>99</v>
      </c>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c r="BA196" s="136"/>
      <c r="BB196" s="137"/>
    </row>
    <row r="197" spans="1:117" ht="13.5">
      <c r="A197" s="31"/>
      <c r="B197" s="135"/>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7"/>
      <c r="BG197" s="34"/>
    </row>
    <row r="198" spans="1:117">
      <c r="A198" s="31"/>
      <c r="B198" s="135"/>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7"/>
    </row>
    <row r="199" spans="1:117">
      <c r="A199" s="31"/>
      <c r="B199" s="135"/>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7"/>
    </row>
    <row r="200" spans="1:117">
      <c r="A200" s="31"/>
      <c r="B200" s="135"/>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36"/>
      <c r="AP200" s="136"/>
      <c r="AQ200" s="136"/>
      <c r="AR200" s="136"/>
      <c r="AS200" s="136"/>
      <c r="AT200" s="136"/>
      <c r="AU200" s="136"/>
      <c r="AV200" s="136"/>
      <c r="AW200" s="136"/>
      <c r="AX200" s="136"/>
      <c r="AY200" s="136"/>
      <c r="AZ200" s="136"/>
      <c r="BA200" s="136"/>
      <c r="BB200" s="137"/>
    </row>
    <row r="201" spans="1:117">
      <c r="A201" s="31"/>
      <c r="B201" s="135"/>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36"/>
      <c r="AP201" s="136"/>
      <c r="AQ201" s="136"/>
      <c r="AR201" s="136"/>
      <c r="AS201" s="136"/>
      <c r="AT201" s="136"/>
      <c r="AU201" s="136"/>
      <c r="AV201" s="136"/>
      <c r="AW201" s="136"/>
      <c r="AX201" s="136"/>
      <c r="AY201" s="136"/>
      <c r="AZ201" s="136"/>
      <c r="BA201" s="136"/>
      <c r="BB201" s="137"/>
    </row>
    <row r="202" spans="1:117">
      <c r="A202" s="31"/>
      <c r="B202" s="135"/>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7"/>
    </row>
    <row r="203" spans="1:117">
      <c r="A203" s="31"/>
      <c r="B203" s="135"/>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7"/>
    </row>
    <row r="204" spans="1:117">
      <c r="A204" s="31"/>
      <c r="B204" s="135"/>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7"/>
    </row>
    <row r="205" spans="1:117">
      <c r="A205" s="31"/>
      <c r="B205" s="135"/>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7"/>
    </row>
    <row r="206" spans="1:117" ht="15" thickBot="1">
      <c r="A206" s="48"/>
      <c r="B206" s="49"/>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1"/>
    </row>
    <row r="207" spans="1:117">
      <c r="B207" s="52"/>
    </row>
    <row r="208" spans="1:117">
      <c r="B208" s="52"/>
    </row>
    <row r="209" spans="1:255" ht="14.25">
      <c r="B209" s="44" t="s">
        <v>74</v>
      </c>
      <c r="C209" s="31"/>
      <c r="D209" s="31"/>
      <c r="E209" s="31"/>
      <c r="F209" s="31"/>
      <c r="G209" s="31"/>
      <c r="H209" s="31"/>
      <c r="I209" s="31"/>
      <c r="J209" s="31"/>
      <c r="K209" s="31"/>
      <c r="L209" s="45"/>
      <c r="M209" s="45"/>
      <c r="N209" s="45"/>
      <c r="O209" s="45"/>
      <c r="P209" s="31"/>
      <c r="Q209" s="31"/>
      <c r="R209" s="31"/>
      <c r="S209" s="31"/>
      <c r="T209" s="31"/>
      <c r="U209" s="31"/>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row>
    <row r="210" spans="1:255" ht="15" thickBot="1">
      <c r="B210" s="31"/>
      <c r="C210" s="31"/>
      <c r="D210" s="31"/>
      <c r="E210" s="31"/>
      <c r="F210" s="31"/>
      <c r="G210" s="31"/>
      <c r="H210" s="31"/>
      <c r="I210" s="31"/>
      <c r="J210" s="31"/>
      <c r="K210" s="31"/>
      <c r="L210" s="45"/>
      <c r="M210" s="45"/>
      <c r="N210" s="45"/>
      <c r="O210" s="45"/>
      <c r="P210" s="31"/>
      <c r="Q210" s="31"/>
      <c r="R210" s="31"/>
      <c r="S210" s="31"/>
      <c r="T210" s="31"/>
      <c r="U210" s="31"/>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210" t="s">
        <v>75</v>
      </c>
      <c r="AV210" s="210"/>
      <c r="AW210" s="210"/>
      <c r="AX210" s="210"/>
      <c r="AY210" s="210"/>
      <c r="AZ210" s="210"/>
      <c r="BA210" s="210"/>
      <c r="BB210" s="210"/>
    </row>
    <row r="211" spans="1:255" s="34" customFormat="1" ht="13.5">
      <c r="A211" s="31"/>
      <c r="B211" s="138" t="s">
        <v>76</v>
      </c>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8"/>
      <c r="AE211" s="144" t="s">
        <v>170</v>
      </c>
      <c r="AF211" s="167"/>
      <c r="AG211" s="167"/>
      <c r="AH211" s="167"/>
      <c r="AI211" s="167"/>
      <c r="AJ211" s="167"/>
      <c r="AK211" s="167"/>
      <c r="AL211" s="167"/>
      <c r="AM211" s="168"/>
      <c r="AN211" s="144" t="s">
        <v>171</v>
      </c>
      <c r="AO211" s="167"/>
      <c r="AP211" s="167"/>
      <c r="AQ211" s="167"/>
      <c r="AR211" s="167"/>
      <c r="AS211" s="167"/>
      <c r="AT211" s="167"/>
      <c r="AU211" s="167"/>
      <c r="AV211" s="168"/>
      <c r="AW211" s="144" t="s">
        <v>78</v>
      </c>
      <c r="AX211" s="167"/>
      <c r="AY211" s="167"/>
      <c r="AZ211" s="167"/>
      <c r="BA211" s="167"/>
      <c r="BB211" s="178"/>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row>
    <row r="212" spans="1:255" s="34" customFormat="1" ht="13.5">
      <c r="A212" s="31"/>
      <c r="B212" s="169"/>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1"/>
      <c r="AE212" s="177"/>
      <c r="AF212" s="170"/>
      <c r="AG212" s="170"/>
      <c r="AH212" s="170"/>
      <c r="AI212" s="170"/>
      <c r="AJ212" s="170"/>
      <c r="AK212" s="170"/>
      <c r="AL212" s="170"/>
      <c r="AM212" s="171"/>
      <c r="AN212" s="177"/>
      <c r="AO212" s="170"/>
      <c r="AP212" s="170"/>
      <c r="AQ212" s="170"/>
      <c r="AR212" s="170"/>
      <c r="AS212" s="170"/>
      <c r="AT212" s="170"/>
      <c r="AU212" s="170"/>
      <c r="AV212" s="171"/>
      <c r="AW212" s="177"/>
      <c r="AX212" s="170"/>
      <c r="AY212" s="170"/>
      <c r="AZ212" s="170"/>
      <c r="BA212" s="170"/>
      <c r="BB212" s="179"/>
      <c r="BC212" s="33"/>
      <c r="BD212" s="33"/>
      <c r="BE212" s="33"/>
      <c r="BF212" s="71"/>
      <c r="BG212" s="72"/>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row>
    <row r="213" spans="1:255" s="34" customFormat="1" ht="14.25">
      <c r="A213" s="31"/>
      <c r="B213" s="53" t="s">
        <v>79</v>
      </c>
      <c r="C213" s="194" t="s">
        <v>100</v>
      </c>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5"/>
      <c r="AE213" s="148">
        <v>398403</v>
      </c>
      <c r="AF213" s="180"/>
      <c r="AG213" s="180"/>
      <c r="AH213" s="180"/>
      <c r="AI213" s="180"/>
      <c r="AJ213" s="180"/>
      <c r="AK213" s="180"/>
      <c r="AL213" s="180"/>
      <c r="AM213" s="181"/>
      <c r="AN213" s="148">
        <v>71091</v>
      </c>
      <c r="AO213" s="180"/>
      <c r="AP213" s="180"/>
      <c r="AQ213" s="180"/>
      <c r="AR213" s="180"/>
      <c r="AS213" s="180"/>
      <c r="AT213" s="180"/>
      <c r="AU213" s="180"/>
      <c r="AV213" s="181"/>
      <c r="AW213" s="148"/>
      <c r="AX213" s="180"/>
      <c r="AY213" s="180"/>
      <c r="AZ213" s="180"/>
      <c r="BA213" s="180"/>
      <c r="BB213" s="182"/>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row>
    <row r="214" spans="1:255" s="34" customFormat="1" ht="14.25">
      <c r="A214" s="31"/>
      <c r="B214" s="32"/>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89"/>
      <c r="AA214" s="89"/>
      <c r="AB214" s="89"/>
      <c r="AC214" s="89"/>
      <c r="AD214" s="89"/>
      <c r="AE214" s="148"/>
      <c r="AF214" s="190"/>
      <c r="AG214" s="190"/>
      <c r="AH214" s="190"/>
      <c r="AI214" s="190"/>
      <c r="AJ214" s="190"/>
      <c r="AK214" s="190"/>
      <c r="AL214" s="190"/>
      <c r="AM214" s="191"/>
      <c r="AN214" s="148"/>
      <c r="AO214" s="180"/>
      <c r="AP214" s="180"/>
      <c r="AQ214" s="180"/>
      <c r="AR214" s="180"/>
      <c r="AS214" s="180"/>
      <c r="AT214" s="180"/>
      <c r="AU214" s="180"/>
      <c r="AV214" s="181"/>
      <c r="AW214" s="148"/>
      <c r="AX214" s="180"/>
      <c r="AY214" s="180"/>
      <c r="AZ214" s="180"/>
      <c r="BA214" s="180"/>
      <c r="BB214" s="182"/>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row>
    <row r="215" spans="1:255" s="34" customFormat="1" ht="14.25">
      <c r="A215" s="31"/>
      <c r="B215" s="32"/>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89"/>
      <c r="AA215" s="89"/>
      <c r="AB215" s="89"/>
      <c r="AC215" s="89"/>
      <c r="AD215" s="89"/>
      <c r="AE215" s="148"/>
      <c r="AF215" s="190"/>
      <c r="AG215" s="190"/>
      <c r="AH215" s="190"/>
      <c r="AI215" s="190"/>
      <c r="AJ215" s="190"/>
      <c r="AK215" s="190"/>
      <c r="AL215" s="190"/>
      <c r="AM215" s="191"/>
      <c r="AN215" s="148"/>
      <c r="AO215" s="180"/>
      <c r="AP215" s="180"/>
      <c r="AQ215" s="180"/>
      <c r="AR215" s="180"/>
      <c r="AS215" s="180"/>
      <c r="AT215" s="180"/>
      <c r="AU215" s="180"/>
      <c r="AV215" s="181"/>
      <c r="AW215" s="148"/>
      <c r="AX215" s="180"/>
      <c r="AY215" s="180"/>
      <c r="AZ215" s="180"/>
      <c r="BA215" s="180"/>
      <c r="BB215" s="182"/>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row>
    <row r="216" spans="1:255" s="34" customFormat="1" ht="14.25">
      <c r="A216" s="31"/>
      <c r="B216" s="32"/>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89"/>
      <c r="AA216" s="89"/>
      <c r="AB216" s="89"/>
      <c r="AC216" s="89"/>
      <c r="AD216" s="89"/>
      <c r="AE216" s="148"/>
      <c r="AF216" s="190"/>
      <c r="AG216" s="190"/>
      <c r="AH216" s="190"/>
      <c r="AI216" s="190"/>
      <c r="AJ216" s="190"/>
      <c r="AK216" s="190"/>
      <c r="AL216" s="190"/>
      <c r="AM216" s="191"/>
      <c r="AN216" s="148"/>
      <c r="AO216" s="180"/>
      <c r="AP216" s="180"/>
      <c r="AQ216" s="180"/>
      <c r="AR216" s="180"/>
      <c r="AS216" s="180"/>
      <c r="AT216" s="180"/>
      <c r="AU216" s="180"/>
      <c r="AV216" s="181"/>
      <c r="AW216" s="148"/>
      <c r="AX216" s="180"/>
      <c r="AY216" s="180"/>
      <c r="AZ216" s="180"/>
      <c r="BA216" s="180"/>
      <c r="BB216" s="182"/>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row>
    <row r="217" spans="1:255" s="34" customFormat="1" ht="14.25">
      <c r="A217" s="31"/>
      <c r="B217" s="58"/>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60"/>
      <c r="AA217" s="60"/>
      <c r="AB217" s="60"/>
      <c r="AC217" s="60"/>
      <c r="AD217" s="60"/>
      <c r="AE217" s="148"/>
      <c r="AF217" s="190"/>
      <c r="AG217" s="190"/>
      <c r="AH217" s="190"/>
      <c r="AI217" s="190"/>
      <c r="AJ217" s="190"/>
      <c r="AK217" s="190"/>
      <c r="AL217" s="190"/>
      <c r="AM217" s="191"/>
      <c r="AN217" s="148"/>
      <c r="AO217" s="180"/>
      <c r="AP217" s="180"/>
      <c r="AQ217" s="180"/>
      <c r="AR217" s="180"/>
      <c r="AS217" s="180"/>
      <c r="AT217" s="180"/>
      <c r="AU217" s="180"/>
      <c r="AV217" s="181"/>
      <c r="AW217" s="154"/>
      <c r="AX217" s="192"/>
      <c r="AY217" s="192"/>
      <c r="AZ217" s="192"/>
      <c r="BA217" s="192"/>
      <c r="BB217" s="19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row>
    <row r="218" spans="1:255" s="34" customFormat="1" ht="14.25">
      <c r="A218" s="31"/>
      <c r="B218" s="32"/>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89"/>
      <c r="AA218" s="89"/>
      <c r="AB218" s="89"/>
      <c r="AC218" s="89"/>
      <c r="AD218" s="89"/>
      <c r="AE218" s="148"/>
      <c r="AF218" s="190"/>
      <c r="AG218" s="190"/>
      <c r="AH218" s="190"/>
      <c r="AI218" s="190"/>
      <c r="AJ218" s="190"/>
      <c r="AK218" s="190"/>
      <c r="AL218" s="190"/>
      <c r="AM218" s="191"/>
      <c r="AN218" s="148"/>
      <c r="AO218" s="180"/>
      <c r="AP218" s="180"/>
      <c r="AQ218" s="180"/>
      <c r="AR218" s="180"/>
      <c r="AS218" s="180"/>
      <c r="AT218" s="180"/>
      <c r="AU218" s="180"/>
      <c r="AV218" s="181"/>
      <c r="AW218" s="148"/>
      <c r="AX218" s="180"/>
      <c r="AY218" s="180"/>
      <c r="AZ218" s="180"/>
      <c r="BA218" s="180"/>
      <c r="BB218" s="182"/>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row>
    <row r="219" spans="1:255" s="34" customFormat="1" ht="14.25">
      <c r="A219" s="31"/>
      <c r="B219" s="58"/>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148"/>
      <c r="AF219" s="190"/>
      <c r="AG219" s="190"/>
      <c r="AH219" s="190"/>
      <c r="AI219" s="190"/>
      <c r="AJ219" s="190"/>
      <c r="AK219" s="190"/>
      <c r="AL219" s="190"/>
      <c r="AM219" s="191"/>
      <c r="AN219" s="148"/>
      <c r="AO219" s="157"/>
      <c r="AP219" s="157"/>
      <c r="AQ219" s="157"/>
      <c r="AR219" s="157"/>
      <c r="AS219" s="157"/>
      <c r="AT219" s="157"/>
      <c r="AU219" s="157"/>
      <c r="AV219" s="158"/>
      <c r="AW219" s="148"/>
      <c r="AX219" s="180"/>
      <c r="AY219" s="180"/>
      <c r="AZ219" s="180"/>
      <c r="BA219" s="180"/>
      <c r="BB219" s="182"/>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row>
    <row r="220" spans="1:255" s="34" customFormat="1" ht="15" thickBot="1">
      <c r="A220" s="31"/>
      <c r="B220" s="62"/>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159"/>
      <c r="AF220" s="199"/>
      <c r="AG220" s="199"/>
      <c r="AH220" s="199"/>
      <c r="AI220" s="199"/>
      <c r="AJ220" s="199"/>
      <c r="AK220" s="199"/>
      <c r="AL220" s="199"/>
      <c r="AM220" s="200"/>
      <c r="AN220" s="159"/>
      <c r="AO220" s="162"/>
      <c r="AP220" s="162"/>
      <c r="AQ220" s="162"/>
      <c r="AR220" s="162"/>
      <c r="AS220" s="162"/>
      <c r="AT220" s="162"/>
      <c r="AU220" s="162"/>
      <c r="AV220" s="163"/>
      <c r="AW220" s="164"/>
      <c r="AX220" s="201"/>
      <c r="AY220" s="201"/>
      <c r="AZ220" s="201"/>
      <c r="BA220" s="201"/>
      <c r="BB220" s="202"/>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row>
    <row r="221" spans="1:255" s="34" customFormat="1" ht="15.75" thickTop="1" thickBot="1">
      <c r="A221" s="48"/>
      <c r="B221" s="183" t="s">
        <v>80</v>
      </c>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4"/>
      <c r="AE221" s="186">
        <f>SUM(AE213:AM220)</f>
        <v>398403</v>
      </c>
      <c r="AF221" s="205"/>
      <c r="AG221" s="205"/>
      <c r="AH221" s="205"/>
      <c r="AI221" s="205"/>
      <c r="AJ221" s="205"/>
      <c r="AK221" s="205"/>
      <c r="AL221" s="205"/>
      <c r="AM221" s="206"/>
      <c r="AN221" s="186">
        <f>SUM(AN213:AW220)</f>
        <v>71091</v>
      </c>
      <c r="AO221" s="205"/>
      <c r="AP221" s="205"/>
      <c r="AQ221" s="205"/>
      <c r="AR221" s="205"/>
      <c r="AS221" s="205"/>
      <c r="AT221" s="205"/>
      <c r="AU221" s="205"/>
      <c r="AV221" s="206"/>
      <c r="AW221" s="186"/>
      <c r="AX221" s="205"/>
      <c r="AY221" s="205"/>
      <c r="AZ221" s="205"/>
      <c r="BA221" s="205"/>
      <c r="BB221" s="207"/>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row>
    <row r="222" spans="1:255" ht="13.5">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row>
    <row r="223" spans="1:255" ht="14.25">
      <c r="A223" s="35" t="s">
        <v>66</v>
      </c>
      <c r="BA223" s="36"/>
      <c r="BB223" s="37" t="s">
        <v>67</v>
      </c>
      <c r="BC223" s="36"/>
    </row>
    <row r="225" spans="1:117">
      <c r="AD225" s="38"/>
      <c r="AH225" s="38"/>
      <c r="AI225" s="38"/>
      <c r="AJ225" s="38"/>
      <c r="AK225" s="38"/>
      <c r="AL225" s="38"/>
      <c r="AM225" s="38"/>
      <c r="AS225" s="38"/>
      <c r="BB225" s="39" t="s">
        <v>91</v>
      </c>
    </row>
    <row r="226" spans="1:117">
      <c r="AD226" s="38"/>
      <c r="AH226" s="38"/>
      <c r="AI226" s="38"/>
      <c r="AJ226" s="38"/>
      <c r="AK226" s="38"/>
      <c r="AL226" s="38"/>
      <c r="AM226" s="38"/>
      <c r="AS226" s="38"/>
    </row>
    <row r="227" spans="1:117" ht="13.5" thickBot="1">
      <c r="AD227" s="38"/>
      <c r="AH227" s="38"/>
      <c r="AI227" s="38"/>
      <c r="AJ227" s="38"/>
      <c r="AK227" s="38"/>
      <c r="AL227" s="38"/>
      <c r="AM227" s="38"/>
      <c r="AS227" s="38"/>
      <c r="DM227" s="70"/>
    </row>
    <row r="228" spans="1:117" ht="15" thickBot="1">
      <c r="A228" s="127" t="s">
        <v>69</v>
      </c>
      <c r="B228" s="128"/>
      <c r="C228" s="128"/>
      <c r="D228" s="128"/>
      <c r="E228" s="128"/>
      <c r="F228" s="128"/>
      <c r="G228" s="128"/>
      <c r="H228" s="128"/>
      <c r="I228" s="128"/>
      <c r="J228" s="128"/>
      <c r="K228" s="129"/>
      <c r="L228" s="130">
        <v>7</v>
      </c>
      <c r="M228" s="131"/>
      <c r="N228" s="131"/>
      <c r="O228" s="132"/>
      <c r="P228" s="127" t="s">
        <v>70</v>
      </c>
      <c r="Q228" s="128"/>
      <c r="R228" s="128"/>
      <c r="S228" s="128"/>
      <c r="T228" s="128"/>
      <c r="U228" s="129"/>
      <c r="V228" s="133" t="s">
        <v>101</v>
      </c>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4"/>
      <c r="DM228" s="70"/>
    </row>
    <row r="229" spans="1:117" ht="14.25">
      <c r="A229" s="40"/>
      <c r="B229" s="40"/>
      <c r="C229" s="40"/>
      <c r="D229" s="40"/>
      <c r="E229" s="40"/>
      <c r="F229" s="40"/>
      <c r="G229" s="40"/>
      <c r="H229" s="40"/>
      <c r="I229" s="40"/>
      <c r="J229" s="40"/>
      <c r="K229" s="40"/>
      <c r="L229" s="41"/>
      <c r="M229" s="41"/>
      <c r="N229" s="41"/>
      <c r="O229" s="41"/>
      <c r="P229" s="40"/>
      <c r="Q229" s="40"/>
      <c r="R229" s="40"/>
      <c r="S229" s="40"/>
      <c r="T229" s="40"/>
      <c r="U229" s="40"/>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DM229" s="70"/>
    </row>
    <row r="230" spans="1:117" ht="14.25">
      <c r="A230" s="43"/>
      <c r="B230" s="44" t="s">
        <v>72</v>
      </c>
      <c r="C230" s="31"/>
      <c r="D230" s="31"/>
      <c r="E230" s="31"/>
      <c r="F230" s="31"/>
      <c r="G230" s="31"/>
      <c r="H230" s="31"/>
      <c r="I230" s="31"/>
      <c r="J230" s="31"/>
      <c r="K230" s="31"/>
      <c r="L230" s="45"/>
      <c r="M230" s="45"/>
      <c r="N230" s="45"/>
      <c r="O230" s="45"/>
      <c r="P230" s="31"/>
      <c r="Q230" s="31"/>
      <c r="R230" s="31"/>
      <c r="S230" s="31"/>
      <c r="T230" s="31"/>
      <c r="U230" s="31"/>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DM230" s="70"/>
    </row>
    <row r="231" spans="1:117" ht="15" thickBot="1">
      <c r="A231" s="31"/>
      <c r="B231" s="31"/>
      <c r="C231" s="31"/>
      <c r="D231" s="31"/>
      <c r="E231" s="31"/>
      <c r="F231" s="31"/>
      <c r="G231" s="31"/>
      <c r="H231" s="31"/>
      <c r="I231" s="31"/>
      <c r="J231" s="31"/>
      <c r="K231" s="31"/>
      <c r="L231" s="45"/>
      <c r="M231" s="45"/>
      <c r="N231" s="45"/>
      <c r="O231" s="45"/>
      <c r="P231" s="31"/>
      <c r="Q231" s="31"/>
      <c r="R231" s="31"/>
      <c r="S231" s="31"/>
      <c r="T231" s="31"/>
      <c r="U231" s="31"/>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DM231" s="70"/>
    </row>
    <row r="232" spans="1:117" ht="14.25">
      <c r="A232" s="31"/>
      <c r="B232" s="46"/>
      <c r="C232" s="40"/>
      <c r="D232" s="40"/>
      <c r="E232" s="40"/>
      <c r="F232" s="40"/>
      <c r="G232" s="40"/>
      <c r="H232" s="40"/>
      <c r="I232" s="40"/>
      <c r="J232" s="40"/>
      <c r="K232" s="40"/>
      <c r="L232" s="41"/>
      <c r="M232" s="41"/>
      <c r="N232" s="41"/>
      <c r="O232" s="41"/>
      <c r="P232" s="40"/>
      <c r="Q232" s="40"/>
      <c r="R232" s="40"/>
      <c r="S232" s="40"/>
      <c r="T232" s="40"/>
      <c r="U232" s="40"/>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7"/>
    </row>
    <row r="233" spans="1:117" ht="12.75" customHeight="1">
      <c r="A233" s="31"/>
      <c r="B233" s="135" t="s">
        <v>102</v>
      </c>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7"/>
    </row>
    <row r="234" spans="1:117" ht="13.5" customHeight="1">
      <c r="A234" s="31"/>
      <c r="B234" s="135"/>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7"/>
      <c r="BG234" s="34"/>
    </row>
    <row r="235" spans="1:117" ht="12.75" customHeight="1">
      <c r="A235" s="31"/>
      <c r="B235" s="135"/>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7"/>
    </row>
    <row r="236" spans="1:117" ht="12.75" customHeight="1">
      <c r="A236" s="31"/>
      <c r="B236" s="135"/>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7"/>
    </row>
    <row r="237" spans="1:117" ht="12.75" customHeight="1">
      <c r="A237" s="31"/>
      <c r="B237" s="135"/>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7"/>
    </row>
    <row r="238" spans="1:117" ht="12.75" customHeight="1">
      <c r="A238" s="31"/>
      <c r="B238" s="135"/>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7"/>
    </row>
    <row r="239" spans="1:117" ht="12.75" customHeight="1">
      <c r="A239" s="31"/>
      <c r="B239" s="135"/>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7"/>
    </row>
    <row r="240" spans="1:117" ht="12.75" customHeight="1">
      <c r="A240" s="31"/>
      <c r="B240" s="135"/>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7"/>
    </row>
    <row r="241" spans="1:255" ht="12.75" customHeight="1">
      <c r="A241" s="31"/>
      <c r="B241" s="135"/>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7"/>
    </row>
    <row r="242" spans="1:255" ht="12.75" customHeight="1">
      <c r="A242" s="31"/>
      <c r="B242" s="135"/>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7"/>
    </row>
    <row r="243" spans="1:255" ht="15" thickBot="1">
      <c r="A243" s="48"/>
      <c r="B243" s="49"/>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1"/>
    </row>
    <row r="244" spans="1:255">
      <c r="B244" s="52"/>
    </row>
    <row r="245" spans="1:255">
      <c r="B245" s="52"/>
    </row>
    <row r="246" spans="1:255" ht="14.25">
      <c r="B246" s="44" t="s">
        <v>74</v>
      </c>
      <c r="C246" s="31"/>
      <c r="D246" s="31"/>
      <c r="E246" s="31"/>
      <c r="F246" s="31"/>
      <c r="G246" s="31"/>
      <c r="H246" s="31"/>
      <c r="I246" s="31"/>
      <c r="J246" s="31"/>
      <c r="K246" s="31"/>
      <c r="L246" s="45"/>
      <c r="M246" s="45"/>
      <c r="N246" s="45"/>
      <c r="O246" s="45"/>
      <c r="P246" s="31"/>
      <c r="Q246" s="31"/>
      <c r="R246" s="31"/>
      <c r="S246" s="31"/>
      <c r="T246" s="31"/>
      <c r="U246" s="31"/>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row>
    <row r="247" spans="1:255" ht="15" thickBot="1">
      <c r="B247" s="31"/>
      <c r="C247" s="31"/>
      <c r="D247" s="31"/>
      <c r="E247" s="31"/>
      <c r="F247" s="31"/>
      <c r="G247" s="31"/>
      <c r="H247" s="31"/>
      <c r="I247" s="31"/>
      <c r="J247" s="31"/>
      <c r="K247" s="31"/>
      <c r="L247" s="45"/>
      <c r="M247" s="45"/>
      <c r="N247" s="45"/>
      <c r="O247" s="45"/>
      <c r="P247" s="31"/>
      <c r="Q247" s="31"/>
      <c r="R247" s="31"/>
      <c r="S247" s="31"/>
      <c r="T247" s="31"/>
      <c r="U247" s="31"/>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210" t="s">
        <v>75</v>
      </c>
      <c r="AV247" s="210"/>
      <c r="AW247" s="210"/>
      <c r="AX247" s="210"/>
      <c r="AY247" s="210"/>
      <c r="AZ247" s="210"/>
      <c r="BA247" s="210"/>
      <c r="BB247" s="210"/>
    </row>
    <row r="248" spans="1:255" s="34" customFormat="1" ht="13.5" customHeight="1">
      <c r="A248" s="31"/>
      <c r="B248" s="138" t="s">
        <v>76</v>
      </c>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8"/>
      <c r="AE248" s="144" t="s">
        <v>170</v>
      </c>
      <c r="AF248" s="167"/>
      <c r="AG248" s="167"/>
      <c r="AH248" s="167"/>
      <c r="AI248" s="167"/>
      <c r="AJ248" s="167"/>
      <c r="AK248" s="167"/>
      <c r="AL248" s="167"/>
      <c r="AM248" s="168"/>
      <c r="AN248" s="144" t="s">
        <v>171</v>
      </c>
      <c r="AO248" s="167"/>
      <c r="AP248" s="167"/>
      <c r="AQ248" s="167"/>
      <c r="AR248" s="167"/>
      <c r="AS248" s="167"/>
      <c r="AT248" s="167"/>
      <c r="AU248" s="167"/>
      <c r="AV248" s="168"/>
      <c r="AW248" s="144" t="s">
        <v>78</v>
      </c>
      <c r="AX248" s="167"/>
      <c r="AY248" s="167"/>
      <c r="AZ248" s="167"/>
      <c r="BA248" s="167"/>
      <c r="BB248" s="178"/>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row>
    <row r="249" spans="1:255" s="34" customFormat="1" ht="13.5">
      <c r="A249" s="31"/>
      <c r="B249" s="169"/>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1"/>
      <c r="AE249" s="177"/>
      <c r="AF249" s="170"/>
      <c r="AG249" s="170"/>
      <c r="AH249" s="170"/>
      <c r="AI249" s="170"/>
      <c r="AJ249" s="170"/>
      <c r="AK249" s="170"/>
      <c r="AL249" s="170"/>
      <c r="AM249" s="171"/>
      <c r="AN249" s="177"/>
      <c r="AO249" s="170"/>
      <c r="AP249" s="170"/>
      <c r="AQ249" s="170"/>
      <c r="AR249" s="170"/>
      <c r="AS249" s="170"/>
      <c r="AT249" s="170"/>
      <c r="AU249" s="170"/>
      <c r="AV249" s="171"/>
      <c r="AW249" s="177"/>
      <c r="AX249" s="170"/>
      <c r="AY249" s="170"/>
      <c r="AZ249" s="170"/>
      <c r="BA249" s="170"/>
      <c r="BB249" s="179"/>
      <c r="BC249" s="33"/>
      <c r="BD249" s="33"/>
      <c r="BE249" s="33"/>
      <c r="BF249" s="71"/>
      <c r="BG249" s="72"/>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row>
    <row r="250" spans="1:255" s="34" customFormat="1" ht="18.75" customHeight="1">
      <c r="A250" s="31"/>
      <c r="B250" s="66" t="s">
        <v>79</v>
      </c>
      <c r="C250" s="57" t="s">
        <v>103</v>
      </c>
      <c r="D250" s="54"/>
      <c r="E250" s="54"/>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8"/>
      <c r="AE250" s="148">
        <v>3484</v>
      </c>
      <c r="AF250" s="157"/>
      <c r="AG250" s="157"/>
      <c r="AH250" s="157"/>
      <c r="AI250" s="157"/>
      <c r="AJ250" s="157"/>
      <c r="AK250" s="157"/>
      <c r="AL250" s="157"/>
      <c r="AM250" s="158"/>
      <c r="AN250" s="148">
        <v>3610</v>
      </c>
      <c r="AO250" s="157"/>
      <c r="AP250" s="157"/>
      <c r="AQ250" s="157"/>
      <c r="AR250" s="157"/>
      <c r="AS250" s="157"/>
      <c r="AT250" s="157"/>
      <c r="AU250" s="157"/>
      <c r="AV250" s="158"/>
      <c r="AW250" s="148"/>
      <c r="AX250" s="180"/>
      <c r="AY250" s="180"/>
      <c r="AZ250" s="180"/>
      <c r="BA250" s="180"/>
      <c r="BB250" s="182"/>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row>
    <row r="251" spans="1:255" s="34" customFormat="1" ht="18.75" customHeight="1">
      <c r="A251" s="31"/>
      <c r="B251" s="67" t="s">
        <v>79</v>
      </c>
      <c r="C251" s="45" t="s">
        <v>104</v>
      </c>
      <c r="D251" s="57"/>
      <c r="E251" s="57"/>
      <c r="F251" s="57"/>
      <c r="G251" s="57"/>
      <c r="H251" s="57"/>
      <c r="I251" s="57"/>
      <c r="J251" s="57"/>
      <c r="K251" s="57"/>
      <c r="L251" s="57"/>
      <c r="M251" s="57"/>
      <c r="N251" s="57"/>
      <c r="O251" s="57"/>
      <c r="P251" s="57"/>
      <c r="Q251" s="57"/>
      <c r="R251" s="57"/>
      <c r="S251" s="57"/>
      <c r="T251" s="57"/>
      <c r="U251" s="57"/>
      <c r="V251" s="57"/>
      <c r="W251" s="57"/>
      <c r="X251" s="57"/>
      <c r="Y251" s="57"/>
      <c r="Z251" s="89"/>
      <c r="AA251" s="89"/>
      <c r="AB251" s="89"/>
      <c r="AC251" s="89"/>
      <c r="AD251" s="89"/>
      <c r="AE251" s="148">
        <v>68993</v>
      </c>
      <c r="AF251" s="157"/>
      <c r="AG251" s="157"/>
      <c r="AH251" s="157"/>
      <c r="AI251" s="157"/>
      <c r="AJ251" s="157"/>
      <c r="AK251" s="157"/>
      <c r="AL251" s="157"/>
      <c r="AM251" s="158"/>
      <c r="AN251" s="148">
        <v>69493</v>
      </c>
      <c r="AO251" s="157"/>
      <c r="AP251" s="157"/>
      <c r="AQ251" s="157"/>
      <c r="AR251" s="157"/>
      <c r="AS251" s="157"/>
      <c r="AT251" s="157"/>
      <c r="AU251" s="157"/>
      <c r="AV251" s="158"/>
      <c r="AW251" s="148"/>
      <c r="AX251" s="180"/>
      <c r="AY251" s="180"/>
      <c r="AZ251" s="180"/>
      <c r="BA251" s="180"/>
      <c r="BB251" s="182"/>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row>
    <row r="252" spans="1:255" s="34" customFormat="1" ht="18.75" customHeight="1">
      <c r="A252" s="31"/>
      <c r="B252" s="32" t="s">
        <v>79</v>
      </c>
      <c r="C252" s="54" t="s">
        <v>105</v>
      </c>
      <c r="D252" s="57"/>
      <c r="E252" s="57"/>
      <c r="F252" s="57"/>
      <c r="G252" s="57"/>
      <c r="H252" s="57"/>
      <c r="I252" s="57"/>
      <c r="J252" s="57"/>
      <c r="K252" s="57"/>
      <c r="L252" s="57"/>
      <c r="M252" s="57"/>
      <c r="N252" s="57"/>
      <c r="O252" s="57"/>
      <c r="P252" s="57"/>
      <c r="Q252" s="57"/>
      <c r="R252" s="57"/>
      <c r="S252" s="57"/>
      <c r="T252" s="57"/>
      <c r="U252" s="57"/>
      <c r="V252" s="57"/>
      <c r="W252" s="57"/>
      <c r="X252" s="57"/>
      <c r="Y252" s="57"/>
      <c r="Z252" s="89"/>
      <c r="AA252" s="89"/>
      <c r="AB252" s="89"/>
      <c r="AC252" s="89"/>
      <c r="AD252" s="89"/>
      <c r="AE252" s="148">
        <v>46035</v>
      </c>
      <c r="AF252" s="157"/>
      <c r="AG252" s="157"/>
      <c r="AH252" s="157"/>
      <c r="AI252" s="157"/>
      <c r="AJ252" s="157"/>
      <c r="AK252" s="157"/>
      <c r="AL252" s="157"/>
      <c r="AM252" s="158"/>
      <c r="AN252" s="148">
        <v>46018</v>
      </c>
      <c r="AO252" s="157"/>
      <c r="AP252" s="157"/>
      <c r="AQ252" s="157"/>
      <c r="AR252" s="157"/>
      <c r="AS252" s="157"/>
      <c r="AT252" s="157"/>
      <c r="AU252" s="157"/>
      <c r="AV252" s="158"/>
      <c r="AW252" s="148"/>
      <c r="AX252" s="180"/>
      <c r="AY252" s="180"/>
      <c r="AZ252" s="180"/>
      <c r="BA252" s="180"/>
      <c r="BB252" s="182"/>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row>
    <row r="253" spans="1:255" s="34" customFormat="1" ht="18.75" customHeight="1">
      <c r="A253" s="31"/>
      <c r="B253" s="53" t="s">
        <v>79</v>
      </c>
      <c r="C253" s="54" t="s">
        <v>106</v>
      </c>
      <c r="D253" s="57"/>
      <c r="E253" s="57"/>
      <c r="F253" s="57"/>
      <c r="G253" s="57"/>
      <c r="H253" s="57"/>
      <c r="I253" s="57"/>
      <c r="J253" s="57"/>
      <c r="K253" s="57"/>
      <c r="L253" s="57"/>
      <c r="M253" s="57"/>
      <c r="N253" s="57"/>
      <c r="O253" s="57"/>
      <c r="P253" s="57"/>
      <c r="Q253" s="57"/>
      <c r="R253" s="57"/>
      <c r="S253" s="57"/>
      <c r="T253" s="57"/>
      <c r="U253" s="57"/>
      <c r="V253" s="57"/>
      <c r="W253" s="57"/>
      <c r="X253" s="57"/>
      <c r="Y253" s="57"/>
      <c r="Z253" s="89"/>
      <c r="AA253" s="89"/>
      <c r="AB253" s="89"/>
      <c r="AC253" s="89"/>
      <c r="AD253" s="89"/>
      <c r="AE253" s="148">
        <v>65175</v>
      </c>
      <c r="AF253" s="157"/>
      <c r="AG253" s="157"/>
      <c r="AH253" s="157"/>
      <c r="AI253" s="157"/>
      <c r="AJ253" s="157"/>
      <c r="AK253" s="157"/>
      <c r="AL253" s="157"/>
      <c r="AM253" s="158"/>
      <c r="AN253" s="148">
        <v>69297</v>
      </c>
      <c r="AO253" s="157"/>
      <c r="AP253" s="157"/>
      <c r="AQ253" s="157"/>
      <c r="AR253" s="157"/>
      <c r="AS253" s="157"/>
      <c r="AT253" s="157"/>
      <c r="AU253" s="157"/>
      <c r="AV253" s="158"/>
      <c r="AW253" s="148"/>
      <c r="AX253" s="180"/>
      <c r="AY253" s="180"/>
      <c r="AZ253" s="180"/>
      <c r="BA253" s="180"/>
      <c r="BB253" s="182"/>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row>
    <row r="254" spans="1:255" s="34" customFormat="1" ht="18.75" customHeight="1">
      <c r="A254" s="31"/>
      <c r="B254" s="32" t="s">
        <v>79</v>
      </c>
      <c r="C254" s="57" t="s">
        <v>107</v>
      </c>
      <c r="D254" s="61"/>
      <c r="E254" s="61"/>
      <c r="F254" s="59"/>
      <c r="G254" s="59"/>
      <c r="H254" s="59"/>
      <c r="I254" s="59"/>
      <c r="J254" s="59"/>
      <c r="K254" s="59"/>
      <c r="L254" s="59"/>
      <c r="M254" s="59"/>
      <c r="N254" s="59"/>
      <c r="O254" s="59"/>
      <c r="P254" s="59"/>
      <c r="Q254" s="59"/>
      <c r="R254" s="59"/>
      <c r="S254" s="59"/>
      <c r="T254" s="59"/>
      <c r="U254" s="59"/>
      <c r="V254" s="59"/>
      <c r="W254" s="59"/>
      <c r="X254" s="59"/>
      <c r="Y254" s="59"/>
      <c r="Z254" s="60"/>
      <c r="AA254" s="60"/>
      <c r="AB254" s="60"/>
      <c r="AC254" s="60"/>
      <c r="AD254" s="60"/>
      <c r="AE254" s="148">
        <v>60</v>
      </c>
      <c r="AF254" s="157"/>
      <c r="AG254" s="157"/>
      <c r="AH254" s="157"/>
      <c r="AI254" s="157"/>
      <c r="AJ254" s="157"/>
      <c r="AK254" s="157"/>
      <c r="AL254" s="157"/>
      <c r="AM254" s="158"/>
      <c r="AN254" s="148">
        <v>74</v>
      </c>
      <c r="AO254" s="157"/>
      <c r="AP254" s="157"/>
      <c r="AQ254" s="157"/>
      <c r="AR254" s="157"/>
      <c r="AS254" s="157"/>
      <c r="AT254" s="157"/>
      <c r="AU254" s="157"/>
      <c r="AV254" s="158"/>
      <c r="AW254" s="154"/>
      <c r="AX254" s="192"/>
      <c r="AY254" s="192"/>
      <c r="AZ254" s="192"/>
      <c r="BA254" s="192"/>
      <c r="BB254" s="19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row>
    <row r="255" spans="1:255" s="34" customFormat="1" ht="18.75" customHeight="1">
      <c r="A255" s="31"/>
      <c r="B255" s="32" t="s">
        <v>79</v>
      </c>
      <c r="C255" s="57" t="s">
        <v>108</v>
      </c>
      <c r="D255" s="57"/>
      <c r="E255" s="57"/>
      <c r="F255" s="57"/>
      <c r="G255" s="57"/>
      <c r="H255" s="57"/>
      <c r="I255" s="57"/>
      <c r="J255" s="57"/>
      <c r="K255" s="57"/>
      <c r="L255" s="57"/>
      <c r="M255" s="57"/>
      <c r="N255" s="57"/>
      <c r="O255" s="57"/>
      <c r="P255" s="57"/>
      <c r="Q255" s="57"/>
      <c r="R255" s="57"/>
      <c r="S255" s="57"/>
      <c r="T255" s="57"/>
      <c r="U255" s="57"/>
      <c r="V255" s="57"/>
      <c r="W255" s="57"/>
      <c r="X255" s="57"/>
      <c r="Y255" s="57"/>
      <c r="Z255" s="89"/>
      <c r="AA255" s="89"/>
      <c r="AB255" s="89"/>
      <c r="AC255" s="89"/>
      <c r="AD255" s="89"/>
      <c r="AE255" s="148">
        <v>24082</v>
      </c>
      <c r="AF255" s="157"/>
      <c r="AG255" s="157"/>
      <c r="AH255" s="157"/>
      <c r="AI255" s="157"/>
      <c r="AJ255" s="157"/>
      <c r="AK255" s="157"/>
      <c r="AL255" s="157"/>
      <c r="AM255" s="158"/>
      <c r="AN255" s="148">
        <v>28715</v>
      </c>
      <c r="AO255" s="157"/>
      <c r="AP255" s="157"/>
      <c r="AQ255" s="157"/>
      <c r="AR255" s="157"/>
      <c r="AS255" s="157"/>
      <c r="AT255" s="157"/>
      <c r="AU255" s="157"/>
      <c r="AV255" s="158"/>
      <c r="AW255" s="148"/>
      <c r="AX255" s="180"/>
      <c r="AY255" s="180"/>
      <c r="AZ255" s="180"/>
      <c r="BA255" s="180"/>
      <c r="BB255" s="182"/>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row>
    <row r="256" spans="1:255" s="34" customFormat="1" ht="18.75" customHeight="1">
      <c r="A256" s="31"/>
      <c r="B256" s="58"/>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148"/>
      <c r="AF256" s="190"/>
      <c r="AG256" s="190"/>
      <c r="AH256" s="190"/>
      <c r="AI256" s="190"/>
      <c r="AJ256" s="190"/>
      <c r="AK256" s="190"/>
      <c r="AL256" s="190"/>
      <c r="AM256" s="191"/>
      <c r="AN256" s="148"/>
      <c r="AO256" s="157"/>
      <c r="AP256" s="157"/>
      <c r="AQ256" s="157"/>
      <c r="AR256" s="157"/>
      <c r="AS256" s="157"/>
      <c r="AT256" s="157"/>
      <c r="AU256" s="157"/>
      <c r="AV256" s="158"/>
      <c r="AW256" s="148"/>
      <c r="AX256" s="180"/>
      <c r="AY256" s="180"/>
      <c r="AZ256" s="180"/>
      <c r="BA256" s="180"/>
      <c r="BB256" s="182"/>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row>
    <row r="257" spans="1:255" s="34" customFormat="1" ht="18.75" customHeight="1" thickBot="1">
      <c r="A257" s="31"/>
      <c r="B257" s="62"/>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159"/>
      <c r="AF257" s="199"/>
      <c r="AG257" s="199"/>
      <c r="AH257" s="199"/>
      <c r="AI257" s="199"/>
      <c r="AJ257" s="199"/>
      <c r="AK257" s="199"/>
      <c r="AL257" s="199"/>
      <c r="AM257" s="200"/>
      <c r="AN257" s="159"/>
      <c r="AO257" s="162"/>
      <c r="AP257" s="162"/>
      <c r="AQ257" s="162"/>
      <c r="AR257" s="162"/>
      <c r="AS257" s="162"/>
      <c r="AT257" s="162"/>
      <c r="AU257" s="162"/>
      <c r="AV257" s="163"/>
      <c r="AW257" s="164"/>
      <c r="AX257" s="201"/>
      <c r="AY257" s="201"/>
      <c r="AZ257" s="201"/>
      <c r="BA257" s="201"/>
      <c r="BB257" s="202"/>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row>
    <row r="258" spans="1:255" s="34" customFormat="1" ht="18.75" customHeight="1" thickTop="1" thickBot="1">
      <c r="A258" s="48"/>
      <c r="B258" s="183" t="s">
        <v>80</v>
      </c>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c r="AA258" s="203"/>
      <c r="AB258" s="203"/>
      <c r="AC258" s="203"/>
      <c r="AD258" s="204"/>
      <c r="AE258" s="186">
        <f>SUM(AE250:AM257)</f>
        <v>207829</v>
      </c>
      <c r="AF258" s="205"/>
      <c r="AG258" s="205"/>
      <c r="AH258" s="205"/>
      <c r="AI258" s="205"/>
      <c r="AJ258" s="205"/>
      <c r="AK258" s="205"/>
      <c r="AL258" s="205"/>
      <c r="AM258" s="206"/>
      <c r="AN258" s="186">
        <f>SUM(AN250:AV257)</f>
        <v>217207</v>
      </c>
      <c r="AO258" s="205"/>
      <c r="AP258" s="205"/>
      <c r="AQ258" s="205"/>
      <c r="AR258" s="205"/>
      <c r="AS258" s="205"/>
      <c r="AT258" s="205"/>
      <c r="AU258" s="205"/>
      <c r="AV258" s="206"/>
      <c r="AW258" s="186"/>
      <c r="AX258" s="205"/>
      <c r="AY258" s="205"/>
      <c r="AZ258" s="205"/>
      <c r="BA258" s="205"/>
      <c r="BB258" s="207"/>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row>
    <row r="259" spans="1:255" ht="13.5">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row>
    <row r="260" spans="1:255" ht="14.25">
      <c r="A260" s="35" t="s">
        <v>66</v>
      </c>
      <c r="BA260" s="36"/>
      <c r="BB260" s="37"/>
      <c r="BC260" s="36" t="s">
        <v>67</v>
      </c>
    </row>
    <row r="262" spans="1:255">
      <c r="AD262" s="38"/>
      <c r="AH262" s="38"/>
      <c r="AI262" s="38"/>
      <c r="AJ262" s="38"/>
      <c r="AK262" s="38"/>
      <c r="AL262" s="38"/>
      <c r="AM262" s="38"/>
      <c r="AS262" s="38"/>
      <c r="BB262" s="39" t="s">
        <v>68</v>
      </c>
    </row>
    <row r="263" spans="1:255">
      <c r="AD263" s="38"/>
      <c r="AH263" s="38"/>
      <c r="AI263" s="38"/>
      <c r="AJ263" s="38"/>
      <c r="AK263" s="38"/>
      <c r="AL263" s="38"/>
      <c r="AM263" s="38"/>
      <c r="AS263" s="38"/>
    </row>
    <row r="264" spans="1:255" ht="13.5" thickBot="1">
      <c r="AD264" s="38"/>
      <c r="AH264" s="38"/>
      <c r="AI264" s="38"/>
      <c r="AJ264" s="38"/>
      <c r="AK264" s="38"/>
      <c r="AL264" s="38"/>
      <c r="AM264" s="38"/>
      <c r="AS264" s="38"/>
    </row>
    <row r="265" spans="1:255" ht="15" thickBot="1">
      <c r="A265" s="127" t="s">
        <v>69</v>
      </c>
      <c r="B265" s="128"/>
      <c r="C265" s="128"/>
      <c r="D265" s="128"/>
      <c r="E265" s="128"/>
      <c r="F265" s="128"/>
      <c r="G265" s="128"/>
      <c r="H265" s="128"/>
      <c r="I265" s="128"/>
      <c r="J265" s="128"/>
      <c r="K265" s="129"/>
      <c r="L265" s="130">
        <v>8</v>
      </c>
      <c r="M265" s="131"/>
      <c r="N265" s="131"/>
      <c r="O265" s="132"/>
      <c r="P265" s="127" t="s">
        <v>70</v>
      </c>
      <c r="Q265" s="128"/>
      <c r="R265" s="128"/>
      <c r="S265" s="128"/>
      <c r="T265" s="128"/>
      <c r="U265" s="129"/>
      <c r="V265" s="133" t="s">
        <v>109</v>
      </c>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c r="AX265" s="133"/>
      <c r="AY265" s="133"/>
      <c r="AZ265" s="133"/>
      <c r="BA265" s="133"/>
      <c r="BB265" s="134"/>
    </row>
    <row r="266" spans="1:255" ht="14.25">
      <c r="A266" s="40"/>
      <c r="B266" s="40"/>
      <c r="C266" s="40"/>
      <c r="D266" s="40"/>
      <c r="E266" s="40"/>
      <c r="F266" s="40"/>
      <c r="G266" s="40"/>
      <c r="H266" s="40"/>
      <c r="I266" s="40"/>
      <c r="J266" s="40"/>
      <c r="K266" s="40"/>
      <c r="L266" s="41"/>
      <c r="M266" s="41"/>
      <c r="N266" s="41"/>
      <c r="O266" s="41"/>
      <c r="P266" s="40"/>
      <c r="Q266" s="40"/>
      <c r="R266" s="40"/>
      <c r="S266" s="40"/>
      <c r="T266" s="40"/>
      <c r="U266" s="40"/>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row>
    <row r="267" spans="1:255" ht="14.25">
      <c r="A267" s="43"/>
      <c r="B267" s="44" t="s">
        <v>72</v>
      </c>
      <c r="C267" s="31"/>
      <c r="D267" s="31"/>
      <c r="E267" s="31"/>
      <c r="F267" s="31"/>
      <c r="G267" s="31"/>
      <c r="H267" s="31"/>
      <c r="I267" s="31"/>
      <c r="J267" s="31"/>
      <c r="K267" s="31"/>
      <c r="L267" s="45"/>
      <c r="M267" s="45"/>
      <c r="N267" s="45"/>
      <c r="O267" s="45"/>
      <c r="P267" s="31"/>
      <c r="Q267" s="31"/>
      <c r="R267" s="31"/>
      <c r="S267" s="31"/>
      <c r="T267" s="31"/>
      <c r="U267" s="31"/>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row>
    <row r="268" spans="1:255" ht="15" thickBot="1">
      <c r="A268" s="31"/>
      <c r="B268" s="31"/>
      <c r="C268" s="31"/>
      <c r="D268" s="31"/>
      <c r="E268" s="31"/>
      <c r="F268" s="31"/>
      <c r="G268" s="31"/>
      <c r="H268" s="31"/>
      <c r="I268" s="31"/>
      <c r="J268" s="31"/>
      <c r="K268" s="31"/>
      <c r="L268" s="45"/>
      <c r="M268" s="45"/>
      <c r="N268" s="45"/>
      <c r="O268" s="45"/>
      <c r="P268" s="31"/>
      <c r="Q268" s="31"/>
      <c r="R268" s="31"/>
      <c r="S268" s="31"/>
      <c r="T268" s="31"/>
      <c r="U268" s="31"/>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row>
    <row r="269" spans="1:255" ht="14.25">
      <c r="A269" s="31"/>
      <c r="B269" s="46"/>
      <c r="C269" s="40"/>
      <c r="D269" s="40"/>
      <c r="E269" s="40"/>
      <c r="F269" s="40"/>
      <c r="G269" s="40"/>
      <c r="H269" s="40"/>
      <c r="I269" s="40"/>
      <c r="J269" s="40"/>
      <c r="K269" s="40"/>
      <c r="L269" s="41"/>
      <c r="M269" s="41"/>
      <c r="N269" s="41"/>
      <c r="O269" s="41"/>
      <c r="P269" s="40"/>
      <c r="Q269" s="40"/>
      <c r="R269" s="40"/>
      <c r="S269" s="40"/>
      <c r="T269" s="40"/>
      <c r="U269" s="40"/>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7"/>
    </row>
    <row r="270" spans="1:255">
      <c r="A270" s="31"/>
      <c r="B270" s="135" t="s">
        <v>110</v>
      </c>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7"/>
    </row>
    <row r="271" spans="1:255" ht="13.5">
      <c r="A271" s="31"/>
      <c r="B271" s="135"/>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7"/>
      <c r="BG271" s="34"/>
    </row>
    <row r="272" spans="1:255">
      <c r="A272" s="31"/>
      <c r="B272" s="135"/>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7"/>
    </row>
    <row r="273" spans="1:255">
      <c r="A273" s="31"/>
      <c r="B273" s="135"/>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7"/>
    </row>
    <row r="274" spans="1:255">
      <c r="A274" s="31"/>
      <c r="B274" s="135"/>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7"/>
    </row>
    <row r="275" spans="1:255">
      <c r="A275" s="31"/>
      <c r="B275" s="135"/>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c r="AI275" s="136"/>
      <c r="AJ275" s="136"/>
      <c r="AK275" s="136"/>
      <c r="AL275" s="136"/>
      <c r="AM275" s="136"/>
      <c r="AN275" s="136"/>
      <c r="AO275" s="136"/>
      <c r="AP275" s="136"/>
      <c r="AQ275" s="136"/>
      <c r="AR275" s="136"/>
      <c r="AS275" s="136"/>
      <c r="AT275" s="136"/>
      <c r="AU275" s="136"/>
      <c r="AV275" s="136"/>
      <c r="AW275" s="136"/>
      <c r="AX275" s="136"/>
      <c r="AY275" s="136"/>
      <c r="AZ275" s="136"/>
      <c r="BA275" s="136"/>
      <c r="BB275" s="137"/>
    </row>
    <row r="276" spans="1:255">
      <c r="A276" s="31"/>
      <c r="B276" s="135"/>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7"/>
    </row>
    <row r="277" spans="1:255">
      <c r="A277" s="31"/>
      <c r="B277" s="135"/>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7"/>
    </row>
    <row r="278" spans="1:255">
      <c r="A278" s="31"/>
      <c r="B278" s="135"/>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7"/>
    </row>
    <row r="279" spans="1:255">
      <c r="A279" s="31"/>
      <c r="B279" s="135"/>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c r="AI279" s="136"/>
      <c r="AJ279" s="136"/>
      <c r="AK279" s="136"/>
      <c r="AL279" s="136"/>
      <c r="AM279" s="136"/>
      <c r="AN279" s="136"/>
      <c r="AO279" s="136"/>
      <c r="AP279" s="136"/>
      <c r="AQ279" s="136"/>
      <c r="AR279" s="136"/>
      <c r="AS279" s="136"/>
      <c r="AT279" s="136"/>
      <c r="AU279" s="136"/>
      <c r="AV279" s="136"/>
      <c r="AW279" s="136"/>
      <c r="AX279" s="136"/>
      <c r="AY279" s="136"/>
      <c r="AZ279" s="136"/>
      <c r="BA279" s="136"/>
      <c r="BB279" s="137"/>
    </row>
    <row r="280" spans="1:255" ht="15" thickBot="1">
      <c r="A280" s="48"/>
      <c r="B280" s="49"/>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1"/>
    </row>
    <row r="281" spans="1:255">
      <c r="B281" s="52"/>
    </row>
    <row r="282" spans="1:255">
      <c r="B282" s="52"/>
    </row>
    <row r="283" spans="1:255" ht="14.25">
      <c r="B283" s="44" t="s">
        <v>74</v>
      </c>
      <c r="C283" s="31"/>
      <c r="D283" s="31"/>
      <c r="E283" s="31"/>
      <c r="F283" s="31"/>
      <c r="G283" s="31"/>
      <c r="H283" s="31"/>
      <c r="I283" s="31"/>
      <c r="J283" s="31"/>
      <c r="K283" s="31"/>
      <c r="L283" s="45"/>
      <c r="M283" s="45"/>
      <c r="N283" s="45"/>
      <c r="O283" s="45"/>
      <c r="P283" s="31"/>
      <c r="Q283" s="31"/>
      <c r="R283" s="31"/>
      <c r="S283" s="31"/>
      <c r="T283" s="31"/>
      <c r="U283" s="31"/>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row>
    <row r="284" spans="1:255" ht="15" thickBot="1">
      <c r="B284" s="31"/>
      <c r="C284" s="31"/>
      <c r="D284" s="31"/>
      <c r="E284" s="31"/>
      <c r="F284" s="31"/>
      <c r="G284" s="31"/>
      <c r="H284" s="31"/>
      <c r="I284" s="31"/>
      <c r="J284" s="31"/>
      <c r="K284" s="31"/>
      <c r="L284" s="45"/>
      <c r="M284" s="45"/>
      <c r="N284" s="45"/>
      <c r="O284" s="45"/>
      <c r="P284" s="31"/>
      <c r="Q284" s="31"/>
      <c r="R284" s="31"/>
      <c r="S284" s="31"/>
      <c r="T284" s="31"/>
      <c r="U284" s="31"/>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t="s">
        <v>75</v>
      </c>
      <c r="AW284" s="44"/>
      <c r="AX284" s="44"/>
      <c r="AY284" s="44"/>
      <c r="AZ284" s="44"/>
      <c r="BA284" s="44"/>
      <c r="BB284" s="44"/>
    </row>
    <row r="285" spans="1:255" s="34" customFormat="1" ht="13.5" customHeight="1">
      <c r="A285" s="31"/>
      <c r="B285" s="138" t="s">
        <v>76</v>
      </c>
      <c r="C285" s="167"/>
      <c r="D285" s="167"/>
      <c r="E285" s="167"/>
      <c r="F285" s="16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8"/>
      <c r="AE285" s="144" t="s">
        <v>170</v>
      </c>
      <c r="AF285" s="167"/>
      <c r="AG285" s="167"/>
      <c r="AH285" s="167"/>
      <c r="AI285" s="167"/>
      <c r="AJ285" s="167"/>
      <c r="AK285" s="167"/>
      <c r="AL285" s="167"/>
      <c r="AM285" s="168"/>
      <c r="AN285" s="144" t="s">
        <v>169</v>
      </c>
      <c r="AO285" s="167"/>
      <c r="AP285" s="167"/>
      <c r="AQ285" s="167"/>
      <c r="AR285" s="167"/>
      <c r="AS285" s="167"/>
      <c r="AT285" s="167"/>
      <c r="AU285" s="167"/>
      <c r="AV285" s="168"/>
      <c r="AW285" s="144" t="s">
        <v>78</v>
      </c>
      <c r="AX285" s="167"/>
      <c r="AY285" s="167"/>
      <c r="AZ285" s="167"/>
      <c r="BA285" s="167"/>
      <c r="BB285" s="178"/>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row>
    <row r="286" spans="1:255" s="34" customFormat="1" ht="13.5">
      <c r="A286" s="31"/>
      <c r="B286" s="169"/>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c r="AB286" s="170"/>
      <c r="AC286" s="170"/>
      <c r="AD286" s="171"/>
      <c r="AE286" s="177"/>
      <c r="AF286" s="170"/>
      <c r="AG286" s="170"/>
      <c r="AH286" s="170"/>
      <c r="AI286" s="170"/>
      <c r="AJ286" s="170"/>
      <c r="AK286" s="170"/>
      <c r="AL286" s="170"/>
      <c r="AM286" s="171"/>
      <c r="AN286" s="177"/>
      <c r="AO286" s="170"/>
      <c r="AP286" s="170"/>
      <c r="AQ286" s="170"/>
      <c r="AR286" s="170"/>
      <c r="AS286" s="170"/>
      <c r="AT286" s="170"/>
      <c r="AU286" s="170"/>
      <c r="AV286" s="171"/>
      <c r="AW286" s="177"/>
      <c r="AX286" s="170"/>
      <c r="AY286" s="170"/>
      <c r="AZ286" s="170"/>
      <c r="BA286" s="170"/>
      <c r="BB286" s="179"/>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row>
    <row r="287" spans="1:255" s="34" customFormat="1" ht="18.75" customHeight="1">
      <c r="A287" s="31"/>
      <c r="B287" s="32" t="s">
        <v>79</v>
      </c>
      <c r="C287" s="57" t="s">
        <v>111</v>
      </c>
      <c r="D287" s="54"/>
      <c r="E287" s="54"/>
      <c r="F287" s="54"/>
      <c r="G287" s="54"/>
      <c r="H287" s="54"/>
      <c r="I287" s="54"/>
      <c r="J287" s="54"/>
      <c r="K287" s="54"/>
      <c r="L287" s="54"/>
      <c r="M287" s="54"/>
      <c r="N287" s="54"/>
      <c r="O287" s="54"/>
      <c r="P287" s="54"/>
      <c r="Q287" s="54"/>
      <c r="R287" s="54"/>
      <c r="S287" s="54"/>
      <c r="T287" s="54"/>
      <c r="U287" s="54"/>
      <c r="V287" s="54"/>
      <c r="W287" s="54"/>
      <c r="X287" s="54"/>
      <c r="Y287" s="54"/>
      <c r="Z287" s="55"/>
      <c r="AA287" s="55"/>
      <c r="AB287" s="55"/>
      <c r="AC287" s="55"/>
      <c r="AD287" s="55"/>
      <c r="AE287" s="148">
        <v>1370</v>
      </c>
      <c r="AF287" s="180"/>
      <c r="AG287" s="180"/>
      <c r="AH287" s="180"/>
      <c r="AI287" s="180"/>
      <c r="AJ287" s="180"/>
      <c r="AK287" s="180"/>
      <c r="AL287" s="180"/>
      <c r="AM287" s="181"/>
      <c r="AN287" s="148">
        <v>1092</v>
      </c>
      <c r="AO287" s="180"/>
      <c r="AP287" s="180"/>
      <c r="AQ287" s="180"/>
      <c r="AR287" s="180"/>
      <c r="AS287" s="180"/>
      <c r="AT287" s="180"/>
      <c r="AU287" s="180"/>
      <c r="AV287" s="181"/>
      <c r="AW287" s="148"/>
      <c r="AX287" s="180"/>
      <c r="AY287" s="180"/>
      <c r="AZ287" s="180"/>
      <c r="BA287" s="180"/>
      <c r="BB287" s="182"/>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row>
    <row r="288" spans="1:255" s="34" customFormat="1" ht="18.75" customHeight="1">
      <c r="A288" s="31"/>
      <c r="B288" s="67"/>
      <c r="C288" s="45"/>
      <c r="D288" s="57"/>
      <c r="E288" s="57"/>
      <c r="F288" s="57"/>
      <c r="G288" s="57"/>
      <c r="H288" s="57"/>
      <c r="I288" s="57"/>
      <c r="J288" s="57"/>
      <c r="K288" s="57"/>
      <c r="L288" s="57"/>
      <c r="M288" s="57"/>
      <c r="N288" s="57"/>
      <c r="O288" s="57"/>
      <c r="P288" s="57"/>
      <c r="Q288" s="57"/>
      <c r="R288" s="57"/>
      <c r="S288" s="57"/>
      <c r="T288" s="57"/>
      <c r="U288" s="57"/>
      <c r="V288" s="57"/>
      <c r="W288" s="57"/>
      <c r="X288" s="57"/>
      <c r="Y288" s="57"/>
      <c r="Z288" s="89"/>
      <c r="AA288" s="89"/>
      <c r="AB288" s="89"/>
      <c r="AC288" s="89"/>
      <c r="AD288" s="89"/>
      <c r="AE288" s="148"/>
      <c r="AF288" s="190"/>
      <c r="AG288" s="190"/>
      <c r="AH288" s="190"/>
      <c r="AI288" s="190"/>
      <c r="AJ288" s="190"/>
      <c r="AK288" s="190"/>
      <c r="AL288" s="190"/>
      <c r="AM288" s="191"/>
      <c r="AN288" s="148"/>
      <c r="AO288" s="180"/>
      <c r="AP288" s="180"/>
      <c r="AQ288" s="180"/>
      <c r="AR288" s="180"/>
      <c r="AS288" s="180"/>
      <c r="AT288" s="180"/>
      <c r="AU288" s="180"/>
      <c r="AV288" s="181"/>
      <c r="AW288" s="148"/>
      <c r="AX288" s="180"/>
      <c r="AY288" s="180"/>
      <c r="AZ288" s="180"/>
      <c r="BA288" s="180"/>
      <c r="BB288" s="182"/>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row>
    <row r="289" spans="1:255" s="34" customFormat="1" ht="18.75" customHeight="1">
      <c r="A289" s="31"/>
      <c r="B289" s="32"/>
      <c r="C289" s="54"/>
      <c r="D289" s="57"/>
      <c r="E289" s="57"/>
      <c r="F289" s="57"/>
      <c r="G289" s="57"/>
      <c r="H289" s="57"/>
      <c r="I289" s="57"/>
      <c r="J289" s="57"/>
      <c r="K289" s="57"/>
      <c r="L289" s="57"/>
      <c r="M289" s="57"/>
      <c r="N289" s="57"/>
      <c r="O289" s="57"/>
      <c r="P289" s="57"/>
      <c r="Q289" s="57"/>
      <c r="R289" s="57"/>
      <c r="S289" s="57"/>
      <c r="T289" s="57"/>
      <c r="U289" s="57"/>
      <c r="V289" s="57"/>
      <c r="W289" s="57"/>
      <c r="X289" s="57"/>
      <c r="Y289" s="57"/>
      <c r="Z289" s="89"/>
      <c r="AA289" s="89"/>
      <c r="AB289" s="89"/>
      <c r="AC289" s="89"/>
      <c r="AD289" s="89"/>
      <c r="AE289" s="148"/>
      <c r="AF289" s="190"/>
      <c r="AG289" s="190"/>
      <c r="AH289" s="190"/>
      <c r="AI289" s="190"/>
      <c r="AJ289" s="190"/>
      <c r="AK289" s="190"/>
      <c r="AL289" s="190"/>
      <c r="AM289" s="191"/>
      <c r="AN289" s="148"/>
      <c r="AO289" s="180"/>
      <c r="AP289" s="180"/>
      <c r="AQ289" s="180"/>
      <c r="AR289" s="180"/>
      <c r="AS289" s="180"/>
      <c r="AT289" s="180"/>
      <c r="AU289" s="180"/>
      <c r="AV289" s="181"/>
      <c r="AW289" s="148"/>
      <c r="AX289" s="180"/>
      <c r="AY289" s="180"/>
      <c r="AZ289" s="180"/>
      <c r="BA289" s="180"/>
      <c r="BB289" s="182"/>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row>
    <row r="290" spans="1:255" s="34" customFormat="1" ht="18.75" customHeight="1">
      <c r="A290" s="31"/>
      <c r="B290" s="53"/>
      <c r="C290" s="54"/>
      <c r="D290" s="57"/>
      <c r="E290" s="57"/>
      <c r="F290" s="57"/>
      <c r="G290" s="57"/>
      <c r="H290" s="57"/>
      <c r="I290" s="57"/>
      <c r="J290" s="57"/>
      <c r="K290" s="57"/>
      <c r="L290" s="57"/>
      <c r="M290" s="57"/>
      <c r="N290" s="57"/>
      <c r="O290" s="57"/>
      <c r="P290" s="57"/>
      <c r="Q290" s="57"/>
      <c r="R290" s="57"/>
      <c r="S290" s="57"/>
      <c r="T290" s="57"/>
      <c r="U290" s="57"/>
      <c r="V290" s="57"/>
      <c r="W290" s="57"/>
      <c r="X290" s="57"/>
      <c r="Y290" s="57"/>
      <c r="Z290" s="89"/>
      <c r="AA290" s="89"/>
      <c r="AB290" s="89"/>
      <c r="AC290" s="89"/>
      <c r="AD290" s="89"/>
      <c r="AE290" s="148"/>
      <c r="AF290" s="190"/>
      <c r="AG290" s="190"/>
      <c r="AH290" s="190"/>
      <c r="AI290" s="190"/>
      <c r="AJ290" s="190"/>
      <c r="AK290" s="190"/>
      <c r="AL290" s="190"/>
      <c r="AM290" s="191"/>
      <c r="AN290" s="148"/>
      <c r="AO290" s="180"/>
      <c r="AP290" s="180"/>
      <c r="AQ290" s="180"/>
      <c r="AR290" s="180"/>
      <c r="AS290" s="180"/>
      <c r="AT290" s="180"/>
      <c r="AU290" s="180"/>
      <c r="AV290" s="181"/>
      <c r="AW290" s="148"/>
      <c r="AX290" s="180"/>
      <c r="AY290" s="180"/>
      <c r="AZ290" s="180"/>
      <c r="BA290" s="180"/>
      <c r="BB290" s="182"/>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row>
    <row r="291" spans="1:255" s="34" customFormat="1" ht="18.75" customHeight="1">
      <c r="A291" s="31"/>
      <c r="B291" s="66"/>
      <c r="C291" s="57"/>
      <c r="D291" s="59"/>
      <c r="E291" s="59"/>
      <c r="F291" s="59"/>
      <c r="G291" s="59"/>
      <c r="H291" s="59"/>
      <c r="I291" s="59"/>
      <c r="J291" s="59"/>
      <c r="K291" s="59"/>
      <c r="L291" s="59"/>
      <c r="M291" s="59"/>
      <c r="N291" s="59"/>
      <c r="O291" s="59"/>
      <c r="P291" s="59"/>
      <c r="Q291" s="59"/>
      <c r="R291" s="59"/>
      <c r="S291" s="59"/>
      <c r="T291" s="59"/>
      <c r="U291" s="59"/>
      <c r="V291" s="59"/>
      <c r="W291" s="59"/>
      <c r="X291" s="59"/>
      <c r="Y291" s="59"/>
      <c r="Z291" s="60"/>
      <c r="AA291" s="60"/>
      <c r="AB291" s="60"/>
      <c r="AC291" s="60"/>
      <c r="AD291" s="60"/>
      <c r="AE291" s="148"/>
      <c r="AF291" s="190"/>
      <c r="AG291" s="190"/>
      <c r="AH291" s="190"/>
      <c r="AI291" s="190"/>
      <c r="AJ291" s="190"/>
      <c r="AK291" s="190"/>
      <c r="AL291" s="190"/>
      <c r="AM291" s="191"/>
      <c r="AN291" s="148"/>
      <c r="AO291" s="180"/>
      <c r="AP291" s="180"/>
      <c r="AQ291" s="180"/>
      <c r="AR291" s="180"/>
      <c r="AS291" s="180"/>
      <c r="AT291" s="180"/>
      <c r="AU291" s="180"/>
      <c r="AV291" s="181"/>
      <c r="AW291" s="154"/>
      <c r="AX291" s="192"/>
      <c r="AY291" s="192"/>
      <c r="AZ291" s="192"/>
      <c r="BA291" s="192"/>
      <c r="BB291" s="19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row>
    <row r="292" spans="1:255" s="34" customFormat="1" ht="18.75" customHeight="1">
      <c r="A292" s="31"/>
      <c r="B292" s="66"/>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89"/>
      <c r="AA292" s="89"/>
      <c r="AB292" s="89"/>
      <c r="AC292" s="89"/>
      <c r="AD292" s="89"/>
      <c r="AE292" s="148"/>
      <c r="AF292" s="190"/>
      <c r="AG292" s="190"/>
      <c r="AH292" s="190"/>
      <c r="AI292" s="190"/>
      <c r="AJ292" s="190"/>
      <c r="AK292" s="190"/>
      <c r="AL292" s="190"/>
      <c r="AM292" s="191"/>
      <c r="AN292" s="148"/>
      <c r="AO292" s="180"/>
      <c r="AP292" s="180"/>
      <c r="AQ292" s="180"/>
      <c r="AR292" s="180"/>
      <c r="AS292" s="180"/>
      <c r="AT292" s="180"/>
      <c r="AU292" s="180"/>
      <c r="AV292" s="181"/>
      <c r="AW292" s="148"/>
      <c r="AX292" s="180"/>
      <c r="AY292" s="180"/>
      <c r="AZ292" s="180"/>
      <c r="BA292" s="180"/>
      <c r="BB292" s="182"/>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row>
    <row r="293" spans="1:255" s="34" customFormat="1" ht="18.75" customHeight="1">
      <c r="A293" s="31"/>
      <c r="B293" s="58"/>
      <c r="C293" s="59"/>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148"/>
      <c r="AF293" s="190"/>
      <c r="AG293" s="190"/>
      <c r="AH293" s="190"/>
      <c r="AI293" s="190"/>
      <c r="AJ293" s="190"/>
      <c r="AK293" s="190"/>
      <c r="AL293" s="190"/>
      <c r="AM293" s="191"/>
      <c r="AN293" s="148"/>
      <c r="AO293" s="157"/>
      <c r="AP293" s="157"/>
      <c r="AQ293" s="157"/>
      <c r="AR293" s="157"/>
      <c r="AS293" s="157"/>
      <c r="AT293" s="157"/>
      <c r="AU293" s="157"/>
      <c r="AV293" s="158"/>
      <c r="AW293" s="148"/>
      <c r="AX293" s="180"/>
      <c r="AY293" s="180"/>
      <c r="AZ293" s="180"/>
      <c r="BA293" s="180"/>
      <c r="BB293" s="182"/>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row>
    <row r="294" spans="1:255" s="34" customFormat="1" ht="18.75" customHeight="1" thickBot="1">
      <c r="A294" s="31"/>
      <c r="B294" s="68"/>
      <c r="C294" s="69"/>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159"/>
      <c r="AF294" s="199"/>
      <c r="AG294" s="199"/>
      <c r="AH294" s="199"/>
      <c r="AI294" s="199"/>
      <c r="AJ294" s="199"/>
      <c r="AK294" s="199"/>
      <c r="AL294" s="199"/>
      <c r="AM294" s="200"/>
      <c r="AN294" s="159"/>
      <c r="AO294" s="162"/>
      <c r="AP294" s="162"/>
      <c r="AQ294" s="162"/>
      <c r="AR294" s="162"/>
      <c r="AS294" s="162"/>
      <c r="AT294" s="162"/>
      <c r="AU294" s="162"/>
      <c r="AV294" s="163"/>
      <c r="AW294" s="164"/>
      <c r="AX294" s="201"/>
      <c r="AY294" s="201"/>
      <c r="AZ294" s="201"/>
      <c r="BA294" s="201"/>
      <c r="BB294" s="202"/>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row>
    <row r="295" spans="1:255" s="34" customFormat="1" ht="18.75" customHeight="1" thickTop="1" thickBot="1">
      <c r="A295" s="48"/>
      <c r="B295" s="183" t="s">
        <v>80</v>
      </c>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c r="Z295" s="203"/>
      <c r="AA295" s="203"/>
      <c r="AB295" s="203"/>
      <c r="AC295" s="203"/>
      <c r="AD295" s="204"/>
      <c r="AE295" s="186">
        <f>SUM(AE287:AM294)</f>
        <v>1370</v>
      </c>
      <c r="AF295" s="205"/>
      <c r="AG295" s="205"/>
      <c r="AH295" s="205"/>
      <c r="AI295" s="205"/>
      <c r="AJ295" s="205"/>
      <c r="AK295" s="205"/>
      <c r="AL295" s="205"/>
      <c r="AM295" s="206"/>
      <c r="AN295" s="186">
        <f>SUM(AN287:AW294)</f>
        <v>1092</v>
      </c>
      <c r="AO295" s="205"/>
      <c r="AP295" s="205"/>
      <c r="AQ295" s="205"/>
      <c r="AR295" s="205"/>
      <c r="AS295" s="205"/>
      <c r="AT295" s="205"/>
      <c r="AU295" s="205"/>
      <c r="AV295" s="206"/>
      <c r="AW295" s="186"/>
      <c r="AX295" s="205"/>
      <c r="AY295" s="205"/>
      <c r="AZ295" s="205"/>
      <c r="BA295" s="205"/>
      <c r="BB295" s="207"/>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row>
    <row r="296" spans="1:255" ht="13.5">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row>
    <row r="297" spans="1:255" ht="14.25">
      <c r="A297" s="35" t="s">
        <v>66</v>
      </c>
      <c r="BA297" s="36"/>
      <c r="BB297" s="37" t="s">
        <v>67</v>
      </c>
      <c r="BC297" s="52"/>
    </row>
    <row r="299" spans="1:255">
      <c r="AD299" s="38"/>
      <c r="AH299" s="38"/>
      <c r="AI299" s="38"/>
      <c r="AJ299" s="38"/>
      <c r="AK299" s="38"/>
      <c r="AL299" s="38"/>
      <c r="AM299" s="38"/>
      <c r="AS299" s="38"/>
      <c r="BB299" s="39" t="s">
        <v>81</v>
      </c>
    </row>
    <row r="300" spans="1:255">
      <c r="AD300" s="38"/>
      <c r="AH300" s="38"/>
      <c r="AI300" s="38"/>
      <c r="AJ300" s="38"/>
      <c r="AK300" s="38"/>
      <c r="AL300" s="38"/>
      <c r="AM300" s="38"/>
      <c r="AS300" s="38"/>
    </row>
    <row r="301" spans="1:255" ht="13.5" thickBot="1">
      <c r="AD301" s="38"/>
      <c r="AH301" s="38"/>
      <c r="AI301" s="38"/>
      <c r="AJ301" s="38"/>
      <c r="AK301" s="38"/>
      <c r="AL301" s="38"/>
      <c r="AM301" s="38"/>
      <c r="AS301" s="38"/>
    </row>
    <row r="302" spans="1:255" ht="15" thickBot="1">
      <c r="A302" s="127" t="s">
        <v>69</v>
      </c>
      <c r="B302" s="128"/>
      <c r="C302" s="128"/>
      <c r="D302" s="128"/>
      <c r="E302" s="128"/>
      <c r="F302" s="128"/>
      <c r="G302" s="128"/>
      <c r="H302" s="128"/>
      <c r="I302" s="128"/>
      <c r="J302" s="128"/>
      <c r="K302" s="129"/>
      <c r="L302" s="130">
        <v>9</v>
      </c>
      <c r="M302" s="131"/>
      <c r="N302" s="131"/>
      <c r="O302" s="132"/>
      <c r="P302" s="127" t="s">
        <v>70</v>
      </c>
      <c r="Q302" s="128"/>
      <c r="R302" s="128"/>
      <c r="S302" s="128"/>
      <c r="T302" s="128"/>
      <c r="U302" s="129"/>
      <c r="V302" s="133" t="s">
        <v>112</v>
      </c>
      <c r="W302" s="133"/>
      <c r="X302" s="133"/>
      <c r="Y302" s="133"/>
      <c r="Z302" s="133"/>
      <c r="AA302" s="133"/>
      <c r="AB302" s="133"/>
      <c r="AC302" s="133"/>
      <c r="AD302" s="133"/>
      <c r="AE302" s="133"/>
      <c r="AF302" s="133"/>
      <c r="AG302" s="133"/>
      <c r="AH302" s="133"/>
      <c r="AI302" s="133"/>
      <c r="AJ302" s="133"/>
      <c r="AK302" s="133"/>
      <c r="AL302" s="133"/>
      <c r="AM302" s="133"/>
      <c r="AN302" s="133"/>
      <c r="AO302" s="133"/>
      <c r="AP302" s="133"/>
      <c r="AQ302" s="133"/>
      <c r="AR302" s="133"/>
      <c r="AS302" s="133"/>
      <c r="AT302" s="133"/>
      <c r="AU302" s="133"/>
      <c r="AV302" s="133"/>
      <c r="AW302" s="133"/>
      <c r="AX302" s="133"/>
      <c r="AY302" s="133"/>
      <c r="AZ302" s="133"/>
      <c r="BA302" s="133"/>
      <c r="BB302" s="134"/>
    </row>
    <row r="303" spans="1:255" ht="14.25">
      <c r="A303" s="40"/>
      <c r="B303" s="40"/>
      <c r="C303" s="40"/>
      <c r="D303" s="40"/>
      <c r="E303" s="40"/>
      <c r="F303" s="40"/>
      <c r="G303" s="40"/>
      <c r="H303" s="40"/>
      <c r="I303" s="40"/>
      <c r="J303" s="40"/>
      <c r="K303" s="40"/>
      <c r="L303" s="41"/>
      <c r="M303" s="41"/>
      <c r="N303" s="41"/>
      <c r="O303" s="41"/>
      <c r="P303" s="40"/>
      <c r="Q303" s="40"/>
      <c r="R303" s="40"/>
      <c r="S303" s="40"/>
      <c r="T303" s="40"/>
      <c r="U303" s="40"/>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row>
    <row r="304" spans="1:255" ht="14.25">
      <c r="A304" s="43"/>
      <c r="B304" s="44" t="s">
        <v>72</v>
      </c>
      <c r="C304" s="31"/>
      <c r="D304" s="31"/>
      <c r="E304" s="31"/>
      <c r="F304" s="31"/>
      <c r="G304" s="31"/>
      <c r="H304" s="31"/>
      <c r="I304" s="31"/>
      <c r="J304" s="31"/>
      <c r="K304" s="31"/>
      <c r="L304" s="45"/>
      <c r="M304" s="45"/>
      <c r="N304" s="45"/>
      <c r="O304" s="45"/>
      <c r="P304" s="31"/>
      <c r="Q304" s="31"/>
      <c r="R304" s="31"/>
      <c r="S304" s="31"/>
      <c r="T304" s="31"/>
      <c r="U304" s="31"/>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row>
    <row r="305" spans="1:59" ht="15" thickBot="1">
      <c r="A305" s="31"/>
      <c r="B305" s="31"/>
      <c r="C305" s="31"/>
      <c r="D305" s="31"/>
      <c r="E305" s="31"/>
      <c r="F305" s="31"/>
      <c r="G305" s="31"/>
      <c r="H305" s="31"/>
      <c r="I305" s="31"/>
      <c r="J305" s="31"/>
      <c r="K305" s="31"/>
      <c r="L305" s="45"/>
      <c r="M305" s="45"/>
      <c r="N305" s="45"/>
      <c r="O305" s="45"/>
      <c r="P305" s="31"/>
      <c r="Q305" s="31"/>
      <c r="R305" s="31"/>
      <c r="S305" s="31"/>
      <c r="T305" s="31"/>
      <c r="U305" s="31"/>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row>
    <row r="306" spans="1:59" ht="14.25">
      <c r="A306" s="31"/>
      <c r="B306" s="46"/>
      <c r="C306" s="40"/>
      <c r="D306" s="40"/>
      <c r="E306" s="40"/>
      <c r="F306" s="40"/>
      <c r="G306" s="40"/>
      <c r="H306" s="40"/>
      <c r="I306" s="40"/>
      <c r="J306" s="40"/>
      <c r="K306" s="40"/>
      <c r="L306" s="41"/>
      <c r="M306" s="41"/>
      <c r="N306" s="41"/>
      <c r="O306" s="41"/>
      <c r="P306" s="40"/>
      <c r="Q306" s="40"/>
      <c r="R306" s="40"/>
      <c r="S306" s="40"/>
      <c r="T306" s="40"/>
      <c r="U306" s="40"/>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7"/>
    </row>
    <row r="307" spans="1:59">
      <c r="A307" s="31"/>
      <c r="B307" s="135" t="s">
        <v>113</v>
      </c>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6"/>
      <c r="AL307" s="136"/>
      <c r="AM307" s="136"/>
      <c r="AN307" s="136"/>
      <c r="AO307" s="136"/>
      <c r="AP307" s="136"/>
      <c r="AQ307" s="136"/>
      <c r="AR307" s="136"/>
      <c r="AS307" s="136"/>
      <c r="AT307" s="136"/>
      <c r="AU307" s="136"/>
      <c r="AV307" s="136"/>
      <c r="AW307" s="136"/>
      <c r="AX307" s="136"/>
      <c r="AY307" s="136"/>
      <c r="AZ307" s="136"/>
      <c r="BA307" s="136"/>
      <c r="BB307" s="137"/>
    </row>
    <row r="308" spans="1:59" ht="13.5">
      <c r="A308" s="31"/>
      <c r="B308" s="135"/>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6"/>
      <c r="AL308" s="136"/>
      <c r="AM308" s="136"/>
      <c r="AN308" s="136"/>
      <c r="AO308" s="136"/>
      <c r="AP308" s="136"/>
      <c r="AQ308" s="136"/>
      <c r="AR308" s="136"/>
      <c r="AS308" s="136"/>
      <c r="AT308" s="136"/>
      <c r="AU308" s="136"/>
      <c r="AV308" s="136"/>
      <c r="AW308" s="136"/>
      <c r="AX308" s="136"/>
      <c r="AY308" s="136"/>
      <c r="AZ308" s="136"/>
      <c r="BA308" s="136"/>
      <c r="BB308" s="137"/>
      <c r="BG308" s="34"/>
    </row>
    <row r="309" spans="1:59">
      <c r="A309" s="31"/>
      <c r="B309" s="135"/>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6"/>
      <c r="AL309" s="136"/>
      <c r="AM309" s="136"/>
      <c r="AN309" s="136"/>
      <c r="AO309" s="136"/>
      <c r="AP309" s="136"/>
      <c r="AQ309" s="136"/>
      <c r="AR309" s="136"/>
      <c r="AS309" s="136"/>
      <c r="AT309" s="136"/>
      <c r="AU309" s="136"/>
      <c r="AV309" s="136"/>
      <c r="AW309" s="136"/>
      <c r="AX309" s="136"/>
      <c r="AY309" s="136"/>
      <c r="AZ309" s="136"/>
      <c r="BA309" s="136"/>
      <c r="BB309" s="137"/>
    </row>
    <row r="310" spans="1:59">
      <c r="A310" s="31"/>
      <c r="B310" s="135"/>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136"/>
      <c r="AS310" s="136"/>
      <c r="AT310" s="136"/>
      <c r="AU310" s="136"/>
      <c r="AV310" s="136"/>
      <c r="AW310" s="136"/>
      <c r="AX310" s="136"/>
      <c r="AY310" s="136"/>
      <c r="AZ310" s="136"/>
      <c r="BA310" s="136"/>
      <c r="BB310" s="137"/>
    </row>
    <row r="311" spans="1:59">
      <c r="A311" s="31"/>
      <c r="B311" s="135"/>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6"/>
      <c r="AL311" s="136"/>
      <c r="AM311" s="136"/>
      <c r="AN311" s="136"/>
      <c r="AO311" s="136"/>
      <c r="AP311" s="136"/>
      <c r="AQ311" s="136"/>
      <c r="AR311" s="136"/>
      <c r="AS311" s="136"/>
      <c r="AT311" s="136"/>
      <c r="AU311" s="136"/>
      <c r="AV311" s="136"/>
      <c r="AW311" s="136"/>
      <c r="AX311" s="136"/>
      <c r="AY311" s="136"/>
      <c r="AZ311" s="136"/>
      <c r="BA311" s="136"/>
      <c r="BB311" s="137"/>
    </row>
    <row r="312" spans="1:59">
      <c r="A312" s="31"/>
      <c r="B312" s="135"/>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6"/>
      <c r="AL312" s="136"/>
      <c r="AM312" s="136"/>
      <c r="AN312" s="136"/>
      <c r="AO312" s="136"/>
      <c r="AP312" s="136"/>
      <c r="AQ312" s="136"/>
      <c r="AR312" s="136"/>
      <c r="AS312" s="136"/>
      <c r="AT312" s="136"/>
      <c r="AU312" s="136"/>
      <c r="AV312" s="136"/>
      <c r="AW312" s="136"/>
      <c r="AX312" s="136"/>
      <c r="AY312" s="136"/>
      <c r="AZ312" s="136"/>
      <c r="BA312" s="136"/>
      <c r="BB312" s="137"/>
    </row>
    <row r="313" spans="1:59">
      <c r="A313" s="31"/>
      <c r="B313" s="135"/>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6"/>
      <c r="AL313" s="136"/>
      <c r="AM313" s="136"/>
      <c r="AN313" s="136"/>
      <c r="AO313" s="136"/>
      <c r="AP313" s="136"/>
      <c r="AQ313" s="136"/>
      <c r="AR313" s="136"/>
      <c r="AS313" s="136"/>
      <c r="AT313" s="136"/>
      <c r="AU313" s="136"/>
      <c r="AV313" s="136"/>
      <c r="AW313" s="136"/>
      <c r="AX313" s="136"/>
      <c r="AY313" s="136"/>
      <c r="AZ313" s="136"/>
      <c r="BA313" s="136"/>
      <c r="BB313" s="137"/>
    </row>
    <row r="314" spans="1:59">
      <c r="A314" s="31"/>
      <c r="B314" s="135"/>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6"/>
      <c r="AL314" s="136"/>
      <c r="AM314" s="136"/>
      <c r="AN314" s="136"/>
      <c r="AO314" s="136"/>
      <c r="AP314" s="136"/>
      <c r="AQ314" s="136"/>
      <c r="AR314" s="136"/>
      <c r="AS314" s="136"/>
      <c r="AT314" s="136"/>
      <c r="AU314" s="136"/>
      <c r="AV314" s="136"/>
      <c r="AW314" s="136"/>
      <c r="AX314" s="136"/>
      <c r="AY314" s="136"/>
      <c r="AZ314" s="136"/>
      <c r="BA314" s="136"/>
      <c r="BB314" s="137"/>
    </row>
    <row r="315" spans="1:59">
      <c r="A315" s="31"/>
      <c r="B315" s="135"/>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6"/>
      <c r="AL315" s="136"/>
      <c r="AM315" s="136"/>
      <c r="AN315" s="136"/>
      <c r="AO315" s="136"/>
      <c r="AP315" s="136"/>
      <c r="AQ315" s="136"/>
      <c r="AR315" s="136"/>
      <c r="AS315" s="136"/>
      <c r="AT315" s="136"/>
      <c r="AU315" s="136"/>
      <c r="AV315" s="136"/>
      <c r="AW315" s="136"/>
      <c r="AX315" s="136"/>
      <c r="AY315" s="136"/>
      <c r="AZ315" s="136"/>
      <c r="BA315" s="136"/>
      <c r="BB315" s="137"/>
    </row>
    <row r="316" spans="1:59">
      <c r="A316" s="31"/>
      <c r="B316" s="135"/>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6"/>
      <c r="AL316" s="136"/>
      <c r="AM316" s="136"/>
      <c r="AN316" s="136"/>
      <c r="AO316" s="136"/>
      <c r="AP316" s="136"/>
      <c r="AQ316" s="136"/>
      <c r="AR316" s="136"/>
      <c r="AS316" s="136"/>
      <c r="AT316" s="136"/>
      <c r="AU316" s="136"/>
      <c r="AV316" s="136"/>
      <c r="AW316" s="136"/>
      <c r="AX316" s="136"/>
      <c r="AY316" s="136"/>
      <c r="AZ316" s="136"/>
      <c r="BA316" s="136"/>
      <c r="BB316" s="137"/>
    </row>
    <row r="317" spans="1:59" ht="15" thickBot="1">
      <c r="A317" s="48"/>
      <c r="B317" s="49"/>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1"/>
    </row>
    <row r="318" spans="1:59">
      <c r="B318" s="52"/>
    </row>
    <row r="319" spans="1:59">
      <c r="B319" s="52"/>
    </row>
    <row r="320" spans="1:59" ht="14.25">
      <c r="B320" s="44" t="s">
        <v>74</v>
      </c>
      <c r="C320" s="31"/>
      <c r="D320" s="31"/>
      <c r="E320" s="31"/>
      <c r="F320" s="31"/>
      <c r="G320" s="31"/>
      <c r="H320" s="31"/>
      <c r="I320" s="31"/>
      <c r="J320" s="31"/>
      <c r="K320" s="31"/>
      <c r="L320" s="45"/>
      <c r="M320" s="45"/>
      <c r="N320" s="45"/>
      <c r="O320" s="45"/>
      <c r="P320" s="31"/>
      <c r="Q320" s="31"/>
      <c r="R320" s="31"/>
      <c r="S320" s="31"/>
      <c r="T320" s="31"/>
      <c r="U320" s="31"/>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row>
    <row r="321" spans="1:255" ht="15" thickBot="1">
      <c r="B321" s="31"/>
      <c r="C321" s="31"/>
      <c r="D321" s="31"/>
      <c r="E321" s="31"/>
      <c r="F321" s="31"/>
      <c r="G321" s="31"/>
      <c r="H321" s="31"/>
      <c r="I321" s="31"/>
      <c r="J321" s="31"/>
      <c r="K321" s="31"/>
      <c r="L321" s="45"/>
      <c r="M321" s="45"/>
      <c r="N321" s="45"/>
      <c r="O321" s="45"/>
      <c r="P321" s="31"/>
      <c r="Q321" s="31"/>
      <c r="R321" s="31"/>
      <c r="S321" s="31"/>
      <c r="T321" s="31"/>
      <c r="U321" s="31"/>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210" t="s">
        <v>75</v>
      </c>
      <c r="AV321" s="210"/>
      <c r="AW321" s="210"/>
      <c r="AX321" s="210"/>
      <c r="AY321" s="210"/>
      <c r="AZ321" s="210"/>
      <c r="BA321" s="210"/>
      <c r="BB321" s="210"/>
    </row>
    <row r="322" spans="1:255" s="34" customFormat="1" ht="13.5" customHeight="1">
      <c r="A322" s="31"/>
      <c r="B322" s="138" t="s">
        <v>76</v>
      </c>
      <c r="C322" s="167"/>
      <c r="D322" s="167"/>
      <c r="E322" s="167"/>
      <c r="F322" s="167"/>
      <c r="G322" s="167"/>
      <c r="H322" s="167"/>
      <c r="I322" s="167"/>
      <c r="J322" s="167"/>
      <c r="K322" s="167"/>
      <c r="L322" s="167"/>
      <c r="M322" s="167"/>
      <c r="N322" s="167"/>
      <c r="O322" s="167"/>
      <c r="P322" s="167"/>
      <c r="Q322" s="167"/>
      <c r="R322" s="167"/>
      <c r="S322" s="167"/>
      <c r="T322" s="167"/>
      <c r="U322" s="167"/>
      <c r="V322" s="167"/>
      <c r="W322" s="167"/>
      <c r="X322" s="167"/>
      <c r="Y322" s="167"/>
      <c r="Z322" s="167"/>
      <c r="AA322" s="167"/>
      <c r="AB322" s="167"/>
      <c r="AC322" s="167"/>
      <c r="AD322" s="168"/>
      <c r="AE322" s="144" t="s">
        <v>170</v>
      </c>
      <c r="AF322" s="167"/>
      <c r="AG322" s="167"/>
      <c r="AH322" s="167"/>
      <c r="AI322" s="167"/>
      <c r="AJ322" s="167"/>
      <c r="AK322" s="167"/>
      <c r="AL322" s="167"/>
      <c r="AM322" s="168"/>
      <c r="AN322" s="144" t="s">
        <v>171</v>
      </c>
      <c r="AO322" s="167"/>
      <c r="AP322" s="167"/>
      <c r="AQ322" s="167"/>
      <c r="AR322" s="167"/>
      <c r="AS322" s="167"/>
      <c r="AT322" s="167"/>
      <c r="AU322" s="167"/>
      <c r="AV322" s="168"/>
      <c r="AW322" s="144" t="s">
        <v>78</v>
      </c>
      <c r="AX322" s="167"/>
      <c r="AY322" s="167"/>
      <c r="AZ322" s="167"/>
      <c r="BA322" s="167"/>
      <c r="BB322" s="178"/>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row>
    <row r="323" spans="1:255" s="34" customFormat="1" ht="13.5">
      <c r="A323" s="31"/>
      <c r="B323" s="169"/>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1"/>
      <c r="AE323" s="177"/>
      <c r="AF323" s="170"/>
      <c r="AG323" s="170"/>
      <c r="AH323" s="170"/>
      <c r="AI323" s="170"/>
      <c r="AJ323" s="170"/>
      <c r="AK323" s="170"/>
      <c r="AL323" s="170"/>
      <c r="AM323" s="171"/>
      <c r="AN323" s="177"/>
      <c r="AO323" s="170"/>
      <c r="AP323" s="170"/>
      <c r="AQ323" s="170"/>
      <c r="AR323" s="170"/>
      <c r="AS323" s="170"/>
      <c r="AT323" s="170"/>
      <c r="AU323" s="170"/>
      <c r="AV323" s="171"/>
      <c r="AW323" s="177"/>
      <c r="AX323" s="170"/>
      <c r="AY323" s="170"/>
      <c r="AZ323" s="170"/>
      <c r="BA323" s="170"/>
      <c r="BB323" s="179"/>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row>
    <row r="324" spans="1:255" s="34" customFormat="1" ht="18.75" customHeight="1">
      <c r="A324" s="31"/>
      <c r="B324" s="53" t="s">
        <v>79</v>
      </c>
      <c r="C324" s="54" t="s">
        <v>114</v>
      </c>
      <c r="D324" s="54"/>
      <c r="E324" s="54"/>
      <c r="F324" s="54"/>
      <c r="G324" s="54"/>
      <c r="H324" s="54"/>
      <c r="I324" s="54"/>
      <c r="J324" s="54"/>
      <c r="K324" s="54"/>
      <c r="L324" s="54"/>
      <c r="M324" s="54"/>
      <c r="N324" s="54"/>
      <c r="O324" s="54"/>
      <c r="P324" s="54"/>
      <c r="Q324" s="54"/>
      <c r="R324" s="54"/>
      <c r="S324" s="54"/>
      <c r="T324" s="54"/>
      <c r="U324" s="54"/>
      <c r="V324" s="54"/>
      <c r="W324" s="54"/>
      <c r="X324" s="54"/>
      <c r="Y324" s="54"/>
      <c r="Z324" s="55"/>
      <c r="AA324" s="55"/>
      <c r="AB324" s="55"/>
      <c r="AC324" s="55"/>
      <c r="AD324" s="55"/>
      <c r="AE324" s="148">
        <f>170545+7851</f>
        <v>178396</v>
      </c>
      <c r="AF324" s="180"/>
      <c r="AG324" s="180"/>
      <c r="AH324" s="180"/>
      <c r="AI324" s="180"/>
      <c r="AJ324" s="180"/>
      <c r="AK324" s="180"/>
      <c r="AL324" s="180"/>
      <c r="AM324" s="181"/>
      <c r="AN324" s="148">
        <f>186101+7992</f>
        <v>194093</v>
      </c>
      <c r="AO324" s="180"/>
      <c r="AP324" s="180"/>
      <c r="AQ324" s="180"/>
      <c r="AR324" s="180"/>
      <c r="AS324" s="180"/>
      <c r="AT324" s="180"/>
      <c r="AU324" s="180"/>
      <c r="AV324" s="181"/>
      <c r="AW324" s="148"/>
      <c r="AX324" s="180"/>
      <c r="AY324" s="180"/>
      <c r="AZ324" s="180"/>
      <c r="BA324" s="180"/>
      <c r="BB324" s="182"/>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row>
    <row r="325" spans="1:255" s="34" customFormat="1" ht="18.75" customHeight="1">
      <c r="A325" s="31"/>
      <c r="B325" s="32"/>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89"/>
      <c r="AA325" s="89"/>
      <c r="AB325" s="89"/>
      <c r="AC325" s="89"/>
      <c r="AD325" s="89"/>
      <c r="AE325" s="148"/>
      <c r="AF325" s="190"/>
      <c r="AG325" s="190"/>
      <c r="AH325" s="190"/>
      <c r="AI325" s="190"/>
      <c r="AJ325" s="190"/>
      <c r="AK325" s="190"/>
      <c r="AL325" s="190"/>
      <c r="AM325" s="191"/>
      <c r="AN325" s="148"/>
      <c r="AO325" s="180"/>
      <c r="AP325" s="180"/>
      <c r="AQ325" s="180"/>
      <c r="AR325" s="180"/>
      <c r="AS325" s="180"/>
      <c r="AT325" s="180"/>
      <c r="AU325" s="180"/>
      <c r="AV325" s="181"/>
      <c r="AW325" s="148"/>
      <c r="AX325" s="180"/>
      <c r="AY325" s="180"/>
      <c r="AZ325" s="180"/>
      <c r="BA325" s="180"/>
      <c r="BB325" s="182"/>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row>
    <row r="326" spans="1:255" s="34" customFormat="1" ht="18.75" customHeight="1">
      <c r="A326" s="31"/>
      <c r="B326" s="32"/>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89"/>
      <c r="AA326" s="89"/>
      <c r="AB326" s="89"/>
      <c r="AC326" s="89"/>
      <c r="AD326" s="89"/>
      <c r="AE326" s="148"/>
      <c r="AF326" s="190"/>
      <c r="AG326" s="190"/>
      <c r="AH326" s="190"/>
      <c r="AI326" s="190"/>
      <c r="AJ326" s="190"/>
      <c r="AK326" s="190"/>
      <c r="AL326" s="190"/>
      <c r="AM326" s="191"/>
      <c r="AN326" s="148"/>
      <c r="AO326" s="180"/>
      <c r="AP326" s="180"/>
      <c r="AQ326" s="180"/>
      <c r="AR326" s="180"/>
      <c r="AS326" s="180"/>
      <c r="AT326" s="180"/>
      <c r="AU326" s="180"/>
      <c r="AV326" s="181"/>
      <c r="AW326" s="148"/>
      <c r="AX326" s="180"/>
      <c r="AY326" s="180"/>
      <c r="AZ326" s="180"/>
      <c r="BA326" s="180"/>
      <c r="BB326" s="182"/>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c r="FJ326" s="33"/>
      <c r="FK326" s="33"/>
      <c r="FL326" s="33"/>
      <c r="FM326" s="33"/>
      <c r="FN326" s="33"/>
      <c r="FO326" s="33"/>
      <c r="FP326" s="33"/>
      <c r="FQ326" s="33"/>
      <c r="FR326" s="33"/>
      <c r="FS326" s="33"/>
      <c r="FT326" s="33"/>
      <c r="FU326" s="33"/>
      <c r="FV326" s="33"/>
      <c r="FW326" s="33"/>
      <c r="FX326" s="33"/>
      <c r="FY326" s="33"/>
      <c r="FZ326" s="33"/>
      <c r="GA326" s="33"/>
      <c r="GB326" s="33"/>
      <c r="GC326" s="33"/>
      <c r="GD326" s="33"/>
      <c r="GE326" s="33"/>
      <c r="GF326" s="33"/>
      <c r="GG326" s="33"/>
      <c r="GH326" s="33"/>
      <c r="GI326" s="33"/>
      <c r="GJ326" s="33"/>
      <c r="GK326" s="33"/>
      <c r="GL326" s="33"/>
      <c r="GM326" s="33"/>
      <c r="GN326" s="33"/>
      <c r="GO326" s="33"/>
      <c r="GP326" s="33"/>
      <c r="GQ326" s="33"/>
      <c r="GR326" s="33"/>
      <c r="GS326" s="33"/>
      <c r="GT326" s="33"/>
      <c r="GU326" s="33"/>
      <c r="GV326" s="33"/>
      <c r="GW326" s="33"/>
      <c r="GX326" s="33"/>
      <c r="GY326" s="33"/>
      <c r="GZ326" s="33"/>
      <c r="HA326" s="33"/>
      <c r="HB326" s="33"/>
      <c r="HC326" s="33"/>
      <c r="HD326" s="33"/>
      <c r="HE326" s="33"/>
      <c r="HF326" s="33"/>
      <c r="HG326" s="33"/>
      <c r="HH326" s="33"/>
      <c r="HI326" s="33"/>
      <c r="HJ326" s="33"/>
      <c r="HK326" s="33"/>
      <c r="HL326" s="33"/>
      <c r="HM326" s="33"/>
      <c r="HN326" s="33"/>
      <c r="HO326" s="33"/>
      <c r="HP326" s="33"/>
      <c r="HQ326" s="33"/>
      <c r="HR326" s="33"/>
      <c r="HS326" s="33"/>
      <c r="HT326" s="33"/>
      <c r="HU326" s="33"/>
      <c r="HV326" s="33"/>
      <c r="HW326" s="33"/>
      <c r="HX326" s="33"/>
      <c r="HY326" s="33"/>
      <c r="HZ326" s="33"/>
      <c r="IA326" s="33"/>
      <c r="IB326" s="33"/>
      <c r="IC326" s="33"/>
      <c r="ID326" s="33"/>
      <c r="IE326" s="33"/>
      <c r="IF326" s="33"/>
      <c r="IG326" s="33"/>
      <c r="IH326" s="33"/>
      <c r="II326" s="33"/>
      <c r="IJ326" s="33"/>
      <c r="IK326" s="33"/>
      <c r="IL326" s="33"/>
      <c r="IM326" s="33"/>
      <c r="IN326" s="33"/>
      <c r="IO326" s="33"/>
      <c r="IP326" s="33"/>
      <c r="IQ326" s="33"/>
      <c r="IR326" s="33"/>
      <c r="IS326" s="33"/>
      <c r="IT326" s="33"/>
      <c r="IU326" s="33"/>
    </row>
    <row r="327" spans="1:255" s="34" customFormat="1" ht="18.75" customHeight="1">
      <c r="A327" s="31"/>
      <c r="B327" s="32"/>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89"/>
      <c r="AA327" s="89"/>
      <c r="AB327" s="89"/>
      <c r="AC327" s="89"/>
      <c r="AD327" s="89"/>
      <c r="AE327" s="148"/>
      <c r="AF327" s="190"/>
      <c r="AG327" s="190"/>
      <c r="AH327" s="190"/>
      <c r="AI327" s="190"/>
      <c r="AJ327" s="190"/>
      <c r="AK327" s="190"/>
      <c r="AL327" s="190"/>
      <c r="AM327" s="191"/>
      <c r="AN327" s="148"/>
      <c r="AO327" s="180"/>
      <c r="AP327" s="180"/>
      <c r="AQ327" s="180"/>
      <c r="AR327" s="180"/>
      <c r="AS327" s="180"/>
      <c r="AT327" s="180"/>
      <c r="AU327" s="180"/>
      <c r="AV327" s="181"/>
      <c r="AW327" s="148"/>
      <c r="AX327" s="180"/>
      <c r="AY327" s="180"/>
      <c r="AZ327" s="180"/>
      <c r="BA327" s="180"/>
      <c r="BB327" s="182"/>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c r="IR327" s="33"/>
      <c r="IS327" s="33"/>
      <c r="IT327" s="33"/>
      <c r="IU327" s="33"/>
    </row>
    <row r="328" spans="1:255" s="34" customFormat="1" ht="18.75" customHeight="1">
      <c r="A328" s="31"/>
      <c r="B328" s="58"/>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60"/>
      <c r="AA328" s="60"/>
      <c r="AB328" s="60"/>
      <c r="AC328" s="60"/>
      <c r="AD328" s="60"/>
      <c r="AE328" s="148"/>
      <c r="AF328" s="190"/>
      <c r="AG328" s="190"/>
      <c r="AH328" s="190"/>
      <c r="AI328" s="190"/>
      <c r="AJ328" s="190"/>
      <c r="AK328" s="190"/>
      <c r="AL328" s="190"/>
      <c r="AM328" s="191"/>
      <c r="AN328" s="148"/>
      <c r="AO328" s="180"/>
      <c r="AP328" s="180"/>
      <c r="AQ328" s="180"/>
      <c r="AR328" s="180"/>
      <c r="AS328" s="180"/>
      <c r="AT328" s="180"/>
      <c r="AU328" s="180"/>
      <c r="AV328" s="181"/>
      <c r="AW328" s="154"/>
      <c r="AX328" s="192"/>
      <c r="AY328" s="192"/>
      <c r="AZ328" s="192"/>
      <c r="BA328" s="192"/>
      <c r="BB328" s="19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c r="IR328" s="33"/>
      <c r="IS328" s="33"/>
      <c r="IT328" s="33"/>
      <c r="IU328" s="33"/>
    </row>
    <row r="329" spans="1:255" s="34" customFormat="1" ht="18.75" customHeight="1">
      <c r="A329" s="31"/>
      <c r="B329" s="32"/>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89"/>
      <c r="AA329" s="89"/>
      <c r="AB329" s="89"/>
      <c r="AC329" s="89"/>
      <c r="AD329" s="89"/>
      <c r="AE329" s="148"/>
      <c r="AF329" s="190"/>
      <c r="AG329" s="190"/>
      <c r="AH329" s="190"/>
      <c r="AI329" s="190"/>
      <c r="AJ329" s="190"/>
      <c r="AK329" s="190"/>
      <c r="AL329" s="190"/>
      <c r="AM329" s="191"/>
      <c r="AN329" s="148"/>
      <c r="AO329" s="180"/>
      <c r="AP329" s="180"/>
      <c r="AQ329" s="180"/>
      <c r="AR329" s="180"/>
      <c r="AS329" s="180"/>
      <c r="AT329" s="180"/>
      <c r="AU329" s="180"/>
      <c r="AV329" s="181"/>
      <c r="AW329" s="148"/>
      <c r="AX329" s="180"/>
      <c r="AY329" s="180"/>
      <c r="AZ329" s="180"/>
      <c r="BA329" s="180"/>
      <c r="BB329" s="182"/>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c r="IR329" s="33"/>
      <c r="IS329" s="33"/>
      <c r="IT329" s="33"/>
      <c r="IU329" s="33"/>
    </row>
    <row r="330" spans="1:255" s="34" customFormat="1" ht="18.75" customHeight="1">
      <c r="A330" s="31"/>
      <c r="B330" s="58"/>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148"/>
      <c r="AF330" s="190"/>
      <c r="AG330" s="190"/>
      <c r="AH330" s="190"/>
      <c r="AI330" s="190"/>
      <c r="AJ330" s="190"/>
      <c r="AK330" s="190"/>
      <c r="AL330" s="190"/>
      <c r="AM330" s="191"/>
      <c r="AN330" s="148"/>
      <c r="AO330" s="157"/>
      <c r="AP330" s="157"/>
      <c r="AQ330" s="157"/>
      <c r="AR330" s="157"/>
      <c r="AS330" s="157"/>
      <c r="AT330" s="157"/>
      <c r="AU330" s="157"/>
      <c r="AV330" s="158"/>
      <c r="AW330" s="148"/>
      <c r="AX330" s="180"/>
      <c r="AY330" s="180"/>
      <c r="AZ330" s="180"/>
      <c r="BA330" s="180"/>
      <c r="BB330" s="182"/>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c r="IR330" s="33"/>
      <c r="IS330" s="33"/>
      <c r="IT330" s="33"/>
      <c r="IU330" s="33"/>
    </row>
    <row r="331" spans="1:255" s="34" customFormat="1" ht="18.75" customHeight="1" thickBot="1">
      <c r="A331" s="31"/>
      <c r="B331" s="62"/>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159"/>
      <c r="AF331" s="199"/>
      <c r="AG331" s="199"/>
      <c r="AH331" s="199"/>
      <c r="AI331" s="199"/>
      <c r="AJ331" s="199"/>
      <c r="AK331" s="199"/>
      <c r="AL331" s="199"/>
      <c r="AM331" s="200"/>
      <c r="AN331" s="159"/>
      <c r="AO331" s="162"/>
      <c r="AP331" s="162"/>
      <c r="AQ331" s="162"/>
      <c r="AR331" s="162"/>
      <c r="AS331" s="162"/>
      <c r="AT331" s="162"/>
      <c r="AU331" s="162"/>
      <c r="AV331" s="163"/>
      <c r="AW331" s="164"/>
      <c r="AX331" s="201"/>
      <c r="AY331" s="201"/>
      <c r="AZ331" s="201"/>
      <c r="BA331" s="201"/>
      <c r="BB331" s="202"/>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row>
    <row r="332" spans="1:255" s="34" customFormat="1" ht="18.75" customHeight="1" thickTop="1" thickBot="1">
      <c r="A332" s="48"/>
      <c r="B332" s="183" t="s">
        <v>80</v>
      </c>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4"/>
      <c r="AE332" s="186">
        <f>SUM(AE324:AM331)</f>
        <v>178396</v>
      </c>
      <c r="AF332" s="205"/>
      <c r="AG332" s="205"/>
      <c r="AH332" s="205"/>
      <c r="AI332" s="205"/>
      <c r="AJ332" s="205"/>
      <c r="AK332" s="205"/>
      <c r="AL332" s="205"/>
      <c r="AM332" s="206"/>
      <c r="AN332" s="186">
        <f>SUM(AN324:AV331)</f>
        <v>194093</v>
      </c>
      <c r="AO332" s="205"/>
      <c r="AP332" s="205"/>
      <c r="AQ332" s="205"/>
      <c r="AR332" s="205"/>
      <c r="AS332" s="205"/>
      <c r="AT332" s="205"/>
      <c r="AU332" s="205"/>
      <c r="AV332" s="206"/>
      <c r="AW332" s="186"/>
      <c r="AX332" s="205"/>
      <c r="AY332" s="205"/>
      <c r="AZ332" s="205"/>
      <c r="BA332" s="205"/>
      <c r="BB332" s="207"/>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c r="IS332" s="33"/>
      <c r="IT332" s="33"/>
      <c r="IU332" s="33"/>
    </row>
    <row r="333" spans="1:255" ht="13.5">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row>
    <row r="334" spans="1:255" ht="14.25">
      <c r="A334" s="35" t="s">
        <v>66</v>
      </c>
      <c r="BA334" s="36"/>
      <c r="BB334" s="37" t="s">
        <v>67</v>
      </c>
      <c r="BC334" s="36"/>
    </row>
    <row r="336" spans="1:255">
      <c r="AD336" s="38"/>
      <c r="AH336" s="38"/>
      <c r="AI336" s="38"/>
      <c r="AJ336" s="38"/>
      <c r="AK336" s="38"/>
      <c r="AL336" s="38"/>
      <c r="AM336" s="38"/>
      <c r="AS336" s="38"/>
      <c r="BB336" s="39" t="s">
        <v>68</v>
      </c>
    </row>
    <row r="337" spans="1:59">
      <c r="AD337" s="38"/>
      <c r="AH337" s="38"/>
      <c r="AI337" s="38"/>
      <c r="AJ337" s="38"/>
      <c r="AK337" s="38"/>
      <c r="AL337" s="38"/>
      <c r="AM337" s="38"/>
      <c r="AS337" s="38"/>
    </row>
    <row r="338" spans="1:59" ht="13.5" thickBot="1">
      <c r="AD338" s="38"/>
      <c r="AH338" s="38"/>
      <c r="AI338" s="38"/>
      <c r="AJ338" s="38"/>
      <c r="AK338" s="38"/>
      <c r="AL338" s="38"/>
      <c r="AM338" s="38"/>
      <c r="AS338" s="38"/>
    </row>
    <row r="339" spans="1:59" ht="15" thickBot="1">
      <c r="A339" s="127" t="s">
        <v>69</v>
      </c>
      <c r="B339" s="128"/>
      <c r="C339" s="128"/>
      <c r="D339" s="128"/>
      <c r="E339" s="128"/>
      <c r="F339" s="128"/>
      <c r="G339" s="128"/>
      <c r="H339" s="128"/>
      <c r="I339" s="128"/>
      <c r="J339" s="128"/>
      <c r="K339" s="129"/>
      <c r="L339" s="130">
        <v>10</v>
      </c>
      <c r="M339" s="131"/>
      <c r="N339" s="131"/>
      <c r="O339" s="132"/>
      <c r="P339" s="127" t="s">
        <v>70</v>
      </c>
      <c r="Q339" s="128"/>
      <c r="R339" s="128"/>
      <c r="S339" s="128"/>
      <c r="T339" s="128"/>
      <c r="U339" s="129"/>
      <c r="V339" s="133" t="s">
        <v>115</v>
      </c>
      <c r="W339" s="133"/>
      <c r="X339" s="133"/>
      <c r="Y339" s="133"/>
      <c r="Z339" s="133"/>
      <c r="AA339" s="133"/>
      <c r="AB339" s="133"/>
      <c r="AC339" s="133"/>
      <c r="AD339" s="133"/>
      <c r="AE339" s="133"/>
      <c r="AF339" s="133"/>
      <c r="AG339" s="133"/>
      <c r="AH339" s="133"/>
      <c r="AI339" s="133"/>
      <c r="AJ339" s="133"/>
      <c r="AK339" s="133"/>
      <c r="AL339" s="133"/>
      <c r="AM339" s="133"/>
      <c r="AN339" s="133"/>
      <c r="AO339" s="133"/>
      <c r="AP339" s="133"/>
      <c r="AQ339" s="133"/>
      <c r="AR339" s="133"/>
      <c r="AS339" s="133"/>
      <c r="AT339" s="133"/>
      <c r="AU339" s="133"/>
      <c r="AV339" s="133"/>
      <c r="AW339" s="133"/>
      <c r="AX339" s="133"/>
      <c r="AY339" s="133"/>
      <c r="AZ339" s="133"/>
      <c r="BA339" s="133"/>
      <c r="BB339" s="134"/>
    </row>
    <row r="340" spans="1:59" ht="14.25">
      <c r="A340" s="40"/>
      <c r="B340" s="40"/>
      <c r="C340" s="40"/>
      <c r="D340" s="40"/>
      <c r="E340" s="40"/>
      <c r="F340" s="40"/>
      <c r="G340" s="40"/>
      <c r="H340" s="40"/>
      <c r="I340" s="40"/>
      <c r="J340" s="40"/>
      <c r="K340" s="40"/>
      <c r="L340" s="41"/>
      <c r="M340" s="41"/>
      <c r="N340" s="41"/>
      <c r="O340" s="41"/>
      <c r="P340" s="40"/>
      <c r="Q340" s="40"/>
      <c r="R340" s="40"/>
      <c r="S340" s="40"/>
      <c r="T340" s="40"/>
      <c r="U340" s="40"/>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row>
    <row r="341" spans="1:59" ht="14.25">
      <c r="A341" s="43"/>
      <c r="B341" s="44" t="s">
        <v>72</v>
      </c>
      <c r="C341" s="31"/>
      <c r="D341" s="31"/>
      <c r="E341" s="31"/>
      <c r="F341" s="31"/>
      <c r="G341" s="31"/>
      <c r="H341" s="31"/>
      <c r="I341" s="31"/>
      <c r="J341" s="31"/>
      <c r="K341" s="31"/>
      <c r="L341" s="45"/>
      <c r="M341" s="45"/>
      <c r="N341" s="45"/>
      <c r="O341" s="45"/>
      <c r="P341" s="31"/>
      <c r="Q341" s="31"/>
      <c r="R341" s="31"/>
      <c r="S341" s="31"/>
      <c r="T341" s="31"/>
      <c r="U341" s="31"/>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row>
    <row r="342" spans="1:59" ht="15" thickBot="1">
      <c r="A342" s="31"/>
      <c r="B342" s="31"/>
      <c r="C342" s="31"/>
      <c r="D342" s="31"/>
      <c r="E342" s="31"/>
      <c r="F342" s="31"/>
      <c r="G342" s="31"/>
      <c r="H342" s="31"/>
      <c r="I342" s="31"/>
      <c r="J342" s="31"/>
      <c r="K342" s="31"/>
      <c r="L342" s="45"/>
      <c r="M342" s="45"/>
      <c r="N342" s="45"/>
      <c r="O342" s="45"/>
      <c r="P342" s="31"/>
      <c r="Q342" s="31"/>
      <c r="R342" s="31"/>
      <c r="S342" s="31"/>
      <c r="T342" s="31"/>
      <c r="U342" s="31"/>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row>
    <row r="343" spans="1:59" ht="14.25">
      <c r="A343" s="31"/>
      <c r="B343" s="46"/>
      <c r="C343" s="40"/>
      <c r="D343" s="40"/>
      <c r="E343" s="40"/>
      <c r="F343" s="40"/>
      <c r="G343" s="40"/>
      <c r="H343" s="40"/>
      <c r="I343" s="40"/>
      <c r="J343" s="40"/>
      <c r="K343" s="40"/>
      <c r="L343" s="41"/>
      <c r="M343" s="41"/>
      <c r="N343" s="41"/>
      <c r="O343" s="41"/>
      <c r="P343" s="40"/>
      <c r="Q343" s="40"/>
      <c r="R343" s="40"/>
      <c r="S343" s="40"/>
      <c r="T343" s="40"/>
      <c r="U343" s="40"/>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7"/>
    </row>
    <row r="344" spans="1:59">
      <c r="A344" s="31"/>
      <c r="B344" s="135" t="s">
        <v>116</v>
      </c>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c r="AH344" s="136"/>
      <c r="AI344" s="136"/>
      <c r="AJ344" s="136"/>
      <c r="AK344" s="136"/>
      <c r="AL344" s="136"/>
      <c r="AM344" s="136"/>
      <c r="AN344" s="136"/>
      <c r="AO344" s="136"/>
      <c r="AP344" s="136"/>
      <c r="AQ344" s="136"/>
      <c r="AR344" s="136"/>
      <c r="AS344" s="136"/>
      <c r="AT344" s="136"/>
      <c r="AU344" s="136"/>
      <c r="AV344" s="136"/>
      <c r="AW344" s="136"/>
      <c r="AX344" s="136"/>
      <c r="AY344" s="136"/>
      <c r="AZ344" s="136"/>
      <c r="BA344" s="136"/>
      <c r="BB344" s="137"/>
    </row>
    <row r="345" spans="1:59" ht="13.5">
      <c r="A345" s="31"/>
      <c r="B345" s="135"/>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c r="AH345" s="136"/>
      <c r="AI345" s="136"/>
      <c r="AJ345" s="136"/>
      <c r="AK345" s="136"/>
      <c r="AL345" s="136"/>
      <c r="AM345" s="136"/>
      <c r="AN345" s="136"/>
      <c r="AO345" s="136"/>
      <c r="AP345" s="136"/>
      <c r="AQ345" s="136"/>
      <c r="AR345" s="136"/>
      <c r="AS345" s="136"/>
      <c r="AT345" s="136"/>
      <c r="AU345" s="136"/>
      <c r="AV345" s="136"/>
      <c r="AW345" s="136"/>
      <c r="AX345" s="136"/>
      <c r="AY345" s="136"/>
      <c r="AZ345" s="136"/>
      <c r="BA345" s="136"/>
      <c r="BB345" s="137"/>
      <c r="BG345" s="34"/>
    </row>
    <row r="346" spans="1:59">
      <c r="A346" s="31"/>
      <c r="B346" s="135"/>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6"/>
      <c r="AL346" s="136"/>
      <c r="AM346" s="136"/>
      <c r="AN346" s="136"/>
      <c r="AO346" s="136"/>
      <c r="AP346" s="136"/>
      <c r="AQ346" s="136"/>
      <c r="AR346" s="136"/>
      <c r="AS346" s="136"/>
      <c r="AT346" s="136"/>
      <c r="AU346" s="136"/>
      <c r="AV346" s="136"/>
      <c r="AW346" s="136"/>
      <c r="AX346" s="136"/>
      <c r="AY346" s="136"/>
      <c r="AZ346" s="136"/>
      <c r="BA346" s="136"/>
      <c r="BB346" s="137"/>
    </row>
    <row r="347" spans="1:59">
      <c r="A347" s="31"/>
      <c r="B347" s="135"/>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c r="AH347" s="136"/>
      <c r="AI347" s="136"/>
      <c r="AJ347" s="136"/>
      <c r="AK347" s="136"/>
      <c r="AL347" s="136"/>
      <c r="AM347" s="136"/>
      <c r="AN347" s="136"/>
      <c r="AO347" s="136"/>
      <c r="AP347" s="136"/>
      <c r="AQ347" s="136"/>
      <c r="AR347" s="136"/>
      <c r="AS347" s="136"/>
      <c r="AT347" s="136"/>
      <c r="AU347" s="136"/>
      <c r="AV347" s="136"/>
      <c r="AW347" s="136"/>
      <c r="AX347" s="136"/>
      <c r="AY347" s="136"/>
      <c r="AZ347" s="136"/>
      <c r="BA347" s="136"/>
      <c r="BB347" s="137"/>
    </row>
    <row r="348" spans="1:59">
      <c r="A348" s="31"/>
      <c r="B348" s="135"/>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6"/>
      <c r="AL348" s="136"/>
      <c r="AM348" s="136"/>
      <c r="AN348" s="136"/>
      <c r="AO348" s="136"/>
      <c r="AP348" s="136"/>
      <c r="AQ348" s="136"/>
      <c r="AR348" s="136"/>
      <c r="AS348" s="136"/>
      <c r="AT348" s="136"/>
      <c r="AU348" s="136"/>
      <c r="AV348" s="136"/>
      <c r="AW348" s="136"/>
      <c r="AX348" s="136"/>
      <c r="AY348" s="136"/>
      <c r="AZ348" s="136"/>
      <c r="BA348" s="136"/>
      <c r="BB348" s="137"/>
    </row>
    <row r="349" spans="1:59">
      <c r="A349" s="31"/>
      <c r="B349" s="135"/>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c r="AH349" s="136"/>
      <c r="AI349" s="136"/>
      <c r="AJ349" s="136"/>
      <c r="AK349" s="136"/>
      <c r="AL349" s="136"/>
      <c r="AM349" s="136"/>
      <c r="AN349" s="136"/>
      <c r="AO349" s="136"/>
      <c r="AP349" s="136"/>
      <c r="AQ349" s="136"/>
      <c r="AR349" s="136"/>
      <c r="AS349" s="136"/>
      <c r="AT349" s="136"/>
      <c r="AU349" s="136"/>
      <c r="AV349" s="136"/>
      <c r="AW349" s="136"/>
      <c r="AX349" s="136"/>
      <c r="AY349" s="136"/>
      <c r="AZ349" s="136"/>
      <c r="BA349" s="136"/>
      <c r="BB349" s="137"/>
    </row>
    <row r="350" spans="1:59">
      <c r="A350" s="31"/>
      <c r="B350" s="135"/>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c r="AH350" s="136"/>
      <c r="AI350" s="136"/>
      <c r="AJ350" s="136"/>
      <c r="AK350" s="136"/>
      <c r="AL350" s="136"/>
      <c r="AM350" s="136"/>
      <c r="AN350" s="136"/>
      <c r="AO350" s="136"/>
      <c r="AP350" s="136"/>
      <c r="AQ350" s="136"/>
      <c r="AR350" s="136"/>
      <c r="AS350" s="136"/>
      <c r="AT350" s="136"/>
      <c r="AU350" s="136"/>
      <c r="AV350" s="136"/>
      <c r="AW350" s="136"/>
      <c r="AX350" s="136"/>
      <c r="AY350" s="136"/>
      <c r="AZ350" s="136"/>
      <c r="BA350" s="136"/>
      <c r="BB350" s="137"/>
    </row>
    <row r="351" spans="1:59">
      <c r="A351" s="31"/>
      <c r="B351" s="135"/>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c r="AH351" s="136"/>
      <c r="AI351" s="136"/>
      <c r="AJ351" s="136"/>
      <c r="AK351" s="136"/>
      <c r="AL351" s="136"/>
      <c r="AM351" s="136"/>
      <c r="AN351" s="136"/>
      <c r="AO351" s="136"/>
      <c r="AP351" s="136"/>
      <c r="AQ351" s="136"/>
      <c r="AR351" s="136"/>
      <c r="AS351" s="136"/>
      <c r="AT351" s="136"/>
      <c r="AU351" s="136"/>
      <c r="AV351" s="136"/>
      <c r="AW351" s="136"/>
      <c r="AX351" s="136"/>
      <c r="AY351" s="136"/>
      <c r="AZ351" s="136"/>
      <c r="BA351" s="136"/>
      <c r="BB351" s="137"/>
    </row>
    <row r="352" spans="1:59">
      <c r="A352" s="31"/>
      <c r="B352" s="135"/>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6"/>
      <c r="AL352" s="136"/>
      <c r="AM352" s="136"/>
      <c r="AN352" s="136"/>
      <c r="AO352" s="136"/>
      <c r="AP352" s="136"/>
      <c r="AQ352" s="136"/>
      <c r="AR352" s="136"/>
      <c r="AS352" s="136"/>
      <c r="AT352" s="136"/>
      <c r="AU352" s="136"/>
      <c r="AV352" s="136"/>
      <c r="AW352" s="136"/>
      <c r="AX352" s="136"/>
      <c r="AY352" s="136"/>
      <c r="AZ352" s="136"/>
      <c r="BA352" s="136"/>
      <c r="BB352" s="137"/>
    </row>
    <row r="353" spans="1:255">
      <c r="A353" s="31"/>
      <c r="B353" s="135"/>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c r="AH353" s="136"/>
      <c r="AI353" s="136"/>
      <c r="AJ353" s="136"/>
      <c r="AK353" s="136"/>
      <c r="AL353" s="136"/>
      <c r="AM353" s="136"/>
      <c r="AN353" s="136"/>
      <c r="AO353" s="136"/>
      <c r="AP353" s="136"/>
      <c r="AQ353" s="136"/>
      <c r="AR353" s="136"/>
      <c r="AS353" s="136"/>
      <c r="AT353" s="136"/>
      <c r="AU353" s="136"/>
      <c r="AV353" s="136"/>
      <c r="AW353" s="136"/>
      <c r="AX353" s="136"/>
      <c r="AY353" s="136"/>
      <c r="AZ353" s="136"/>
      <c r="BA353" s="136"/>
      <c r="BB353" s="137"/>
    </row>
    <row r="354" spans="1:255" ht="15" thickBot="1">
      <c r="A354" s="48"/>
      <c r="B354" s="49"/>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1"/>
    </row>
    <row r="355" spans="1:255">
      <c r="B355" s="52"/>
    </row>
    <row r="356" spans="1:255">
      <c r="B356" s="52"/>
    </row>
    <row r="357" spans="1:255" ht="14.25">
      <c r="B357" s="44" t="s">
        <v>74</v>
      </c>
      <c r="C357" s="31"/>
      <c r="D357" s="31"/>
      <c r="E357" s="31"/>
      <c r="F357" s="31"/>
      <c r="G357" s="31"/>
      <c r="H357" s="31"/>
      <c r="I357" s="31"/>
      <c r="J357" s="31"/>
      <c r="K357" s="31"/>
      <c r="L357" s="45"/>
      <c r="M357" s="45"/>
      <c r="N357" s="45"/>
      <c r="O357" s="45"/>
      <c r="P357" s="31"/>
      <c r="Q357" s="31"/>
      <c r="R357" s="31"/>
      <c r="S357" s="31"/>
      <c r="T357" s="31"/>
      <c r="U357" s="31"/>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row>
    <row r="358" spans="1:255" ht="15" thickBot="1">
      <c r="B358" s="31"/>
      <c r="C358" s="31"/>
      <c r="D358" s="31"/>
      <c r="E358" s="31"/>
      <c r="F358" s="31"/>
      <c r="G358" s="31"/>
      <c r="H358" s="31"/>
      <c r="I358" s="31"/>
      <c r="J358" s="31"/>
      <c r="K358" s="31"/>
      <c r="L358" s="45"/>
      <c r="M358" s="45"/>
      <c r="N358" s="45"/>
      <c r="O358" s="45"/>
      <c r="P358" s="31"/>
      <c r="Q358" s="31"/>
      <c r="R358" s="31"/>
      <c r="S358" s="31"/>
      <c r="T358" s="31"/>
      <c r="U358" s="31"/>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210" t="s">
        <v>75</v>
      </c>
      <c r="AV358" s="210"/>
      <c r="AW358" s="210"/>
      <c r="AX358" s="210"/>
      <c r="AY358" s="210"/>
      <c r="AZ358" s="210"/>
      <c r="BA358" s="210"/>
      <c r="BB358" s="210"/>
    </row>
    <row r="359" spans="1:255" s="34" customFormat="1" ht="13.5">
      <c r="A359" s="31"/>
      <c r="B359" s="138" t="s">
        <v>76</v>
      </c>
      <c r="C359" s="167"/>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8"/>
      <c r="AE359" s="144" t="s">
        <v>170</v>
      </c>
      <c r="AF359" s="167"/>
      <c r="AG359" s="167"/>
      <c r="AH359" s="167"/>
      <c r="AI359" s="167"/>
      <c r="AJ359" s="167"/>
      <c r="AK359" s="167"/>
      <c r="AL359" s="167"/>
      <c r="AM359" s="168"/>
      <c r="AN359" s="144" t="s">
        <v>171</v>
      </c>
      <c r="AO359" s="167"/>
      <c r="AP359" s="167"/>
      <c r="AQ359" s="167"/>
      <c r="AR359" s="167"/>
      <c r="AS359" s="167"/>
      <c r="AT359" s="167"/>
      <c r="AU359" s="167"/>
      <c r="AV359" s="168"/>
      <c r="AW359" s="144" t="s">
        <v>78</v>
      </c>
      <c r="AX359" s="167"/>
      <c r="AY359" s="167"/>
      <c r="AZ359" s="167"/>
      <c r="BA359" s="167"/>
      <c r="BB359" s="178"/>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33"/>
      <c r="EE359" s="33"/>
      <c r="EF359" s="33"/>
      <c r="EG359" s="33"/>
      <c r="EH359" s="33"/>
      <c r="EI359" s="33"/>
      <c r="EJ359" s="33"/>
      <c r="EK359" s="33"/>
      <c r="EL359" s="33"/>
      <c r="EM359" s="33"/>
      <c r="EN359" s="33"/>
      <c r="EO359" s="33"/>
      <c r="EP359" s="33"/>
      <c r="EQ359" s="33"/>
      <c r="ER359" s="33"/>
      <c r="ES359" s="33"/>
      <c r="ET359" s="33"/>
      <c r="EU359" s="33"/>
      <c r="EV359" s="33"/>
      <c r="EW359" s="33"/>
      <c r="EX359" s="33"/>
      <c r="EY359" s="33"/>
      <c r="EZ359" s="33"/>
      <c r="FA359" s="33"/>
      <c r="FB359" s="33"/>
      <c r="FC359" s="33"/>
      <c r="FD359" s="33"/>
      <c r="FE359" s="33"/>
      <c r="FF359" s="33"/>
      <c r="FG359" s="33"/>
      <c r="FH359" s="33"/>
      <c r="FI359" s="33"/>
      <c r="FJ359" s="33"/>
      <c r="FK359" s="33"/>
      <c r="FL359" s="33"/>
      <c r="FM359" s="33"/>
      <c r="FN359" s="33"/>
      <c r="FO359" s="33"/>
      <c r="FP359" s="33"/>
      <c r="FQ359" s="33"/>
      <c r="FR359" s="33"/>
      <c r="FS359" s="33"/>
      <c r="FT359" s="33"/>
      <c r="FU359" s="33"/>
      <c r="FV359" s="33"/>
      <c r="FW359" s="33"/>
      <c r="FX359" s="33"/>
      <c r="FY359" s="33"/>
      <c r="FZ359" s="33"/>
      <c r="GA359" s="33"/>
      <c r="GB359" s="33"/>
      <c r="GC359" s="33"/>
      <c r="GD359" s="33"/>
      <c r="GE359" s="33"/>
      <c r="GF359" s="33"/>
      <c r="GG359" s="33"/>
      <c r="GH359" s="33"/>
      <c r="GI359" s="33"/>
      <c r="GJ359" s="33"/>
      <c r="GK359" s="33"/>
      <c r="GL359" s="33"/>
      <c r="GM359" s="33"/>
      <c r="GN359" s="33"/>
      <c r="GO359" s="33"/>
      <c r="GP359" s="33"/>
      <c r="GQ359" s="33"/>
      <c r="GR359" s="33"/>
      <c r="GS359" s="33"/>
      <c r="GT359" s="33"/>
      <c r="GU359" s="33"/>
      <c r="GV359" s="33"/>
      <c r="GW359" s="33"/>
      <c r="GX359" s="33"/>
      <c r="GY359" s="33"/>
      <c r="GZ359" s="33"/>
      <c r="HA359" s="33"/>
      <c r="HB359" s="33"/>
      <c r="HC359" s="33"/>
      <c r="HD359" s="33"/>
      <c r="HE359" s="33"/>
      <c r="HF359" s="33"/>
      <c r="HG359" s="33"/>
      <c r="HH359" s="33"/>
      <c r="HI359" s="33"/>
      <c r="HJ359" s="33"/>
      <c r="HK359" s="33"/>
      <c r="HL359" s="33"/>
      <c r="HM359" s="33"/>
      <c r="HN359" s="33"/>
      <c r="HO359" s="33"/>
      <c r="HP359" s="33"/>
      <c r="HQ359" s="33"/>
      <c r="HR359" s="33"/>
      <c r="HS359" s="33"/>
      <c r="HT359" s="33"/>
      <c r="HU359" s="33"/>
      <c r="HV359" s="33"/>
      <c r="HW359" s="33"/>
      <c r="HX359" s="33"/>
      <c r="HY359" s="33"/>
      <c r="HZ359" s="33"/>
      <c r="IA359" s="33"/>
      <c r="IB359" s="33"/>
      <c r="IC359" s="33"/>
      <c r="ID359" s="33"/>
      <c r="IE359" s="33"/>
      <c r="IF359" s="33"/>
      <c r="IG359" s="33"/>
      <c r="IH359" s="33"/>
      <c r="II359" s="33"/>
      <c r="IJ359" s="33"/>
      <c r="IK359" s="33"/>
      <c r="IL359" s="33"/>
      <c r="IM359" s="33"/>
      <c r="IN359" s="33"/>
      <c r="IO359" s="33"/>
      <c r="IP359" s="33"/>
      <c r="IQ359" s="33"/>
      <c r="IR359" s="33"/>
      <c r="IS359" s="33"/>
      <c r="IT359" s="33"/>
      <c r="IU359" s="33"/>
    </row>
    <row r="360" spans="1:255" s="34" customFormat="1" ht="13.5" customHeight="1">
      <c r="A360" s="31"/>
      <c r="B360" s="169"/>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1"/>
      <c r="AE360" s="177"/>
      <c r="AF360" s="170"/>
      <c r="AG360" s="170"/>
      <c r="AH360" s="170"/>
      <c r="AI360" s="170"/>
      <c r="AJ360" s="170"/>
      <c r="AK360" s="170"/>
      <c r="AL360" s="170"/>
      <c r="AM360" s="171"/>
      <c r="AN360" s="177"/>
      <c r="AO360" s="170"/>
      <c r="AP360" s="170"/>
      <c r="AQ360" s="170"/>
      <c r="AR360" s="170"/>
      <c r="AS360" s="170"/>
      <c r="AT360" s="170"/>
      <c r="AU360" s="170"/>
      <c r="AV360" s="171"/>
      <c r="AW360" s="177"/>
      <c r="AX360" s="170"/>
      <c r="AY360" s="170"/>
      <c r="AZ360" s="170"/>
      <c r="BA360" s="170"/>
      <c r="BB360" s="179"/>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c r="IR360" s="33"/>
      <c r="IS360" s="33"/>
      <c r="IT360" s="33"/>
      <c r="IU360" s="33"/>
    </row>
    <row r="361" spans="1:255" s="34" customFormat="1" ht="14.25">
      <c r="A361" s="31"/>
      <c r="B361" s="53" t="s">
        <v>79</v>
      </c>
      <c r="C361" s="54" t="s">
        <v>117</v>
      </c>
      <c r="D361" s="54"/>
      <c r="E361" s="54"/>
      <c r="F361" s="54"/>
      <c r="G361" s="54"/>
      <c r="H361" s="54"/>
      <c r="I361" s="54"/>
      <c r="J361" s="54"/>
      <c r="K361" s="54"/>
      <c r="L361" s="54"/>
      <c r="M361" s="54"/>
      <c r="N361" s="54"/>
      <c r="O361" s="54"/>
      <c r="P361" s="54"/>
      <c r="Q361" s="54"/>
      <c r="R361" s="54"/>
      <c r="S361" s="54"/>
      <c r="T361" s="54"/>
      <c r="U361" s="54"/>
      <c r="V361" s="54"/>
      <c r="W361" s="54"/>
      <c r="X361" s="54"/>
      <c r="Y361" s="54"/>
      <c r="Z361" s="55"/>
      <c r="AA361" s="55"/>
      <c r="AB361" s="55"/>
      <c r="AC361" s="55"/>
      <c r="AD361" s="55"/>
      <c r="AE361" s="148">
        <f>149062+84855+20725+365728+58579</f>
        <v>678949</v>
      </c>
      <c r="AF361" s="180"/>
      <c r="AG361" s="180"/>
      <c r="AH361" s="180"/>
      <c r="AI361" s="180"/>
      <c r="AJ361" s="180"/>
      <c r="AK361" s="180"/>
      <c r="AL361" s="180"/>
      <c r="AM361" s="181"/>
      <c r="AN361" s="148">
        <f>183862+88534+410189+58579</f>
        <v>741164</v>
      </c>
      <c r="AO361" s="180"/>
      <c r="AP361" s="180"/>
      <c r="AQ361" s="180"/>
      <c r="AR361" s="180"/>
      <c r="AS361" s="180"/>
      <c r="AT361" s="180"/>
      <c r="AU361" s="180"/>
      <c r="AV361" s="181"/>
      <c r="AW361" s="148"/>
      <c r="AX361" s="180"/>
      <c r="AY361" s="180"/>
      <c r="AZ361" s="180"/>
      <c r="BA361" s="180"/>
      <c r="BB361" s="182"/>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row>
    <row r="362" spans="1:255" s="34" customFormat="1" ht="14.25">
      <c r="A362" s="31"/>
      <c r="B362" s="32"/>
      <c r="C362" s="56" t="s">
        <v>173</v>
      </c>
      <c r="D362" s="57"/>
      <c r="E362" s="57"/>
      <c r="F362" s="57"/>
      <c r="G362" s="57"/>
      <c r="H362" s="57"/>
      <c r="I362" s="57"/>
      <c r="J362" s="57"/>
      <c r="K362" s="57"/>
      <c r="L362" s="57"/>
      <c r="M362" s="57"/>
      <c r="N362" s="57"/>
      <c r="O362" s="57"/>
      <c r="P362" s="57"/>
      <c r="Q362" s="57"/>
      <c r="R362" s="57"/>
      <c r="S362" s="57"/>
      <c r="T362" s="57"/>
      <c r="U362" s="57"/>
      <c r="V362" s="57"/>
      <c r="W362" s="57"/>
      <c r="X362" s="57"/>
      <c r="Y362" s="57"/>
      <c r="Z362" s="89"/>
      <c r="AA362" s="89"/>
      <c r="AB362" s="89"/>
      <c r="AC362" s="89"/>
      <c r="AD362" s="89"/>
      <c r="AE362" s="211">
        <v>149062</v>
      </c>
      <c r="AF362" s="212"/>
      <c r="AG362" s="212"/>
      <c r="AH362" s="212"/>
      <c r="AI362" s="212"/>
      <c r="AJ362" s="212"/>
      <c r="AK362" s="212"/>
      <c r="AL362" s="212"/>
      <c r="AM362" s="213"/>
      <c r="AN362" s="211">
        <v>183862</v>
      </c>
      <c r="AO362" s="212"/>
      <c r="AP362" s="212"/>
      <c r="AQ362" s="212"/>
      <c r="AR362" s="212"/>
      <c r="AS362" s="212"/>
      <c r="AT362" s="212"/>
      <c r="AU362" s="212"/>
      <c r="AV362" s="213"/>
      <c r="AW362" s="148"/>
      <c r="AX362" s="180"/>
      <c r="AY362" s="180"/>
      <c r="AZ362" s="180"/>
      <c r="BA362" s="180"/>
      <c r="BB362" s="182"/>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c r="IR362" s="33"/>
      <c r="IS362" s="33"/>
      <c r="IT362" s="33"/>
      <c r="IU362" s="33"/>
    </row>
    <row r="363" spans="1:255" s="34" customFormat="1" ht="14.25">
      <c r="A363" s="31"/>
      <c r="B363" s="32"/>
      <c r="C363" s="56" t="s">
        <v>118</v>
      </c>
      <c r="D363" s="57"/>
      <c r="E363" s="57"/>
      <c r="F363" s="57"/>
      <c r="G363" s="57"/>
      <c r="H363" s="57"/>
      <c r="I363" s="57"/>
      <c r="J363" s="57"/>
      <c r="K363" s="57"/>
      <c r="L363" s="57"/>
      <c r="M363" s="57"/>
      <c r="N363" s="57"/>
      <c r="O363" s="57"/>
      <c r="P363" s="57"/>
      <c r="Q363" s="57"/>
      <c r="R363" s="57"/>
      <c r="S363" s="57"/>
      <c r="T363" s="57"/>
      <c r="U363" s="57"/>
      <c r="V363" s="57"/>
      <c r="W363" s="57"/>
      <c r="X363" s="57"/>
      <c r="Y363" s="57"/>
      <c r="Z363" s="89"/>
      <c r="AA363" s="89"/>
      <c r="AB363" s="89"/>
      <c r="AC363" s="89"/>
      <c r="AD363" s="89"/>
      <c r="AE363" s="211">
        <f>84855+20725</f>
        <v>105580</v>
      </c>
      <c r="AF363" s="212"/>
      <c r="AG363" s="212"/>
      <c r="AH363" s="212"/>
      <c r="AI363" s="212"/>
      <c r="AJ363" s="212"/>
      <c r="AK363" s="212"/>
      <c r="AL363" s="212"/>
      <c r="AM363" s="213"/>
      <c r="AN363" s="211">
        <v>88534</v>
      </c>
      <c r="AO363" s="212"/>
      <c r="AP363" s="212"/>
      <c r="AQ363" s="212"/>
      <c r="AR363" s="212"/>
      <c r="AS363" s="212"/>
      <c r="AT363" s="212"/>
      <c r="AU363" s="212"/>
      <c r="AV363" s="213"/>
      <c r="AW363" s="148"/>
      <c r="AX363" s="180"/>
      <c r="AY363" s="180"/>
      <c r="AZ363" s="180"/>
      <c r="BA363" s="180"/>
      <c r="BB363" s="182"/>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c r="IR363" s="33"/>
      <c r="IS363" s="33"/>
      <c r="IT363" s="33"/>
      <c r="IU363" s="33"/>
    </row>
    <row r="364" spans="1:255" s="34" customFormat="1" ht="14.25">
      <c r="A364" s="31"/>
      <c r="B364" s="32"/>
      <c r="C364" s="56" t="s">
        <v>119</v>
      </c>
      <c r="D364" s="57"/>
      <c r="E364" s="57"/>
      <c r="F364" s="57"/>
      <c r="G364" s="57"/>
      <c r="H364" s="57"/>
      <c r="I364" s="57"/>
      <c r="J364" s="57"/>
      <c r="K364" s="57"/>
      <c r="L364" s="57"/>
      <c r="M364" s="57"/>
      <c r="N364" s="57"/>
      <c r="O364" s="57"/>
      <c r="P364" s="57"/>
      <c r="Q364" s="57"/>
      <c r="R364" s="57"/>
      <c r="S364" s="57"/>
      <c r="T364" s="57"/>
      <c r="U364" s="57"/>
      <c r="V364" s="57"/>
      <c r="W364" s="57"/>
      <c r="X364" s="57"/>
      <c r="Y364" s="57"/>
      <c r="Z364" s="89"/>
      <c r="AA364" s="89"/>
      <c r="AB364" s="89"/>
      <c r="AC364" s="89"/>
      <c r="AD364" s="89"/>
      <c r="AE364" s="211">
        <v>365728</v>
      </c>
      <c r="AF364" s="212"/>
      <c r="AG364" s="212"/>
      <c r="AH364" s="212"/>
      <c r="AI364" s="212"/>
      <c r="AJ364" s="212"/>
      <c r="AK364" s="212"/>
      <c r="AL364" s="212"/>
      <c r="AM364" s="213"/>
      <c r="AN364" s="211">
        <v>410189</v>
      </c>
      <c r="AO364" s="212"/>
      <c r="AP364" s="212"/>
      <c r="AQ364" s="212"/>
      <c r="AR364" s="212"/>
      <c r="AS364" s="212"/>
      <c r="AT364" s="212"/>
      <c r="AU364" s="212"/>
      <c r="AV364" s="213"/>
      <c r="AW364" s="148"/>
      <c r="AX364" s="180"/>
      <c r="AY364" s="180"/>
      <c r="AZ364" s="180"/>
      <c r="BA364" s="180"/>
      <c r="BB364" s="182"/>
      <c r="BC364" s="33"/>
      <c r="BD364" s="33"/>
      <c r="BE364" s="33"/>
      <c r="BF364" s="33"/>
      <c r="BG364" s="33"/>
      <c r="BH364" s="33"/>
      <c r="BI364" s="33"/>
      <c r="BJ364" s="33"/>
      <c r="BK364" s="33"/>
      <c r="BL364" s="33"/>
      <c r="BM364" s="33"/>
      <c r="BN364" s="33"/>
      <c r="BO364" s="33"/>
      <c r="BP364" s="33"/>
      <c r="BQ364" s="33"/>
      <c r="BR364" s="33"/>
      <c r="BS364" s="33"/>
      <c r="BT364" s="33"/>
      <c r="BU364" s="33"/>
      <c r="BV364" s="33"/>
      <c r="BW364" s="33"/>
      <c r="BX364" s="33"/>
      <c r="BY364" s="33"/>
      <c r="BZ364" s="33"/>
      <c r="CA364" s="33"/>
      <c r="CB364" s="33"/>
      <c r="CC364" s="33"/>
      <c r="CD364" s="33"/>
      <c r="CE364" s="33"/>
      <c r="CF364" s="33"/>
      <c r="CG364" s="33"/>
      <c r="CH364" s="33"/>
      <c r="CI364" s="33"/>
      <c r="CJ364" s="33"/>
      <c r="CK364" s="33"/>
      <c r="CL364" s="33"/>
      <c r="CM364" s="33"/>
      <c r="CN364" s="33"/>
      <c r="CO364" s="33"/>
      <c r="CP364" s="33"/>
      <c r="CQ364" s="33"/>
      <c r="CR364" s="33"/>
      <c r="CS364" s="33"/>
      <c r="CT364" s="33"/>
      <c r="CU364" s="33"/>
      <c r="CV364" s="33"/>
      <c r="CW364" s="33"/>
      <c r="CX364" s="33"/>
      <c r="CY364" s="33"/>
      <c r="CZ364" s="33"/>
      <c r="DA364" s="33"/>
      <c r="DB364" s="33"/>
      <c r="DC364" s="33"/>
      <c r="DD364" s="33"/>
      <c r="DE364" s="33"/>
      <c r="DF364" s="33"/>
      <c r="DG364" s="33"/>
      <c r="DH364" s="33"/>
      <c r="DI364" s="33"/>
      <c r="DJ364" s="33"/>
      <c r="DK364" s="33"/>
      <c r="DL364" s="33"/>
      <c r="DM364" s="33"/>
      <c r="DN364" s="33"/>
      <c r="DO364" s="33"/>
      <c r="DP364" s="33"/>
      <c r="DQ364" s="33"/>
      <c r="DR364" s="33"/>
      <c r="DS364" s="33"/>
      <c r="DT364" s="33"/>
      <c r="DU364" s="33"/>
      <c r="DV364" s="33"/>
      <c r="DW364" s="33"/>
      <c r="DX364" s="33"/>
      <c r="DY364" s="33"/>
      <c r="DZ364" s="33"/>
      <c r="EA364" s="33"/>
      <c r="EB364" s="33"/>
      <c r="EC364" s="33"/>
      <c r="ED364" s="33"/>
      <c r="EE364" s="33"/>
      <c r="EF364" s="33"/>
      <c r="EG364" s="33"/>
      <c r="EH364" s="33"/>
      <c r="EI364" s="33"/>
      <c r="EJ364" s="33"/>
      <c r="EK364" s="33"/>
      <c r="EL364" s="33"/>
      <c r="EM364" s="33"/>
      <c r="EN364" s="33"/>
      <c r="EO364" s="33"/>
      <c r="EP364" s="33"/>
      <c r="EQ364" s="33"/>
      <c r="ER364" s="33"/>
      <c r="ES364" s="33"/>
      <c r="ET364" s="33"/>
      <c r="EU364" s="33"/>
      <c r="EV364" s="33"/>
      <c r="EW364" s="33"/>
      <c r="EX364" s="33"/>
      <c r="EY364" s="33"/>
      <c r="EZ364" s="33"/>
      <c r="FA364" s="33"/>
      <c r="FB364" s="33"/>
      <c r="FC364" s="33"/>
      <c r="FD364" s="33"/>
      <c r="FE364" s="33"/>
      <c r="FF364" s="33"/>
      <c r="FG364" s="33"/>
      <c r="FH364" s="33"/>
      <c r="FI364" s="33"/>
      <c r="FJ364" s="33"/>
      <c r="FK364" s="33"/>
      <c r="FL364" s="33"/>
      <c r="FM364" s="33"/>
      <c r="FN364" s="33"/>
      <c r="FO364" s="33"/>
      <c r="FP364" s="33"/>
      <c r="FQ364" s="33"/>
      <c r="FR364" s="33"/>
      <c r="FS364" s="33"/>
      <c r="FT364" s="33"/>
      <c r="FU364" s="33"/>
      <c r="FV364" s="33"/>
      <c r="FW364" s="33"/>
      <c r="FX364" s="33"/>
      <c r="FY364" s="33"/>
      <c r="FZ364" s="33"/>
      <c r="GA364" s="33"/>
      <c r="GB364" s="33"/>
      <c r="GC364" s="33"/>
      <c r="GD364" s="33"/>
      <c r="GE364" s="33"/>
      <c r="GF364" s="33"/>
      <c r="GG364" s="33"/>
      <c r="GH364" s="33"/>
      <c r="GI364" s="33"/>
      <c r="GJ364" s="33"/>
      <c r="GK364" s="33"/>
      <c r="GL364" s="33"/>
      <c r="GM364" s="33"/>
      <c r="GN364" s="33"/>
      <c r="GO364" s="33"/>
      <c r="GP364" s="33"/>
      <c r="GQ364" s="33"/>
      <c r="GR364" s="33"/>
      <c r="GS364" s="33"/>
      <c r="GT364" s="33"/>
      <c r="GU364" s="33"/>
      <c r="GV364" s="33"/>
      <c r="GW364" s="33"/>
      <c r="GX364" s="33"/>
      <c r="GY364" s="33"/>
      <c r="GZ364" s="33"/>
      <c r="HA364" s="33"/>
      <c r="HB364" s="33"/>
      <c r="HC364" s="33"/>
      <c r="HD364" s="33"/>
      <c r="HE364" s="33"/>
      <c r="HF364" s="33"/>
      <c r="HG364" s="33"/>
      <c r="HH364" s="33"/>
      <c r="HI364" s="33"/>
      <c r="HJ364" s="33"/>
      <c r="HK364" s="33"/>
      <c r="HL364" s="33"/>
      <c r="HM364" s="33"/>
      <c r="HN364" s="33"/>
      <c r="HO364" s="33"/>
      <c r="HP364" s="33"/>
      <c r="HQ364" s="33"/>
      <c r="HR364" s="33"/>
      <c r="HS364" s="33"/>
      <c r="HT364" s="33"/>
      <c r="HU364" s="33"/>
      <c r="HV364" s="33"/>
      <c r="HW364" s="33"/>
      <c r="HX364" s="33"/>
      <c r="HY364" s="33"/>
      <c r="HZ364" s="33"/>
      <c r="IA364" s="33"/>
      <c r="IB364" s="33"/>
      <c r="IC364" s="33"/>
      <c r="ID364" s="33"/>
      <c r="IE364" s="33"/>
      <c r="IF364" s="33"/>
      <c r="IG364" s="33"/>
      <c r="IH364" s="33"/>
      <c r="II364" s="33"/>
      <c r="IJ364" s="33"/>
      <c r="IK364" s="33"/>
      <c r="IL364" s="33"/>
      <c r="IM364" s="33"/>
      <c r="IN364" s="33"/>
      <c r="IO364" s="33"/>
      <c r="IP364" s="33"/>
      <c r="IQ364" s="33"/>
      <c r="IR364" s="33"/>
      <c r="IS364" s="33"/>
      <c r="IT364" s="33"/>
      <c r="IU364" s="33"/>
    </row>
    <row r="365" spans="1:255" s="34" customFormat="1" ht="14.25">
      <c r="A365" s="31"/>
      <c r="B365" s="58" t="s">
        <v>79</v>
      </c>
      <c r="C365" s="59" t="s">
        <v>120</v>
      </c>
      <c r="D365" s="59"/>
      <c r="E365" s="59"/>
      <c r="F365" s="59"/>
      <c r="G365" s="59"/>
      <c r="H365" s="59"/>
      <c r="I365" s="59"/>
      <c r="J365" s="59"/>
      <c r="K365" s="59"/>
      <c r="L365" s="59"/>
      <c r="M365" s="59"/>
      <c r="N365" s="59"/>
      <c r="O365" s="59"/>
      <c r="P365" s="59"/>
      <c r="Q365" s="59"/>
      <c r="R365" s="59"/>
      <c r="S365" s="59"/>
      <c r="T365" s="59"/>
      <c r="U365" s="59"/>
      <c r="V365" s="59"/>
      <c r="W365" s="59"/>
      <c r="X365" s="59"/>
      <c r="Y365" s="59"/>
      <c r="Z365" s="60"/>
      <c r="AA365" s="60"/>
      <c r="AB365" s="60"/>
      <c r="AC365" s="60"/>
      <c r="AD365" s="60"/>
      <c r="AE365" s="148">
        <f>402658+9822+471</f>
        <v>412951</v>
      </c>
      <c r="AF365" s="180"/>
      <c r="AG365" s="180"/>
      <c r="AH365" s="180"/>
      <c r="AI365" s="180"/>
      <c r="AJ365" s="180"/>
      <c r="AK365" s="180"/>
      <c r="AL365" s="180"/>
      <c r="AM365" s="181"/>
      <c r="AN365" s="148">
        <f>447069+10078+493</f>
        <v>457640</v>
      </c>
      <c r="AO365" s="180"/>
      <c r="AP365" s="180"/>
      <c r="AQ365" s="180"/>
      <c r="AR365" s="180"/>
      <c r="AS365" s="180"/>
      <c r="AT365" s="180"/>
      <c r="AU365" s="180"/>
      <c r="AV365" s="181"/>
      <c r="AW365" s="154"/>
      <c r="AX365" s="192"/>
      <c r="AY365" s="192"/>
      <c r="AZ365" s="192"/>
      <c r="BA365" s="192"/>
      <c r="BB365" s="19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row>
    <row r="366" spans="1:255" s="34" customFormat="1" ht="14.25">
      <c r="A366" s="31"/>
      <c r="B366" s="32" t="s">
        <v>79</v>
      </c>
      <c r="C366" s="233" t="s">
        <v>174</v>
      </c>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4"/>
      <c r="AE366" s="148">
        <v>0</v>
      </c>
      <c r="AF366" s="180"/>
      <c r="AG366" s="180"/>
      <c r="AH366" s="180"/>
      <c r="AI366" s="180"/>
      <c r="AJ366" s="180"/>
      <c r="AK366" s="180"/>
      <c r="AL366" s="180"/>
      <c r="AM366" s="181"/>
      <c r="AN366" s="148">
        <v>57840</v>
      </c>
      <c r="AO366" s="180"/>
      <c r="AP366" s="180"/>
      <c r="AQ366" s="180"/>
      <c r="AR366" s="180"/>
      <c r="AS366" s="180"/>
      <c r="AT366" s="180"/>
      <c r="AU366" s="180"/>
      <c r="AV366" s="181"/>
      <c r="AW366" s="148"/>
      <c r="AX366" s="180"/>
      <c r="AY366" s="180"/>
      <c r="AZ366" s="180"/>
      <c r="BA366" s="180"/>
      <c r="BB366" s="182"/>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3"/>
      <c r="FH366" s="33"/>
      <c r="FI366" s="33"/>
      <c r="FJ366" s="33"/>
      <c r="FK366" s="33"/>
      <c r="FL366" s="33"/>
      <c r="FM366" s="33"/>
      <c r="FN366" s="33"/>
      <c r="FO366" s="33"/>
      <c r="FP366" s="33"/>
      <c r="FQ366" s="33"/>
      <c r="FR366" s="33"/>
      <c r="FS366" s="33"/>
      <c r="FT366" s="33"/>
      <c r="FU366" s="33"/>
      <c r="FV366" s="33"/>
      <c r="FW366" s="33"/>
      <c r="FX366" s="33"/>
      <c r="FY366" s="33"/>
      <c r="FZ366" s="33"/>
      <c r="GA366" s="33"/>
      <c r="GB366" s="33"/>
      <c r="GC366" s="33"/>
      <c r="GD366" s="33"/>
      <c r="GE366" s="33"/>
      <c r="GF366" s="33"/>
      <c r="GG366" s="33"/>
      <c r="GH366" s="33"/>
      <c r="GI366" s="33"/>
      <c r="GJ366" s="33"/>
      <c r="GK366" s="33"/>
      <c r="GL366" s="33"/>
      <c r="GM366" s="33"/>
      <c r="GN366" s="33"/>
      <c r="GO366" s="33"/>
      <c r="GP366" s="33"/>
      <c r="GQ366" s="33"/>
      <c r="GR366" s="33"/>
      <c r="GS366" s="33"/>
      <c r="GT366" s="33"/>
      <c r="GU366" s="33"/>
      <c r="GV366" s="33"/>
      <c r="GW366" s="33"/>
      <c r="GX366" s="33"/>
      <c r="GY366" s="33"/>
      <c r="GZ366" s="33"/>
      <c r="HA366" s="33"/>
      <c r="HB366" s="33"/>
      <c r="HC366" s="33"/>
      <c r="HD366" s="33"/>
      <c r="HE366" s="33"/>
      <c r="HF366" s="33"/>
      <c r="HG366" s="33"/>
      <c r="HH366" s="33"/>
      <c r="HI366" s="33"/>
      <c r="HJ366" s="33"/>
      <c r="HK366" s="33"/>
      <c r="HL366" s="33"/>
      <c r="HM366" s="33"/>
      <c r="HN366" s="33"/>
      <c r="HO366" s="33"/>
      <c r="HP366" s="33"/>
      <c r="HQ366" s="33"/>
      <c r="HR366" s="33"/>
      <c r="HS366" s="33"/>
      <c r="HT366" s="33"/>
      <c r="HU366" s="33"/>
      <c r="HV366" s="33"/>
      <c r="HW366" s="33"/>
      <c r="HX366" s="33"/>
      <c r="HY366" s="33"/>
      <c r="HZ366" s="33"/>
      <c r="IA366" s="33"/>
      <c r="IB366" s="33"/>
      <c r="IC366" s="33"/>
      <c r="ID366" s="33"/>
      <c r="IE366" s="33"/>
      <c r="IF366" s="33"/>
      <c r="IG366" s="33"/>
      <c r="IH366" s="33"/>
      <c r="II366" s="33"/>
      <c r="IJ366" s="33"/>
      <c r="IK366" s="33"/>
      <c r="IL366" s="33"/>
      <c r="IM366" s="33"/>
      <c r="IN366" s="33"/>
      <c r="IO366" s="33"/>
      <c r="IP366" s="33"/>
      <c r="IQ366" s="33"/>
      <c r="IR366" s="33"/>
      <c r="IS366" s="33"/>
      <c r="IT366" s="33"/>
      <c r="IU366" s="33"/>
    </row>
    <row r="367" spans="1:255" s="34" customFormat="1" ht="14.25">
      <c r="A367" s="31"/>
      <c r="B367" s="58"/>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148"/>
      <c r="AF367" s="190"/>
      <c r="AG367" s="190"/>
      <c r="AH367" s="190"/>
      <c r="AI367" s="190"/>
      <c r="AJ367" s="190"/>
      <c r="AK367" s="190"/>
      <c r="AL367" s="190"/>
      <c r="AM367" s="191"/>
      <c r="AN367" s="148"/>
      <c r="AO367" s="157"/>
      <c r="AP367" s="157"/>
      <c r="AQ367" s="157"/>
      <c r="AR367" s="157"/>
      <c r="AS367" s="157"/>
      <c r="AT367" s="157"/>
      <c r="AU367" s="157"/>
      <c r="AV367" s="158"/>
      <c r="AW367" s="148"/>
      <c r="AX367" s="180"/>
      <c r="AY367" s="180"/>
      <c r="AZ367" s="180"/>
      <c r="BA367" s="180"/>
      <c r="BB367" s="182"/>
      <c r="BC367" s="33"/>
      <c r="BD367" s="33"/>
      <c r="BE367" s="33"/>
      <c r="BF367" s="33"/>
      <c r="BG367" s="33"/>
      <c r="BH367" s="33"/>
      <c r="BI367" s="33"/>
      <c r="BJ367" s="33"/>
      <c r="BK367" s="33"/>
      <c r="BL367" s="33"/>
      <c r="BM367" s="33"/>
      <c r="BN367" s="33"/>
      <c r="BO367" s="33"/>
      <c r="BP367" s="33"/>
      <c r="BQ367" s="33"/>
      <c r="BR367" s="33"/>
      <c r="BS367" s="33"/>
      <c r="BT367" s="33"/>
      <c r="BU367" s="33"/>
      <c r="BV367" s="33"/>
      <c r="BW367" s="33"/>
      <c r="BX367" s="33"/>
      <c r="BY367" s="33"/>
      <c r="BZ367" s="33"/>
      <c r="CA367" s="33"/>
      <c r="CB367" s="33"/>
      <c r="CC367" s="33"/>
      <c r="CD367" s="33"/>
      <c r="CE367" s="33"/>
      <c r="CF367" s="33"/>
      <c r="CG367" s="33"/>
      <c r="CH367" s="33"/>
      <c r="CI367" s="33"/>
      <c r="CJ367" s="33"/>
      <c r="CK367" s="33"/>
      <c r="CL367" s="33"/>
      <c r="CM367" s="33"/>
      <c r="CN367" s="33"/>
      <c r="CO367" s="33"/>
      <c r="CP367" s="33"/>
      <c r="CQ367" s="33"/>
      <c r="CR367" s="33"/>
      <c r="CS367" s="33"/>
      <c r="CT367" s="33"/>
      <c r="CU367" s="33"/>
      <c r="CV367" s="33"/>
      <c r="CW367" s="33"/>
      <c r="CX367" s="33"/>
      <c r="CY367" s="33"/>
      <c r="CZ367" s="33"/>
      <c r="DA367" s="33"/>
      <c r="DB367" s="33"/>
      <c r="DC367" s="33"/>
      <c r="DD367" s="33"/>
      <c r="DE367" s="33"/>
      <c r="DF367" s="33"/>
      <c r="DG367" s="33"/>
      <c r="DH367" s="33"/>
      <c r="DI367" s="33"/>
      <c r="DJ367" s="33"/>
      <c r="DK367" s="33"/>
      <c r="DL367" s="33"/>
      <c r="DM367" s="33"/>
      <c r="DN367" s="33"/>
      <c r="DO367" s="33"/>
      <c r="DP367" s="33"/>
      <c r="DQ367" s="33"/>
      <c r="DR367" s="33"/>
      <c r="DS367" s="33"/>
      <c r="DT367" s="33"/>
      <c r="DU367" s="33"/>
      <c r="DV367" s="33"/>
      <c r="DW367" s="33"/>
      <c r="DX367" s="33"/>
      <c r="DY367" s="33"/>
      <c r="DZ367" s="33"/>
      <c r="EA367" s="33"/>
      <c r="EB367" s="33"/>
      <c r="EC367" s="33"/>
      <c r="ED367" s="33"/>
      <c r="EE367" s="33"/>
      <c r="EF367" s="33"/>
      <c r="EG367" s="33"/>
      <c r="EH367" s="33"/>
      <c r="EI367" s="33"/>
      <c r="EJ367" s="33"/>
      <c r="EK367" s="33"/>
      <c r="EL367" s="33"/>
      <c r="EM367" s="33"/>
      <c r="EN367" s="33"/>
      <c r="EO367" s="33"/>
      <c r="EP367" s="33"/>
      <c r="EQ367" s="33"/>
      <c r="ER367" s="33"/>
      <c r="ES367" s="33"/>
      <c r="ET367" s="33"/>
      <c r="EU367" s="33"/>
      <c r="EV367" s="33"/>
      <c r="EW367" s="33"/>
      <c r="EX367" s="33"/>
      <c r="EY367" s="33"/>
      <c r="EZ367" s="33"/>
      <c r="FA367" s="33"/>
      <c r="FB367" s="33"/>
      <c r="FC367" s="33"/>
      <c r="FD367" s="33"/>
      <c r="FE367" s="33"/>
      <c r="FF367" s="33"/>
      <c r="FG367" s="33"/>
      <c r="FH367" s="33"/>
      <c r="FI367" s="33"/>
      <c r="FJ367" s="33"/>
      <c r="FK367" s="33"/>
      <c r="FL367" s="33"/>
      <c r="FM367" s="33"/>
      <c r="FN367" s="33"/>
      <c r="FO367" s="33"/>
      <c r="FP367" s="33"/>
      <c r="FQ367" s="33"/>
      <c r="FR367" s="33"/>
      <c r="FS367" s="33"/>
      <c r="FT367" s="33"/>
      <c r="FU367" s="33"/>
      <c r="FV367" s="33"/>
      <c r="FW367" s="33"/>
      <c r="FX367" s="33"/>
      <c r="FY367" s="33"/>
      <c r="FZ367" s="33"/>
      <c r="GA367" s="33"/>
      <c r="GB367" s="33"/>
      <c r="GC367" s="33"/>
      <c r="GD367" s="33"/>
      <c r="GE367" s="33"/>
      <c r="GF367" s="33"/>
      <c r="GG367" s="33"/>
      <c r="GH367" s="33"/>
      <c r="GI367" s="33"/>
      <c r="GJ367" s="33"/>
      <c r="GK367" s="33"/>
      <c r="GL367" s="33"/>
      <c r="GM367" s="33"/>
      <c r="GN367" s="33"/>
      <c r="GO367" s="33"/>
      <c r="GP367" s="33"/>
      <c r="GQ367" s="33"/>
      <c r="GR367" s="33"/>
      <c r="GS367" s="33"/>
      <c r="GT367" s="33"/>
      <c r="GU367" s="33"/>
      <c r="GV367" s="33"/>
      <c r="GW367" s="33"/>
      <c r="GX367" s="33"/>
      <c r="GY367" s="33"/>
      <c r="GZ367" s="33"/>
      <c r="HA367" s="33"/>
      <c r="HB367" s="33"/>
      <c r="HC367" s="33"/>
      <c r="HD367" s="33"/>
      <c r="HE367" s="33"/>
      <c r="HF367" s="33"/>
      <c r="HG367" s="33"/>
      <c r="HH367" s="33"/>
      <c r="HI367" s="33"/>
      <c r="HJ367" s="33"/>
      <c r="HK367" s="33"/>
      <c r="HL367" s="33"/>
      <c r="HM367" s="33"/>
      <c r="HN367" s="33"/>
      <c r="HO367" s="33"/>
      <c r="HP367" s="33"/>
      <c r="HQ367" s="33"/>
      <c r="HR367" s="33"/>
      <c r="HS367" s="33"/>
      <c r="HT367" s="33"/>
      <c r="HU367" s="33"/>
      <c r="HV367" s="33"/>
      <c r="HW367" s="33"/>
      <c r="HX367" s="33"/>
      <c r="HY367" s="33"/>
      <c r="HZ367" s="33"/>
      <c r="IA367" s="33"/>
      <c r="IB367" s="33"/>
      <c r="IC367" s="33"/>
      <c r="ID367" s="33"/>
      <c r="IE367" s="33"/>
      <c r="IF367" s="33"/>
      <c r="IG367" s="33"/>
      <c r="IH367" s="33"/>
      <c r="II367" s="33"/>
      <c r="IJ367" s="33"/>
      <c r="IK367" s="33"/>
      <c r="IL367" s="33"/>
      <c r="IM367" s="33"/>
      <c r="IN367" s="33"/>
      <c r="IO367" s="33"/>
      <c r="IP367" s="33"/>
      <c r="IQ367" s="33"/>
      <c r="IR367" s="33"/>
      <c r="IS367" s="33"/>
      <c r="IT367" s="33"/>
      <c r="IU367" s="33"/>
    </row>
    <row r="368" spans="1:255" s="34" customFormat="1" ht="15" thickBot="1">
      <c r="A368" s="31"/>
      <c r="B368" s="62"/>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159"/>
      <c r="AF368" s="199"/>
      <c r="AG368" s="199"/>
      <c r="AH368" s="199"/>
      <c r="AI368" s="199"/>
      <c r="AJ368" s="199"/>
      <c r="AK368" s="199"/>
      <c r="AL368" s="199"/>
      <c r="AM368" s="200"/>
      <c r="AN368" s="159"/>
      <c r="AO368" s="162"/>
      <c r="AP368" s="162"/>
      <c r="AQ368" s="162"/>
      <c r="AR368" s="162"/>
      <c r="AS368" s="162"/>
      <c r="AT368" s="162"/>
      <c r="AU368" s="162"/>
      <c r="AV368" s="163"/>
      <c r="AW368" s="164"/>
      <c r="AX368" s="201"/>
      <c r="AY368" s="201"/>
      <c r="AZ368" s="201"/>
      <c r="BA368" s="201"/>
      <c r="BB368" s="202"/>
      <c r="BC368" s="33"/>
      <c r="BD368" s="33"/>
      <c r="BE368" s="33"/>
      <c r="BF368" s="33"/>
      <c r="BG368" s="33"/>
      <c r="BH368" s="33"/>
      <c r="BI368" s="33"/>
      <c r="BJ368" s="33"/>
      <c r="BK368" s="33"/>
      <c r="BL368" s="33"/>
      <c r="BM368" s="33"/>
      <c r="BN368" s="33"/>
      <c r="BO368" s="33"/>
      <c r="BP368" s="33"/>
      <c r="BQ368" s="33"/>
      <c r="BR368" s="33"/>
      <c r="BS368" s="33"/>
      <c r="BT368" s="33"/>
      <c r="BU368" s="33"/>
      <c r="BV368" s="33"/>
      <c r="BW368" s="33"/>
      <c r="BX368" s="33"/>
      <c r="BY368" s="33"/>
      <c r="BZ368" s="33"/>
      <c r="CA368" s="33"/>
      <c r="CB368" s="33"/>
      <c r="CC368" s="33"/>
      <c r="CD368" s="33"/>
      <c r="CE368" s="33"/>
      <c r="CF368" s="33"/>
      <c r="CG368" s="33"/>
      <c r="CH368" s="33"/>
      <c r="CI368" s="33"/>
      <c r="CJ368" s="33"/>
      <c r="CK368" s="33"/>
      <c r="CL368" s="33"/>
      <c r="CM368" s="33"/>
      <c r="CN368" s="33"/>
      <c r="CO368" s="33"/>
      <c r="CP368" s="33"/>
      <c r="CQ368" s="33"/>
      <c r="CR368" s="33"/>
      <c r="CS368" s="33"/>
      <c r="CT368" s="33"/>
      <c r="CU368" s="33"/>
      <c r="CV368" s="33"/>
      <c r="CW368" s="33"/>
      <c r="CX368" s="33"/>
      <c r="CY368" s="33"/>
      <c r="CZ368" s="33"/>
      <c r="DA368" s="33"/>
      <c r="DB368" s="33"/>
      <c r="DC368" s="33"/>
      <c r="DD368" s="33"/>
      <c r="DE368" s="33"/>
      <c r="DF368" s="33"/>
      <c r="DG368" s="33"/>
      <c r="DH368" s="33"/>
      <c r="DI368" s="33"/>
      <c r="DJ368" s="33"/>
      <c r="DK368" s="33"/>
      <c r="DL368" s="33"/>
      <c r="DM368" s="33"/>
      <c r="DN368" s="33"/>
      <c r="DO368" s="33"/>
      <c r="DP368" s="33"/>
      <c r="DQ368" s="33"/>
      <c r="DR368" s="33"/>
      <c r="DS368" s="33"/>
      <c r="DT368" s="33"/>
      <c r="DU368" s="33"/>
      <c r="DV368" s="33"/>
      <c r="DW368" s="33"/>
      <c r="DX368" s="33"/>
      <c r="DY368" s="33"/>
      <c r="DZ368" s="33"/>
      <c r="EA368" s="33"/>
      <c r="EB368" s="33"/>
      <c r="EC368" s="33"/>
      <c r="ED368" s="33"/>
      <c r="EE368" s="33"/>
      <c r="EF368" s="33"/>
      <c r="EG368" s="33"/>
      <c r="EH368" s="33"/>
      <c r="EI368" s="33"/>
      <c r="EJ368" s="33"/>
      <c r="EK368" s="33"/>
      <c r="EL368" s="33"/>
      <c r="EM368" s="33"/>
      <c r="EN368" s="33"/>
      <c r="EO368" s="33"/>
      <c r="EP368" s="33"/>
      <c r="EQ368" s="33"/>
      <c r="ER368" s="33"/>
      <c r="ES368" s="33"/>
      <c r="ET368" s="33"/>
      <c r="EU368" s="33"/>
      <c r="EV368" s="33"/>
      <c r="EW368" s="33"/>
      <c r="EX368" s="33"/>
      <c r="EY368" s="33"/>
      <c r="EZ368" s="33"/>
      <c r="FA368" s="33"/>
      <c r="FB368" s="33"/>
      <c r="FC368" s="33"/>
      <c r="FD368" s="33"/>
      <c r="FE368" s="33"/>
      <c r="FF368" s="33"/>
      <c r="FG368" s="33"/>
      <c r="FH368" s="33"/>
      <c r="FI368" s="33"/>
      <c r="FJ368" s="33"/>
      <c r="FK368" s="33"/>
      <c r="FL368" s="33"/>
      <c r="FM368" s="33"/>
      <c r="FN368" s="33"/>
      <c r="FO368" s="33"/>
      <c r="FP368" s="33"/>
      <c r="FQ368" s="33"/>
      <c r="FR368" s="33"/>
      <c r="FS368" s="33"/>
      <c r="FT368" s="33"/>
      <c r="FU368" s="33"/>
      <c r="FV368" s="33"/>
      <c r="FW368" s="33"/>
      <c r="FX368" s="33"/>
      <c r="FY368" s="33"/>
      <c r="FZ368" s="33"/>
      <c r="GA368" s="33"/>
      <c r="GB368" s="33"/>
      <c r="GC368" s="33"/>
      <c r="GD368" s="33"/>
      <c r="GE368" s="33"/>
      <c r="GF368" s="33"/>
      <c r="GG368" s="33"/>
      <c r="GH368" s="33"/>
      <c r="GI368" s="33"/>
      <c r="GJ368" s="33"/>
      <c r="GK368" s="33"/>
      <c r="GL368" s="33"/>
      <c r="GM368" s="33"/>
      <c r="GN368" s="33"/>
      <c r="GO368" s="33"/>
      <c r="GP368" s="33"/>
      <c r="GQ368" s="33"/>
      <c r="GR368" s="33"/>
      <c r="GS368" s="33"/>
      <c r="GT368" s="33"/>
      <c r="GU368" s="33"/>
      <c r="GV368" s="33"/>
      <c r="GW368" s="33"/>
      <c r="GX368" s="33"/>
      <c r="GY368" s="33"/>
      <c r="GZ368" s="33"/>
      <c r="HA368" s="33"/>
      <c r="HB368" s="33"/>
      <c r="HC368" s="33"/>
      <c r="HD368" s="33"/>
      <c r="HE368" s="33"/>
      <c r="HF368" s="33"/>
      <c r="HG368" s="33"/>
      <c r="HH368" s="33"/>
      <c r="HI368" s="33"/>
      <c r="HJ368" s="33"/>
      <c r="HK368" s="33"/>
      <c r="HL368" s="33"/>
      <c r="HM368" s="33"/>
      <c r="HN368" s="33"/>
      <c r="HO368" s="33"/>
      <c r="HP368" s="33"/>
      <c r="HQ368" s="33"/>
      <c r="HR368" s="33"/>
      <c r="HS368" s="33"/>
      <c r="HT368" s="33"/>
      <c r="HU368" s="33"/>
      <c r="HV368" s="33"/>
      <c r="HW368" s="33"/>
      <c r="HX368" s="33"/>
      <c r="HY368" s="33"/>
      <c r="HZ368" s="33"/>
      <c r="IA368" s="33"/>
      <c r="IB368" s="33"/>
      <c r="IC368" s="33"/>
      <c r="ID368" s="33"/>
      <c r="IE368" s="33"/>
      <c r="IF368" s="33"/>
      <c r="IG368" s="33"/>
      <c r="IH368" s="33"/>
      <c r="II368" s="33"/>
      <c r="IJ368" s="33"/>
      <c r="IK368" s="33"/>
      <c r="IL368" s="33"/>
      <c r="IM368" s="33"/>
      <c r="IN368" s="33"/>
      <c r="IO368" s="33"/>
      <c r="IP368" s="33"/>
      <c r="IQ368" s="33"/>
      <c r="IR368" s="33"/>
      <c r="IS368" s="33"/>
      <c r="IT368" s="33"/>
      <c r="IU368" s="33"/>
    </row>
    <row r="369" spans="1:255" s="34" customFormat="1" ht="15.75" thickTop="1" thickBot="1">
      <c r="A369" s="48"/>
      <c r="B369" s="183" t="s">
        <v>80</v>
      </c>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c r="AA369" s="203"/>
      <c r="AB369" s="203"/>
      <c r="AC369" s="203"/>
      <c r="AD369" s="204"/>
      <c r="AE369" s="186">
        <f>SUM(AE361,AE365,AE366)</f>
        <v>1091900</v>
      </c>
      <c r="AF369" s="205"/>
      <c r="AG369" s="205"/>
      <c r="AH369" s="205"/>
      <c r="AI369" s="205"/>
      <c r="AJ369" s="205"/>
      <c r="AK369" s="205"/>
      <c r="AL369" s="205"/>
      <c r="AM369" s="206"/>
      <c r="AN369" s="186">
        <f>SUM(AN361,AN365,AN366)</f>
        <v>1256644</v>
      </c>
      <c r="AO369" s="205"/>
      <c r="AP369" s="205"/>
      <c r="AQ369" s="205"/>
      <c r="AR369" s="205"/>
      <c r="AS369" s="205"/>
      <c r="AT369" s="205"/>
      <c r="AU369" s="205"/>
      <c r="AV369" s="206"/>
      <c r="AW369" s="186"/>
      <c r="AX369" s="205"/>
      <c r="AY369" s="205"/>
      <c r="AZ369" s="205"/>
      <c r="BA369" s="205"/>
      <c r="BB369" s="207"/>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row>
    <row r="370" spans="1:255" ht="13.5">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row>
    <row r="371" spans="1:255" ht="14.25">
      <c r="A371" s="35" t="s">
        <v>66</v>
      </c>
      <c r="BA371" s="36"/>
      <c r="BB371" s="37"/>
      <c r="BC371" s="36" t="s">
        <v>121</v>
      </c>
    </row>
    <row r="373" spans="1:255">
      <c r="AD373" s="38"/>
      <c r="AH373" s="38"/>
      <c r="AI373" s="38"/>
      <c r="AJ373" s="38"/>
      <c r="AK373" s="38"/>
      <c r="AL373" s="38"/>
      <c r="AM373" s="38"/>
      <c r="AS373" s="38"/>
      <c r="BB373" s="39" t="s">
        <v>68</v>
      </c>
    </row>
    <row r="374" spans="1:255">
      <c r="AD374" s="38"/>
      <c r="AH374" s="38"/>
      <c r="AI374" s="38"/>
      <c r="AJ374" s="38"/>
      <c r="AK374" s="38"/>
      <c r="AL374" s="38"/>
      <c r="AM374" s="38"/>
      <c r="AS374" s="38"/>
    </row>
    <row r="375" spans="1:255" ht="13.5" thickBot="1">
      <c r="AD375" s="38"/>
      <c r="AH375" s="38"/>
      <c r="AI375" s="38"/>
      <c r="AJ375" s="38"/>
      <c r="AK375" s="38"/>
      <c r="AL375" s="38"/>
      <c r="AM375" s="38"/>
      <c r="AS375" s="38"/>
    </row>
    <row r="376" spans="1:255" ht="15" thickBot="1">
      <c r="A376" s="127" t="s">
        <v>69</v>
      </c>
      <c r="B376" s="128"/>
      <c r="C376" s="128"/>
      <c r="D376" s="128"/>
      <c r="E376" s="128"/>
      <c r="F376" s="128"/>
      <c r="G376" s="128"/>
      <c r="H376" s="128"/>
      <c r="I376" s="128"/>
      <c r="J376" s="128"/>
      <c r="K376" s="129"/>
      <c r="L376" s="130">
        <v>11</v>
      </c>
      <c r="M376" s="131"/>
      <c r="N376" s="131"/>
      <c r="O376" s="132"/>
      <c r="P376" s="127" t="s">
        <v>70</v>
      </c>
      <c r="Q376" s="128"/>
      <c r="R376" s="128"/>
      <c r="S376" s="128"/>
      <c r="T376" s="128"/>
      <c r="U376" s="129"/>
      <c r="V376" s="133" t="s">
        <v>62</v>
      </c>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4"/>
    </row>
    <row r="377" spans="1:255" ht="14.25">
      <c r="A377" s="40"/>
      <c r="B377" s="40"/>
      <c r="C377" s="40"/>
      <c r="D377" s="40"/>
      <c r="E377" s="40"/>
      <c r="F377" s="40"/>
      <c r="G377" s="40"/>
      <c r="H377" s="40"/>
      <c r="I377" s="40"/>
      <c r="J377" s="40"/>
      <c r="K377" s="40"/>
      <c r="L377" s="41"/>
      <c r="M377" s="41"/>
      <c r="N377" s="41"/>
      <c r="O377" s="41"/>
      <c r="P377" s="40"/>
      <c r="Q377" s="40"/>
      <c r="R377" s="40"/>
      <c r="S377" s="40"/>
      <c r="T377" s="40"/>
      <c r="U377" s="40"/>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row>
    <row r="378" spans="1:255" ht="14.25">
      <c r="A378" s="43"/>
      <c r="B378" s="44" t="s">
        <v>72</v>
      </c>
      <c r="C378" s="31"/>
      <c r="D378" s="31"/>
      <c r="E378" s="31"/>
      <c r="F378" s="31"/>
      <c r="G378" s="31"/>
      <c r="H378" s="31"/>
      <c r="I378" s="31"/>
      <c r="J378" s="31"/>
      <c r="K378" s="31"/>
      <c r="L378" s="45"/>
      <c r="M378" s="45"/>
      <c r="N378" s="45"/>
      <c r="O378" s="45"/>
      <c r="P378" s="31"/>
      <c r="Q378" s="31"/>
      <c r="R378" s="31"/>
      <c r="S378" s="31"/>
      <c r="T378" s="31"/>
      <c r="U378" s="31"/>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row>
    <row r="379" spans="1:255" ht="15" thickBot="1">
      <c r="A379" s="31"/>
      <c r="B379" s="31"/>
      <c r="C379" s="31"/>
      <c r="D379" s="31"/>
      <c r="E379" s="31"/>
      <c r="F379" s="31"/>
      <c r="G379" s="31"/>
      <c r="H379" s="31"/>
      <c r="I379" s="31"/>
      <c r="J379" s="31"/>
      <c r="K379" s="31"/>
      <c r="L379" s="45"/>
      <c r="M379" s="45"/>
      <c r="N379" s="45"/>
      <c r="O379" s="45"/>
      <c r="P379" s="31"/>
      <c r="Q379" s="31"/>
      <c r="R379" s="31"/>
      <c r="S379" s="31"/>
      <c r="T379" s="31"/>
      <c r="U379" s="31"/>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row>
    <row r="380" spans="1:255" ht="14.25">
      <c r="A380" s="31"/>
      <c r="B380" s="46"/>
      <c r="C380" s="40"/>
      <c r="D380" s="40"/>
      <c r="E380" s="40"/>
      <c r="F380" s="40"/>
      <c r="G380" s="40"/>
      <c r="H380" s="40"/>
      <c r="I380" s="40"/>
      <c r="J380" s="40"/>
      <c r="K380" s="40"/>
      <c r="L380" s="41"/>
      <c r="M380" s="41"/>
      <c r="N380" s="41"/>
      <c r="O380" s="41"/>
      <c r="P380" s="40"/>
      <c r="Q380" s="40"/>
      <c r="R380" s="40"/>
      <c r="S380" s="40"/>
      <c r="T380" s="40"/>
      <c r="U380" s="40"/>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7"/>
    </row>
    <row r="381" spans="1:255">
      <c r="A381" s="31"/>
      <c r="B381" s="135" t="s">
        <v>122</v>
      </c>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c r="AH381" s="136"/>
      <c r="AI381" s="136"/>
      <c r="AJ381" s="136"/>
      <c r="AK381" s="136"/>
      <c r="AL381" s="136"/>
      <c r="AM381" s="136"/>
      <c r="AN381" s="136"/>
      <c r="AO381" s="136"/>
      <c r="AP381" s="136"/>
      <c r="AQ381" s="136"/>
      <c r="AR381" s="136"/>
      <c r="AS381" s="136"/>
      <c r="AT381" s="136"/>
      <c r="AU381" s="136"/>
      <c r="AV381" s="136"/>
      <c r="AW381" s="136"/>
      <c r="AX381" s="136"/>
      <c r="AY381" s="136"/>
      <c r="AZ381" s="136"/>
      <c r="BA381" s="136"/>
      <c r="BB381" s="137"/>
    </row>
    <row r="382" spans="1:255" ht="13.5">
      <c r="A382" s="31"/>
      <c r="B382" s="135"/>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36"/>
      <c r="AI382" s="136"/>
      <c r="AJ382" s="136"/>
      <c r="AK382" s="136"/>
      <c r="AL382" s="136"/>
      <c r="AM382" s="136"/>
      <c r="AN382" s="136"/>
      <c r="AO382" s="136"/>
      <c r="AP382" s="136"/>
      <c r="AQ382" s="136"/>
      <c r="AR382" s="136"/>
      <c r="AS382" s="136"/>
      <c r="AT382" s="136"/>
      <c r="AU382" s="136"/>
      <c r="AV382" s="136"/>
      <c r="AW382" s="136"/>
      <c r="AX382" s="136"/>
      <c r="AY382" s="136"/>
      <c r="AZ382" s="136"/>
      <c r="BA382" s="136"/>
      <c r="BB382" s="137"/>
      <c r="BG382" s="34"/>
    </row>
    <row r="383" spans="1:255">
      <c r="A383" s="31"/>
      <c r="B383" s="135"/>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6"/>
      <c r="AL383" s="136"/>
      <c r="AM383" s="136"/>
      <c r="AN383" s="136"/>
      <c r="AO383" s="136"/>
      <c r="AP383" s="136"/>
      <c r="AQ383" s="136"/>
      <c r="AR383" s="136"/>
      <c r="AS383" s="136"/>
      <c r="AT383" s="136"/>
      <c r="AU383" s="136"/>
      <c r="AV383" s="136"/>
      <c r="AW383" s="136"/>
      <c r="AX383" s="136"/>
      <c r="AY383" s="136"/>
      <c r="AZ383" s="136"/>
      <c r="BA383" s="136"/>
      <c r="BB383" s="137"/>
    </row>
    <row r="384" spans="1:255">
      <c r="A384" s="31"/>
      <c r="B384" s="135"/>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6"/>
      <c r="AL384" s="136"/>
      <c r="AM384" s="136"/>
      <c r="AN384" s="136"/>
      <c r="AO384" s="136"/>
      <c r="AP384" s="136"/>
      <c r="AQ384" s="136"/>
      <c r="AR384" s="136"/>
      <c r="AS384" s="136"/>
      <c r="AT384" s="136"/>
      <c r="AU384" s="136"/>
      <c r="AV384" s="136"/>
      <c r="AW384" s="136"/>
      <c r="AX384" s="136"/>
      <c r="AY384" s="136"/>
      <c r="AZ384" s="136"/>
      <c r="BA384" s="136"/>
      <c r="BB384" s="137"/>
    </row>
    <row r="385" spans="1:255">
      <c r="A385" s="31"/>
      <c r="B385" s="135"/>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6"/>
      <c r="AL385" s="136"/>
      <c r="AM385" s="136"/>
      <c r="AN385" s="136"/>
      <c r="AO385" s="136"/>
      <c r="AP385" s="136"/>
      <c r="AQ385" s="136"/>
      <c r="AR385" s="136"/>
      <c r="AS385" s="136"/>
      <c r="AT385" s="136"/>
      <c r="AU385" s="136"/>
      <c r="AV385" s="136"/>
      <c r="AW385" s="136"/>
      <c r="AX385" s="136"/>
      <c r="AY385" s="136"/>
      <c r="AZ385" s="136"/>
      <c r="BA385" s="136"/>
      <c r="BB385" s="137"/>
    </row>
    <row r="386" spans="1:255">
      <c r="A386" s="31"/>
      <c r="B386" s="135"/>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c r="AH386" s="136"/>
      <c r="AI386" s="136"/>
      <c r="AJ386" s="136"/>
      <c r="AK386" s="136"/>
      <c r="AL386" s="136"/>
      <c r="AM386" s="136"/>
      <c r="AN386" s="136"/>
      <c r="AO386" s="136"/>
      <c r="AP386" s="136"/>
      <c r="AQ386" s="136"/>
      <c r="AR386" s="136"/>
      <c r="AS386" s="136"/>
      <c r="AT386" s="136"/>
      <c r="AU386" s="136"/>
      <c r="AV386" s="136"/>
      <c r="AW386" s="136"/>
      <c r="AX386" s="136"/>
      <c r="AY386" s="136"/>
      <c r="AZ386" s="136"/>
      <c r="BA386" s="136"/>
      <c r="BB386" s="137"/>
    </row>
    <row r="387" spans="1:255">
      <c r="A387" s="31"/>
      <c r="B387" s="135"/>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c r="AH387" s="136"/>
      <c r="AI387" s="136"/>
      <c r="AJ387" s="136"/>
      <c r="AK387" s="136"/>
      <c r="AL387" s="136"/>
      <c r="AM387" s="136"/>
      <c r="AN387" s="136"/>
      <c r="AO387" s="136"/>
      <c r="AP387" s="136"/>
      <c r="AQ387" s="136"/>
      <c r="AR387" s="136"/>
      <c r="AS387" s="136"/>
      <c r="AT387" s="136"/>
      <c r="AU387" s="136"/>
      <c r="AV387" s="136"/>
      <c r="AW387" s="136"/>
      <c r="AX387" s="136"/>
      <c r="AY387" s="136"/>
      <c r="AZ387" s="136"/>
      <c r="BA387" s="136"/>
      <c r="BB387" s="137"/>
    </row>
    <row r="388" spans="1:255">
      <c r="A388" s="31"/>
      <c r="B388" s="135"/>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c r="AH388" s="136"/>
      <c r="AI388" s="136"/>
      <c r="AJ388" s="136"/>
      <c r="AK388" s="136"/>
      <c r="AL388" s="136"/>
      <c r="AM388" s="136"/>
      <c r="AN388" s="136"/>
      <c r="AO388" s="136"/>
      <c r="AP388" s="136"/>
      <c r="AQ388" s="136"/>
      <c r="AR388" s="136"/>
      <c r="AS388" s="136"/>
      <c r="AT388" s="136"/>
      <c r="AU388" s="136"/>
      <c r="AV388" s="136"/>
      <c r="AW388" s="136"/>
      <c r="AX388" s="136"/>
      <c r="AY388" s="136"/>
      <c r="AZ388" s="136"/>
      <c r="BA388" s="136"/>
      <c r="BB388" s="137"/>
    </row>
    <row r="389" spans="1:255">
      <c r="A389" s="31"/>
      <c r="B389" s="135"/>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c r="AH389" s="136"/>
      <c r="AI389" s="136"/>
      <c r="AJ389" s="136"/>
      <c r="AK389" s="136"/>
      <c r="AL389" s="136"/>
      <c r="AM389" s="136"/>
      <c r="AN389" s="136"/>
      <c r="AO389" s="136"/>
      <c r="AP389" s="136"/>
      <c r="AQ389" s="136"/>
      <c r="AR389" s="136"/>
      <c r="AS389" s="136"/>
      <c r="AT389" s="136"/>
      <c r="AU389" s="136"/>
      <c r="AV389" s="136"/>
      <c r="AW389" s="136"/>
      <c r="AX389" s="136"/>
      <c r="AY389" s="136"/>
      <c r="AZ389" s="136"/>
      <c r="BA389" s="136"/>
      <c r="BB389" s="137"/>
    </row>
    <row r="390" spans="1:255">
      <c r="A390" s="31"/>
      <c r="B390" s="135"/>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c r="AH390" s="136"/>
      <c r="AI390" s="136"/>
      <c r="AJ390" s="136"/>
      <c r="AK390" s="136"/>
      <c r="AL390" s="136"/>
      <c r="AM390" s="136"/>
      <c r="AN390" s="136"/>
      <c r="AO390" s="136"/>
      <c r="AP390" s="136"/>
      <c r="AQ390" s="136"/>
      <c r="AR390" s="136"/>
      <c r="AS390" s="136"/>
      <c r="AT390" s="136"/>
      <c r="AU390" s="136"/>
      <c r="AV390" s="136"/>
      <c r="AW390" s="136"/>
      <c r="AX390" s="136"/>
      <c r="AY390" s="136"/>
      <c r="AZ390" s="136"/>
      <c r="BA390" s="136"/>
      <c r="BB390" s="137"/>
    </row>
    <row r="391" spans="1:255" ht="15" thickBot="1">
      <c r="A391" s="48"/>
      <c r="B391" s="49"/>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1"/>
    </row>
    <row r="392" spans="1:255">
      <c r="B392" s="52"/>
    </row>
    <row r="393" spans="1:255">
      <c r="B393" s="52"/>
    </row>
    <row r="394" spans="1:255" ht="14.25">
      <c r="B394" s="44" t="s">
        <v>74</v>
      </c>
      <c r="C394" s="31"/>
      <c r="D394" s="31"/>
      <c r="E394" s="31"/>
      <c r="F394" s="31"/>
      <c r="G394" s="31"/>
      <c r="H394" s="31"/>
      <c r="I394" s="31"/>
      <c r="J394" s="31"/>
      <c r="K394" s="31"/>
      <c r="L394" s="45"/>
      <c r="M394" s="45"/>
      <c r="N394" s="45"/>
      <c r="O394" s="45"/>
      <c r="P394" s="31"/>
      <c r="Q394" s="31"/>
      <c r="R394" s="31"/>
      <c r="S394" s="31"/>
      <c r="T394" s="31"/>
      <c r="U394" s="31"/>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row>
    <row r="395" spans="1:255" ht="15" thickBot="1">
      <c r="B395" s="31"/>
      <c r="C395" s="31"/>
      <c r="D395" s="31"/>
      <c r="E395" s="31"/>
      <c r="F395" s="31"/>
      <c r="G395" s="31"/>
      <c r="H395" s="31"/>
      <c r="I395" s="31"/>
      <c r="J395" s="31"/>
      <c r="K395" s="31"/>
      <c r="L395" s="45"/>
      <c r="M395" s="45"/>
      <c r="N395" s="45"/>
      <c r="O395" s="45"/>
      <c r="P395" s="31"/>
      <c r="Q395" s="31"/>
      <c r="R395" s="31"/>
      <c r="S395" s="31"/>
      <c r="T395" s="31"/>
      <c r="U395" s="31"/>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t="s">
        <v>75</v>
      </c>
      <c r="AW395" s="44"/>
      <c r="AX395" s="44"/>
      <c r="AY395" s="44"/>
      <c r="AZ395" s="44"/>
      <c r="BA395" s="44"/>
      <c r="BB395" s="44"/>
    </row>
    <row r="396" spans="1:255" s="34" customFormat="1" ht="13.5">
      <c r="A396" s="31"/>
      <c r="B396" s="138" t="s">
        <v>76</v>
      </c>
      <c r="C396" s="167"/>
      <c r="D396" s="167"/>
      <c r="E396" s="167"/>
      <c r="F396" s="167"/>
      <c r="G396" s="167"/>
      <c r="H396" s="167"/>
      <c r="I396" s="167"/>
      <c r="J396" s="167"/>
      <c r="K396" s="167"/>
      <c r="L396" s="167"/>
      <c r="M396" s="167"/>
      <c r="N396" s="167"/>
      <c r="O396" s="167"/>
      <c r="P396" s="167"/>
      <c r="Q396" s="167"/>
      <c r="R396" s="167"/>
      <c r="S396" s="167"/>
      <c r="T396" s="167"/>
      <c r="U396" s="167"/>
      <c r="V396" s="167"/>
      <c r="W396" s="167"/>
      <c r="X396" s="167"/>
      <c r="Y396" s="167"/>
      <c r="Z396" s="167"/>
      <c r="AA396" s="167"/>
      <c r="AB396" s="167"/>
      <c r="AC396" s="167"/>
      <c r="AD396" s="168"/>
      <c r="AE396" s="144" t="s">
        <v>170</v>
      </c>
      <c r="AF396" s="214"/>
      <c r="AG396" s="214"/>
      <c r="AH396" s="214"/>
      <c r="AI396" s="214"/>
      <c r="AJ396" s="214"/>
      <c r="AK396" s="214"/>
      <c r="AL396" s="214"/>
      <c r="AM396" s="215"/>
      <c r="AN396" s="144" t="s">
        <v>171</v>
      </c>
      <c r="AO396" s="167"/>
      <c r="AP396" s="167"/>
      <c r="AQ396" s="167"/>
      <c r="AR396" s="167"/>
      <c r="AS396" s="167"/>
      <c r="AT396" s="167"/>
      <c r="AU396" s="167"/>
      <c r="AV396" s="168"/>
      <c r="AW396" s="144" t="s">
        <v>78</v>
      </c>
      <c r="AX396" s="167"/>
      <c r="AY396" s="167"/>
      <c r="AZ396" s="167"/>
      <c r="BA396" s="167"/>
      <c r="BB396" s="178"/>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3"/>
      <c r="FH396" s="33"/>
      <c r="FI396" s="33"/>
      <c r="FJ396" s="33"/>
      <c r="FK396" s="33"/>
      <c r="FL396" s="33"/>
      <c r="FM396" s="33"/>
      <c r="FN396" s="33"/>
      <c r="FO396" s="33"/>
      <c r="FP396" s="33"/>
      <c r="FQ396" s="33"/>
      <c r="FR396" s="33"/>
      <c r="FS396" s="33"/>
      <c r="FT396" s="33"/>
      <c r="FU396" s="33"/>
      <c r="FV396" s="33"/>
      <c r="FW396" s="33"/>
      <c r="FX396" s="33"/>
      <c r="FY396" s="33"/>
      <c r="FZ396" s="33"/>
      <c r="GA396" s="33"/>
      <c r="GB396" s="33"/>
      <c r="GC396" s="33"/>
      <c r="GD396" s="33"/>
      <c r="GE396" s="33"/>
      <c r="GF396" s="33"/>
      <c r="GG396" s="33"/>
      <c r="GH396" s="33"/>
      <c r="GI396" s="33"/>
      <c r="GJ396" s="33"/>
      <c r="GK396" s="33"/>
      <c r="GL396" s="33"/>
      <c r="GM396" s="33"/>
      <c r="GN396" s="33"/>
      <c r="GO396" s="33"/>
      <c r="GP396" s="33"/>
      <c r="GQ396" s="33"/>
      <c r="GR396" s="33"/>
      <c r="GS396" s="33"/>
      <c r="GT396" s="33"/>
      <c r="GU396" s="33"/>
      <c r="GV396" s="33"/>
      <c r="GW396" s="33"/>
      <c r="GX396" s="33"/>
      <c r="GY396" s="33"/>
      <c r="GZ396" s="33"/>
      <c r="HA396" s="33"/>
      <c r="HB396" s="33"/>
      <c r="HC396" s="33"/>
      <c r="HD396" s="33"/>
      <c r="HE396" s="33"/>
      <c r="HF396" s="33"/>
      <c r="HG396" s="33"/>
      <c r="HH396" s="33"/>
      <c r="HI396" s="33"/>
      <c r="HJ396" s="33"/>
      <c r="HK396" s="33"/>
      <c r="HL396" s="33"/>
      <c r="HM396" s="33"/>
      <c r="HN396" s="33"/>
      <c r="HO396" s="33"/>
      <c r="HP396" s="33"/>
      <c r="HQ396" s="33"/>
      <c r="HR396" s="33"/>
      <c r="HS396" s="33"/>
      <c r="HT396" s="33"/>
      <c r="HU396" s="33"/>
      <c r="HV396" s="33"/>
      <c r="HW396" s="33"/>
      <c r="HX396" s="33"/>
      <c r="HY396" s="33"/>
      <c r="HZ396" s="33"/>
      <c r="IA396" s="33"/>
      <c r="IB396" s="33"/>
      <c r="IC396" s="33"/>
      <c r="ID396" s="33"/>
      <c r="IE396" s="33"/>
      <c r="IF396" s="33"/>
      <c r="IG396" s="33"/>
      <c r="IH396" s="33"/>
      <c r="II396" s="33"/>
      <c r="IJ396" s="33"/>
      <c r="IK396" s="33"/>
      <c r="IL396" s="33"/>
      <c r="IM396" s="33"/>
      <c r="IN396" s="33"/>
      <c r="IO396" s="33"/>
      <c r="IP396" s="33"/>
      <c r="IQ396" s="33"/>
      <c r="IR396" s="33"/>
      <c r="IS396" s="33"/>
      <c r="IT396" s="33"/>
      <c r="IU396" s="33"/>
    </row>
    <row r="397" spans="1:255" s="34" customFormat="1" ht="13.5">
      <c r="A397" s="31"/>
      <c r="B397" s="169"/>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1"/>
      <c r="AE397" s="216"/>
      <c r="AF397" s="217"/>
      <c r="AG397" s="217"/>
      <c r="AH397" s="217"/>
      <c r="AI397" s="217"/>
      <c r="AJ397" s="217"/>
      <c r="AK397" s="217"/>
      <c r="AL397" s="217"/>
      <c r="AM397" s="218"/>
      <c r="AN397" s="177"/>
      <c r="AO397" s="170"/>
      <c r="AP397" s="170"/>
      <c r="AQ397" s="170"/>
      <c r="AR397" s="170"/>
      <c r="AS397" s="170"/>
      <c r="AT397" s="170"/>
      <c r="AU397" s="170"/>
      <c r="AV397" s="171"/>
      <c r="AW397" s="177"/>
      <c r="AX397" s="170"/>
      <c r="AY397" s="170"/>
      <c r="AZ397" s="170"/>
      <c r="BA397" s="170"/>
      <c r="BB397" s="179"/>
      <c r="BC397" s="33"/>
      <c r="BD397" s="33"/>
      <c r="BE397" s="33"/>
      <c r="BF397" s="33"/>
      <c r="BG397" s="33"/>
      <c r="BH397" s="33"/>
      <c r="BI397" s="33"/>
      <c r="BJ397" s="33"/>
      <c r="BK397" s="33"/>
      <c r="BL397" s="33"/>
      <c r="BM397" s="33"/>
      <c r="BN397" s="33"/>
      <c r="BO397" s="33"/>
      <c r="BP397" s="33"/>
      <c r="BQ397" s="33"/>
      <c r="BR397" s="33"/>
      <c r="BS397" s="33"/>
      <c r="BT397" s="33"/>
      <c r="BU397" s="33"/>
      <c r="BV397" s="33"/>
      <c r="BW397" s="33"/>
      <c r="BX397" s="33"/>
      <c r="BY397" s="33"/>
      <c r="BZ397" s="33"/>
      <c r="CA397" s="33"/>
      <c r="CB397" s="33"/>
      <c r="CC397" s="33"/>
      <c r="CD397" s="33"/>
      <c r="CE397" s="33"/>
      <c r="CF397" s="33"/>
      <c r="CG397" s="33"/>
      <c r="CH397" s="33"/>
      <c r="CI397" s="33"/>
      <c r="CJ397" s="33"/>
      <c r="CK397" s="33"/>
      <c r="CL397" s="33"/>
      <c r="CM397" s="33"/>
      <c r="CN397" s="33"/>
      <c r="CO397" s="33"/>
      <c r="CP397" s="33"/>
      <c r="CQ397" s="33"/>
      <c r="CR397" s="33"/>
      <c r="CS397" s="33"/>
      <c r="CT397" s="33"/>
      <c r="CU397" s="33"/>
      <c r="CV397" s="33"/>
      <c r="CW397" s="33"/>
      <c r="CX397" s="33"/>
      <c r="CY397" s="33"/>
      <c r="CZ397" s="33"/>
      <c r="DA397" s="33"/>
      <c r="DB397" s="33"/>
      <c r="DC397" s="33"/>
      <c r="DD397" s="33"/>
      <c r="DE397" s="33"/>
      <c r="DF397" s="33"/>
      <c r="DG397" s="33"/>
      <c r="DH397" s="33"/>
      <c r="DI397" s="33"/>
      <c r="DJ397" s="33"/>
      <c r="DK397" s="33"/>
      <c r="DL397" s="33"/>
      <c r="DM397" s="33"/>
      <c r="DN397" s="33"/>
      <c r="DO397" s="33"/>
      <c r="DP397" s="33"/>
      <c r="DQ397" s="33"/>
      <c r="DR397" s="33"/>
      <c r="DS397" s="33"/>
      <c r="DT397" s="33"/>
      <c r="DU397" s="33"/>
      <c r="DV397" s="33"/>
      <c r="DW397" s="33"/>
      <c r="DX397" s="33"/>
      <c r="DY397" s="33"/>
      <c r="DZ397" s="33"/>
      <c r="EA397" s="33"/>
      <c r="EB397" s="33"/>
      <c r="EC397" s="33"/>
      <c r="ED397" s="33"/>
      <c r="EE397" s="33"/>
      <c r="EF397" s="33"/>
      <c r="EG397" s="33"/>
      <c r="EH397" s="33"/>
      <c r="EI397" s="33"/>
      <c r="EJ397" s="33"/>
      <c r="EK397" s="33"/>
      <c r="EL397" s="33"/>
      <c r="EM397" s="33"/>
      <c r="EN397" s="33"/>
      <c r="EO397" s="33"/>
      <c r="EP397" s="33"/>
      <c r="EQ397" s="33"/>
      <c r="ER397" s="33"/>
      <c r="ES397" s="33"/>
      <c r="ET397" s="33"/>
      <c r="EU397" s="33"/>
      <c r="EV397" s="33"/>
      <c r="EW397" s="33"/>
      <c r="EX397" s="33"/>
      <c r="EY397" s="33"/>
      <c r="EZ397" s="33"/>
      <c r="FA397" s="33"/>
      <c r="FB397" s="33"/>
      <c r="FC397" s="33"/>
      <c r="FD397" s="33"/>
      <c r="FE397" s="33"/>
      <c r="FF397" s="33"/>
      <c r="FG397" s="33"/>
      <c r="FH397" s="33"/>
      <c r="FI397" s="33"/>
      <c r="FJ397" s="33"/>
      <c r="FK397" s="33"/>
      <c r="FL397" s="33"/>
      <c r="FM397" s="33"/>
      <c r="FN397" s="33"/>
      <c r="FO397" s="33"/>
      <c r="FP397" s="33"/>
      <c r="FQ397" s="33"/>
      <c r="FR397" s="33"/>
      <c r="FS397" s="33"/>
      <c r="FT397" s="33"/>
      <c r="FU397" s="33"/>
      <c r="FV397" s="33"/>
      <c r="FW397" s="33"/>
      <c r="FX397" s="33"/>
      <c r="FY397" s="33"/>
      <c r="FZ397" s="33"/>
      <c r="GA397" s="33"/>
      <c r="GB397" s="33"/>
      <c r="GC397" s="33"/>
      <c r="GD397" s="33"/>
      <c r="GE397" s="33"/>
      <c r="GF397" s="33"/>
      <c r="GG397" s="33"/>
      <c r="GH397" s="33"/>
      <c r="GI397" s="33"/>
      <c r="GJ397" s="33"/>
      <c r="GK397" s="33"/>
      <c r="GL397" s="33"/>
      <c r="GM397" s="33"/>
      <c r="GN397" s="33"/>
      <c r="GO397" s="33"/>
      <c r="GP397" s="33"/>
      <c r="GQ397" s="33"/>
      <c r="GR397" s="33"/>
      <c r="GS397" s="33"/>
      <c r="GT397" s="33"/>
      <c r="GU397" s="33"/>
      <c r="GV397" s="33"/>
      <c r="GW397" s="33"/>
      <c r="GX397" s="33"/>
      <c r="GY397" s="33"/>
      <c r="GZ397" s="33"/>
      <c r="HA397" s="33"/>
      <c r="HB397" s="33"/>
      <c r="HC397" s="33"/>
      <c r="HD397" s="33"/>
      <c r="HE397" s="33"/>
      <c r="HF397" s="33"/>
      <c r="HG397" s="33"/>
      <c r="HH397" s="33"/>
      <c r="HI397" s="33"/>
      <c r="HJ397" s="33"/>
      <c r="HK397" s="33"/>
      <c r="HL397" s="33"/>
      <c r="HM397" s="33"/>
      <c r="HN397" s="33"/>
      <c r="HO397" s="33"/>
      <c r="HP397" s="33"/>
      <c r="HQ397" s="33"/>
      <c r="HR397" s="33"/>
      <c r="HS397" s="33"/>
      <c r="HT397" s="33"/>
      <c r="HU397" s="33"/>
      <c r="HV397" s="33"/>
      <c r="HW397" s="33"/>
      <c r="HX397" s="33"/>
      <c r="HY397" s="33"/>
      <c r="HZ397" s="33"/>
      <c r="IA397" s="33"/>
      <c r="IB397" s="33"/>
      <c r="IC397" s="33"/>
      <c r="ID397" s="33"/>
      <c r="IE397" s="33"/>
      <c r="IF397" s="33"/>
      <c r="IG397" s="33"/>
      <c r="IH397" s="33"/>
      <c r="II397" s="33"/>
      <c r="IJ397" s="33"/>
      <c r="IK397" s="33"/>
      <c r="IL397" s="33"/>
      <c r="IM397" s="33"/>
      <c r="IN397" s="33"/>
      <c r="IO397" s="33"/>
      <c r="IP397" s="33"/>
      <c r="IQ397" s="33"/>
      <c r="IR397" s="33"/>
      <c r="IS397" s="33"/>
      <c r="IT397" s="33"/>
      <c r="IU397" s="33"/>
    </row>
    <row r="398" spans="1:255" s="34" customFormat="1" ht="14.25">
      <c r="A398" s="31"/>
      <c r="B398" s="53" t="s">
        <v>79</v>
      </c>
      <c r="C398" s="54" t="s">
        <v>123</v>
      </c>
      <c r="D398" s="54"/>
      <c r="E398" s="54"/>
      <c r="F398" s="54"/>
      <c r="G398" s="54"/>
      <c r="H398" s="54"/>
      <c r="I398" s="54"/>
      <c r="J398" s="54"/>
      <c r="K398" s="54"/>
      <c r="L398" s="54"/>
      <c r="M398" s="54"/>
      <c r="N398" s="54"/>
      <c r="O398" s="54"/>
      <c r="P398" s="54"/>
      <c r="Q398" s="54"/>
      <c r="R398" s="54"/>
      <c r="S398" s="54"/>
      <c r="T398" s="54"/>
      <c r="U398" s="54"/>
      <c r="V398" s="54"/>
      <c r="W398" s="54"/>
      <c r="X398" s="54"/>
      <c r="Y398" s="54"/>
      <c r="Z398" s="55"/>
      <c r="AA398" s="55"/>
      <c r="AB398" s="55"/>
      <c r="AC398" s="55"/>
      <c r="AD398" s="55"/>
      <c r="AE398" s="148">
        <v>537037</v>
      </c>
      <c r="AF398" s="180"/>
      <c r="AG398" s="180"/>
      <c r="AH398" s="180"/>
      <c r="AI398" s="180"/>
      <c r="AJ398" s="180"/>
      <c r="AK398" s="180"/>
      <c r="AL398" s="180"/>
      <c r="AM398" s="181"/>
      <c r="AN398" s="148">
        <v>600632</v>
      </c>
      <c r="AO398" s="180"/>
      <c r="AP398" s="180"/>
      <c r="AQ398" s="180"/>
      <c r="AR398" s="180"/>
      <c r="AS398" s="180"/>
      <c r="AT398" s="180"/>
      <c r="AU398" s="180"/>
      <c r="AV398" s="181"/>
      <c r="AW398" s="148"/>
      <c r="AX398" s="180"/>
      <c r="AY398" s="180"/>
      <c r="AZ398" s="180"/>
      <c r="BA398" s="180"/>
      <c r="BB398" s="182"/>
      <c r="BC398" s="33"/>
      <c r="BD398" s="33"/>
      <c r="BE398" s="33"/>
      <c r="BF398" s="33"/>
      <c r="BG398" s="33"/>
      <c r="BH398" s="33"/>
      <c r="BI398" s="33"/>
      <c r="BJ398" s="33"/>
      <c r="BK398" s="33"/>
      <c r="BL398" s="33"/>
      <c r="BM398" s="33"/>
      <c r="BN398" s="33"/>
      <c r="BO398" s="33"/>
      <c r="BP398" s="33"/>
      <c r="BQ398" s="33"/>
      <c r="BR398" s="33"/>
      <c r="BS398" s="33"/>
      <c r="BT398" s="33"/>
      <c r="BU398" s="33"/>
      <c r="BV398" s="33"/>
      <c r="BW398" s="33"/>
      <c r="BX398" s="33"/>
      <c r="BY398" s="33"/>
      <c r="BZ398" s="33"/>
      <c r="CA398" s="33"/>
      <c r="CB398" s="33"/>
      <c r="CC398" s="33"/>
      <c r="CD398" s="33"/>
      <c r="CE398" s="33"/>
      <c r="CF398" s="33"/>
      <c r="CG398" s="33"/>
      <c r="CH398" s="33"/>
      <c r="CI398" s="33"/>
      <c r="CJ398" s="33"/>
      <c r="CK398" s="33"/>
      <c r="CL398" s="33"/>
      <c r="CM398" s="33"/>
      <c r="CN398" s="33"/>
      <c r="CO398" s="33"/>
      <c r="CP398" s="33"/>
      <c r="CQ398" s="33"/>
      <c r="CR398" s="33"/>
      <c r="CS398" s="33"/>
      <c r="CT398" s="33"/>
      <c r="CU398" s="33"/>
      <c r="CV398" s="33"/>
      <c r="CW398" s="33"/>
      <c r="CX398" s="33"/>
      <c r="CY398" s="33"/>
      <c r="CZ398" s="33"/>
      <c r="DA398" s="33"/>
      <c r="DB398" s="33"/>
      <c r="DC398" s="33"/>
      <c r="DD398" s="33"/>
      <c r="DE398" s="33"/>
      <c r="DF398" s="33"/>
      <c r="DG398" s="33"/>
      <c r="DH398" s="33"/>
      <c r="DI398" s="33"/>
      <c r="DJ398" s="33"/>
      <c r="DK398" s="33"/>
      <c r="DL398" s="33"/>
      <c r="DM398" s="33"/>
      <c r="DN398" s="33"/>
      <c r="DO398" s="33"/>
      <c r="DP398" s="33"/>
      <c r="DQ398" s="33"/>
      <c r="DR398" s="33"/>
      <c r="DS398" s="33"/>
      <c r="DT398" s="33"/>
      <c r="DU398" s="33"/>
      <c r="DV398" s="33"/>
      <c r="DW398" s="33"/>
      <c r="DX398" s="33"/>
      <c r="DY398" s="33"/>
      <c r="DZ398" s="33"/>
      <c r="EA398" s="33"/>
      <c r="EB398" s="33"/>
      <c r="EC398" s="33"/>
      <c r="ED398" s="33"/>
      <c r="EE398" s="33"/>
      <c r="EF398" s="33"/>
      <c r="EG398" s="33"/>
      <c r="EH398" s="33"/>
      <c r="EI398" s="33"/>
      <c r="EJ398" s="33"/>
      <c r="EK398" s="33"/>
      <c r="EL398" s="33"/>
      <c r="EM398" s="33"/>
      <c r="EN398" s="33"/>
      <c r="EO398" s="33"/>
      <c r="EP398" s="33"/>
      <c r="EQ398" s="33"/>
      <c r="ER398" s="33"/>
      <c r="ES398" s="33"/>
      <c r="ET398" s="33"/>
      <c r="EU398" s="33"/>
      <c r="EV398" s="33"/>
      <c r="EW398" s="33"/>
      <c r="EX398" s="33"/>
      <c r="EY398" s="33"/>
      <c r="EZ398" s="33"/>
      <c r="FA398" s="33"/>
      <c r="FB398" s="33"/>
      <c r="FC398" s="33"/>
      <c r="FD398" s="33"/>
      <c r="FE398" s="33"/>
      <c r="FF398" s="33"/>
      <c r="FG398" s="33"/>
      <c r="FH398" s="33"/>
      <c r="FI398" s="33"/>
      <c r="FJ398" s="33"/>
      <c r="FK398" s="33"/>
      <c r="FL398" s="33"/>
      <c r="FM398" s="33"/>
      <c r="FN398" s="33"/>
      <c r="FO398" s="33"/>
      <c r="FP398" s="33"/>
      <c r="FQ398" s="33"/>
      <c r="FR398" s="33"/>
      <c r="FS398" s="33"/>
      <c r="FT398" s="33"/>
      <c r="FU398" s="33"/>
      <c r="FV398" s="33"/>
      <c r="FW398" s="33"/>
      <c r="FX398" s="33"/>
      <c r="FY398" s="33"/>
      <c r="FZ398" s="33"/>
      <c r="GA398" s="33"/>
      <c r="GB398" s="33"/>
      <c r="GC398" s="33"/>
      <c r="GD398" s="33"/>
      <c r="GE398" s="33"/>
      <c r="GF398" s="33"/>
      <c r="GG398" s="33"/>
      <c r="GH398" s="33"/>
      <c r="GI398" s="33"/>
      <c r="GJ398" s="33"/>
      <c r="GK398" s="33"/>
      <c r="GL398" s="33"/>
      <c r="GM398" s="33"/>
      <c r="GN398" s="33"/>
      <c r="GO398" s="33"/>
      <c r="GP398" s="33"/>
      <c r="GQ398" s="33"/>
      <c r="GR398" s="33"/>
      <c r="GS398" s="33"/>
      <c r="GT398" s="33"/>
      <c r="GU398" s="33"/>
      <c r="GV398" s="33"/>
      <c r="GW398" s="33"/>
      <c r="GX398" s="33"/>
      <c r="GY398" s="33"/>
      <c r="GZ398" s="33"/>
      <c r="HA398" s="33"/>
      <c r="HB398" s="33"/>
      <c r="HC398" s="33"/>
      <c r="HD398" s="33"/>
      <c r="HE398" s="33"/>
      <c r="HF398" s="33"/>
      <c r="HG398" s="33"/>
      <c r="HH398" s="33"/>
      <c r="HI398" s="33"/>
      <c r="HJ398" s="33"/>
      <c r="HK398" s="33"/>
      <c r="HL398" s="33"/>
      <c r="HM398" s="33"/>
      <c r="HN398" s="33"/>
      <c r="HO398" s="33"/>
      <c r="HP398" s="33"/>
      <c r="HQ398" s="33"/>
      <c r="HR398" s="33"/>
      <c r="HS398" s="33"/>
      <c r="HT398" s="33"/>
      <c r="HU398" s="33"/>
      <c r="HV398" s="33"/>
      <c r="HW398" s="33"/>
      <c r="HX398" s="33"/>
      <c r="HY398" s="33"/>
      <c r="HZ398" s="33"/>
      <c r="IA398" s="33"/>
      <c r="IB398" s="33"/>
      <c r="IC398" s="33"/>
      <c r="ID398" s="33"/>
      <c r="IE398" s="33"/>
      <c r="IF398" s="33"/>
      <c r="IG398" s="33"/>
      <c r="IH398" s="33"/>
      <c r="II398" s="33"/>
      <c r="IJ398" s="33"/>
      <c r="IK398" s="33"/>
      <c r="IL398" s="33"/>
      <c r="IM398" s="33"/>
      <c r="IN398" s="33"/>
      <c r="IO398" s="33"/>
      <c r="IP398" s="33"/>
      <c r="IQ398" s="33"/>
      <c r="IR398" s="33"/>
      <c r="IS398" s="33"/>
      <c r="IT398" s="33"/>
      <c r="IU398" s="33"/>
    </row>
    <row r="399" spans="1:255" s="34" customFormat="1" ht="14.25">
      <c r="A399" s="31"/>
      <c r="B399" s="53" t="s">
        <v>79</v>
      </c>
      <c r="C399" s="54" t="s">
        <v>124</v>
      </c>
      <c r="D399" s="54"/>
      <c r="E399" s="54"/>
      <c r="F399" s="54"/>
      <c r="G399" s="54"/>
      <c r="H399" s="54"/>
      <c r="I399" s="54"/>
      <c r="J399" s="54"/>
      <c r="K399" s="54"/>
      <c r="L399" s="54"/>
      <c r="M399" s="54"/>
      <c r="N399" s="54"/>
      <c r="O399" s="54"/>
      <c r="P399" s="54"/>
      <c r="Q399" s="54"/>
      <c r="R399" s="54"/>
      <c r="S399" s="54"/>
      <c r="T399" s="54"/>
      <c r="U399" s="54"/>
      <c r="V399" s="54"/>
      <c r="W399" s="54"/>
      <c r="X399" s="54"/>
      <c r="Y399" s="54"/>
      <c r="Z399" s="55"/>
      <c r="AA399" s="55"/>
      <c r="AB399" s="55"/>
      <c r="AC399" s="55"/>
      <c r="AD399" s="55"/>
      <c r="AE399" s="148">
        <v>1</v>
      </c>
      <c r="AF399" s="180"/>
      <c r="AG399" s="180"/>
      <c r="AH399" s="180"/>
      <c r="AI399" s="180"/>
      <c r="AJ399" s="180"/>
      <c r="AK399" s="180"/>
      <c r="AL399" s="180"/>
      <c r="AM399" s="181"/>
      <c r="AN399" s="148">
        <v>0</v>
      </c>
      <c r="AO399" s="180"/>
      <c r="AP399" s="180"/>
      <c r="AQ399" s="180"/>
      <c r="AR399" s="180"/>
      <c r="AS399" s="180"/>
      <c r="AT399" s="180"/>
      <c r="AU399" s="180"/>
      <c r="AV399" s="181"/>
      <c r="AW399" s="148"/>
      <c r="AX399" s="180"/>
      <c r="AY399" s="180"/>
      <c r="AZ399" s="180"/>
      <c r="BA399" s="180"/>
      <c r="BB399" s="182"/>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s="33"/>
      <c r="IS399" s="33"/>
      <c r="IT399" s="33"/>
      <c r="IU399" s="33"/>
    </row>
    <row r="400" spans="1:255" s="34" customFormat="1" ht="14.25">
      <c r="A400" s="31"/>
      <c r="B400" s="32" t="s">
        <v>79</v>
      </c>
      <c r="C400" s="57" t="s">
        <v>125</v>
      </c>
      <c r="D400" s="57"/>
      <c r="E400" s="57"/>
      <c r="F400" s="57"/>
      <c r="G400" s="57"/>
      <c r="H400" s="57"/>
      <c r="I400" s="57"/>
      <c r="J400" s="57"/>
      <c r="K400" s="57"/>
      <c r="L400" s="57"/>
      <c r="M400" s="57"/>
      <c r="N400" s="57"/>
      <c r="O400" s="57"/>
      <c r="P400" s="57"/>
      <c r="Q400" s="57"/>
      <c r="R400" s="57"/>
      <c r="S400" s="57"/>
      <c r="T400" s="57"/>
      <c r="U400" s="57"/>
      <c r="V400" s="57"/>
      <c r="W400" s="57"/>
      <c r="X400" s="57"/>
      <c r="Y400" s="57"/>
      <c r="Z400" s="89"/>
      <c r="AA400" s="89"/>
      <c r="AB400" s="89"/>
      <c r="AC400" s="89"/>
      <c r="AD400" s="89"/>
      <c r="AE400" s="148">
        <v>655056</v>
      </c>
      <c r="AF400" s="180"/>
      <c r="AG400" s="180"/>
      <c r="AH400" s="180"/>
      <c r="AI400" s="180"/>
      <c r="AJ400" s="180"/>
      <c r="AK400" s="180"/>
      <c r="AL400" s="180"/>
      <c r="AM400" s="181"/>
      <c r="AN400" s="148">
        <v>0</v>
      </c>
      <c r="AO400" s="180"/>
      <c r="AP400" s="180"/>
      <c r="AQ400" s="180"/>
      <c r="AR400" s="180"/>
      <c r="AS400" s="180"/>
      <c r="AT400" s="180"/>
      <c r="AU400" s="180"/>
      <c r="AV400" s="181"/>
      <c r="AW400" s="148"/>
      <c r="AX400" s="180"/>
      <c r="AY400" s="180"/>
      <c r="AZ400" s="180"/>
      <c r="BA400" s="180"/>
      <c r="BB400" s="182"/>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s="33"/>
      <c r="IS400" s="33"/>
      <c r="IT400" s="33"/>
      <c r="IU400" s="33"/>
    </row>
    <row r="401" spans="1:255" s="34" customFormat="1" ht="14.25">
      <c r="A401" s="31"/>
      <c r="B401" s="32"/>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89"/>
      <c r="AA401" s="89"/>
      <c r="AB401" s="89"/>
      <c r="AC401" s="89"/>
      <c r="AD401" s="89"/>
      <c r="AE401" s="148"/>
      <c r="AF401" s="190"/>
      <c r="AG401" s="190"/>
      <c r="AH401" s="190"/>
      <c r="AI401" s="190"/>
      <c r="AJ401" s="190"/>
      <c r="AK401" s="190"/>
      <c r="AL401" s="190"/>
      <c r="AM401" s="191"/>
      <c r="AN401" s="148"/>
      <c r="AO401" s="180"/>
      <c r="AP401" s="180"/>
      <c r="AQ401" s="180"/>
      <c r="AR401" s="180"/>
      <c r="AS401" s="180"/>
      <c r="AT401" s="180"/>
      <c r="AU401" s="180"/>
      <c r="AV401" s="181"/>
      <c r="AW401" s="148"/>
      <c r="AX401" s="180"/>
      <c r="AY401" s="180"/>
      <c r="AZ401" s="180"/>
      <c r="BA401" s="180"/>
      <c r="BB401" s="182"/>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B401" s="33"/>
      <c r="IC401" s="33"/>
      <c r="ID401" s="33"/>
      <c r="IE401" s="33"/>
      <c r="IF401" s="33"/>
      <c r="IG401" s="33"/>
      <c r="IH401" s="33"/>
      <c r="II401" s="33"/>
      <c r="IJ401" s="33"/>
      <c r="IK401" s="33"/>
      <c r="IL401" s="33"/>
      <c r="IM401" s="33"/>
      <c r="IN401" s="33"/>
      <c r="IO401" s="33"/>
      <c r="IP401" s="33"/>
      <c r="IQ401" s="33"/>
      <c r="IR401" s="33"/>
      <c r="IS401" s="33"/>
      <c r="IT401" s="33"/>
      <c r="IU401" s="33"/>
    </row>
    <row r="402" spans="1:255" s="34" customFormat="1" ht="14.25">
      <c r="A402" s="31"/>
      <c r="B402" s="58"/>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60"/>
      <c r="AA402" s="60"/>
      <c r="AB402" s="60"/>
      <c r="AC402" s="60"/>
      <c r="AD402" s="60"/>
      <c r="AE402" s="148"/>
      <c r="AF402" s="190"/>
      <c r="AG402" s="190"/>
      <c r="AH402" s="190"/>
      <c r="AI402" s="190"/>
      <c r="AJ402" s="190"/>
      <c r="AK402" s="190"/>
      <c r="AL402" s="190"/>
      <c r="AM402" s="191"/>
      <c r="AN402" s="148"/>
      <c r="AO402" s="180"/>
      <c r="AP402" s="180"/>
      <c r="AQ402" s="180"/>
      <c r="AR402" s="180"/>
      <c r="AS402" s="180"/>
      <c r="AT402" s="180"/>
      <c r="AU402" s="180"/>
      <c r="AV402" s="181"/>
      <c r="AW402" s="154"/>
      <c r="AX402" s="192"/>
      <c r="AY402" s="192"/>
      <c r="AZ402" s="192"/>
      <c r="BA402" s="192"/>
      <c r="BB402" s="19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c r="IB402" s="33"/>
      <c r="IC402" s="33"/>
      <c r="ID402" s="33"/>
      <c r="IE402" s="33"/>
      <c r="IF402" s="33"/>
      <c r="IG402" s="33"/>
      <c r="IH402" s="33"/>
      <c r="II402" s="33"/>
      <c r="IJ402" s="33"/>
      <c r="IK402" s="33"/>
      <c r="IL402" s="33"/>
      <c r="IM402" s="33"/>
      <c r="IN402" s="33"/>
      <c r="IO402" s="33"/>
      <c r="IP402" s="33"/>
      <c r="IQ402" s="33"/>
      <c r="IR402" s="33"/>
      <c r="IS402" s="33"/>
      <c r="IT402" s="33"/>
      <c r="IU402" s="33"/>
    </row>
    <row r="403" spans="1:255" s="34" customFormat="1" ht="14.25">
      <c r="A403" s="31"/>
      <c r="B403" s="32"/>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89"/>
      <c r="AA403" s="89"/>
      <c r="AB403" s="89"/>
      <c r="AC403" s="89"/>
      <c r="AD403" s="89"/>
      <c r="AE403" s="148"/>
      <c r="AF403" s="190"/>
      <c r="AG403" s="190"/>
      <c r="AH403" s="190"/>
      <c r="AI403" s="190"/>
      <c r="AJ403" s="190"/>
      <c r="AK403" s="190"/>
      <c r="AL403" s="190"/>
      <c r="AM403" s="191"/>
      <c r="AN403" s="148"/>
      <c r="AO403" s="180"/>
      <c r="AP403" s="180"/>
      <c r="AQ403" s="180"/>
      <c r="AR403" s="180"/>
      <c r="AS403" s="180"/>
      <c r="AT403" s="180"/>
      <c r="AU403" s="180"/>
      <c r="AV403" s="181"/>
      <c r="AW403" s="148"/>
      <c r="AX403" s="180"/>
      <c r="AY403" s="180"/>
      <c r="AZ403" s="180"/>
      <c r="BA403" s="180"/>
      <c r="BB403" s="182"/>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row>
    <row r="404" spans="1:255" s="34" customFormat="1" ht="14.25">
      <c r="A404" s="31"/>
      <c r="B404" s="58"/>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148"/>
      <c r="AF404" s="190"/>
      <c r="AG404" s="190"/>
      <c r="AH404" s="190"/>
      <c r="AI404" s="190"/>
      <c r="AJ404" s="190"/>
      <c r="AK404" s="190"/>
      <c r="AL404" s="190"/>
      <c r="AM404" s="191"/>
      <c r="AN404" s="148"/>
      <c r="AO404" s="157"/>
      <c r="AP404" s="157"/>
      <c r="AQ404" s="157"/>
      <c r="AR404" s="157"/>
      <c r="AS404" s="157"/>
      <c r="AT404" s="157"/>
      <c r="AU404" s="157"/>
      <c r="AV404" s="158"/>
      <c r="AW404" s="148"/>
      <c r="AX404" s="180"/>
      <c r="AY404" s="180"/>
      <c r="AZ404" s="180"/>
      <c r="BA404" s="180"/>
      <c r="BB404" s="182"/>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c r="IR404" s="33"/>
      <c r="IS404" s="33"/>
      <c r="IT404" s="33"/>
      <c r="IU404" s="33"/>
    </row>
    <row r="405" spans="1:255" s="34" customFormat="1" ht="15" thickBot="1">
      <c r="A405" s="31"/>
      <c r="B405" s="62"/>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159"/>
      <c r="AF405" s="199"/>
      <c r="AG405" s="199"/>
      <c r="AH405" s="199"/>
      <c r="AI405" s="199"/>
      <c r="AJ405" s="199"/>
      <c r="AK405" s="199"/>
      <c r="AL405" s="199"/>
      <c r="AM405" s="200"/>
      <c r="AN405" s="159"/>
      <c r="AO405" s="162"/>
      <c r="AP405" s="162"/>
      <c r="AQ405" s="162"/>
      <c r="AR405" s="162"/>
      <c r="AS405" s="162"/>
      <c r="AT405" s="162"/>
      <c r="AU405" s="162"/>
      <c r="AV405" s="163"/>
      <c r="AW405" s="164"/>
      <c r="AX405" s="201"/>
      <c r="AY405" s="201"/>
      <c r="AZ405" s="201"/>
      <c r="BA405" s="201"/>
      <c r="BB405" s="202"/>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c r="IR405" s="33"/>
      <c r="IS405" s="33"/>
      <c r="IT405" s="33"/>
      <c r="IU405" s="33"/>
    </row>
    <row r="406" spans="1:255" s="34" customFormat="1" ht="15.75" thickTop="1" thickBot="1">
      <c r="A406" s="48"/>
      <c r="B406" s="183" t="s">
        <v>80</v>
      </c>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c r="Z406" s="203"/>
      <c r="AA406" s="203"/>
      <c r="AB406" s="203"/>
      <c r="AC406" s="203"/>
      <c r="AD406" s="204"/>
      <c r="AE406" s="186">
        <f>SUM(AE398:AM405)</f>
        <v>1192094</v>
      </c>
      <c r="AF406" s="205"/>
      <c r="AG406" s="205"/>
      <c r="AH406" s="205"/>
      <c r="AI406" s="205"/>
      <c r="AJ406" s="205"/>
      <c r="AK406" s="205"/>
      <c r="AL406" s="205"/>
      <c r="AM406" s="206"/>
      <c r="AN406" s="186">
        <f>SUM(AN398:AW405)</f>
        <v>600632</v>
      </c>
      <c r="AO406" s="205"/>
      <c r="AP406" s="205"/>
      <c r="AQ406" s="205"/>
      <c r="AR406" s="205"/>
      <c r="AS406" s="205"/>
      <c r="AT406" s="205"/>
      <c r="AU406" s="205"/>
      <c r="AV406" s="206"/>
      <c r="AW406" s="186"/>
      <c r="AX406" s="205"/>
      <c r="AY406" s="205"/>
      <c r="AZ406" s="205"/>
      <c r="BA406" s="205"/>
      <c r="BB406" s="207"/>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c r="IR406" s="33"/>
      <c r="IS406" s="33"/>
      <c r="IT406" s="33"/>
      <c r="IU406" s="33"/>
    </row>
    <row r="407" spans="1:255" ht="13.5">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row>
    <row r="408" spans="1:255" ht="14.25">
      <c r="A408" s="35" t="s">
        <v>66</v>
      </c>
      <c r="BA408" s="36"/>
      <c r="BB408" s="37" t="s">
        <v>67</v>
      </c>
      <c r="BC408" s="36"/>
    </row>
    <row r="410" spans="1:255">
      <c r="AD410" s="38"/>
      <c r="AH410" s="38"/>
      <c r="AI410" s="38"/>
      <c r="AJ410" s="38"/>
      <c r="AK410" s="38"/>
      <c r="AL410" s="38"/>
      <c r="AM410" s="38"/>
      <c r="AS410" s="38"/>
      <c r="BB410" s="39" t="s">
        <v>68</v>
      </c>
    </row>
    <row r="411" spans="1:255">
      <c r="AD411" s="38"/>
      <c r="AH411" s="38"/>
      <c r="AI411" s="38"/>
      <c r="AJ411" s="38"/>
      <c r="AK411" s="38"/>
      <c r="AL411" s="38"/>
      <c r="AM411" s="38"/>
      <c r="AS411" s="38"/>
    </row>
    <row r="412" spans="1:255" ht="13.5" thickBot="1">
      <c r="AD412" s="38"/>
      <c r="AH412" s="38"/>
      <c r="AI412" s="38"/>
      <c r="AJ412" s="38"/>
      <c r="AK412" s="38"/>
      <c r="AL412" s="38"/>
      <c r="AM412" s="38"/>
      <c r="AS412" s="38"/>
    </row>
    <row r="413" spans="1:255" ht="15" thickBot="1">
      <c r="A413" s="127" t="s">
        <v>69</v>
      </c>
      <c r="B413" s="128"/>
      <c r="C413" s="128"/>
      <c r="D413" s="128"/>
      <c r="E413" s="128"/>
      <c r="F413" s="128"/>
      <c r="G413" s="128"/>
      <c r="H413" s="128"/>
      <c r="I413" s="128"/>
      <c r="J413" s="128"/>
      <c r="K413" s="129"/>
      <c r="L413" s="130">
        <v>12</v>
      </c>
      <c r="M413" s="131"/>
      <c r="N413" s="131"/>
      <c r="O413" s="132"/>
      <c r="P413" s="127" t="s">
        <v>70</v>
      </c>
      <c r="Q413" s="128"/>
      <c r="R413" s="128"/>
      <c r="S413" s="128"/>
      <c r="T413" s="128"/>
      <c r="U413" s="129"/>
      <c r="V413" s="133" t="s">
        <v>126</v>
      </c>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c r="AX413" s="133"/>
      <c r="AY413" s="133"/>
      <c r="AZ413" s="133"/>
      <c r="BA413" s="133"/>
      <c r="BB413" s="134"/>
    </row>
    <row r="414" spans="1:255" ht="14.25">
      <c r="A414" s="40"/>
      <c r="B414" s="40"/>
      <c r="C414" s="40"/>
      <c r="D414" s="40"/>
      <c r="E414" s="40"/>
      <c r="F414" s="40"/>
      <c r="G414" s="40"/>
      <c r="H414" s="40"/>
      <c r="I414" s="40"/>
      <c r="J414" s="40"/>
      <c r="K414" s="40"/>
      <c r="L414" s="41"/>
      <c r="M414" s="41"/>
      <c r="N414" s="41"/>
      <c r="O414" s="41"/>
      <c r="P414" s="40"/>
      <c r="Q414" s="40"/>
      <c r="R414" s="40"/>
      <c r="S414" s="40"/>
      <c r="T414" s="40"/>
      <c r="U414" s="40"/>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row>
    <row r="415" spans="1:255" ht="14.25">
      <c r="A415" s="43"/>
      <c r="B415" s="44" t="s">
        <v>72</v>
      </c>
      <c r="C415" s="31"/>
      <c r="D415" s="31"/>
      <c r="E415" s="31"/>
      <c r="F415" s="31"/>
      <c r="G415" s="31"/>
      <c r="H415" s="31"/>
      <c r="I415" s="31"/>
      <c r="J415" s="31"/>
      <c r="K415" s="31"/>
      <c r="L415" s="45"/>
      <c r="M415" s="45"/>
      <c r="N415" s="45"/>
      <c r="O415" s="45"/>
      <c r="P415" s="31"/>
      <c r="Q415" s="31"/>
      <c r="R415" s="31"/>
      <c r="S415" s="31"/>
      <c r="T415" s="31"/>
      <c r="U415" s="31"/>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row>
    <row r="416" spans="1:255" ht="15" thickBot="1">
      <c r="A416" s="31"/>
      <c r="B416" s="31"/>
      <c r="C416" s="31"/>
      <c r="D416" s="31"/>
      <c r="E416" s="31"/>
      <c r="F416" s="31"/>
      <c r="G416" s="31"/>
      <c r="H416" s="31"/>
      <c r="I416" s="31"/>
      <c r="J416" s="31"/>
      <c r="K416" s="31"/>
      <c r="L416" s="45"/>
      <c r="M416" s="45"/>
      <c r="N416" s="45"/>
      <c r="O416" s="45"/>
      <c r="P416" s="31"/>
      <c r="Q416" s="31"/>
      <c r="R416" s="31"/>
      <c r="S416" s="31"/>
      <c r="T416" s="31"/>
      <c r="U416" s="31"/>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row>
    <row r="417" spans="1:59" ht="14.25">
      <c r="A417" s="31"/>
      <c r="B417" s="46"/>
      <c r="C417" s="40"/>
      <c r="D417" s="40"/>
      <c r="E417" s="40"/>
      <c r="F417" s="40"/>
      <c r="G417" s="40"/>
      <c r="H417" s="40"/>
      <c r="I417" s="40"/>
      <c r="J417" s="40"/>
      <c r="K417" s="40"/>
      <c r="L417" s="41"/>
      <c r="M417" s="41"/>
      <c r="N417" s="41"/>
      <c r="O417" s="41"/>
      <c r="P417" s="40"/>
      <c r="Q417" s="40"/>
      <c r="R417" s="40"/>
      <c r="S417" s="40"/>
      <c r="T417" s="40"/>
      <c r="U417" s="40"/>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7"/>
    </row>
    <row r="418" spans="1:59">
      <c r="A418" s="31"/>
      <c r="B418" s="135" t="s">
        <v>127</v>
      </c>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c r="AH418" s="136"/>
      <c r="AI418" s="136"/>
      <c r="AJ418" s="136"/>
      <c r="AK418" s="136"/>
      <c r="AL418" s="136"/>
      <c r="AM418" s="136"/>
      <c r="AN418" s="136"/>
      <c r="AO418" s="136"/>
      <c r="AP418" s="136"/>
      <c r="AQ418" s="136"/>
      <c r="AR418" s="136"/>
      <c r="AS418" s="136"/>
      <c r="AT418" s="136"/>
      <c r="AU418" s="136"/>
      <c r="AV418" s="136"/>
      <c r="AW418" s="136"/>
      <c r="AX418" s="136"/>
      <c r="AY418" s="136"/>
      <c r="AZ418" s="136"/>
      <c r="BA418" s="136"/>
      <c r="BB418" s="137"/>
    </row>
    <row r="419" spans="1:59" ht="13.5">
      <c r="A419" s="31"/>
      <c r="B419" s="135"/>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c r="AH419" s="136"/>
      <c r="AI419" s="136"/>
      <c r="AJ419" s="136"/>
      <c r="AK419" s="136"/>
      <c r="AL419" s="136"/>
      <c r="AM419" s="136"/>
      <c r="AN419" s="136"/>
      <c r="AO419" s="136"/>
      <c r="AP419" s="136"/>
      <c r="AQ419" s="136"/>
      <c r="AR419" s="136"/>
      <c r="AS419" s="136"/>
      <c r="AT419" s="136"/>
      <c r="AU419" s="136"/>
      <c r="AV419" s="136"/>
      <c r="AW419" s="136"/>
      <c r="AX419" s="136"/>
      <c r="AY419" s="136"/>
      <c r="AZ419" s="136"/>
      <c r="BA419" s="136"/>
      <c r="BB419" s="137"/>
      <c r="BG419" s="34"/>
    </row>
    <row r="420" spans="1:59">
      <c r="A420" s="31"/>
      <c r="B420" s="135"/>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6"/>
      <c r="AK420" s="136"/>
      <c r="AL420" s="136"/>
      <c r="AM420" s="136"/>
      <c r="AN420" s="136"/>
      <c r="AO420" s="136"/>
      <c r="AP420" s="136"/>
      <c r="AQ420" s="136"/>
      <c r="AR420" s="136"/>
      <c r="AS420" s="136"/>
      <c r="AT420" s="136"/>
      <c r="AU420" s="136"/>
      <c r="AV420" s="136"/>
      <c r="AW420" s="136"/>
      <c r="AX420" s="136"/>
      <c r="AY420" s="136"/>
      <c r="AZ420" s="136"/>
      <c r="BA420" s="136"/>
      <c r="BB420" s="137"/>
    </row>
    <row r="421" spans="1:59">
      <c r="A421" s="31"/>
      <c r="B421" s="135"/>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c r="AH421" s="136"/>
      <c r="AI421" s="136"/>
      <c r="AJ421" s="136"/>
      <c r="AK421" s="136"/>
      <c r="AL421" s="136"/>
      <c r="AM421" s="136"/>
      <c r="AN421" s="136"/>
      <c r="AO421" s="136"/>
      <c r="AP421" s="136"/>
      <c r="AQ421" s="136"/>
      <c r="AR421" s="136"/>
      <c r="AS421" s="136"/>
      <c r="AT421" s="136"/>
      <c r="AU421" s="136"/>
      <c r="AV421" s="136"/>
      <c r="AW421" s="136"/>
      <c r="AX421" s="136"/>
      <c r="AY421" s="136"/>
      <c r="AZ421" s="136"/>
      <c r="BA421" s="136"/>
      <c r="BB421" s="137"/>
    </row>
    <row r="422" spans="1:59">
      <c r="A422" s="31"/>
      <c r="B422" s="135"/>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c r="AH422" s="136"/>
      <c r="AI422" s="136"/>
      <c r="AJ422" s="136"/>
      <c r="AK422" s="136"/>
      <c r="AL422" s="136"/>
      <c r="AM422" s="136"/>
      <c r="AN422" s="136"/>
      <c r="AO422" s="136"/>
      <c r="AP422" s="136"/>
      <c r="AQ422" s="136"/>
      <c r="AR422" s="136"/>
      <c r="AS422" s="136"/>
      <c r="AT422" s="136"/>
      <c r="AU422" s="136"/>
      <c r="AV422" s="136"/>
      <c r="AW422" s="136"/>
      <c r="AX422" s="136"/>
      <c r="AY422" s="136"/>
      <c r="AZ422" s="136"/>
      <c r="BA422" s="136"/>
      <c r="BB422" s="137"/>
    </row>
    <row r="423" spans="1:59">
      <c r="A423" s="31"/>
      <c r="B423" s="135"/>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6"/>
      <c r="AK423" s="136"/>
      <c r="AL423" s="136"/>
      <c r="AM423" s="136"/>
      <c r="AN423" s="136"/>
      <c r="AO423" s="136"/>
      <c r="AP423" s="136"/>
      <c r="AQ423" s="136"/>
      <c r="AR423" s="136"/>
      <c r="AS423" s="136"/>
      <c r="AT423" s="136"/>
      <c r="AU423" s="136"/>
      <c r="AV423" s="136"/>
      <c r="AW423" s="136"/>
      <c r="AX423" s="136"/>
      <c r="AY423" s="136"/>
      <c r="AZ423" s="136"/>
      <c r="BA423" s="136"/>
      <c r="BB423" s="137"/>
    </row>
    <row r="424" spans="1:59">
      <c r="A424" s="31"/>
      <c r="B424" s="135"/>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c r="AH424" s="136"/>
      <c r="AI424" s="136"/>
      <c r="AJ424" s="136"/>
      <c r="AK424" s="136"/>
      <c r="AL424" s="136"/>
      <c r="AM424" s="136"/>
      <c r="AN424" s="136"/>
      <c r="AO424" s="136"/>
      <c r="AP424" s="136"/>
      <c r="AQ424" s="136"/>
      <c r="AR424" s="136"/>
      <c r="AS424" s="136"/>
      <c r="AT424" s="136"/>
      <c r="AU424" s="136"/>
      <c r="AV424" s="136"/>
      <c r="AW424" s="136"/>
      <c r="AX424" s="136"/>
      <c r="AY424" s="136"/>
      <c r="AZ424" s="136"/>
      <c r="BA424" s="136"/>
      <c r="BB424" s="137"/>
    </row>
    <row r="425" spans="1:59">
      <c r="A425" s="31"/>
      <c r="B425" s="135"/>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c r="AH425" s="136"/>
      <c r="AI425" s="136"/>
      <c r="AJ425" s="136"/>
      <c r="AK425" s="136"/>
      <c r="AL425" s="136"/>
      <c r="AM425" s="136"/>
      <c r="AN425" s="136"/>
      <c r="AO425" s="136"/>
      <c r="AP425" s="136"/>
      <c r="AQ425" s="136"/>
      <c r="AR425" s="136"/>
      <c r="AS425" s="136"/>
      <c r="AT425" s="136"/>
      <c r="AU425" s="136"/>
      <c r="AV425" s="136"/>
      <c r="AW425" s="136"/>
      <c r="AX425" s="136"/>
      <c r="AY425" s="136"/>
      <c r="AZ425" s="136"/>
      <c r="BA425" s="136"/>
      <c r="BB425" s="137"/>
    </row>
    <row r="426" spans="1:59">
      <c r="A426" s="31"/>
      <c r="B426" s="135"/>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6"/>
      <c r="AL426" s="136"/>
      <c r="AM426" s="136"/>
      <c r="AN426" s="136"/>
      <c r="AO426" s="136"/>
      <c r="AP426" s="136"/>
      <c r="AQ426" s="136"/>
      <c r="AR426" s="136"/>
      <c r="AS426" s="136"/>
      <c r="AT426" s="136"/>
      <c r="AU426" s="136"/>
      <c r="AV426" s="136"/>
      <c r="AW426" s="136"/>
      <c r="AX426" s="136"/>
      <c r="AY426" s="136"/>
      <c r="AZ426" s="136"/>
      <c r="BA426" s="136"/>
      <c r="BB426" s="137"/>
    </row>
    <row r="427" spans="1:59">
      <c r="A427" s="31"/>
      <c r="B427" s="135"/>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c r="AH427" s="136"/>
      <c r="AI427" s="136"/>
      <c r="AJ427" s="136"/>
      <c r="AK427" s="136"/>
      <c r="AL427" s="136"/>
      <c r="AM427" s="136"/>
      <c r="AN427" s="136"/>
      <c r="AO427" s="136"/>
      <c r="AP427" s="136"/>
      <c r="AQ427" s="136"/>
      <c r="AR427" s="136"/>
      <c r="AS427" s="136"/>
      <c r="AT427" s="136"/>
      <c r="AU427" s="136"/>
      <c r="AV427" s="136"/>
      <c r="AW427" s="136"/>
      <c r="AX427" s="136"/>
      <c r="AY427" s="136"/>
      <c r="AZ427" s="136"/>
      <c r="BA427" s="136"/>
      <c r="BB427" s="137"/>
    </row>
    <row r="428" spans="1:59" ht="15" thickBot="1">
      <c r="A428" s="48"/>
      <c r="B428" s="49"/>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1"/>
    </row>
    <row r="429" spans="1:59">
      <c r="B429" s="52"/>
    </row>
    <row r="430" spans="1:59">
      <c r="B430" s="52"/>
    </row>
    <row r="431" spans="1:59" ht="14.25">
      <c r="B431" s="44" t="s">
        <v>74</v>
      </c>
      <c r="C431" s="31"/>
      <c r="D431" s="31"/>
      <c r="E431" s="31"/>
      <c r="F431" s="31"/>
      <c r="G431" s="31"/>
      <c r="H431" s="31"/>
      <c r="I431" s="31"/>
      <c r="J431" s="31"/>
      <c r="K431" s="31"/>
      <c r="L431" s="45"/>
      <c r="M431" s="45"/>
      <c r="N431" s="45"/>
      <c r="O431" s="45"/>
      <c r="P431" s="31"/>
      <c r="Q431" s="31"/>
      <c r="R431" s="31"/>
      <c r="S431" s="31"/>
      <c r="T431" s="31"/>
      <c r="U431" s="31"/>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row>
    <row r="432" spans="1:59" ht="15" thickBot="1">
      <c r="B432" s="31"/>
      <c r="C432" s="31"/>
      <c r="D432" s="31"/>
      <c r="E432" s="31"/>
      <c r="F432" s="31"/>
      <c r="G432" s="31"/>
      <c r="H432" s="31"/>
      <c r="I432" s="31"/>
      <c r="J432" s="31"/>
      <c r="K432" s="31"/>
      <c r="L432" s="45"/>
      <c r="M432" s="45"/>
      <c r="N432" s="45"/>
      <c r="O432" s="45"/>
      <c r="P432" s="31"/>
      <c r="Q432" s="31"/>
      <c r="R432" s="31"/>
      <c r="S432" s="31"/>
      <c r="T432" s="31"/>
      <c r="U432" s="31"/>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t="s">
        <v>75</v>
      </c>
      <c r="AV432" s="44"/>
      <c r="AW432" s="44"/>
      <c r="AX432" s="44"/>
      <c r="AY432" s="44"/>
      <c r="AZ432" s="44"/>
      <c r="BA432" s="44"/>
      <c r="BB432" s="44"/>
    </row>
    <row r="433" spans="1:255" s="34" customFormat="1" ht="13.5" customHeight="1">
      <c r="A433" s="31"/>
      <c r="B433" s="138" t="s">
        <v>76</v>
      </c>
      <c r="C433" s="167"/>
      <c r="D433" s="167"/>
      <c r="E433" s="167"/>
      <c r="F433" s="16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8"/>
      <c r="AE433" s="144" t="s">
        <v>170</v>
      </c>
      <c r="AF433" s="167"/>
      <c r="AG433" s="167"/>
      <c r="AH433" s="167"/>
      <c r="AI433" s="167"/>
      <c r="AJ433" s="167"/>
      <c r="AK433" s="167"/>
      <c r="AL433" s="167"/>
      <c r="AM433" s="168"/>
      <c r="AN433" s="144" t="s">
        <v>169</v>
      </c>
      <c r="AO433" s="167"/>
      <c r="AP433" s="167"/>
      <c r="AQ433" s="167"/>
      <c r="AR433" s="167"/>
      <c r="AS433" s="167"/>
      <c r="AT433" s="167"/>
      <c r="AU433" s="167"/>
      <c r="AV433" s="168"/>
      <c r="AW433" s="144" t="s">
        <v>78</v>
      </c>
      <c r="AX433" s="167"/>
      <c r="AY433" s="167"/>
      <c r="AZ433" s="167"/>
      <c r="BA433" s="167"/>
      <c r="BB433" s="178"/>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row>
    <row r="434" spans="1:255" s="34" customFormat="1" ht="13.5">
      <c r="A434" s="31"/>
      <c r="B434" s="169"/>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1"/>
      <c r="AE434" s="177"/>
      <c r="AF434" s="170"/>
      <c r="AG434" s="170"/>
      <c r="AH434" s="170"/>
      <c r="AI434" s="170"/>
      <c r="AJ434" s="170"/>
      <c r="AK434" s="170"/>
      <c r="AL434" s="170"/>
      <c r="AM434" s="171"/>
      <c r="AN434" s="177"/>
      <c r="AO434" s="170"/>
      <c r="AP434" s="170"/>
      <c r="AQ434" s="170"/>
      <c r="AR434" s="170"/>
      <c r="AS434" s="170"/>
      <c r="AT434" s="170"/>
      <c r="AU434" s="170"/>
      <c r="AV434" s="171"/>
      <c r="AW434" s="177"/>
      <c r="AX434" s="170"/>
      <c r="AY434" s="170"/>
      <c r="AZ434" s="170"/>
      <c r="BA434" s="170"/>
      <c r="BB434" s="179"/>
      <c r="BC434" s="33"/>
      <c r="BD434" s="33"/>
      <c r="BE434" s="33"/>
      <c r="BF434" s="33"/>
      <c r="BG434" s="33"/>
      <c r="BH434" s="33"/>
      <c r="BI434" s="33"/>
      <c r="BJ434" s="33"/>
      <c r="BK434" s="33"/>
      <c r="BL434" s="33"/>
      <c r="BM434" s="33"/>
      <c r="BN434" s="33"/>
      <c r="BO434" s="33"/>
      <c r="BP434" s="33"/>
      <c r="BQ434" s="33"/>
      <c r="BR434" s="33"/>
      <c r="BS434" s="33"/>
      <c r="BT434" s="33"/>
      <c r="BU434" s="33"/>
      <c r="BV434" s="33"/>
      <c r="BW434" s="33"/>
      <c r="BX434" s="33"/>
      <c r="BY434" s="33"/>
      <c r="BZ434" s="33"/>
      <c r="CA434" s="33"/>
      <c r="CB434" s="33"/>
      <c r="CC434" s="33"/>
      <c r="CD434" s="33"/>
      <c r="CE434" s="33"/>
      <c r="CF434" s="33"/>
      <c r="CG434" s="33"/>
      <c r="CH434" s="33"/>
      <c r="CI434" s="33"/>
      <c r="CJ434" s="33"/>
      <c r="CK434" s="33"/>
      <c r="CL434" s="33"/>
      <c r="CM434" s="33"/>
      <c r="CN434" s="33"/>
      <c r="CO434" s="33"/>
      <c r="CP434" s="33"/>
      <c r="CQ434" s="33"/>
      <c r="CR434" s="33"/>
      <c r="CS434" s="33"/>
      <c r="CT434" s="33"/>
      <c r="CU434" s="33"/>
      <c r="CV434" s="33"/>
      <c r="CW434" s="33"/>
      <c r="CX434" s="33"/>
      <c r="CY434" s="33"/>
      <c r="CZ434" s="33"/>
      <c r="DA434" s="33"/>
      <c r="DB434" s="33"/>
      <c r="DC434" s="33"/>
      <c r="DD434" s="33"/>
      <c r="DE434" s="33"/>
      <c r="DF434" s="33"/>
      <c r="DG434" s="33"/>
      <c r="DH434" s="33"/>
      <c r="DI434" s="33"/>
      <c r="DJ434" s="33"/>
      <c r="DK434" s="33"/>
      <c r="DL434" s="33"/>
      <c r="DM434" s="33"/>
      <c r="DN434" s="33"/>
      <c r="DO434" s="33"/>
      <c r="DP434" s="33"/>
      <c r="DQ434" s="33"/>
      <c r="DR434" s="33"/>
      <c r="DS434" s="33"/>
      <c r="DT434" s="33"/>
      <c r="DU434" s="33"/>
      <c r="DV434" s="33"/>
      <c r="DW434" s="33"/>
      <c r="DX434" s="33"/>
      <c r="DY434" s="33"/>
      <c r="DZ434" s="33"/>
      <c r="EA434" s="33"/>
      <c r="EB434" s="33"/>
      <c r="EC434" s="33"/>
      <c r="ED434" s="33"/>
      <c r="EE434" s="33"/>
      <c r="EF434" s="33"/>
      <c r="EG434" s="33"/>
      <c r="EH434" s="33"/>
      <c r="EI434" s="33"/>
      <c r="EJ434" s="33"/>
      <c r="EK434" s="33"/>
      <c r="EL434" s="33"/>
      <c r="EM434" s="33"/>
      <c r="EN434" s="33"/>
      <c r="EO434" s="33"/>
      <c r="EP434" s="33"/>
      <c r="EQ434" s="33"/>
      <c r="ER434" s="33"/>
      <c r="ES434" s="33"/>
      <c r="ET434" s="33"/>
      <c r="EU434" s="33"/>
      <c r="EV434" s="33"/>
      <c r="EW434" s="33"/>
      <c r="EX434" s="33"/>
      <c r="EY434" s="33"/>
      <c r="EZ434" s="33"/>
      <c r="FA434" s="33"/>
      <c r="FB434" s="33"/>
      <c r="FC434" s="33"/>
      <c r="FD434" s="33"/>
      <c r="FE434" s="33"/>
      <c r="FF434" s="33"/>
      <c r="FG434" s="33"/>
      <c r="FH434" s="33"/>
      <c r="FI434" s="33"/>
      <c r="FJ434" s="33"/>
      <c r="FK434" s="33"/>
      <c r="FL434" s="33"/>
      <c r="FM434" s="33"/>
      <c r="FN434" s="33"/>
      <c r="FO434" s="33"/>
      <c r="FP434" s="33"/>
      <c r="FQ434" s="33"/>
      <c r="FR434" s="33"/>
      <c r="FS434" s="33"/>
      <c r="FT434" s="33"/>
      <c r="FU434" s="33"/>
      <c r="FV434" s="33"/>
      <c r="FW434" s="33"/>
      <c r="FX434" s="33"/>
      <c r="FY434" s="33"/>
      <c r="FZ434" s="33"/>
      <c r="GA434" s="33"/>
      <c r="GB434" s="33"/>
      <c r="GC434" s="33"/>
      <c r="GD434" s="33"/>
      <c r="GE434" s="33"/>
      <c r="GF434" s="33"/>
      <c r="GG434" s="33"/>
      <c r="GH434" s="33"/>
      <c r="GI434" s="33"/>
      <c r="GJ434" s="33"/>
      <c r="GK434" s="33"/>
      <c r="GL434" s="33"/>
      <c r="GM434" s="33"/>
      <c r="GN434" s="33"/>
      <c r="GO434" s="33"/>
      <c r="GP434" s="33"/>
      <c r="GQ434" s="33"/>
      <c r="GR434" s="33"/>
      <c r="GS434" s="33"/>
      <c r="GT434" s="33"/>
      <c r="GU434" s="33"/>
      <c r="GV434" s="33"/>
      <c r="GW434" s="33"/>
      <c r="GX434" s="33"/>
      <c r="GY434" s="33"/>
      <c r="GZ434" s="33"/>
      <c r="HA434" s="33"/>
      <c r="HB434" s="33"/>
      <c r="HC434" s="33"/>
      <c r="HD434" s="33"/>
      <c r="HE434" s="33"/>
      <c r="HF434" s="33"/>
      <c r="HG434" s="33"/>
      <c r="HH434" s="33"/>
      <c r="HI434" s="33"/>
      <c r="HJ434" s="33"/>
      <c r="HK434" s="33"/>
      <c r="HL434" s="33"/>
      <c r="HM434" s="33"/>
      <c r="HN434" s="33"/>
      <c r="HO434" s="33"/>
      <c r="HP434" s="33"/>
      <c r="HQ434" s="33"/>
      <c r="HR434" s="33"/>
      <c r="HS434" s="33"/>
      <c r="HT434" s="33"/>
      <c r="HU434" s="33"/>
      <c r="HV434" s="33"/>
      <c r="HW434" s="33"/>
      <c r="HX434" s="33"/>
      <c r="HY434" s="33"/>
      <c r="HZ434" s="33"/>
      <c r="IA434" s="33"/>
      <c r="IB434" s="33"/>
      <c r="IC434" s="33"/>
      <c r="ID434" s="33"/>
      <c r="IE434" s="33"/>
      <c r="IF434" s="33"/>
      <c r="IG434" s="33"/>
      <c r="IH434" s="33"/>
      <c r="II434" s="33"/>
      <c r="IJ434" s="33"/>
      <c r="IK434" s="33"/>
      <c r="IL434" s="33"/>
      <c r="IM434" s="33"/>
      <c r="IN434" s="33"/>
      <c r="IO434" s="33"/>
      <c r="IP434" s="33"/>
      <c r="IQ434" s="33"/>
      <c r="IR434" s="33"/>
      <c r="IS434" s="33"/>
      <c r="IT434" s="33"/>
      <c r="IU434" s="33"/>
    </row>
    <row r="435" spans="1:255" s="34" customFormat="1" ht="18.75" customHeight="1">
      <c r="A435" s="31"/>
      <c r="B435" s="66" t="s">
        <v>79</v>
      </c>
      <c r="C435" s="57" t="s">
        <v>128</v>
      </c>
      <c r="D435" s="54"/>
      <c r="E435" s="54"/>
      <c r="F435" s="54"/>
      <c r="G435" s="54"/>
      <c r="H435" s="54"/>
      <c r="I435" s="54"/>
      <c r="J435" s="54"/>
      <c r="K435" s="54"/>
      <c r="L435" s="54"/>
      <c r="M435" s="54"/>
      <c r="N435" s="54"/>
      <c r="O435" s="54"/>
      <c r="P435" s="54"/>
      <c r="Q435" s="54"/>
      <c r="R435" s="54"/>
      <c r="S435" s="54"/>
      <c r="T435" s="54"/>
      <c r="U435" s="54"/>
      <c r="V435" s="54"/>
      <c r="W435" s="54"/>
      <c r="X435" s="54"/>
      <c r="Y435" s="54"/>
      <c r="Z435" s="55"/>
      <c r="AA435" s="55"/>
      <c r="AB435" s="55"/>
      <c r="AC435" s="55"/>
      <c r="AD435" s="55"/>
      <c r="AE435" s="148">
        <v>479816</v>
      </c>
      <c r="AF435" s="180"/>
      <c r="AG435" s="180"/>
      <c r="AH435" s="180"/>
      <c r="AI435" s="180"/>
      <c r="AJ435" s="180"/>
      <c r="AK435" s="180"/>
      <c r="AL435" s="180"/>
      <c r="AM435" s="181"/>
      <c r="AN435" s="148">
        <v>444979</v>
      </c>
      <c r="AO435" s="180"/>
      <c r="AP435" s="180"/>
      <c r="AQ435" s="180"/>
      <c r="AR435" s="180"/>
      <c r="AS435" s="180"/>
      <c r="AT435" s="180"/>
      <c r="AU435" s="180"/>
      <c r="AV435" s="181"/>
      <c r="AW435" s="148"/>
      <c r="AX435" s="180"/>
      <c r="AY435" s="180"/>
      <c r="AZ435" s="180"/>
      <c r="BA435" s="180"/>
      <c r="BB435" s="182"/>
      <c r="BC435" s="33"/>
      <c r="BD435" s="33"/>
      <c r="BE435" s="33"/>
      <c r="BF435" s="33"/>
      <c r="BG435" s="33"/>
      <c r="BH435" s="33"/>
      <c r="BI435" s="33"/>
      <c r="BJ435" s="33"/>
      <c r="BK435" s="33"/>
      <c r="BL435" s="33"/>
      <c r="BM435" s="33"/>
      <c r="BN435" s="33"/>
      <c r="BO435" s="33"/>
      <c r="BP435" s="33"/>
      <c r="BQ435" s="33"/>
      <c r="BR435" s="33"/>
      <c r="BS435" s="33"/>
      <c r="BT435" s="33"/>
      <c r="BU435" s="33"/>
      <c r="BV435" s="33"/>
      <c r="BW435" s="33"/>
      <c r="BX435" s="33"/>
      <c r="BY435" s="33"/>
      <c r="BZ435" s="33"/>
      <c r="CA435" s="33"/>
      <c r="CB435" s="33"/>
      <c r="CC435" s="33"/>
      <c r="CD435" s="33"/>
      <c r="CE435" s="33"/>
      <c r="CF435" s="33"/>
      <c r="CG435" s="33"/>
      <c r="CH435" s="33"/>
      <c r="CI435" s="33"/>
      <c r="CJ435" s="33"/>
      <c r="CK435" s="33"/>
      <c r="CL435" s="33"/>
      <c r="CM435" s="33"/>
      <c r="CN435" s="33"/>
      <c r="CO435" s="33"/>
      <c r="CP435" s="33"/>
      <c r="CQ435" s="33"/>
      <c r="CR435" s="33"/>
      <c r="CS435" s="33"/>
      <c r="CT435" s="33"/>
      <c r="CU435" s="33"/>
      <c r="CV435" s="33"/>
      <c r="CW435" s="33"/>
      <c r="CX435" s="33"/>
      <c r="CY435" s="33"/>
      <c r="CZ435" s="33"/>
      <c r="DA435" s="33"/>
      <c r="DB435" s="33"/>
      <c r="DC435" s="33"/>
      <c r="DD435" s="33"/>
      <c r="DE435" s="33"/>
      <c r="DF435" s="33"/>
      <c r="DG435" s="33"/>
      <c r="DH435" s="33"/>
      <c r="DI435" s="33"/>
      <c r="DJ435" s="33"/>
      <c r="DK435" s="33"/>
      <c r="DL435" s="33"/>
      <c r="DM435" s="33"/>
      <c r="DN435" s="33"/>
      <c r="DO435" s="33"/>
      <c r="DP435" s="33"/>
      <c r="DQ435" s="33"/>
      <c r="DR435" s="33"/>
      <c r="DS435" s="33"/>
      <c r="DT435" s="33"/>
      <c r="DU435" s="33"/>
      <c r="DV435" s="33"/>
      <c r="DW435" s="33"/>
      <c r="DX435" s="33"/>
      <c r="DY435" s="33"/>
      <c r="DZ435" s="33"/>
      <c r="EA435" s="33"/>
      <c r="EB435" s="33"/>
      <c r="EC435" s="33"/>
      <c r="ED435" s="33"/>
      <c r="EE435" s="33"/>
      <c r="EF435" s="33"/>
      <c r="EG435" s="33"/>
      <c r="EH435" s="33"/>
      <c r="EI435" s="33"/>
      <c r="EJ435" s="33"/>
      <c r="EK435" s="33"/>
      <c r="EL435" s="33"/>
      <c r="EM435" s="33"/>
      <c r="EN435" s="33"/>
      <c r="EO435" s="33"/>
      <c r="EP435" s="33"/>
      <c r="EQ435" s="33"/>
      <c r="ER435" s="33"/>
      <c r="ES435" s="33"/>
      <c r="ET435" s="33"/>
      <c r="EU435" s="33"/>
      <c r="EV435" s="33"/>
      <c r="EW435" s="33"/>
      <c r="EX435" s="33"/>
      <c r="EY435" s="33"/>
      <c r="EZ435" s="33"/>
      <c r="FA435" s="33"/>
      <c r="FB435" s="33"/>
      <c r="FC435" s="33"/>
      <c r="FD435" s="33"/>
      <c r="FE435" s="33"/>
      <c r="FF435" s="33"/>
      <c r="FG435" s="33"/>
      <c r="FH435" s="33"/>
      <c r="FI435" s="33"/>
      <c r="FJ435" s="33"/>
      <c r="FK435" s="33"/>
      <c r="FL435" s="33"/>
      <c r="FM435" s="33"/>
      <c r="FN435" s="33"/>
      <c r="FO435" s="33"/>
      <c r="FP435" s="33"/>
      <c r="FQ435" s="33"/>
      <c r="FR435" s="33"/>
      <c r="FS435" s="33"/>
      <c r="FT435" s="33"/>
      <c r="FU435" s="33"/>
      <c r="FV435" s="33"/>
      <c r="FW435" s="33"/>
      <c r="FX435" s="33"/>
      <c r="FY435" s="33"/>
      <c r="FZ435" s="33"/>
      <c r="GA435" s="33"/>
      <c r="GB435" s="33"/>
      <c r="GC435" s="33"/>
      <c r="GD435" s="33"/>
      <c r="GE435" s="33"/>
      <c r="GF435" s="33"/>
      <c r="GG435" s="33"/>
      <c r="GH435" s="33"/>
      <c r="GI435" s="33"/>
      <c r="GJ435" s="33"/>
      <c r="GK435" s="33"/>
      <c r="GL435" s="33"/>
      <c r="GM435" s="33"/>
      <c r="GN435" s="33"/>
      <c r="GO435" s="33"/>
      <c r="GP435" s="33"/>
      <c r="GQ435" s="33"/>
      <c r="GR435" s="33"/>
      <c r="GS435" s="33"/>
      <c r="GT435" s="33"/>
      <c r="GU435" s="33"/>
      <c r="GV435" s="33"/>
      <c r="GW435" s="33"/>
      <c r="GX435" s="33"/>
      <c r="GY435" s="33"/>
      <c r="GZ435" s="33"/>
      <c r="HA435" s="33"/>
      <c r="HB435" s="33"/>
      <c r="HC435" s="33"/>
      <c r="HD435" s="33"/>
      <c r="HE435" s="33"/>
      <c r="HF435" s="33"/>
      <c r="HG435" s="33"/>
      <c r="HH435" s="33"/>
      <c r="HI435" s="33"/>
      <c r="HJ435" s="33"/>
      <c r="HK435" s="33"/>
      <c r="HL435" s="33"/>
      <c r="HM435" s="33"/>
      <c r="HN435" s="33"/>
      <c r="HO435" s="33"/>
      <c r="HP435" s="33"/>
      <c r="HQ435" s="33"/>
      <c r="HR435" s="33"/>
      <c r="HS435" s="33"/>
      <c r="HT435" s="33"/>
      <c r="HU435" s="33"/>
      <c r="HV435" s="33"/>
      <c r="HW435" s="33"/>
      <c r="HX435" s="33"/>
      <c r="HY435" s="33"/>
      <c r="HZ435" s="33"/>
      <c r="IA435" s="33"/>
      <c r="IB435" s="33"/>
      <c r="IC435" s="33"/>
      <c r="ID435" s="33"/>
      <c r="IE435" s="33"/>
      <c r="IF435" s="33"/>
      <c r="IG435" s="33"/>
      <c r="IH435" s="33"/>
      <c r="II435" s="33"/>
      <c r="IJ435" s="33"/>
      <c r="IK435" s="33"/>
      <c r="IL435" s="33"/>
      <c r="IM435" s="33"/>
      <c r="IN435" s="33"/>
      <c r="IO435" s="33"/>
      <c r="IP435" s="33"/>
      <c r="IQ435" s="33"/>
      <c r="IR435" s="33"/>
      <c r="IS435" s="33"/>
      <c r="IT435" s="33"/>
      <c r="IU435" s="33"/>
    </row>
    <row r="436" spans="1:255" s="34" customFormat="1" ht="18.75" customHeight="1">
      <c r="A436" s="31"/>
      <c r="B436" s="67"/>
      <c r="C436" s="45"/>
      <c r="D436" s="57"/>
      <c r="E436" s="57"/>
      <c r="F436" s="57"/>
      <c r="G436" s="57"/>
      <c r="H436" s="57"/>
      <c r="I436" s="57"/>
      <c r="J436" s="57"/>
      <c r="K436" s="57"/>
      <c r="L436" s="57"/>
      <c r="M436" s="57"/>
      <c r="N436" s="57"/>
      <c r="O436" s="57"/>
      <c r="P436" s="57"/>
      <c r="Q436" s="57"/>
      <c r="R436" s="57"/>
      <c r="S436" s="57"/>
      <c r="T436" s="57"/>
      <c r="U436" s="57"/>
      <c r="V436" s="57"/>
      <c r="W436" s="57"/>
      <c r="X436" s="57"/>
      <c r="Y436" s="57"/>
      <c r="Z436" s="89"/>
      <c r="AA436" s="89"/>
      <c r="AB436" s="89"/>
      <c r="AC436" s="89"/>
      <c r="AD436" s="89"/>
      <c r="AE436" s="148"/>
      <c r="AF436" s="190"/>
      <c r="AG436" s="190"/>
      <c r="AH436" s="190"/>
      <c r="AI436" s="190"/>
      <c r="AJ436" s="190"/>
      <c r="AK436" s="190"/>
      <c r="AL436" s="190"/>
      <c r="AM436" s="191"/>
      <c r="AN436" s="148"/>
      <c r="AO436" s="180"/>
      <c r="AP436" s="180"/>
      <c r="AQ436" s="180"/>
      <c r="AR436" s="180"/>
      <c r="AS436" s="180"/>
      <c r="AT436" s="180"/>
      <c r="AU436" s="180"/>
      <c r="AV436" s="181"/>
      <c r="AW436" s="148"/>
      <c r="AX436" s="180"/>
      <c r="AY436" s="180"/>
      <c r="AZ436" s="180"/>
      <c r="BA436" s="180"/>
      <c r="BB436" s="182"/>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c r="CA436" s="33"/>
      <c r="CB436" s="33"/>
      <c r="CC436" s="33"/>
      <c r="CD436" s="33"/>
      <c r="CE436" s="33"/>
      <c r="CF436" s="33"/>
      <c r="CG436" s="33"/>
      <c r="CH436" s="33"/>
      <c r="CI436" s="33"/>
      <c r="CJ436" s="33"/>
      <c r="CK436" s="33"/>
      <c r="CL436" s="33"/>
      <c r="CM436" s="33"/>
      <c r="CN436" s="33"/>
      <c r="CO436" s="33"/>
      <c r="CP436" s="33"/>
      <c r="CQ436" s="33"/>
      <c r="CR436" s="33"/>
      <c r="CS436" s="33"/>
      <c r="CT436" s="33"/>
      <c r="CU436" s="33"/>
      <c r="CV436" s="33"/>
      <c r="CW436" s="33"/>
      <c r="CX436" s="33"/>
      <c r="CY436" s="33"/>
      <c r="CZ436" s="33"/>
      <c r="DA436" s="33"/>
      <c r="DB436" s="33"/>
      <c r="DC436" s="33"/>
      <c r="DD436" s="33"/>
      <c r="DE436" s="33"/>
      <c r="DF436" s="33"/>
      <c r="DG436" s="33"/>
      <c r="DH436" s="33"/>
      <c r="DI436" s="33"/>
      <c r="DJ436" s="33"/>
      <c r="DK436" s="33"/>
      <c r="DL436" s="33"/>
      <c r="DM436" s="33"/>
      <c r="DN436" s="33"/>
      <c r="DO436" s="33"/>
      <c r="DP436" s="33"/>
      <c r="DQ436" s="33"/>
      <c r="DR436" s="33"/>
      <c r="DS436" s="33"/>
      <c r="DT436" s="33"/>
      <c r="DU436" s="33"/>
      <c r="DV436" s="33"/>
      <c r="DW436" s="33"/>
      <c r="DX436" s="33"/>
      <c r="DY436" s="33"/>
      <c r="DZ436" s="33"/>
      <c r="EA436" s="33"/>
      <c r="EB436" s="33"/>
      <c r="EC436" s="33"/>
      <c r="ED436" s="33"/>
      <c r="EE436" s="33"/>
      <c r="EF436" s="33"/>
      <c r="EG436" s="33"/>
      <c r="EH436" s="33"/>
      <c r="EI436" s="33"/>
      <c r="EJ436" s="33"/>
      <c r="EK436" s="33"/>
      <c r="EL436" s="33"/>
      <c r="EM436" s="33"/>
      <c r="EN436" s="33"/>
      <c r="EO436" s="33"/>
      <c r="EP436" s="33"/>
      <c r="EQ436" s="33"/>
      <c r="ER436" s="33"/>
      <c r="ES436" s="33"/>
      <c r="ET436" s="33"/>
      <c r="EU436" s="33"/>
      <c r="EV436" s="33"/>
      <c r="EW436" s="33"/>
      <c r="EX436" s="33"/>
      <c r="EY436" s="33"/>
      <c r="EZ436" s="33"/>
      <c r="FA436" s="33"/>
      <c r="FB436" s="33"/>
      <c r="FC436" s="33"/>
      <c r="FD436" s="33"/>
      <c r="FE436" s="33"/>
      <c r="FF436" s="33"/>
      <c r="FG436" s="33"/>
      <c r="FH436" s="33"/>
      <c r="FI436" s="33"/>
      <c r="FJ436" s="33"/>
      <c r="FK436" s="33"/>
      <c r="FL436" s="33"/>
      <c r="FM436" s="33"/>
      <c r="FN436" s="33"/>
      <c r="FO436" s="33"/>
      <c r="FP436" s="33"/>
      <c r="FQ436" s="33"/>
      <c r="FR436" s="33"/>
      <c r="FS436" s="33"/>
      <c r="FT436" s="33"/>
      <c r="FU436" s="33"/>
      <c r="FV436" s="33"/>
      <c r="FW436" s="33"/>
      <c r="FX436" s="33"/>
      <c r="FY436" s="33"/>
      <c r="FZ436" s="33"/>
      <c r="GA436" s="33"/>
      <c r="GB436" s="33"/>
      <c r="GC436" s="33"/>
      <c r="GD436" s="33"/>
      <c r="GE436" s="33"/>
      <c r="GF436" s="33"/>
      <c r="GG436" s="33"/>
      <c r="GH436" s="33"/>
      <c r="GI436" s="33"/>
      <c r="GJ436" s="33"/>
      <c r="GK436" s="33"/>
      <c r="GL436" s="33"/>
      <c r="GM436" s="33"/>
      <c r="GN436" s="33"/>
      <c r="GO436" s="33"/>
      <c r="GP436" s="33"/>
      <c r="GQ436" s="33"/>
      <c r="GR436" s="33"/>
      <c r="GS436" s="33"/>
      <c r="GT436" s="33"/>
      <c r="GU436" s="33"/>
      <c r="GV436" s="33"/>
      <c r="GW436" s="33"/>
      <c r="GX436" s="33"/>
      <c r="GY436" s="33"/>
      <c r="GZ436" s="33"/>
      <c r="HA436" s="33"/>
      <c r="HB436" s="33"/>
      <c r="HC436" s="33"/>
      <c r="HD436" s="33"/>
      <c r="HE436" s="33"/>
      <c r="HF436" s="33"/>
      <c r="HG436" s="33"/>
      <c r="HH436" s="33"/>
      <c r="HI436" s="33"/>
      <c r="HJ436" s="33"/>
      <c r="HK436" s="33"/>
      <c r="HL436" s="33"/>
      <c r="HM436" s="33"/>
      <c r="HN436" s="33"/>
      <c r="HO436" s="33"/>
      <c r="HP436" s="33"/>
      <c r="HQ436" s="33"/>
      <c r="HR436" s="33"/>
      <c r="HS436" s="33"/>
      <c r="HT436" s="33"/>
      <c r="HU436" s="33"/>
      <c r="HV436" s="33"/>
      <c r="HW436" s="33"/>
      <c r="HX436" s="33"/>
      <c r="HY436" s="33"/>
      <c r="HZ436" s="33"/>
      <c r="IA436" s="33"/>
      <c r="IB436" s="33"/>
      <c r="IC436" s="33"/>
      <c r="ID436" s="33"/>
      <c r="IE436" s="33"/>
      <c r="IF436" s="33"/>
      <c r="IG436" s="33"/>
      <c r="IH436" s="33"/>
      <c r="II436" s="33"/>
      <c r="IJ436" s="33"/>
      <c r="IK436" s="33"/>
      <c r="IL436" s="33"/>
      <c r="IM436" s="33"/>
      <c r="IN436" s="33"/>
      <c r="IO436" s="33"/>
      <c r="IP436" s="33"/>
      <c r="IQ436" s="33"/>
      <c r="IR436" s="33"/>
      <c r="IS436" s="33"/>
      <c r="IT436" s="33"/>
      <c r="IU436" s="33"/>
    </row>
    <row r="437" spans="1:255" s="34" customFormat="1" ht="18.75" customHeight="1">
      <c r="A437" s="31"/>
      <c r="B437" s="32"/>
      <c r="C437" s="54"/>
      <c r="D437" s="57"/>
      <c r="E437" s="57"/>
      <c r="F437" s="57"/>
      <c r="G437" s="57"/>
      <c r="H437" s="57"/>
      <c r="I437" s="57"/>
      <c r="J437" s="57"/>
      <c r="K437" s="57"/>
      <c r="L437" s="57"/>
      <c r="M437" s="57"/>
      <c r="N437" s="57"/>
      <c r="O437" s="57"/>
      <c r="P437" s="57"/>
      <c r="Q437" s="57"/>
      <c r="R437" s="57"/>
      <c r="S437" s="57"/>
      <c r="T437" s="57"/>
      <c r="U437" s="57"/>
      <c r="V437" s="57"/>
      <c r="W437" s="57"/>
      <c r="X437" s="57"/>
      <c r="Y437" s="57"/>
      <c r="Z437" s="89"/>
      <c r="AA437" s="89"/>
      <c r="AB437" s="89"/>
      <c r="AC437" s="89"/>
      <c r="AD437" s="89"/>
      <c r="AE437" s="148"/>
      <c r="AF437" s="190"/>
      <c r="AG437" s="190"/>
      <c r="AH437" s="190"/>
      <c r="AI437" s="190"/>
      <c r="AJ437" s="190"/>
      <c r="AK437" s="190"/>
      <c r="AL437" s="190"/>
      <c r="AM437" s="191"/>
      <c r="AN437" s="148"/>
      <c r="AO437" s="180"/>
      <c r="AP437" s="180"/>
      <c r="AQ437" s="180"/>
      <c r="AR437" s="180"/>
      <c r="AS437" s="180"/>
      <c r="AT437" s="180"/>
      <c r="AU437" s="180"/>
      <c r="AV437" s="181"/>
      <c r="AW437" s="148"/>
      <c r="AX437" s="180"/>
      <c r="AY437" s="180"/>
      <c r="AZ437" s="180"/>
      <c r="BA437" s="180"/>
      <c r="BB437" s="182"/>
      <c r="BC437" s="33"/>
      <c r="BD437" s="33"/>
      <c r="BE437" s="33"/>
      <c r="BF437" s="33"/>
      <c r="BG437" s="33"/>
      <c r="BH437" s="33"/>
      <c r="BI437" s="33"/>
      <c r="BJ437" s="33"/>
      <c r="BK437" s="33"/>
      <c r="BL437" s="33"/>
      <c r="BM437" s="33"/>
      <c r="BN437" s="33"/>
      <c r="BO437" s="33"/>
      <c r="BP437" s="33"/>
      <c r="BQ437" s="33"/>
      <c r="BR437" s="33"/>
      <c r="BS437" s="33"/>
      <c r="BT437" s="33"/>
      <c r="BU437" s="33"/>
      <c r="BV437" s="33"/>
      <c r="BW437" s="33"/>
      <c r="BX437" s="33"/>
      <c r="BY437" s="33"/>
      <c r="BZ437" s="33"/>
      <c r="CA437" s="33"/>
      <c r="CB437" s="33"/>
      <c r="CC437" s="33"/>
      <c r="CD437" s="33"/>
      <c r="CE437" s="33"/>
      <c r="CF437" s="33"/>
      <c r="CG437" s="33"/>
      <c r="CH437" s="33"/>
      <c r="CI437" s="33"/>
      <c r="CJ437" s="33"/>
      <c r="CK437" s="33"/>
      <c r="CL437" s="33"/>
      <c r="CM437" s="33"/>
      <c r="CN437" s="33"/>
      <c r="CO437" s="33"/>
      <c r="CP437" s="33"/>
      <c r="CQ437" s="33"/>
      <c r="CR437" s="33"/>
      <c r="CS437" s="33"/>
      <c r="CT437" s="33"/>
      <c r="CU437" s="33"/>
      <c r="CV437" s="33"/>
      <c r="CW437" s="33"/>
      <c r="CX437" s="33"/>
      <c r="CY437" s="33"/>
      <c r="CZ437" s="33"/>
      <c r="DA437" s="33"/>
      <c r="DB437" s="33"/>
      <c r="DC437" s="33"/>
      <c r="DD437" s="33"/>
      <c r="DE437" s="33"/>
      <c r="DF437" s="33"/>
      <c r="DG437" s="33"/>
      <c r="DH437" s="33"/>
      <c r="DI437" s="33"/>
      <c r="DJ437" s="33"/>
      <c r="DK437" s="33"/>
      <c r="DL437" s="33"/>
      <c r="DM437" s="33"/>
      <c r="DN437" s="33"/>
      <c r="DO437" s="33"/>
      <c r="DP437" s="33"/>
      <c r="DQ437" s="33"/>
      <c r="DR437" s="33"/>
      <c r="DS437" s="33"/>
      <c r="DT437" s="33"/>
      <c r="DU437" s="33"/>
      <c r="DV437" s="33"/>
      <c r="DW437" s="33"/>
      <c r="DX437" s="33"/>
      <c r="DY437" s="33"/>
      <c r="DZ437" s="33"/>
      <c r="EA437" s="33"/>
      <c r="EB437" s="33"/>
      <c r="EC437" s="33"/>
      <c r="ED437" s="33"/>
      <c r="EE437" s="33"/>
      <c r="EF437" s="33"/>
      <c r="EG437" s="33"/>
      <c r="EH437" s="33"/>
      <c r="EI437" s="33"/>
      <c r="EJ437" s="33"/>
      <c r="EK437" s="33"/>
      <c r="EL437" s="33"/>
      <c r="EM437" s="33"/>
      <c r="EN437" s="33"/>
      <c r="EO437" s="33"/>
      <c r="EP437" s="33"/>
      <c r="EQ437" s="33"/>
      <c r="ER437" s="33"/>
      <c r="ES437" s="33"/>
      <c r="ET437" s="33"/>
      <c r="EU437" s="33"/>
      <c r="EV437" s="33"/>
      <c r="EW437" s="33"/>
      <c r="EX437" s="33"/>
      <c r="EY437" s="33"/>
      <c r="EZ437" s="33"/>
      <c r="FA437" s="33"/>
      <c r="FB437" s="33"/>
      <c r="FC437" s="33"/>
      <c r="FD437" s="33"/>
      <c r="FE437" s="33"/>
      <c r="FF437" s="33"/>
      <c r="FG437" s="33"/>
      <c r="FH437" s="33"/>
      <c r="FI437" s="33"/>
      <c r="FJ437" s="33"/>
      <c r="FK437" s="33"/>
      <c r="FL437" s="33"/>
      <c r="FM437" s="33"/>
      <c r="FN437" s="33"/>
      <c r="FO437" s="33"/>
      <c r="FP437" s="33"/>
      <c r="FQ437" s="33"/>
      <c r="FR437" s="33"/>
      <c r="FS437" s="33"/>
      <c r="FT437" s="33"/>
      <c r="FU437" s="33"/>
      <c r="FV437" s="33"/>
      <c r="FW437" s="33"/>
      <c r="FX437" s="33"/>
      <c r="FY437" s="33"/>
      <c r="FZ437" s="33"/>
      <c r="GA437" s="33"/>
      <c r="GB437" s="33"/>
      <c r="GC437" s="33"/>
      <c r="GD437" s="33"/>
      <c r="GE437" s="33"/>
      <c r="GF437" s="33"/>
      <c r="GG437" s="33"/>
      <c r="GH437" s="33"/>
      <c r="GI437" s="33"/>
      <c r="GJ437" s="33"/>
      <c r="GK437" s="33"/>
      <c r="GL437" s="33"/>
      <c r="GM437" s="33"/>
      <c r="GN437" s="33"/>
      <c r="GO437" s="33"/>
      <c r="GP437" s="33"/>
      <c r="GQ437" s="33"/>
      <c r="GR437" s="33"/>
      <c r="GS437" s="33"/>
      <c r="GT437" s="33"/>
      <c r="GU437" s="33"/>
      <c r="GV437" s="33"/>
      <c r="GW437" s="33"/>
      <c r="GX437" s="33"/>
      <c r="GY437" s="33"/>
      <c r="GZ437" s="33"/>
      <c r="HA437" s="33"/>
      <c r="HB437" s="33"/>
      <c r="HC437" s="33"/>
      <c r="HD437" s="33"/>
      <c r="HE437" s="33"/>
      <c r="HF437" s="33"/>
      <c r="HG437" s="33"/>
      <c r="HH437" s="33"/>
      <c r="HI437" s="33"/>
      <c r="HJ437" s="33"/>
      <c r="HK437" s="33"/>
      <c r="HL437" s="33"/>
      <c r="HM437" s="33"/>
      <c r="HN437" s="33"/>
      <c r="HO437" s="33"/>
      <c r="HP437" s="33"/>
      <c r="HQ437" s="33"/>
      <c r="HR437" s="33"/>
      <c r="HS437" s="33"/>
      <c r="HT437" s="33"/>
      <c r="HU437" s="33"/>
      <c r="HV437" s="33"/>
      <c r="HW437" s="33"/>
      <c r="HX437" s="33"/>
      <c r="HY437" s="33"/>
      <c r="HZ437" s="33"/>
      <c r="IA437" s="33"/>
      <c r="IB437" s="33"/>
      <c r="IC437" s="33"/>
      <c r="ID437" s="33"/>
      <c r="IE437" s="33"/>
      <c r="IF437" s="33"/>
      <c r="IG437" s="33"/>
      <c r="IH437" s="33"/>
      <c r="II437" s="33"/>
      <c r="IJ437" s="33"/>
      <c r="IK437" s="33"/>
      <c r="IL437" s="33"/>
      <c r="IM437" s="33"/>
      <c r="IN437" s="33"/>
      <c r="IO437" s="33"/>
      <c r="IP437" s="33"/>
      <c r="IQ437" s="33"/>
      <c r="IR437" s="33"/>
      <c r="IS437" s="33"/>
      <c r="IT437" s="33"/>
      <c r="IU437" s="33"/>
    </row>
    <row r="438" spans="1:255" s="34" customFormat="1" ht="18.75" customHeight="1">
      <c r="A438" s="31"/>
      <c r="B438" s="53"/>
      <c r="C438" s="54"/>
      <c r="D438" s="57"/>
      <c r="E438" s="57"/>
      <c r="F438" s="57"/>
      <c r="G438" s="57"/>
      <c r="H438" s="57"/>
      <c r="I438" s="57"/>
      <c r="J438" s="57"/>
      <c r="K438" s="57"/>
      <c r="L438" s="57"/>
      <c r="M438" s="57"/>
      <c r="N438" s="57"/>
      <c r="O438" s="57"/>
      <c r="P438" s="57"/>
      <c r="Q438" s="57"/>
      <c r="R438" s="57"/>
      <c r="S438" s="57"/>
      <c r="T438" s="57"/>
      <c r="U438" s="57"/>
      <c r="V438" s="57"/>
      <c r="W438" s="57"/>
      <c r="X438" s="57"/>
      <c r="Y438" s="57"/>
      <c r="Z438" s="89"/>
      <c r="AA438" s="89"/>
      <c r="AB438" s="89"/>
      <c r="AC438" s="89"/>
      <c r="AD438" s="89"/>
      <c r="AE438" s="148"/>
      <c r="AF438" s="190"/>
      <c r="AG438" s="190"/>
      <c r="AH438" s="190"/>
      <c r="AI438" s="190"/>
      <c r="AJ438" s="190"/>
      <c r="AK438" s="190"/>
      <c r="AL438" s="190"/>
      <c r="AM438" s="191"/>
      <c r="AN438" s="148"/>
      <c r="AO438" s="180"/>
      <c r="AP438" s="180"/>
      <c r="AQ438" s="180"/>
      <c r="AR438" s="180"/>
      <c r="AS438" s="180"/>
      <c r="AT438" s="180"/>
      <c r="AU438" s="180"/>
      <c r="AV438" s="181"/>
      <c r="AW438" s="148"/>
      <c r="AX438" s="180"/>
      <c r="AY438" s="180"/>
      <c r="AZ438" s="180"/>
      <c r="BA438" s="180"/>
      <c r="BB438" s="182"/>
      <c r="BC438" s="33"/>
      <c r="BD438" s="33"/>
      <c r="BE438" s="33"/>
      <c r="BF438" s="33"/>
      <c r="BG438" s="33"/>
      <c r="BH438" s="33"/>
      <c r="BI438" s="33"/>
      <c r="BJ438" s="33"/>
      <c r="BK438" s="33"/>
      <c r="BL438" s="33"/>
      <c r="BM438" s="33"/>
      <c r="BN438" s="33"/>
      <c r="BO438" s="33"/>
      <c r="BP438" s="33"/>
      <c r="BQ438" s="33"/>
      <c r="BR438" s="33"/>
      <c r="BS438" s="33"/>
      <c r="BT438" s="33"/>
      <c r="BU438" s="33"/>
      <c r="BV438" s="33"/>
      <c r="BW438" s="33"/>
      <c r="BX438" s="33"/>
      <c r="BY438" s="33"/>
      <c r="BZ438" s="33"/>
      <c r="CA438" s="33"/>
      <c r="CB438" s="33"/>
      <c r="CC438" s="33"/>
      <c r="CD438" s="33"/>
      <c r="CE438" s="33"/>
      <c r="CF438" s="33"/>
      <c r="CG438" s="33"/>
      <c r="CH438" s="33"/>
      <c r="CI438" s="33"/>
      <c r="CJ438" s="33"/>
      <c r="CK438" s="33"/>
      <c r="CL438" s="33"/>
      <c r="CM438" s="33"/>
      <c r="CN438" s="33"/>
      <c r="CO438" s="33"/>
      <c r="CP438" s="33"/>
      <c r="CQ438" s="33"/>
      <c r="CR438" s="33"/>
      <c r="CS438" s="33"/>
      <c r="CT438" s="33"/>
      <c r="CU438" s="33"/>
      <c r="CV438" s="33"/>
      <c r="CW438" s="33"/>
      <c r="CX438" s="33"/>
      <c r="CY438" s="33"/>
      <c r="CZ438" s="33"/>
      <c r="DA438" s="33"/>
      <c r="DB438" s="33"/>
      <c r="DC438" s="33"/>
      <c r="DD438" s="33"/>
      <c r="DE438" s="33"/>
      <c r="DF438" s="33"/>
      <c r="DG438" s="33"/>
      <c r="DH438" s="33"/>
      <c r="DI438" s="33"/>
      <c r="DJ438" s="33"/>
      <c r="DK438" s="33"/>
      <c r="DL438" s="33"/>
      <c r="DM438" s="33"/>
      <c r="DN438" s="33"/>
      <c r="DO438" s="33"/>
      <c r="DP438" s="33"/>
      <c r="DQ438" s="33"/>
      <c r="DR438" s="33"/>
      <c r="DS438" s="33"/>
      <c r="DT438" s="33"/>
      <c r="DU438" s="33"/>
      <c r="DV438" s="33"/>
      <c r="DW438" s="33"/>
      <c r="DX438" s="33"/>
      <c r="DY438" s="33"/>
      <c r="DZ438" s="33"/>
      <c r="EA438" s="33"/>
      <c r="EB438" s="33"/>
      <c r="EC438" s="33"/>
      <c r="ED438" s="33"/>
      <c r="EE438" s="33"/>
      <c r="EF438" s="33"/>
      <c r="EG438" s="33"/>
      <c r="EH438" s="33"/>
      <c r="EI438" s="33"/>
      <c r="EJ438" s="33"/>
      <c r="EK438" s="33"/>
      <c r="EL438" s="33"/>
      <c r="EM438" s="33"/>
      <c r="EN438" s="33"/>
      <c r="EO438" s="33"/>
      <c r="EP438" s="33"/>
      <c r="EQ438" s="33"/>
      <c r="ER438" s="33"/>
      <c r="ES438" s="33"/>
      <c r="ET438" s="33"/>
      <c r="EU438" s="33"/>
      <c r="EV438" s="33"/>
      <c r="EW438" s="33"/>
      <c r="EX438" s="33"/>
      <c r="EY438" s="33"/>
      <c r="EZ438" s="33"/>
      <c r="FA438" s="33"/>
      <c r="FB438" s="33"/>
      <c r="FC438" s="33"/>
      <c r="FD438" s="33"/>
      <c r="FE438" s="33"/>
      <c r="FF438" s="33"/>
      <c r="FG438" s="33"/>
      <c r="FH438" s="33"/>
      <c r="FI438" s="33"/>
      <c r="FJ438" s="33"/>
      <c r="FK438" s="33"/>
      <c r="FL438" s="33"/>
      <c r="FM438" s="33"/>
      <c r="FN438" s="33"/>
      <c r="FO438" s="33"/>
      <c r="FP438" s="33"/>
      <c r="FQ438" s="33"/>
      <c r="FR438" s="33"/>
      <c r="FS438" s="33"/>
      <c r="FT438" s="33"/>
      <c r="FU438" s="33"/>
      <c r="FV438" s="33"/>
      <c r="FW438" s="33"/>
      <c r="FX438" s="33"/>
      <c r="FY438" s="33"/>
      <c r="FZ438" s="33"/>
      <c r="GA438" s="33"/>
      <c r="GB438" s="33"/>
      <c r="GC438" s="33"/>
      <c r="GD438" s="33"/>
      <c r="GE438" s="33"/>
      <c r="GF438" s="33"/>
      <c r="GG438" s="33"/>
      <c r="GH438" s="33"/>
      <c r="GI438" s="33"/>
      <c r="GJ438" s="33"/>
      <c r="GK438" s="33"/>
      <c r="GL438" s="33"/>
      <c r="GM438" s="33"/>
      <c r="GN438" s="33"/>
      <c r="GO438" s="33"/>
      <c r="GP438" s="33"/>
      <c r="GQ438" s="33"/>
      <c r="GR438" s="33"/>
      <c r="GS438" s="33"/>
      <c r="GT438" s="33"/>
      <c r="GU438" s="33"/>
      <c r="GV438" s="33"/>
      <c r="GW438" s="33"/>
      <c r="GX438" s="33"/>
      <c r="GY438" s="33"/>
      <c r="GZ438" s="33"/>
      <c r="HA438" s="33"/>
      <c r="HB438" s="33"/>
      <c r="HC438" s="33"/>
      <c r="HD438" s="33"/>
      <c r="HE438" s="33"/>
      <c r="HF438" s="33"/>
      <c r="HG438" s="33"/>
      <c r="HH438" s="33"/>
      <c r="HI438" s="33"/>
      <c r="HJ438" s="33"/>
      <c r="HK438" s="33"/>
      <c r="HL438" s="33"/>
      <c r="HM438" s="33"/>
      <c r="HN438" s="33"/>
      <c r="HO438" s="33"/>
      <c r="HP438" s="33"/>
      <c r="HQ438" s="33"/>
      <c r="HR438" s="33"/>
      <c r="HS438" s="33"/>
      <c r="HT438" s="33"/>
      <c r="HU438" s="33"/>
      <c r="HV438" s="33"/>
      <c r="HW438" s="33"/>
      <c r="HX438" s="33"/>
      <c r="HY438" s="33"/>
      <c r="HZ438" s="33"/>
      <c r="IA438" s="33"/>
      <c r="IB438" s="33"/>
      <c r="IC438" s="33"/>
      <c r="ID438" s="33"/>
      <c r="IE438" s="33"/>
      <c r="IF438" s="33"/>
      <c r="IG438" s="33"/>
      <c r="IH438" s="33"/>
      <c r="II438" s="33"/>
      <c r="IJ438" s="33"/>
      <c r="IK438" s="33"/>
      <c r="IL438" s="33"/>
      <c r="IM438" s="33"/>
      <c r="IN438" s="33"/>
      <c r="IO438" s="33"/>
      <c r="IP438" s="33"/>
      <c r="IQ438" s="33"/>
      <c r="IR438" s="33"/>
      <c r="IS438" s="33"/>
      <c r="IT438" s="33"/>
      <c r="IU438" s="33"/>
    </row>
    <row r="439" spans="1:255" s="34" customFormat="1" ht="18.75" customHeight="1">
      <c r="A439" s="31"/>
      <c r="B439" s="66"/>
      <c r="C439" s="57"/>
      <c r="D439" s="59"/>
      <c r="E439" s="59"/>
      <c r="F439" s="59"/>
      <c r="G439" s="59"/>
      <c r="H439" s="59"/>
      <c r="I439" s="59"/>
      <c r="J439" s="59"/>
      <c r="K439" s="59"/>
      <c r="L439" s="59"/>
      <c r="M439" s="59"/>
      <c r="N439" s="59"/>
      <c r="O439" s="59"/>
      <c r="P439" s="59"/>
      <c r="Q439" s="59"/>
      <c r="R439" s="59"/>
      <c r="S439" s="59"/>
      <c r="T439" s="59"/>
      <c r="U439" s="59"/>
      <c r="V439" s="59"/>
      <c r="W439" s="59"/>
      <c r="X439" s="59"/>
      <c r="Y439" s="59"/>
      <c r="Z439" s="60"/>
      <c r="AA439" s="60"/>
      <c r="AB439" s="60"/>
      <c r="AC439" s="60"/>
      <c r="AD439" s="60"/>
      <c r="AE439" s="148"/>
      <c r="AF439" s="190"/>
      <c r="AG439" s="190"/>
      <c r="AH439" s="190"/>
      <c r="AI439" s="190"/>
      <c r="AJ439" s="190"/>
      <c r="AK439" s="190"/>
      <c r="AL439" s="190"/>
      <c r="AM439" s="191"/>
      <c r="AN439" s="148"/>
      <c r="AO439" s="180"/>
      <c r="AP439" s="180"/>
      <c r="AQ439" s="180"/>
      <c r="AR439" s="180"/>
      <c r="AS439" s="180"/>
      <c r="AT439" s="180"/>
      <c r="AU439" s="180"/>
      <c r="AV439" s="181"/>
      <c r="AW439" s="154"/>
      <c r="AX439" s="192"/>
      <c r="AY439" s="192"/>
      <c r="AZ439" s="192"/>
      <c r="BA439" s="192"/>
      <c r="BB439" s="193"/>
      <c r="BC439" s="33"/>
      <c r="BD439" s="33"/>
      <c r="BE439" s="33"/>
      <c r="BF439" s="33"/>
      <c r="BG439" s="33"/>
      <c r="BH439" s="33"/>
      <c r="BI439" s="33"/>
      <c r="BJ439" s="33"/>
      <c r="BK439" s="33"/>
      <c r="BL439" s="33"/>
      <c r="BM439" s="33"/>
      <c r="BN439" s="33"/>
      <c r="BO439" s="33"/>
      <c r="BP439" s="33"/>
      <c r="BQ439" s="33"/>
      <c r="BR439" s="33"/>
      <c r="BS439" s="33"/>
      <c r="BT439" s="33"/>
      <c r="BU439" s="33"/>
      <c r="BV439" s="33"/>
      <c r="BW439" s="33"/>
      <c r="BX439" s="33"/>
      <c r="BY439" s="33"/>
      <c r="BZ439" s="33"/>
      <c r="CA439" s="33"/>
      <c r="CB439" s="33"/>
      <c r="CC439" s="33"/>
      <c r="CD439" s="33"/>
      <c r="CE439" s="33"/>
      <c r="CF439" s="33"/>
      <c r="CG439" s="33"/>
      <c r="CH439" s="33"/>
      <c r="CI439" s="33"/>
      <c r="CJ439" s="33"/>
      <c r="CK439" s="33"/>
      <c r="CL439" s="33"/>
      <c r="CM439" s="33"/>
      <c r="CN439" s="33"/>
      <c r="CO439" s="33"/>
      <c r="CP439" s="33"/>
      <c r="CQ439" s="33"/>
      <c r="CR439" s="33"/>
      <c r="CS439" s="33"/>
      <c r="CT439" s="33"/>
      <c r="CU439" s="33"/>
      <c r="CV439" s="33"/>
      <c r="CW439" s="33"/>
      <c r="CX439" s="33"/>
      <c r="CY439" s="33"/>
      <c r="CZ439" s="33"/>
      <c r="DA439" s="33"/>
      <c r="DB439" s="33"/>
      <c r="DC439" s="33"/>
      <c r="DD439" s="33"/>
      <c r="DE439" s="33"/>
      <c r="DF439" s="33"/>
      <c r="DG439" s="33"/>
      <c r="DH439" s="33"/>
      <c r="DI439" s="33"/>
      <c r="DJ439" s="33"/>
      <c r="DK439" s="33"/>
      <c r="DL439" s="33"/>
      <c r="DM439" s="33"/>
      <c r="DN439" s="33"/>
      <c r="DO439" s="33"/>
      <c r="DP439" s="33"/>
      <c r="DQ439" s="33"/>
      <c r="DR439" s="33"/>
      <c r="DS439" s="33"/>
      <c r="DT439" s="33"/>
      <c r="DU439" s="33"/>
      <c r="DV439" s="33"/>
      <c r="DW439" s="33"/>
      <c r="DX439" s="33"/>
      <c r="DY439" s="33"/>
      <c r="DZ439" s="33"/>
      <c r="EA439" s="33"/>
      <c r="EB439" s="33"/>
      <c r="EC439" s="33"/>
      <c r="ED439" s="33"/>
      <c r="EE439" s="33"/>
      <c r="EF439" s="33"/>
      <c r="EG439" s="33"/>
      <c r="EH439" s="33"/>
      <c r="EI439" s="33"/>
      <c r="EJ439" s="33"/>
      <c r="EK439" s="33"/>
      <c r="EL439" s="33"/>
      <c r="EM439" s="33"/>
      <c r="EN439" s="33"/>
      <c r="EO439" s="33"/>
      <c r="EP439" s="33"/>
      <c r="EQ439" s="33"/>
      <c r="ER439" s="33"/>
      <c r="ES439" s="33"/>
      <c r="ET439" s="33"/>
      <c r="EU439" s="33"/>
      <c r="EV439" s="33"/>
      <c r="EW439" s="33"/>
      <c r="EX439" s="33"/>
      <c r="EY439" s="33"/>
      <c r="EZ439" s="33"/>
      <c r="FA439" s="33"/>
      <c r="FB439" s="33"/>
      <c r="FC439" s="33"/>
      <c r="FD439" s="33"/>
      <c r="FE439" s="33"/>
      <c r="FF439" s="33"/>
      <c r="FG439" s="33"/>
      <c r="FH439" s="33"/>
      <c r="FI439" s="33"/>
      <c r="FJ439" s="33"/>
      <c r="FK439" s="33"/>
      <c r="FL439" s="33"/>
      <c r="FM439" s="33"/>
      <c r="FN439" s="33"/>
      <c r="FO439" s="33"/>
      <c r="FP439" s="33"/>
      <c r="FQ439" s="33"/>
      <c r="FR439" s="33"/>
      <c r="FS439" s="33"/>
      <c r="FT439" s="33"/>
      <c r="FU439" s="33"/>
      <c r="FV439" s="33"/>
      <c r="FW439" s="33"/>
      <c r="FX439" s="33"/>
      <c r="FY439" s="33"/>
      <c r="FZ439" s="33"/>
      <c r="GA439" s="33"/>
      <c r="GB439" s="33"/>
      <c r="GC439" s="33"/>
      <c r="GD439" s="33"/>
      <c r="GE439" s="33"/>
      <c r="GF439" s="33"/>
      <c r="GG439" s="33"/>
      <c r="GH439" s="33"/>
      <c r="GI439" s="33"/>
      <c r="GJ439" s="33"/>
      <c r="GK439" s="33"/>
      <c r="GL439" s="33"/>
      <c r="GM439" s="33"/>
      <c r="GN439" s="33"/>
      <c r="GO439" s="33"/>
      <c r="GP439" s="33"/>
      <c r="GQ439" s="33"/>
      <c r="GR439" s="33"/>
      <c r="GS439" s="33"/>
      <c r="GT439" s="33"/>
      <c r="GU439" s="33"/>
      <c r="GV439" s="33"/>
      <c r="GW439" s="33"/>
      <c r="GX439" s="33"/>
      <c r="GY439" s="33"/>
      <c r="GZ439" s="33"/>
      <c r="HA439" s="33"/>
      <c r="HB439" s="33"/>
      <c r="HC439" s="33"/>
      <c r="HD439" s="33"/>
      <c r="HE439" s="33"/>
      <c r="HF439" s="33"/>
      <c r="HG439" s="33"/>
      <c r="HH439" s="33"/>
      <c r="HI439" s="33"/>
      <c r="HJ439" s="33"/>
      <c r="HK439" s="33"/>
      <c r="HL439" s="33"/>
      <c r="HM439" s="33"/>
      <c r="HN439" s="33"/>
      <c r="HO439" s="33"/>
      <c r="HP439" s="33"/>
      <c r="HQ439" s="33"/>
      <c r="HR439" s="33"/>
      <c r="HS439" s="33"/>
      <c r="HT439" s="33"/>
      <c r="HU439" s="33"/>
      <c r="HV439" s="33"/>
      <c r="HW439" s="33"/>
      <c r="HX439" s="33"/>
      <c r="HY439" s="33"/>
      <c r="HZ439" s="33"/>
      <c r="IA439" s="33"/>
      <c r="IB439" s="33"/>
      <c r="IC439" s="33"/>
      <c r="ID439" s="33"/>
      <c r="IE439" s="33"/>
      <c r="IF439" s="33"/>
      <c r="IG439" s="33"/>
      <c r="IH439" s="33"/>
      <c r="II439" s="33"/>
      <c r="IJ439" s="33"/>
      <c r="IK439" s="33"/>
      <c r="IL439" s="33"/>
      <c r="IM439" s="33"/>
      <c r="IN439" s="33"/>
      <c r="IO439" s="33"/>
      <c r="IP439" s="33"/>
      <c r="IQ439" s="33"/>
      <c r="IR439" s="33"/>
      <c r="IS439" s="33"/>
      <c r="IT439" s="33"/>
      <c r="IU439" s="33"/>
    </row>
    <row r="440" spans="1:255" s="34" customFormat="1" ht="18.75" customHeight="1">
      <c r="A440" s="31"/>
      <c r="B440" s="66"/>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89"/>
      <c r="AA440" s="89"/>
      <c r="AB440" s="89"/>
      <c r="AC440" s="89"/>
      <c r="AD440" s="89"/>
      <c r="AE440" s="148"/>
      <c r="AF440" s="190"/>
      <c r="AG440" s="190"/>
      <c r="AH440" s="190"/>
      <c r="AI440" s="190"/>
      <c r="AJ440" s="190"/>
      <c r="AK440" s="190"/>
      <c r="AL440" s="190"/>
      <c r="AM440" s="191"/>
      <c r="AN440" s="148"/>
      <c r="AO440" s="180"/>
      <c r="AP440" s="180"/>
      <c r="AQ440" s="180"/>
      <c r="AR440" s="180"/>
      <c r="AS440" s="180"/>
      <c r="AT440" s="180"/>
      <c r="AU440" s="180"/>
      <c r="AV440" s="181"/>
      <c r="AW440" s="148"/>
      <c r="AX440" s="180"/>
      <c r="AY440" s="180"/>
      <c r="AZ440" s="180"/>
      <c r="BA440" s="180"/>
      <c r="BB440" s="182"/>
      <c r="BC440" s="33"/>
      <c r="BD440" s="33"/>
      <c r="BE440" s="33"/>
      <c r="BF440" s="33"/>
      <c r="BG440" s="33"/>
      <c r="BH440" s="33"/>
      <c r="BI440" s="33"/>
      <c r="BJ440" s="33"/>
      <c r="BK440" s="33"/>
      <c r="BL440" s="33"/>
      <c r="BM440" s="33"/>
      <c r="BN440" s="33"/>
      <c r="BO440" s="33"/>
      <c r="BP440" s="33"/>
      <c r="BQ440" s="33"/>
      <c r="BR440" s="33"/>
      <c r="BS440" s="33"/>
      <c r="BT440" s="33"/>
      <c r="BU440" s="33"/>
      <c r="BV440" s="33"/>
      <c r="BW440" s="33"/>
      <c r="BX440" s="33"/>
      <c r="BY440" s="33"/>
      <c r="BZ440" s="33"/>
      <c r="CA440" s="33"/>
      <c r="CB440" s="33"/>
      <c r="CC440" s="33"/>
      <c r="CD440" s="33"/>
      <c r="CE440" s="33"/>
      <c r="CF440" s="33"/>
      <c r="CG440" s="33"/>
      <c r="CH440" s="33"/>
      <c r="CI440" s="33"/>
      <c r="CJ440" s="33"/>
      <c r="CK440" s="33"/>
      <c r="CL440" s="33"/>
      <c r="CM440" s="33"/>
      <c r="CN440" s="33"/>
      <c r="CO440" s="33"/>
      <c r="CP440" s="33"/>
      <c r="CQ440" s="33"/>
      <c r="CR440" s="33"/>
      <c r="CS440" s="33"/>
      <c r="CT440" s="33"/>
      <c r="CU440" s="33"/>
      <c r="CV440" s="33"/>
      <c r="CW440" s="33"/>
      <c r="CX440" s="33"/>
      <c r="CY440" s="33"/>
      <c r="CZ440" s="33"/>
      <c r="DA440" s="33"/>
      <c r="DB440" s="33"/>
      <c r="DC440" s="33"/>
      <c r="DD440" s="33"/>
      <c r="DE440" s="33"/>
      <c r="DF440" s="33"/>
      <c r="DG440" s="33"/>
      <c r="DH440" s="33"/>
      <c r="DI440" s="33"/>
      <c r="DJ440" s="33"/>
      <c r="DK440" s="33"/>
      <c r="DL440" s="33"/>
      <c r="DM440" s="33"/>
      <c r="DN440" s="33"/>
      <c r="DO440" s="33"/>
      <c r="DP440" s="33"/>
      <c r="DQ440" s="33"/>
      <c r="DR440" s="33"/>
      <c r="DS440" s="33"/>
      <c r="DT440" s="33"/>
      <c r="DU440" s="33"/>
      <c r="DV440" s="33"/>
      <c r="DW440" s="33"/>
      <c r="DX440" s="33"/>
      <c r="DY440" s="33"/>
      <c r="DZ440" s="33"/>
      <c r="EA440" s="33"/>
      <c r="EB440" s="33"/>
      <c r="EC440" s="33"/>
      <c r="ED440" s="33"/>
      <c r="EE440" s="33"/>
      <c r="EF440" s="33"/>
      <c r="EG440" s="33"/>
      <c r="EH440" s="33"/>
      <c r="EI440" s="33"/>
      <c r="EJ440" s="33"/>
      <c r="EK440" s="33"/>
      <c r="EL440" s="33"/>
      <c r="EM440" s="33"/>
      <c r="EN440" s="33"/>
      <c r="EO440" s="33"/>
      <c r="EP440" s="33"/>
      <c r="EQ440" s="33"/>
      <c r="ER440" s="33"/>
      <c r="ES440" s="33"/>
      <c r="ET440" s="33"/>
      <c r="EU440" s="33"/>
      <c r="EV440" s="33"/>
      <c r="EW440" s="33"/>
      <c r="EX440" s="33"/>
      <c r="EY440" s="33"/>
      <c r="EZ440" s="33"/>
      <c r="FA440" s="33"/>
      <c r="FB440" s="33"/>
      <c r="FC440" s="33"/>
      <c r="FD440" s="33"/>
      <c r="FE440" s="33"/>
      <c r="FF440" s="33"/>
      <c r="FG440" s="33"/>
      <c r="FH440" s="33"/>
      <c r="FI440" s="33"/>
      <c r="FJ440" s="33"/>
      <c r="FK440" s="33"/>
      <c r="FL440" s="33"/>
      <c r="FM440" s="33"/>
      <c r="FN440" s="33"/>
      <c r="FO440" s="33"/>
      <c r="FP440" s="33"/>
      <c r="FQ440" s="33"/>
      <c r="FR440" s="33"/>
      <c r="FS440" s="33"/>
      <c r="FT440" s="33"/>
      <c r="FU440" s="33"/>
      <c r="FV440" s="33"/>
      <c r="FW440" s="33"/>
      <c r="FX440" s="33"/>
      <c r="FY440" s="33"/>
      <c r="FZ440" s="33"/>
      <c r="GA440" s="33"/>
      <c r="GB440" s="33"/>
      <c r="GC440" s="33"/>
      <c r="GD440" s="33"/>
      <c r="GE440" s="33"/>
      <c r="GF440" s="33"/>
      <c r="GG440" s="33"/>
      <c r="GH440" s="33"/>
      <c r="GI440" s="33"/>
      <c r="GJ440" s="33"/>
      <c r="GK440" s="33"/>
      <c r="GL440" s="33"/>
      <c r="GM440" s="33"/>
      <c r="GN440" s="33"/>
      <c r="GO440" s="33"/>
      <c r="GP440" s="33"/>
      <c r="GQ440" s="33"/>
      <c r="GR440" s="33"/>
      <c r="GS440" s="33"/>
      <c r="GT440" s="33"/>
      <c r="GU440" s="33"/>
      <c r="GV440" s="33"/>
      <c r="GW440" s="33"/>
      <c r="GX440" s="33"/>
      <c r="GY440" s="33"/>
      <c r="GZ440" s="33"/>
      <c r="HA440" s="33"/>
      <c r="HB440" s="33"/>
      <c r="HC440" s="33"/>
      <c r="HD440" s="33"/>
      <c r="HE440" s="33"/>
      <c r="HF440" s="33"/>
      <c r="HG440" s="33"/>
      <c r="HH440" s="33"/>
      <c r="HI440" s="33"/>
      <c r="HJ440" s="33"/>
      <c r="HK440" s="33"/>
      <c r="HL440" s="33"/>
      <c r="HM440" s="33"/>
      <c r="HN440" s="33"/>
      <c r="HO440" s="33"/>
      <c r="HP440" s="33"/>
      <c r="HQ440" s="33"/>
      <c r="HR440" s="33"/>
      <c r="HS440" s="33"/>
      <c r="HT440" s="33"/>
      <c r="HU440" s="33"/>
      <c r="HV440" s="33"/>
      <c r="HW440" s="33"/>
      <c r="HX440" s="33"/>
      <c r="HY440" s="33"/>
      <c r="HZ440" s="33"/>
      <c r="IA440" s="33"/>
      <c r="IB440" s="33"/>
      <c r="IC440" s="33"/>
      <c r="ID440" s="33"/>
      <c r="IE440" s="33"/>
      <c r="IF440" s="33"/>
      <c r="IG440" s="33"/>
      <c r="IH440" s="33"/>
      <c r="II440" s="33"/>
      <c r="IJ440" s="33"/>
      <c r="IK440" s="33"/>
      <c r="IL440" s="33"/>
      <c r="IM440" s="33"/>
      <c r="IN440" s="33"/>
      <c r="IO440" s="33"/>
      <c r="IP440" s="33"/>
      <c r="IQ440" s="33"/>
      <c r="IR440" s="33"/>
      <c r="IS440" s="33"/>
      <c r="IT440" s="33"/>
      <c r="IU440" s="33"/>
    </row>
    <row r="441" spans="1:255" s="34" customFormat="1" ht="18.75" customHeight="1">
      <c r="A441" s="31"/>
      <c r="B441" s="58"/>
      <c r="C441" s="59"/>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148"/>
      <c r="AF441" s="190"/>
      <c r="AG441" s="190"/>
      <c r="AH441" s="190"/>
      <c r="AI441" s="190"/>
      <c r="AJ441" s="190"/>
      <c r="AK441" s="190"/>
      <c r="AL441" s="190"/>
      <c r="AM441" s="191"/>
      <c r="AN441" s="148"/>
      <c r="AO441" s="157"/>
      <c r="AP441" s="157"/>
      <c r="AQ441" s="157"/>
      <c r="AR441" s="157"/>
      <c r="AS441" s="157"/>
      <c r="AT441" s="157"/>
      <c r="AU441" s="157"/>
      <c r="AV441" s="158"/>
      <c r="AW441" s="148"/>
      <c r="AX441" s="180"/>
      <c r="AY441" s="180"/>
      <c r="AZ441" s="180"/>
      <c r="BA441" s="180"/>
      <c r="BB441" s="182"/>
      <c r="BC441" s="33"/>
      <c r="BD441" s="33"/>
      <c r="BE441" s="33"/>
      <c r="BF441" s="33"/>
      <c r="BG441" s="33"/>
      <c r="BH441" s="33"/>
      <c r="BI441" s="33"/>
      <c r="BJ441" s="33"/>
      <c r="BK441" s="33"/>
      <c r="BL441" s="33"/>
      <c r="BM441" s="33"/>
      <c r="BN441" s="33"/>
      <c r="BO441" s="33"/>
      <c r="BP441" s="33"/>
      <c r="BQ441" s="33"/>
      <c r="BR441" s="33"/>
      <c r="BS441" s="33"/>
      <c r="BT441" s="33"/>
      <c r="BU441" s="33"/>
      <c r="BV441" s="33"/>
      <c r="BW441" s="33"/>
      <c r="BX441" s="33"/>
      <c r="BY441" s="33"/>
      <c r="BZ441" s="33"/>
      <c r="CA441" s="33"/>
      <c r="CB441" s="33"/>
      <c r="CC441" s="33"/>
      <c r="CD441" s="33"/>
      <c r="CE441" s="33"/>
      <c r="CF441" s="33"/>
      <c r="CG441" s="33"/>
      <c r="CH441" s="33"/>
      <c r="CI441" s="33"/>
      <c r="CJ441" s="33"/>
      <c r="CK441" s="33"/>
      <c r="CL441" s="33"/>
      <c r="CM441" s="33"/>
      <c r="CN441" s="33"/>
      <c r="CO441" s="33"/>
      <c r="CP441" s="33"/>
      <c r="CQ441" s="33"/>
      <c r="CR441" s="33"/>
      <c r="CS441" s="33"/>
      <c r="CT441" s="33"/>
      <c r="CU441" s="33"/>
      <c r="CV441" s="33"/>
      <c r="CW441" s="33"/>
      <c r="CX441" s="33"/>
      <c r="CY441" s="33"/>
      <c r="CZ441" s="33"/>
      <c r="DA441" s="33"/>
      <c r="DB441" s="33"/>
      <c r="DC441" s="33"/>
      <c r="DD441" s="33"/>
      <c r="DE441" s="33"/>
      <c r="DF441" s="33"/>
      <c r="DG441" s="33"/>
      <c r="DH441" s="33"/>
      <c r="DI441" s="33"/>
      <c r="DJ441" s="33"/>
      <c r="DK441" s="33"/>
      <c r="DL441" s="33"/>
      <c r="DM441" s="33"/>
      <c r="DN441" s="33"/>
      <c r="DO441" s="33"/>
      <c r="DP441" s="33"/>
      <c r="DQ441" s="33"/>
      <c r="DR441" s="33"/>
      <c r="DS441" s="33"/>
      <c r="DT441" s="33"/>
      <c r="DU441" s="33"/>
      <c r="DV441" s="33"/>
      <c r="DW441" s="33"/>
      <c r="DX441" s="33"/>
      <c r="DY441" s="33"/>
      <c r="DZ441" s="33"/>
      <c r="EA441" s="33"/>
      <c r="EB441" s="33"/>
      <c r="EC441" s="33"/>
      <c r="ED441" s="33"/>
      <c r="EE441" s="33"/>
      <c r="EF441" s="33"/>
      <c r="EG441" s="33"/>
      <c r="EH441" s="33"/>
      <c r="EI441" s="33"/>
      <c r="EJ441" s="33"/>
      <c r="EK441" s="33"/>
      <c r="EL441" s="33"/>
      <c r="EM441" s="33"/>
      <c r="EN441" s="33"/>
      <c r="EO441" s="33"/>
      <c r="EP441" s="33"/>
      <c r="EQ441" s="33"/>
      <c r="ER441" s="33"/>
      <c r="ES441" s="33"/>
      <c r="ET441" s="33"/>
      <c r="EU441" s="33"/>
      <c r="EV441" s="33"/>
      <c r="EW441" s="33"/>
      <c r="EX441" s="33"/>
      <c r="EY441" s="33"/>
      <c r="EZ441" s="33"/>
      <c r="FA441" s="33"/>
      <c r="FB441" s="33"/>
      <c r="FC441" s="33"/>
      <c r="FD441" s="33"/>
      <c r="FE441" s="33"/>
      <c r="FF441" s="33"/>
      <c r="FG441" s="33"/>
      <c r="FH441" s="33"/>
      <c r="FI441" s="33"/>
      <c r="FJ441" s="33"/>
      <c r="FK441" s="33"/>
      <c r="FL441" s="33"/>
      <c r="FM441" s="33"/>
      <c r="FN441" s="33"/>
      <c r="FO441" s="33"/>
      <c r="FP441" s="33"/>
      <c r="FQ441" s="33"/>
      <c r="FR441" s="33"/>
      <c r="FS441" s="33"/>
      <c r="FT441" s="33"/>
      <c r="FU441" s="33"/>
      <c r="FV441" s="33"/>
      <c r="FW441" s="33"/>
      <c r="FX441" s="33"/>
      <c r="FY441" s="33"/>
      <c r="FZ441" s="33"/>
      <c r="GA441" s="33"/>
      <c r="GB441" s="33"/>
      <c r="GC441" s="33"/>
      <c r="GD441" s="33"/>
      <c r="GE441" s="33"/>
      <c r="GF441" s="33"/>
      <c r="GG441" s="33"/>
      <c r="GH441" s="33"/>
      <c r="GI441" s="33"/>
      <c r="GJ441" s="33"/>
      <c r="GK441" s="33"/>
      <c r="GL441" s="33"/>
      <c r="GM441" s="33"/>
      <c r="GN441" s="33"/>
      <c r="GO441" s="33"/>
      <c r="GP441" s="33"/>
      <c r="GQ441" s="33"/>
      <c r="GR441" s="33"/>
      <c r="GS441" s="33"/>
      <c r="GT441" s="33"/>
      <c r="GU441" s="33"/>
      <c r="GV441" s="33"/>
      <c r="GW441" s="33"/>
      <c r="GX441" s="33"/>
      <c r="GY441" s="33"/>
      <c r="GZ441" s="33"/>
      <c r="HA441" s="33"/>
      <c r="HB441" s="33"/>
      <c r="HC441" s="33"/>
      <c r="HD441" s="33"/>
      <c r="HE441" s="33"/>
      <c r="HF441" s="33"/>
      <c r="HG441" s="33"/>
      <c r="HH441" s="33"/>
      <c r="HI441" s="33"/>
      <c r="HJ441" s="33"/>
      <c r="HK441" s="33"/>
      <c r="HL441" s="33"/>
      <c r="HM441" s="33"/>
      <c r="HN441" s="33"/>
      <c r="HO441" s="33"/>
      <c r="HP441" s="33"/>
      <c r="HQ441" s="33"/>
      <c r="HR441" s="33"/>
      <c r="HS441" s="33"/>
      <c r="HT441" s="33"/>
      <c r="HU441" s="33"/>
      <c r="HV441" s="33"/>
      <c r="HW441" s="33"/>
      <c r="HX441" s="33"/>
      <c r="HY441" s="33"/>
      <c r="HZ441" s="33"/>
      <c r="IA441" s="33"/>
      <c r="IB441" s="33"/>
      <c r="IC441" s="33"/>
      <c r="ID441" s="33"/>
      <c r="IE441" s="33"/>
      <c r="IF441" s="33"/>
      <c r="IG441" s="33"/>
      <c r="IH441" s="33"/>
      <c r="II441" s="33"/>
      <c r="IJ441" s="33"/>
      <c r="IK441" s="33"/>
      <c r="IL441" s="33"/>
      <c r="IM441" s="33"/>
      <c r="IN441" s="33"/>
      <c r="IO441" s="33"/>
      <c r="IP441" s="33"/>
      <c r="IQ441" s="33"/>
      <c r="IR441" s="33"/>
      <c r="IS441" s="33"/>
      <c r="IT441" s="33"/>
      <c r="IU441" s="33"/>
    </row>
    <row r="442" spans="1:255" s="34" customFormat="1" ht="18.75" customHeight="1" thickBot="1">
      <c r="A442" s="31"/>
      <c r="B442" s="68"/>
      <c r="C442" s="69"/>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159"/>
      <c r="AF442" s="199"/>
      <c r="AG442" s="199"/>
      <c r="AH442" s="199"/>
      <c r="AI442" s="199"/>
      <c r="AJ442" s="199"/>
      <c r="AK442" s="199"/>
      <c r="AL442" s="199"/>
      <c r="AM442" s="200"/>
      <c r="AN442" s="159"/>
      <c r="AO442" s="162"/>
      <c r="AP442" s="162"/>
      <c r="AQ442" s="162"/>
      <c r="AR442" s="162"/>
      <c r="AS442" s="162"/>
      <c r="AT442" s="162"/>
      <c r="AU442" s="162"/>
      <c r="AV442" s="163"/>
      <c r="AW442" s="164"/>
      <c r="AX442" s="201"/>
      <c r="AY442" s="201"/>
      <c r="AZ442" s="201"/>
      <c r="BA442" s="201"/>
      <c r="BB442" s="202"/>
      <c r="BC442" s="33"/>
      <c r="BD442" s="33"/>
      <c r="BE442" s="33"/>
      <c r="BF442" s="33"/>
      <c r="BG442" s="33"/>
      <c r="BH442" s="33"/>
      <c r="BI442" s="33"/>
      <c r="BJ442" s="33"/>
      <c r="BK442" s="33"/>
      <c r="BL442" s="33"/>
      <c r="BM442" s="33"/>
      <c r="BN442" s="33"/>
      <c r="BO442" s="33"/>
      <c r="BP442" s="33"/>
      <c r="BQ442" s="33"/>
      <c r="BR442" s="33"/>
      <c r="BS442" s="33"/>
      <c r="BT442" s="33"/>
      <c r="BU442" s="33"/>
      <c r="BV442" s="33"/>
      <c r="BW442" s="33"/>
      <c r="BX442" s="33"/>
      <c r="BY442" s="33"/>
      <c r="BZ442" s="33"/>
      <c r="CA442" s="33"/>
      <c r="CB442" s="33"/>
      <c r="CC442" s="33"/>
      <c r="CD442" s="33"/>
      <c r="CE442" s="33"/>
      <c r="CF442" s="33"/>
      <c r="CG442" s="33"/>
      <c r="CH442" s="33"/>
      <c r="CI442" s="33"/>
      <c r="CJ442" s="33"/>
      <c r="CK442" s="33"/>
      <c r="CL442" s="33"/>
      <c r="CM442" s="33"/>
      <c r="CN442" s="33"/>
      <c r="CO442" s="33"/>
      <c r="CP442" s="33"/>
      <c r="CQ442" s="33"/>
      <c r="CR442" s="33"/>
      <c r="CS442" s="33"/>
      <c r="CT442" s="33"/>
      <c r="CU442" s="33"/>
      <c r="CV442" s="33"/>
      <c r="CW442" s="33"/>
      <c r="CX442" s="33"/>
      <c r="CY442" s="33"/>
      <c r="CZ442" s="33"/>
      <c r="DA442" s="33"/>
      <c r="DB442" s="33"/>
      <c r="DC442" s="33"/>
      <c r="DD442" s="33"/>
      <c r="DE442" s="33"/>
      <c r="DF442" s="33"/>
      <c r="DG442" s="33"/>
      <c r="DH442" s="33"/>
      <c r="DI442" s="33"/>
      <c r="DJ442" s="33"/>
      <c r="DK442" s="33"/>
      <c r="DL442" s="33"/>
      <c r="DM442" s="33"/>
      <c r="DN442" s="33"/>
      <c r="DO442" s="33"/>
      <c r="DP442" s="33"/>
      <c r="DQ442" s="33"/>
      <c r="DR442" s="33"/>
      <c r="DS442" s="33"/>
      <c r="DT442" s="33"/>
      <c r="DU442" s="33"/>
      <c r="DV442" s="33"/>
      <c r="DW442" s="33"/>
      <c r="DX442" s="33"/>
      <c r="DY442" s="33"/>
      <c r="DZ442" s="33"/>
      <c r="EA442" s="33"/>
      <c r="EB442" s="33"/>
      <c r="EC442" s="33"/>
      <c r="ED442" s="33"/>
      <c r="EE442" s="33"/>
      <c r="EF442" s="33"/>
      <c r="EG442" s="33"/>
      <c r="EH442" s="33"/>
      <c r="EI442" s="33"/>
      <c r="EJ442" s="33"/>
      <c r="EK442" s="33"/>
      <c r="EL442" s="33"/>
      <c r="EM442" s="33"/>
      <c r="EN442" s="33"/>
      <c r="EO442" s="33"/>
      <c r="EP442" s="33"/>
      <c r="EQ442" s="33"/>
      <c r="ER442" s="33"/>
      <c r="ES442" s="33"/>
      <c r="ET442" s="33"/>
      <c r="EU442" s="33"/>
      <c r="EV442" s="33"/>
      <c r="EW442" s="33"/>
      <c r="EX442" s="33"/>
      <c r="EY442" s="33"/>
      <c r="EZ442" s="33"/>
      <c r="FA442" s="33"/>
      <c r="FB442" s="33"/>
      <c r="FC442" s="33"/>
      <c r="FD442" s="33"/>
      <c r="FE442" s="33"/>
      <c r="FF442" s="33"/>
      <c r="FG442" s="33"/>
      <c r="FH442" s="33"/>
      <c r="FI442" s="33"/>
      <c r="FJ442" s="33"/>
      <c r="FK442" s="33"/>
      <c r="FL442" s="33"/>
      <c r="FM442" s="33"/>
      <c r="FN442" s="33"/>
      <c r="FO442" s="33"/>
      <c r="FP442" s="33"/>
      <c r="FQ442" s="33"/>
      <c r="FR442" s="33"/>
      <c r="FS442" s="33"/>
      <c r="FT442" s="33"/>
      <c r="FU442" s="33"/>
      <c r="FV442" s="33"/>
      <c r="FW442" s="33"/>
      <c r="FX442" s="33"/>
      <c r="FY442" s="33"/>
      <c r="FZ442" s="33"/>
      <c r="GA442" s="33"/>
      <c r="GB442" s="33"/>
      <c r="GC442" s="33"/>
      <c r="GD442" s="33"/>
      <c r="GE442" s="33"/>
      <c r="GF442" s="33"/>
      <c r="GG442" s="33"/>
      <c r="GH442" s="33"/>
      <c r="GI442" s="33"/>
      <c r="GJ442" s="33"/>
      <c r="GK442" s="33"/>
      <c r="GL442" s="33"/>
      <c r="GM442" s="33"/>
      <c r="GN442" s="33"/>
      <c r="GO442" s="33"/>
      <c r="GP442" s="33"/>
      <c r="GQ442" s="33"/>
      <c r="GR442" s="33"/>
      <c r="GS442" s="33"/>
      <c r="GT442" s="33"/>
      <c r="GU442" s="33"/>
      <c r="GV442" s="33"/>
      <c r="GW442" s="33"/>
      <c r="GX442" s="33"/>
      <c r="GY442" s="33"/>
      <c r="GZ442" s="33"/>
      <c r="HA442" s="33"/>
      <c r="HB442" s="33"/>
      <c r="HC442" s="33"/>
      <c r="HD442" s="33"/>
      <c r="HE442" s="33"/>
      <c r="HF442" s="33"/>
      <c r="HG442" s="33"/>
      <c r="HH442" s="33"/>
      <c r="HI442" s="33"/>
      <c r="HJ442" s="33"/>
      <c r="HK442" s="33"/>
      <c r="HL442" s="33"/>
      <c r="HM442" s="33"/>
      <c r="HN442" s="33"/>
      <c r="HO442" s="33"/>
      <c r="HP442" s="33"/>
      <c r="HQ442" s="33"/>
      <c r="HR442" s="33"/>
      <c r="HS442" s="33"/>
      <c r="HT442" s="33"/>
      <c r="HU442" s="33"/>
      <c r="HV442" s="33"/>
      <c r="HW442" s="33"/>
      <c r="HX442" s="33"/>
      <c r="HY442" s="33"/>
      <c r="HZ442" s="33"/>
      <c r="IA442" s="33"/>
      <c r="IB442" s="33"/>
      <c r="IC442" s="33"/>
      <c r="ID442" s="33"/>
      <c r="IE442" s="33"/>
      <c r="IF442" s="33"/>
      <c r="IG442" s="33"/>
      <c r="IH442" s="33"/>
      <c r="II442" s="33"/>
      <c r="IJ442" s="33"/>
      <c r="IK442" s="33"/>
      <c r="IL442" s="33"/>
      <c r="IM442" s="33"/>
      <c r="IN442" s="33"/>
      <c r="IO442" s="33"/>
      <c r="IP442" s="33"/>
      <c r="IQ442" s="33"/>
      <c r="IR442" s="33"/>
      <c r="IS442" s="33"/>
      <c r="IT442" s="33"/>
      <c r="IU442" s="33"/>
    </row>
    <row r="443" spans="1:255" s="34" customFormat="1" ht="18.75" customHeight="1" thickTop="1" thickBot="1">
      <c r="A443" s="48"/>
      <c r="B443" s="183" t="s">
        <v>80</v>
      </c>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c r="AA443" s="203"/>
      <c r="AB443" s="203"/>
      <c r="AC443" s="203"/>
      <c r="AD443" s="204"/>
      <c r="AE443" s="186">
        <f>SUM(AE435:AM442)</f>
        <v>479816</v>
      </c>
      <c r="AF443" s="205"/>
      <c r="AG443" s="205"/>
      <c r="AH443" s="205"/>
      <c r="AI443" s="205"/>
      <c r="AJ443" s="205"/>
      <c r="AK443" s="205"/>
      <c r="AL443" s="205"/>
      <c r="AM443" s="206"/>
      <c r="AN443" s="186">
        <f>SUM(AN435:AW442)</f>
        <v>444979</v>
      </c>
      <c r="AO443" s="205"/>
      <c r="AP443" s="205"/>
      <c r="AQ443" s="205"/>
      <c r="AR443" s="205"/>
      <c r="AS443" s="205"/>
      <c r="AT443" s="205"/>
      <c r="AU443" s="205"/>
      <c r="AV443" s="206"/>
      <c r="AW443" s="186"/>
      <c r="AX443" s="205"/>
      <c r="AY443" s="205"/>
      <c r="AZ443" s="205"/>
      <c r="BA443" s="205"/>
      <c r="BB443" s="207"/>
      <c r="BC443" s="33"/>
      <c r="BD443" s="33"/>
      <c r="BE443" s="33"/>
      <c r="BF443" s="33"/>
      <c r="BG443" s="33"/>
      <c r="BH443" s="33"/>
      <c r="BI443" s="33"/>
      <c r="BJ443" s="33"/>
      <c r="BK443" s="33"/>
      <c r="BL443" s="33"/>
      <c r="BM443" s="33"/>
      <c r="BN443" s="33"/>
      <c r="BO443" s="33"/>
      <c r="BP443" s="33"/>
      <c r="BQ443" s="33"/>
      <c r="BR443" s="33"/>
      <c r="BS443" s="33"/>
      <c r="BT443" s="33"/>
      <c r="BU443" s="33"/>
      <c r="BV443" s="33"/>
      <c r="BW443" s="33"/>
      <c r="BX443" s="33"/>
      <c r="BY443" s="33"/>
      <c r="BZ443" s="33"/>
      <c r="CA443" s="33"/>
      <c r="CB443" s="33"/>
      <c r="CC443" s="33"/>
      <c r="CD443" s="33"/>
      <c r="CE443" s="33"/>
      <c r="CF443" s="33"/>
      <c r="CG443" s="33"/>
      <c r="CH443" s="33"/>
      <c r="CI443" s="33"/>
      <c r="CJ443" s="33"/>
      <c r="CK443" s="33"/>
      <c r="CL443" s="33"/>
      <c r="CM443" s="33"/>
      <c r="CN443" s="33"/>
      <c r="CO443" s="33"/>
      <c r="CP443" s="33"/>
      <c r="CQ443" s="33"/>
      <c r="CR443" s="33"/>
      <c r="CS443" s="33"/>
      <c r="CT443" s="33"/>
      <c r="CU443" s="33"/>
      <c r="CV443" s="33"/>
      <c r="CW443" s="33"/>
      <c r="CX443" s="33"/>
      <c r="CY443" s="33"/>
      <c r="CZ443" s="33"/>
      <c r="DA443" s="33"/>
      <c r="DB443" s="33"/>
      <c r="DC443" s="33"/>
      <c r="DD443" s="33"/>
      <c r="DE443" s="33"/>
      <c r="DF443" s="33"/>
      <c r="DG443" s="33"/>
      <c r="DH443" s="33"/>
      <c r="DI443" s="33"/>
      <c r="DJ443" s="33"/>
      <c r="DK443" s="33"/>
      <c r="DL443" s="33"/>
      <c r="DM443" s="33"/>
      <c r="DN443" s="33"/>
      <c r="DO443" s="33"/>
      <c r="DP443" s="33"/>
      <c r="DQ443" s="33"/>
      <c r="DR443" s="33"/>
      <c r="DS443" s="33"/>
      <c r="DT443" s="33"/>
      <c r="DU443" s="33"/>
      <c r="DV443" s="33"/>
      <c r="DW443" s="33"/>
      <c r="DX443" s="33"/>
      <c r="DY443" s="33"/>
      <c r="DZ443" s="33"/>
      <c r="EA443" s="33"/>
      <c r="EB443" s="33"/>
      <c r="EC443" s="33"/>
      <c r="ED443" s="33"/>
      <c r="EE443" s="33"/>
      <c r="EF443" s="33"/>
      <c r="EG443" s="33"/>
      <c r="EH443" s="33"/>
      <c r="EI443" s="33"/>
      <c r="EJ443" s="33"/>
      <c r="EK443" s="33"/>
      <c r="EL443" s="33"/>
      <c r="EM443" s="33"/>
      <c r="EN443" s="33"/>
      <c r="EO443" s="33"/>
      <c r="EP443" s="33"/>
      <c r="EQ443" s="33"/>
      <c r="ER443" s="33"/>
      <c r="ES443" s="33"/>
      <c r="ET443" s="33"/>
      <c r="EU443" s="33"/>
      <c r="EV443" s="33"/>
      <c r="EW443" s="33"/>
      <c r="EX443" s="33"/>
      <c r="EY443" s="33"/>
      <c r="EZ443" s="33"/>
      <c r="FA443" s="33"/>
      <c r="FB443" s="33"/>
      <c r="FC443" s="33"/>
      <c r="FD443" s="33"/>
      <c r="FE443" s="33"/>
      <c r="FF443" s="33"/>
      <c r="FG443" s="33"/>
      <c r="FH443" s="33"/>
      <c r="FI443" s="33"/>
      <c r="FJ443" s="33"/>
      <c r="FK443" s="33"/>
      <c r="FL443" s="33"/>
      <c r="FM443" s="33"/>
      <c r="FN443" s="33"/>
      <c r="FO443" s="33"/>
      <c r="FP443" s="33"/>
      <c r="FQ443" s="33"/>
      <c r="FR443" s="33"/>
      <c r="FS443" s="33"/>
      <c r="FT443" s="33"/>
      <c r="FU443" s="33"/>
      <c r="FV443" s="33"/>
      <c r="FW443" s="33"/>
      <c r="FX443" s="33"/>
      <c r="FY443" s="33"/>
      <c r="FZ443" s="33"/>
      <c r="GA443" s="33"/>
      <c r="GB443" s="33"/>
      <c r="GC443" s="33"/>
      <c r="GD443" s="33"/>
      <c r="GE443" s="33"/>
      <c r="GF443" s="33"/>
      <c r="GG443" s="33"/>
      <c r="GH443" s="33"/>
      <c r="GI443" s="33"/>
      <c r="GJ443" s="33"/>
      <c r="GK443" s="33"/>
      <c r="GL443" s="33"/>
      <c r="GM443" s="33"/>
      <c r="GN443" s="33"/>
      <c r="GO443" s="33"/>
      <c r="GP443" s="33"/>
      <c r="GQ443" s="33"/>
      <c r="GR443" s="33"/>
      <c r="GS443" s="33"/>
      <c r="GT443" s="33"/>
      <c r="GU443" s="33"/>
      <c r="GV443" s="33"/>
      <c r="GW443" s="33"/>
      <c r="GX443" s="33"/>
      <c r="GY443" s="33"/>
      <c r="GZ443" s="33"/>
      <c r="HA443" s="33"/>
      <c r="HB443" s="33"/>
      <c r="HC443" s="33"/>
      <c r="HD443" s="33"/>
      <c r="HE443" s="33"/>
      <c r="HF443" s="33"/>
      <c r="HG443" s="33"/>
      <c r="HH443" s="33"/>
      <c r="HI443" s="33"/>
      <c r="HJ443" s="33"/>
      <c r="HK443" s="33"/>
      <c r="HL443" s="33"/>
      <c r="HM443" s="33"/>
      <c r="HN443" s="33"/>
      <c r="HO443" s="33"/>
      <c r="HP443" s="33"/>
      <c r="HQ443" s="33"/>
      <c r="HR443" s="33"/>
      <c r="HS443" s="33"/>
      <c r="HT443" s="33"/>
      <c r="HU443" s="33"/>
      <c r="HV443" s="33"/>
      <c r="HW443" s="33"/>
      <c r="HX443" s="33"/>
      <c r="HY443" s="33"/>
      <c r="HZ443" s="33"/>
      <c r="IA443" s="33"/>
      <c r="IB443" s="33"/>
      <c r="IC443" s="33"/>
      <c r="ID443" s="33"/>
      <c r="IE443" s="33"/>
      <c r="IF443" s="33"/>
      <c r="IG443" s="33"/>
      <c r="IH443" s="33"/>
      <c r="II443" s="33"/>
      <c r="IJ443" s="33"/>
      <c r="IK443" s="33"/>
      <c r="IL443" s="33"/>
      <c r="IM443" s="33"/>
      <c r="IN443" s="33"/>
      <c r="IO443" s="33"/>
      <c r="IP443" s="33"/>
      <c r="IQ443" s="33"/>
      <c r="IR443" s="33"/>
      <c r="IS443" s="33"/>
      <c r="IT443" s="33"/>
      <c r="IU443" s="33"/>
    </row>
    <row r="444" spans="1:255" ht="13.5">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row>
    <row r="445" spans="1:255" ht="14.25">
      <c r="A445" s="35" t="s">
        <v>66</v>
      </c>
      <c r="BA445" s="36"/>
      <c r="BB445" s="37"/>
      <c r="BC445" s="36" t="s">
        <v>67</v>
      </c>
    </row>
    <row r="447" spans="1:255">
      <c r="AD447" s="38"/>
      <c r="AH447" s="38"/>
      <c r="AI447" s="38"/>
      <c r="AJ447" s="38"/>
      <c r="AK447" s="38"/>
      <c r="AL447" s="38"/>
      <c r="AM447" s="38"/>
      <c r="AS447" s="38"/>
      <c r="BB447" s="39" t="s">
        <v>68</v>
      </c>
    </row>
    <row r="448" spans="1:255">
      <c r="AD448" s="38"/>
      <c r="AH448" s="38"/>
      <c r="AI448" s="38"/>
      <c r="AJ448" s="38"/>
      <c r="AK448" s="38"/>
      <c r="AL448" s="38"/>
      <c r="AM448" s="38"/>
      <c r="AS448" s="38"/>
    </row>
    <row r="449" spans="1:59" ht="13.5" thickBot="1">
      <c r="AD449" s="38"/>
      <c r="AH449" s="38"/>
      <c r="AI449" s="38"/>
      <c r="AJ449" s="38"/>
      <c r="AK449" s="38"/>
      <c r="AL449" s="38"/>
      <c r="AM449" s="38"/>
      <c r="AS449" s="38"/>
    </row>
    <row r="450" spans="1:59" ht="15" thickBot="1">
      <c r="A450" s="127" t="s">
        <v>69</v>
      </c>
      <c r="B450" s="128"/>
      <c r="C450" s="128"/>
      <c r="D450" s="128"/>
      <c r="E450" s="128"/>
      <c r="F450" s="128"/>
      <c r="G450" s="128"/>
      <c r="H450" s="128"/>
      <c r="I450" s="128"/>
      <c r="J450" s="128"/>
      <c r="K450" s="129"/>
      <c r="L450" s="130">
        <v>13</v>
      </c>
      <c r="M450" s="131"/>
      <c r="N450" s="131"/>
      <c r="O450" s="132"/>
      <c r="P450" s="127" t="s">
        <v>70</v>
      </c>
      <c r="Q450" s="128"/>
      <c r="R450" s="128"/>
      <c r="S450" s="128"/>
      <c r="T450" s="128"/>
      <c r="U450" s="129"/>
      <c r="V450" s="133" t="s">
        <v>129</v>
      </c>
      <c r="W450" s="133"/>
      <c r="X450" s="133"/>
      <c r="Y450" s="133"/>
      <c r="Z450" s="133"/>
      <c r="AA450" s="133"/>
      <c r="AB450" s="133"/>
      <c r="AC450" s="133"/>
      <c r="AD450" s="133"/>
      <c r="AE450" s="133"/>
      <c r="AF450" s="133"/>
      <c r="AG450" s="133"/>
      <c r="AH450" s="133"/>
      <c r="AI450" s="133"/>
      <c r="AJ450" s="133"/>
      <c r="AK450" s="133"/>
      <c r="AL450" s="133"/>
      <c r="AM450" s="133"/>
      <c r="AN450" s="133"/>
      <c r="AO450" s="133"/>
      <c r="AP450" s="133"/>
      <c r="AQ450" s="133"/>
      <c r="AR450" s="133"/>
      <c r="AS450" s="133"/>
      <c r="AT450" s="133"/>
      <c r="AU450" s="133"/>
      <c r="AV450" s="133"/>
      <c r="AW450" s="133"/>
      <c r="AX450" s="133"/>
      <c r="AY450" s="133"/>
      <c r="AZ450" s="133"/>
      <c r="BA450" s="133"/>
      <c r="BB450" s="134"/>
    </row>
    <row r="451" spans="1:59" ht="14.25">
      <c r="A451" s="40"/>
      <c r="B451" s="40"/>
      <c r="C451" s="40"/>
      <c r="D451" s="40"/>
      <c r="E451" s="40"/>
      <c r="F451" s="40"/>
      <c r="G451" s="40"/>
      <c r="H451" s="40"/>
      <c r="I451" s="40"/>
      <c r="J451" s="40"/>
      <c r="K451" s="40"/>
      <c r="L451" s="41"/>
      <c r="M451" s="41"/>
      <c r="N451" s="41"/>
      <c r="O451" s="41"/>
      <c r="P451" s="40"/>
      <c r="Q451" s="40"/>
      <c r="R451" s="40"/>
      <c r="S451" s="40"/>
      <c r="T451" s="40"/>
      <c r="U451" s="40"/>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row>
    <row r="452" spans="1:59" ht="14.25">
      <c r="A452" s="43"/>
      <c r="B452" s="44" t="s">
        <v>72</v>
      </c>
      <c r="C452" s="31"/>
      <c r="D452" s="31"/>
      <c r="E452" s="31"/>
      <c r="F452" s="31"/>
      <c r="G452" s="31"/>
      <c r="H452" s="31"/>
      <c r="I452" s="31"/>
      <c r="J452" s="31"/>
      <c r="K452" s="31"/>
      <c r="L452" s="45"/>
      <c r="M452" s="45"/>
      <c r="N452" s="45"/>
      <c r="O452" s="45"/>
      <c r="P452" s="31"/>
      <c r="Q452" s="31"/>
      <c r="R452" s="31"/>
      <c r="S452" s="31"/>
      <c r="T452" s="31"/>
      <c r="U452" s="31"/>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row>
    <row r="453" spans="1:59" ht="15" thickBot="1">
      <c r="A453" s="31"/>
      <c r="B453" s="31"/>
      <c r="C453" s="31"/>
      <c r="D453" s="31"/>
      <c r="E453" s="31"/>
      <c r="F453" s="31"/>
      <c r="G453" s="31"/>
      <c r="H453" s="31"/>
      <c r="I453" s="31"/>
      <c r="J453" s="31"/>
      <c r="K453" s="31"/>
      <c r="L453" s="45"/>
      <c r="M453" s="45"/>
      <c r="N453" s="45"/>
      <c r="O453" s="45"/>
      <c r="P453" s="31"/>
      <c r="Q453" s="31"/>
      <c r="R453" s="31"/>
      <c r="S453" s="31"/>
      <c r="T453" s="31"/>
      <c r="U453" s="31"/>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row>
    <row r="454" spans="1:59" ht="14.25">
      <c r="A454" s="31"/>
      <c r="B454" s="46"/>
      <c r="C454" s="40"/>
      <c r="D454" s="40"/>
      <c r="E454" s="40"/>
      <c r="F454" s="40"/>
      <c r="G454" s="40"/>
      <c r="H454" s="40"/>
      <c r="I454" s="40"/>
      <c r="J454" s="40"/>
      <c r="K454" s="40"/>
      <c r="L454" s="41"/>
      <c r="M454" s="41"/>
      <c r="N454" s="41"/>
      <c r="O454" s="41"/>
      <c r="P454" s="40"/>
      <c r="Q454" s="40"/>
      <c r="R454" s="40"/>
      <c r="S454" s="40"/>
      <c r="T454" s="40"/>
      <c r="U454" s="40"/>
      <c r="V454" s="42"/>
      <c r="W454" s="42"/>
      <c r="X454" s="42"/>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47"/>
    </row>
    <row r="455" spans="1:59">
      <c r="A455" s="31"/>
      <c r="B455" s="135" t="s">
        <v>130</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36"/>
      <c r="AK455" s="136"/>
      <c r="AL455" s="136"/>
      <c r="AM455" s="136"/>
      <c r="AN455" s="136"/>
      <c r="AO455" s="136"/>
      <c r="AP455" s="136"/>
      <c r="AQ455" s="136"/>
      <c r="AR455" s="136"/>
      <c r="AS455" s="136"/>
      <c r="AT455" s="136"/>
      <c r="AU455" s="136"/>
      <c r="AV455" s="136"/>
      <c r="AW455" s="136"/>
      <c r="AX455" s="136"/>
      <c r="AY455" s="136"/>
      <c r="AZ455" s="136"/>
      <c r="BA455" s="136"/>
      <c r="BB455" s="137"/>
    </row>
    <row r="456" spans="1:59" ht="13.5">
      <c r="A456" s="31"/>
      <c r="B456" s="135"/>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6"/>
      <c r="AK456" s="136"/>
      <c r="AL456" s="136"/>
      <c r="AM456" s="136"/>
      <c r="AN456" s="136"/>
      <c r="AO456" s="136"/>
      <c r="AP456" s="136"/>
      <c r="AQ456" s="136"/>
      <c r="AR456" s="136"/>
      <c r="AS456" s="136"/>
      <c r="AT456" s="136"/>
      <c r="AU456" s="136"/>
      <c r="AV456" s="136"/>
      <c r="AW456" s="136"/>
      <c r="AX456" s="136"/>
      <c r="AY456" s="136"/>
      <c r="AZ456" s="136"/>
      <c r="BA456" s="136"/>
      <c r="BB456" s="137"/>
      <c r="BG456" s="34"/>
    </row>
    <row r="457" spans="1:59">
      <c r="A457" s="31"/>
      <c r="B457" s="135"/>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c r="AH457" s="136"/>
      <c r="AI457" s="136"/>
      <c r="AJ457" s="136"/>
      <c r="AK457" s="136"/>
      <c r="AL457" s="136"/>
      <c r="AM457" s="136"/>
      <c r="AN457" s="136"/>
      <c r="AO457" s="136"/>
      <c r="AP457" s="136"/>
      <c r="AQ457" s="136"/>
      <c r="AR457" s="136"/>
      <c r="AS457" s="136"/>
      <c r="AT457" s="136"/>
      <c r="AU457" s="136"/>
      <c r="AV457" s="136"/>
      <c r="AW457" s="136"/>
      <c r="AX457" s="136"/>
      <c r="AY457" s="136"/>
      <c r="AZ457" s="136"/>
      <c r="BA457" s="136"/>
      <c r="BB457" s="137"/>
    </row>
    <row r="458" spans="1:59">
      <c r="A458" s="31"/>
      <c r="B458" s="135"/>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36"/>
      <c r="AK458" s="136"/>
      <c r="AL458" s="136"/>
      <c r="AM458" s="136"/>
      <c r="AN458" s="136"/>
      <c r="AO458" s="136"/>
      <c r="AP458" s="136"/>
      <c r="AQ458" s="136"/>
      <c r="AR458" s="136"/>
      <c r="AS458" s="136"/>
      <c r="AT458" s="136"/>
      <c r="AU458" s="136"/>
      <c r="AV458" s="136"/>
      <c r="AW458" s="136"/>
      <c r="AX458" s="136"/>
      <c r="AY458" s="136"/>
      <c r="AZ458" s="136"/>
      <c r="BA458" s="136"/>
      <c r="BB458" s="137"/>
    </row>
    <row r="459" spans="1:59">
      <c r="A459" s="31"/>
      <c r="B459" s="135"/>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c r="AJ459" s="136"/>
      <c r="AK459" s="136"/>
      <c r="AL459" s="136"/>
      <c r="AM459" s="136"/>
      <c r="AN459" s="136"/>
      <c r="AO459" s="136"/>
      <c r="AP459" s="136"/>
      <c r="AQ459" s="136"/>
      <c r="AR459" s="136"/>
      <c r="AS459" s="136"/>
      <c r="AT459" s="136"/>
      <c r="AU459" s="136"/>
      <c r="AV459" s="136"/>
      <c r="AW459" s="136"/>
      <c r="AX459" s="136"/>
      <c r="AY459" s="136"/>
      <c r="AZ459" s="136"/>
      <c r="BA459" s="136"/>
      <c r="BB459" s="137"/>
    </row>
    <row r="460" spans="1:59">
      <c r="A460" s="31"/>
      <c r="B460" s="135"/>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c r="AH460" s="136"/>
      <c r="AI460" s="136"/>
      <c r="AJ460" s="136"/>
      <c r="AK460" s="136"/>
      <c r="AL460" s="136"/>
      <c r="AM460" s="136"/>
      <c r="AN460" s="136"/>
      <c r="AO460" s="136"/>
      <c r="AP460" s="136"/>
      <c r="AQ460" s="136"/>
      <c r="AR460" s="136"/>
      <c r="AS460" s="136"/>
      <c r="AT460" s="136"/>
      <c r="AU460" s="136"/>
      <c r="AV460" s="136"/>
      <c r="AW460" s="136"/>
      <c r="AX460" s="136"/>
      <c r="AY460" s="136"/>
      <c r="AZ460" s="136"/>
      <c r="BA460" s="136"/>
      <c r="BB460" s="137"/>
    </row>
    <row r="461" spans="1:59">
      <c r="A461" s="31"/>
      <c r="B461" s="135"/>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c r="AH461" s="136"/>
      <c r="AI461" s="136"/>
      <c r="AJ461" s="136"/>
      <c r="AK461" s="136"/>
      <c r="AL461" s="136"/>
      <c r="AM461" s="136"/>
      <c r="AN461" s="136"/>
      <c r="AO461" s="136"/>
      <c r="AP461" s="136"/>
      <c r="AQ461" s="136"/>
      <c r="AR461" s="136"/>
      <c r="AS461" s="136"/>
      <c r="AT461" s="136"/>
      <c r="AU461" s="136"/>
      <c r="AV461" s="136"/>
      <c r="AW461" s="136"/>
      <c r="AX461" s="136"/>
      <c r="AY461" s="136"/>
      <c r="AZ461" s="136"/>
      <c r="BA461" s="136"/>
      <c r="BB461" s="137"/>
    </row>
    <row r="462" spans="1:59">
      <c r="A462" s="31"/>
      <c r="B462" s="135"/>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c r="AH462" s="136"/>
      <c r="AI462" s="136"/>
      <c r="AJ462" s="136"/>
      <c r="AK462" s="136"/>
      <c r="AL462" s="136"/>
      <c r="AM462" s="136"/>
      <c r="AN462" s="136"/>
      <c r="AO462" s="136"/>
      <c r="AP462" s="136"/>
      <c r="AQ462" s="136"/>
      <c r="AR462" s="136"/>
      <c r="AS462" s="136"/>
      <c r="AT462" s="136"/>
      <c r="AU462" s="136"/>
      <c r="AV462" s="136"/>
      <c r="AW462" s="136"/>
      <c r="AX462" s="136"/>
      <c r="AY462" s="136"/>
      <c r="AZ462" s="136"/>
      <c r="BA462" s="136"/>
      <c r="BB462" s="137"/>
    </row>
    <row r="463" spans="1:59">
      <c r="A463" s="31"/>
      <c r="B463" s="135"/>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6"/>
      <c r="AL463" s="136"/>
      <c r="AM463" s="136"/>
      <c r="AN463" s="136"/>
      <c r="AO463" s="136"/>
      <c r="AP463" s="136"/>
      <c r="AQ463" s="136"/>
      <c r="AR463" s="136"/>
      <c r="AS463" s="136"/>
      <c r="AT463" s="136"/>
      <c r="AU463" s="136"/>
      <c r="AV463" s="136"/>
      <c r="AW463" s="136"/>
      <c r="AX463" s="136"/>
      <c r="AY463" s="136"/>
      <c r="AZ463" s="136"/>
      <c r="BA463" s="136"/>
      <c r="BB463" s="137"/>
    </row>
    <row r="464" spans="1:59">
      <c r="A464" s="31"/>
      <c r="B464" s="135"/>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c r="AA464" s="136"/>
      <c r="AB464" s="136"/>
      <c r="AC464" s="136"/>
      <c r="AD464" s="136"/>
      <c r="AE464" s="136"/>
      <c r="AF464" s="136"/>
      <c r="AG464" s="136"/>
      <c r="AH464" s="136"/>
      <c r="AI464" s="136"/>
      <c r="AJ464" s="136"/>
      <c r="AK464" s="136"/>
      <c r="AL464" s="136"/>
      <c r="AM464" s="136"/>
      <c r="AN464" s="136"/>
      <c r="AO464" s="136"/>
      <c r="AP464" s="136"/>
      <c r="AQ464" s="136"/>
      <c r="AR464" s="136"/>
      <c r="AS464" s="136"/>
      <c r="AT464" s="136"/>
      <c r="AU464" s="136"/>
      <c r="AV464" s="136"/>
      <c r="AW464" s="136"/>
      <c r="AX464" s="136"/>
      <c r="AY464" s="136"/>
      <c r="AZ464" s="136"/>
      <c r="BA464" s="136"/>
      <c r="BB464" s="137"/>
    </row>
    <row r="465" spans="1:255" ht="15" thickBot="1">
      <c r="A465" s="48"/>
      <c r="B465" s="49"/>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c r="AZ465" s="50"/>
      <c r="BA465" s="50"/>
      <c r="BB465" s="51"/>
    </row>
    <row r="466" spans="1:255">
      <c r="B466" s="52"/>
    </row>
    <row r="467" spans="1:255">
      <c r="B467" s="52"/>
    </row>
    <row r="468" spans="1:255" ht="14.25">
      <c r="B468" s="44" t="s">
        <v>74</v>
      </c>
      <c r="C468" s="31"/>
      <c r="D468" s="31"/>
      <c r="E468" s="31"/>
      <c r="F468" s="31"/>
      <c r="G468" s="31"/>
      <c r="H468" s="31"/>
      <c r="I468" s="31"/>
      <c r="J468" s="31"/>
      <c r="K468" s="31"/>
      <c r="L468" s="45"/>
      <c r="M468" s="45"/>
      <c r="N468" s="45"/>
      <c r="O468" s="45"/>
      <c r="P468" s="31"/>
      <c r="Q468" s="31"/>
      <c r="R468" s="31"/>
      <c r="S468" s="31"/>
      <c r="T468" s="31"/>
      <c r="U468" s="31"/>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row>
    <row r="469" spans="1:255" ht="15" thickBot="1">
      <c r="B469" s="31"/>
      <c r="C469" s="31"/>
      <c r="D469" s="31"/>
      <c r="E469" s="31"/>
      <c r="F469" s="31"/>
      <c r="G469" s="31"/>
      <c r="H469" s="31"/>
      <c r="I469" s="31"/>
      <c r="J469" s="31"/>
      <c r="K469" s="31"/>
      <c r="L469" s="45"/>
      <c r="M469" s="45"/>
      <c r="N469" s="45"/>
      <c r="O469" s="45"/>
      <c r="P469" s="31"/>
      <c r="Q469" s="31"/>
      <c r="R469" s="31"/>
      <c r="S469" s="31"/>
      <c r="T469" s="31"/>
      <c r="U469" s="31"/>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t="s">
        <v>75</v>
      </c>
      <c r="AW469" s="44"/>
      <c r="AX469" s="44"/>
      <c r="AY469" s="44"/>
      <c r="AZ469" s="44"/>
      <c r="BA469" s="44"/>
      <c r="BB469" s="44"/>
    </row>
    <row r="470" spans="1:255" s="34" customFormat="1" ht="13.5">
      <c r="A470" s="31"/>
      <c r="B470" s="138" t="s">
        <v>76</v>
      </c>
      <c r="C470" s="167"/>
      <c r="D470" s="167"/>
      <c r="E470" s="167"/>
      <c r="F470" s="16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168"/>
      <c r="AE470" s="144" t="s">
        <v>170</v>
      </c>
      <c r="AF470" s="167"/>
      <c r="AG470" s="167"/>
      <c r="AH470" s="167"/>
      <c r="AI470" s="167"/>
      <c r="AJ470" s="167"/>
      <c r="AK470" s="167"/>
      <c r="AL470" s="167"/>
      <c r="AM470" s="168"/>
      <c r="AN470" s="144" t="s">
        <v>171</v>
      </c>
      <c r="AO470" s="167"/>
      <c r="AP470" s="167"/>
      <c r="AQ470" s="167"/>
      <c r="AR470" s="167"/>
      <c r="AS470" s="167"/>
      <c r="AT470" s="167"/>
      <c r="AU470" s="167"/>
      <c r="AV470" s="168"/>
      <c r="AW470" s="144" t="s">
        <v>78</v>
      </c>
      <c r="AX470" s="167"/>
      <c r="AY470" s="167"/>
      <c r="AZ470" s="167"/>
      <c r="BA470" s="167"/>
      <c r="BB470" s="178"/>
      <c r="BC470" s="33"/>
      <c r="BD470" s="33"/>
      <c r="BE470" s="33"/>
      <c r="BF470" s="33"/>
      <c r="BG470" s="33"/>
      <c r="BH470" s="33"/>
      <c r="BI470" s="33"/>
      <c r="BJ470" s="33"/>
      <c r="BK470" s="33"/>
      <c r="BL470" s="33"/>
      <c r="BM470" s="33"/>
      <c r="BN470" s="33"/>
      <c r="BO470" s="33"/>
      <c r="BP470" s="33"/>
      <c r="BQ470" s="33"/>
      <c r="BR470" s="33"/>
      <c r="BS470" s="33"/>
      <c r="BT470" s="33"/>
      <c r="BU470" s="33"/>
      <c r="BV470" s="33"/>
      <c r="BW470" s="33"/>
      <c r="BX470" s="33"/>
      <c r="BY470" s="33"/>
      <c r="BZ470" s="33"/>
      <c r="CA470" s="33"/>
      <c r="CB470" s="33"/>
      <c r="CC470" s="33"/>
      <c r="CD470" s="33"/>
      <c r="CE470" s="33"/>
      <c r="CF470" s="33"/>
      <c r="CG470" s="33"/>
      <c r="CH470" s="33"/>
      <c r="CI470" s="33"/>
      <c r="CJ470" s="33"/>
      <c r="CK470" s="33"/>
      <c r="CL470" s="33"/>
      <c r="CM470" s="33"/>
      <c r="CN470" s="33"/>
      <c r="CO470" s="33"/>
      <c r="CP470" s="33"/>
      <c r="CQ470" s="33"/>
      <c r="CR470" s="33"/>
      <c r="CS470" s="33"/>
      <c r="CT470" s="33"/>
      <c r="CU470" s="33"/>
      <c r="CV470" s="33"/>
      <c r="CW470" s="33"/>
      <c r="CX470" s="33"/>
      <c r="CY470" s="33"/>
      <c r="CZ470" s="33"/>
      <c r="DA470" s="33"/>
      <c r="DB470" s="33"/>
      <c r="DC470" s="33"/>
      <c r="DD470" s="33"/>
      <c r="DE470" s="33"/>
      <c r="DF470" s="33"/>
      <c r="DG470" s="33"/>
      <c r="DH470" s="33"/>
      <c r="DI470" s="33"/>
      <c r="DJ470" s="33"/>
      <c r="DK470" s="33"/>
      <c r="DL470" s="33"/>
      <c r="DM470" s="33"/>
      <c r="DN470" s="33"/>
      <c r="DO470" s="33"/>
      <c r="DP470" s="33"/>
      <c r="DQ470" s="33"/>
      <c r="DR470" s="33"/>
      <c r="DS470" s="33"/>
      <c r="DT470" s="33"/>
      <c r="DU470" s="33"/>
      <c r="DV470" s="33"/>
      <c r="DW470" s="33"/>
      <c r="DX470" s="33"/>
      <c r="DY470" s="33"/>
      <c r="DZ470" s="33"/>
      <c r="EA470" s="33"/>
      <c r="EB470" s="33"/>
      <c r="EC470" s="33"/>
      <c r="ED470" s="33"/>
      <c r="EE470" s="33"/>
      <c r="EF470" s="33"/>
      <c r="EG470" s="33"/>
      <c r="EH470" s="33"/>
      <c r="EI470" s="33"/>
      <c r="EJ470" s="33"/>
      <c r="EK470" s="33"/>
      <c r="EL470" s="33"/>
      <c r="EM470" s="33"/>
      <c r="EN470" s="33"/>
      <c r="EO470" s="33"/>
      <c r="EP470" s="33"/>
      <c r="EQ470" s="33"/>
      <c r="ER470" s="33"/>
      <c r="ES470" s="33"/>
      <c r="ET470" s="33"/>
      <c r="EU470" s="33"/>
      <c r="EV470" s="33"/>
      <c r="EW470" s="33"/>
      <c r="EX470" s="33"/>
      <c r="EY470" s="33"/>
      <c r="EZ470" s="33"/>
      <c r="FA470" s="33"/>
      <c r="FB470" s="33"/>
      <c r="FC470" s="33"/>
      <c r="FD470" s="33"/>
      <c r="FE470" s="33"/>
      <c r="FF470" s="33"/>
      <c r="FG470" s="33"/>
      <c r="FH470" s="33"/>
      <c r="FI470" s="33"/>
      <c r="FJ470" s="33"/>
      <c r="FK470" s="33"/>
      <c r="FL470" s="33"/>
      <c r="FM470" s="33"/>
      <c r="FN470" s="33"/>
      <c r="FO470" s="33"/>
      <c r="FP470" s="33"/>
      <c r="FQ470" s="33"/>
      <c r="FR470" s="33"/>
      <c r="FS470" s="33"/>
      <c r="FT470" s="33"/>
      <c r="FU470" s="33"/>
      <c r="FV470" s="33"/>
      <c r="FW470" s="33"/>
      <c r="FX470" s="33"/>
      <c r="FY470" s="33"/>
      <c r="FZ470" s="33"/>
      <c r="GA470" s="33"/>
      <c r="GB470" s="33"/>
      <c r="GC470" s="33"/>
      <c r="GD470" s="33"/>
      <c r="GE470" s="33"/>
      <c r="GF470" s="33"/>
      <c r="GG470" s="33"/>
      <c r="GH470" s="33"/>
      <c r="GI470" s="33"/>
      <c r="GJ470" s="33"/>
      <c r="GK470" s="33"/>
      <c r="GL470" s="33"/>
      <c r="GM470" s="33"/>
      <c r="GN470" s="33"/>
      <c r="GO470" s="33"/>
      <c r="GP470" s="33"/>
      <c r="GQ470" s="33"/>
      <c r="GR470" s="33"/>
      <c r="GS470" s="33"/>
      <c r="GT470" s="33"/>
      <c r="GU470" s="33"/>
      <c r="GV470" s="33"/>
      <c r="GW470" s="33"/>
      <c r="GX470" s="33"/>
      <c r="GY470" s="33"/>
      <c r="GZ470" s="33"/>
      <c r="HA470" s="33"/>
      <c r="HB470" s="33"/>
      <c r="HC470" s="33"/>
      <c r="HD470" s="33"/>
      <c r="HE470" s="33"/>
      <c r="HF470" s="33"/>
      <c r="HG470" s="33"/>
      <c r="HH470" s="33"/>
      <c r="HI470" s="33"/>
      <c r="HJ470" s="33"/>
      <c r="HK470" s="33"/>
      <c r="HL470" s="33"/>
      <c r="HM470" s="33"/>
      <c r="HN470" s="33"/>
      <c r="HO470" s="33"/>
      <c r="HP470" s="33"/>
      <c r="HQ470" s="33"/>
      <c r="HR470" s="33"/>
      <c r="HS470" s="33"/>
      <c r="HT470" s="33"/>
      <c r="HU470" s="33"/>
      <c r="HV470" s="33"/>
      <c r="HW470" s="33"/>
      <c r="HX470" s="33"/>
      <c r="HY470" s="33"/>
      <c r="HZ470" s="33"/>
      <c r="IA470" s="33"/>
      <c r="IB470" s="33"/>
      <c r="IC470" s="33"/>
      <c r="ID470" s="33"/>
      <c r="IE470" s="33"/>
      <c r="IF470" s="33"/>
      <c r="IG470" s="33"/>
      <c r="IH470" s="33"/>
      <c r="II470" s="33"/>
      <c r="IJ470" s="33"/>
      <c r="IK470" s="33"/>
      <c r="IL470" s="33"/>
      <c r="IM470" s="33"/>
      <c r="IN470" s="33"/>
      <c r="IO470" s="33"/>
      <c r="IP470" s="33"/>
      <c r="IQ470" s="33"/>
      <c r="IR470" s="33"/>
      <c r="IS470" s="33"/>
      <c r="IT470" s="33"/>
      <c r="IU470" s="33"/>
    </row>
    <row r="471" spans="1:255" s="34" customFormat="1" ht="13.5">
      <c r="A471" s="31"/>
      <c r="B471" s="169"/>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1"/>
      <c r="AE471" s="177"/>
      <c r="AF471" s="170"/>
      <c r="AG471" s="170"/>
      <c r="AH471" s="170"/>
      <c r="AI471" s="170"/>
      <c r="AJ471" s="170"/>
      <c r="AK471" s="170"/>
      <c r="AL471" s="170"/>
      <c r="AM471" s="171"/>
      <c r="AN471" s="177"/>
      <c r="AO471" s="170"/>
      <c r="AP471" s="170"/>
      <c r="AQ471" s="170"/>
      <c r="AR471" s="170"/>
      <c r="AS471" s="170"/>
      <c r="AT471" s="170"/>
      <c r="AU471" s="170"/>
      <c r="AV471" s="171"/>
      <c r="AW471" s="177"/>
      <c r="AX471" s="170"/>
      <c r="AY471" s="170"/>
      <c r="AZ471" s="170"/>
      <c r="BA471" s="170"/>
      <c r="BB471" s="179"/>
      <c r="BC471" s="33"/>
      <c r="BD471" s="33"/>
      <c r="BE471" s="33"/>
      <c r="BF471" s="33"/>
      <c r="BG471" s="33"/>
      <c r="BH471" s="33"/>
      <c r="BI471" s="33"/>
      <c r="BJ471" s="33"/>
      <c r="BK471" s="33"/>
      <c r="BL471" s="33"/>
      <c r="BM471" s="33"/>
      <c r="BN471" s="33"/>
      <c r="BO471" s="33"/>
      <c r="BP471" s="33"/>
      <c r="BQ471" s="33"/>
      <c r="BR471" s="33"/>
      <c r="BS471" s="33"/>
      <c r="BT471" s="33"/>
      <c r="BU471" s="33"/>
      <c r="BV471" s="33"/>
      <c r="BW471" s="33"/>
      <c r="BX471" s="33"/>
      <c r="BY471" s="33"/>
      <c r="BZ471" s="33"/>
      <c r="CA471" s="33"/>
      <c r="CB471" s="33"/>
      <c r="CC471" s="33"/>
      <c r="CD471" s="33"/>
      <c r="CE471" s="33"/>
      <c r="CF471" s="33"/>
      <c r="CG471" s="33"/>
      <c r="CH471" s="33"/>
      <c r="CI471" s="33"/>
      <c r="CJ471" s="33"/>
      <c r="CK471" s="33"/>
      <c r="CL471" s="33"/>
      <c r="CM471" s="33"/>
      <c r="CN471" s="33"/>
      <c r="CO471" s="33"/>
      <c r="CP471" s="33"/>
      <c r="CQ471" s="33"/>
      <c r="CR471" s="33"/>
      <c r="CS471" s="33"/>
      <c r="CT471" s="33"/>
      <c r="CU471" s="33"/>
      <c r="CV471" s="33"/>
      <c r="CW471" s="33"/>
      <c r="CX471" s="33"/>
      <c r="CY471" s="33"/>
      <c r="CZ471" s="33"/>
      <c r="DA471" s="33"/>
      <c r="DB471" s="33"/>
      <c r="DC471" s="33"/>
      <c r="DD471" s="33"/>
      <c r="DE471" s="33"/>
      <c r="DF471" s="33"/>
      <c r="DG471" s="33"/>
      <c r="DH471" s="33"/>
      <c r="DI471" s="33"/>
      <c r="DJ471" s="33"/>
      <c r="DK471" s="33"/>
      <c r="DL471" s="33"/>
      <c r="DM471" s="33"/>
      <c r="DN471" s="33"/>
      <c r="DO471" s="33"/>
      <c r="DP471" s="33"/>
      <c r="DQ471" s="33"/>
      <c r="DR471" s="33"/>
      <c r="DS471" s="33"/>
      <c r="DT471" s="33"/>
      <c r="DU471" s="33"/>
      <c r="DV471" s="33"/>
      <c r="DW471" s="33"/>
      <c r="DX471" s="33"/>
      <c r="DY471" s="33"/>
      <c r="DZ471" s="33"/>
      <c r="EA471" s="33"/>
      <c r="EB471" s="33"/>
      <c r="EC471" s="33"/>
      <c r="ED471" s="33"/>
      <c r="EE471" s="33"/>
      <c r="EF471" s="33"/>
      <c r="EG471" s="33"/>
      <c r="EH471" s="33"/>
      <c r="EI471" s="33"/>
      <c r="EJ471" s="33"/>
      <c r="EK471" s="33"/>
      <c r="EL471" s="33"/>
      <c r="EM471" s="33"/>
      <c r="EN471" s="33"/>
      <c r="EO471" s="33"/>
      <c r="EP471" s="33"/>
      <c r="EQ471" s="33"/>
      <c r="ER471" s="33"/>
      <c r="ES471" s="33"/>
      <c r="ET471" s="33"/>
      <c r="EU471" s="33"/>
      <c r="EV471" s="33"/>
      <c r="EW471" s="33"/>
      <c r="EX471" s="33"/>
      <c r="EY471" s="33"/>
      <c r="EZ471" s="33"/>
      <c r="FA471" s="33"/>
      <c r="FB471" s="33"/>
      <c r="FC471" s="33"/>
      <c r="FD471" s="33"/>
      <c r="FE471" s="33"/>
      <c r="FF471" s="33"/>
      <c r="FG471" s="33"/>
      <c r="FH471" s="33"/>
      <c r="FI471" s="33"/>
      <c r="FJ471" s="33"/>
      <c r="FK471" s="33"/>
      <c r="FL471" s="33"/>
      <c r="FM471" s="33"/>
      <c r="FN471" s="33"/>
      <c r="FO471" s="33"/>
      <c r="FP471" s="33"/>
      <c r="FQ471" s="33"/>
      <c r="FR471" s="33"/>
      <c r="FS471" s="33"/>
      <c r="FT471" s="33"/>
      <c r="FU471" s="33"/>
      <c r="FV471" s="33"/>
      <c r="FW471" s="33"/>
      <c r="FX471" s="33"/>
      <c r="FY471" s="33"/>
      <c r="FZ471" s="33"/>
      <c r="GA471" s="33"/>
      <c r="GB471" s="33"/>
      <c r="GC471" s="33"/>
      <c r="GD471" s="33"/>
      <c r="GE471" s="33"/>
      <c r="GF471" s="33"/>
      <c r="GG471" s="33"/>
      <c r="GH471" s="33"/>
      <c r="GI471" s="33"/>
      <c r="GJ471" s="33"/>
      <c r="GK471" s="33"/>
      <c r="GL471" s="33"/>
      <c r="GM471" s="33"/>
      <c r="GN471" s="33"/>
      <c r="GO471" s="33"/>
      <c r="GP471" s="33"/>
      <c r="GQ471" s="33"/>
      <c r="GR471" s="33"/>
      <c r="GS471" s="33"/>
      <c r="GT471" s="33"/>
      <c r="GU471" s="33"/>
      <c r="GV471" s="33"/>
      <c r="GW471" s="33"/>
      <c r="GX471" s="33"/>
      <c r="GY471" s="33"/>
      <c r="GZ471" s="33"/>
      <c r="HA471" s="33"/>
      <c r="HB471" s="33"/>
      <c r="HC471" s="33"/>
      <c r="HD471" s="33"/>
      <c r="HE471" s="33"/>
      <c r="HF471" s="33"/>
      <c r="HG471" s="33"/>
      <c r="HH471" s="33"/>
      <c r="HI471" s="33"/>
      <c r="HJ471" s="33"/>
      <c r="HK471" s="33"/>
      <c r="HL471" s="33"/>
      <c r="HM471" s="33"/>
      <c r="HN471" s="33"/>
      <c r="HO471" s="33"/>
      <c r="HP471" s="33"/>
      <c r="HQ471" s="33"/>
      <c r="HR471" s="33"/>
      <c r="HS471" s="33"/>
      <c r="HT471" s="33"/>
      <c r="HU471" s="33"/>
      <c r="HV471" s="33"/>
      <c r="HW471" s="33"/>
      <c r="HX471" s="33"/>
      <c r="HY471" s="33"/>
      <c r="HZ471" s="33"/>
      <c r="IA471" s="33"/>
      <c r="IB471" s="33"/>
      <c r="IC471" s="33"/>
      <c r="ID471" s="33"/>
      <c r="IE471" s="33"/>
      <c r="IF471" s="33"/>
      <c r="IG471" s="33"/>
      <c r="IH471" s="33"/>
      <c r="II471" s="33"/>
      <c r="IJ471" s="33"/>
      <c r="IK471" s="33"/>
      <c r="IL471" s="33"/>
      <c r="IM471" s="33"/>
      <c r="IN471" s="33"/>
      <c r="IO471" s="33"/>
      <c r="IP471" s="33"/>
      <c r="IQ471" s="33"/>
      <c r="IR471" s="33"/>
      <c r="IS471" s="33"/>
      <c r="IT471" s="33"/>
      <c r="IU471" s="33"/>
    </row>
    <row r="472" spans="1:255" s="34" customFormat="1" ht="14.25">
      <c r="A472" s="31"/>
      <c r="B472" s="53" t="s">
        <v>79</v>
      </c>
      <c r="C472" s="73" t="s">
        <v>131</v>
      </c>
      <c r="D472" s="54"/>
      <c r="E472" s="54"/>
      <c r="F472" s="54"/>
      <c r="G472" s="54"/>
      <c r="H472" s="54"/>
      <c r="I472" s="54"/>
      <c r="J472" s="54"/>
      <c r="K472" s="54"/>
      <c r="L472" s="54"/>
      <c r="M472" s="54"/>
      <c r="N472" s="54"/>
      <c r="O472" s="54"/>
      <c r="P472" s="54"/>
      <c r="Q472" s="54"/>
      <c r="R472" s="54"/>
      <c r="S472" s="54"/>
      <c r="T472" s="54"/>
      <c r="U472" s="54"/>
      <c r="V472" s="54"/>
      <c r="W472" s="54"/>
      <c r="X472" s="54"/>
      <c r="Y472" s="54"/>
      <c r="Z472" s="55"/>
      <c r="AA472" s="55"/>
      <c r="AB472" s="55"/>
      <c r="AC472" s="55"/>
      <c r="AD472" s="55"/>
      <c r="AE472" s="148">
        <v>89470</v>
      </c>
      <c r="AF472" s="180"/>
      <c r="AG472" s="180"/>
      <c r="AH472" s="180"/>
      <c r="AI472" s="180"/>
      <c r="AJ472" s="180"/>
      <c r="AK472" s="180"/>
      <c r="AL472" s="180"/>
      <c r="AM472" s="181"/>
      <c r="AN472" s="148">
        <v>115454</v>
      </c>
      <c r="AO472" s="180"/>
      <c r="AP472" s="180"/>
      <c r="AQ472" s="180"/>
      <c r="AR472" s="180"/>
      <c r="AS472" s="180"/>
      <c r="AT472" s="180"/>
      <c r="AU472" s="180"/>
      <c r="AV472" s="181"/>
      <c r="AW472" s="148"/>
      <c r="AX472" s="180"/>
      <c r="AY472" s="180"/>
      <c r="AZ472" s="180"/>
      <c r="BA472" s="180"/>
      <c r="BB472" s="182"/>
      <c r="BC472" s="33"/>
      <c r="BD472" s="33"/>
      <c r="BE472" s="33"/>
      <c r="BF472" s="33"/>
      <c r="BG472" s="33"/>
      <c r="BH472" s="33"/>
      <c r="BI472" s="33"/>
      <c r="BJ472" s="33"/>
      <c r="BK472" s="33"/>
      <c r="BL472" s="33"/>
      <c r="BM472" s="33"/>
      <c r="BN472" s="33"/>
      <c r="BO472" s="33"/>
      <c r="BP472" s="33"/>
      <c r="BQ472" s="33"/>
      <c r="BR472" s="33"/>
      <c r="BS472" s="33"/>
      <c r="BT472" s="33"/>
      <c r="BU472" s="33"/>
      <c r="BV472" s="33"/>
      <c r="BW472" s="33"/>
      <c r="BX472" s="33"/>
      <c r="BY472" s="33"/>
      <c r="BZ472" s="33"/>
      <c r="CA472" s="33"/>
      <c r="CB472" s="33"/>
      <c r="CC472" s="33"/>
      <c r="CD472" s="33"/>
      <c r="CE472" s="33"/>
      <c r="CF472" s="33"/>
      <c r="CG472" s="33"/>
      <c r="CH472" s="33"/>
      <c r="CI472" s="33"/>
      <c r="CJ472" s="33"/>
      <c r="CK472" s="33"/>
      <c r="CL472" s="33"/>
      <c r="CM472" s="33"/>
      <c r="CN472" s="33"/>
      <c r="CO472" s="33"/>
      <c r="CP472" s="33"/>
      <c r="CQ472" s="33"/>
      <c r="CR472" s="33"/>
      <c r="CS472" s="33"/>
      <c r="CT472" s="33"/>
      <c r="CU472" s="33"/>
      <c r="CV472" s="33"/>
      <c r="CW472" s="33"/>
      <c r="CX472" s="33"/>
      <c r="CY472" s="33"/>
      <c r="CZ472" s="33"/>
      <c r="DA472" s="33"/>
      <c r="DB472" s="33"/>
      <c r="DC472" s="33"/>
      <c r="DD472" s="33"/>
      <c r="DE472" s="33"/>
      <c r="DF472" s="33"/>
      <c r="DG472" s="33"/>
      <c r="DH472" s="33"/>
      <c r="DI472" s="33"/>
      <c r="DJ472" s="33"/>
      <c r="DK472" s="33"/>
      <c r="DL472" s="33"/>
      <c r="DM472" s="33"/>
      <c r="DN472" s="33"/>
      <c r="DO472" s="33"/>
      <c r="DP472" s="33"/>
      <c r="DQ472" s="33"/>
      <c r="DR472" s="33"/>
      <c r="DS472" s="33"/>
      <c r="DT472" s="33"/>
      <c r="DU472" s="33"/>
      <c r="DV472" s="33"/>
      <c r="DW472" s="33"/>
      <c r="DX472" s="33"/>
      <c r="DY472" s="33"/>
      <c r="DZ472" s="33"/>
      <c r="EA472" s="33"/>
      <c r="EB472" s="33"/>
      <c r="EC472" s="33"/>
      <c r="ED472" s="33"/>
      <c r="EE472" s="33"/>
      <c r="EF472" s="33"/>
      <c r="EG472" s="33"/>
      <c r="EH472" s="33"/>
      <c r="EI472" s="33"/>
      <c r="EJ472" s="33"/>
      <c r="EK472" s="33"/>
      <c r="EL472" s="33"/>
      <c r="EM472" s="33"/>
      <c r="EN472" s="33"/>
      <c r="EO472" s="33"/>
      <c r="EP472" s="33"/>
      <c r="EQ472" s="33"/>
      <c r="ER472" s="33"/>
      <c r="ES472" s="33"/>
      <c r="ET472" s="33"/>
      <c r="EU472" s="33"/>
      <c r="EV472" s="33"/>
      <c r="EW472" s="33"/>
      <c r="EX472" s="33"/>
      <c r="EY472" s="33"/>
      <c r="EZ472" s="33"/>
      <c r="FA472" s="33"/>
      <c r="FB472" s="33"/>
      <c r="FC472" s="33"/>
      <c r="FD472" s="33"/>
      <c r="FE472" s="33"/>
      <c r="FF472" s="33"/>
      <c r="FG472" s="33"/>
      <c r="FH472" s="33"/>
      <c r="FI472" s="33"/>
      <c r="FJ472" s="33"/>
      <c r="FK472" s="33"/>
      <c r="FL472" s="33"/>
      <c r="FM472" s="33"/>
      <c r="FN472" s="33"/>
      <c r="FO472" s="33"/>
      <c r="FP472" s="33"/>
      <c r="FQ472" s="33"/>
      <c r="FR472" s="33"/>
      <c r="FS472" s="33"/>
      <c r="FT472" s="33"/>
      <c r="FU472" s="33"/>
      <c r="FV472" s="33"/>
      <c r="FW472" s="33"/>
      <c r="FX472" s="33"/>
      <c r="FY472" s="33"/>
      <c r="FZ472" s="33"/>
      <c r="GA472" s="33"/>
      <c r="GB472" s="33"/>
      <c r="GC472" s="33"/>
      <c r="GD472" s="33"/>
      <c r="GE472" s="33"/>
      <c r="GF472" s="33"/>
      <c r="GG472" s="33"/>
      <c r="GH472" s="33"/>
      <c r="GI472" s="33"/>
      <c r="GJ472" s="33"/>
      <c r="GK472" s="33"/>
      <c r="GL472" s="33"/>
      <c r="GM472" s="33"/>
      <c r="GN472" s="33"/>
      <c r="GO472" s="33"/>
      <c r="GP472" s="33"/>
      <c r="GQ472" s="33"/>
      <c r="GR472" s="33"/>
      <c r="GS472" s="33"/>
      <c r="GT472" s="33"/>
      <c r="GU472" s="33"/>
      <c r="GV472" s="33"/>
      <c r="GW472" s="33"/>
      <c r="GX472" s="33"/>
      <c r="GY472" s="33"/>
      <c r="GZ472" s="33"/>
      <c r="HA472" s="33"/>
      <c r="HB472" s="33"/>
      <c r="HC472" s="33"/>
      <c r="HD472" s="33"/>
      <c r="HE472" s="33"/>
      <c r="HF472" s="33"/>
      <c r="HG472" s="33"/>
      <c r="HH472" s="33"/>
      <c r="HI472" s="33"/>
      <c r="HJ472" s="33"/>
      <c r="HK472" s="33"/>
      <c r="HL472" s="33"/>
      <c r="HM472" s="33"/>
      <c r="HN472" s="33"/>
      <c r="HO472" s="33"/>
      <c r="HP472" s="33"/>
      <c r="HQ472" s="33"/>
      <c r="HR472" s="33"/>
      <c r="HS472" s="33"/>
      <c r="HT472" s="33"/>
      <c r="HU472" s="33"/>
      <c r="HV472" s="33"/>
      <c r="HW472" s="33"/>
      <c r="HX472" s="33"/>
      <c r="HY472" s="33"/>
      <c r="HZ472" s="33"/>
      <c r="IA472" s="33"/>
      <c r="IB472" s="33"/>
      <c r="IC472" s="33"/>
      <c r="ID472" s="33"/>
      <c r="IE472" s="33"/>
      <c r="IF472" s="33"/>
      <c r="IG472" s="33"/>
      <c r="IH472" s="33"/>
      <c r="II472" s="33"/>
      <c r="IJ472" s="33"/>
      <c r="IK472" s="33"/>
      <c r="IL472" s="33"/>
      <c r="IM472" s="33"/>
      <c r="IN472" s="33"/>
      <c r="IO472" s="33"/>
      <c r="IP472" s="33"/>
      <c r="IQ472" s="33"/>
      <c r="IR472" s="33"/>
      <c r="IS472" s="33"/>
      <c r="IT472" s="33"/>
      <c r="IU472" s="33"/>
    </row>
    <row r="473" spans="1:255" s="34" customFormat="1" ht="14.25">
      <c r="A473" s="31"/>
      <c r="B473" s="32"/>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89"/>
      <c r="AA473" s="89"/>
      <c r="AB473" s="89"/>
      <c r="AC473" s="89"/>
      <c r="AD473" s="89"/>
      <c r="AE473" s="148"/>
      <c r="AF473" s="190"/>
      <c r="AG473" s="190"/>
      <c r="AH473" s="190"/>
      <c r="AI473" s="190"/>
      <c r="AJ473" s="190"/>
      <c r="AK473" s="190"/>
      <c r="AL473" s="190"/>
      <c r="AM473" s="191"/>
      <c r="AN473" s="148"/>
      <c r="AO473" s="180"/>
      <c r="AP473" s="180"/>
      <c r="AQ473" s="180"/>
      <c r="AR473" s="180"/>
      <c r="AS473" s="180"/>
      <c r="AT473" s="180"/>
      <c r="AU473" s="180"/>
      <c r="AV473" s="181"/>
      <c r="AW473" s="148"/>
      <c r="AX473" s="180"/>
      <c r="AY473" s="180"/>
      <c r="AZ473" s="180"/>
      <c r="BA473" s="180"/>
      <c r="BB473" s="182"/>
      <c r="BC473" s="33"/>
      <c r="BD473" s="33"/>
      <c r="BE473" s="33"/>
      <c r="BF473" s="33"/>
      <c r="BG473" s="33"/>
      <c r="BH473" s="33"/>
      <c r="BI473" s="33"/>
      <c r="BJ473" s="33"/>
      <c r="BK473" s="33"/>
      <c r="BL473" s="33"/>
      <c r="BM473" s="33"/>
      <c r="BN473" s="33"/>
      <c r="BO473" s="33"/>
      <c r="BP473" s="33"/>
      <c r="BQ473" s="33"/>
      <c r="BR473" s="33"/>
      <c r="BS473" s="33"/>
      <c r="BT473" s="33"/>
      <c r="BU473" s="33"/>
      <c r="BV473" s="33"/>
      <c r="BW473" s="33"/>
      <c r="BX473" s="33"/>
      <c r="BY473" s="33"/>
      <c r="BZ473" s="33"/>
      <c r="CA473" s="33"/>
      <c r="CB473" s="33"/>
      <c r="CC473" s="33"/>
      <c r="CD473" s="33"/>
      <c r="CE473" s="33"/>
      <c r="CF473" s="33"/>
      <c r="CG473" s="33"/>
      <c r="CH473" s="33"/>
      <c r="CI473" s="33"/>
      <c r="CJ473" s="33"/>
      <c r="CK473" s="33"/>
      <c r="CL473" s="33"/>
      <c r="CM473" s="33"/>
      <c r="CN473" s="33"/>
      <c r="CO473" s="33"/>
      <c r="CP473" s="33"/>
      <c r="CQ473" s="33"/>
      <c r="CR473" s="33"/>
      <c r="CS473" s="33"/>
      <c r="CT473" s="33"/>
      <c r="CU473" s="33"/>
      <c r="CV473" s="33"/>
      <c r="CW473" s="33"/>
      <c r="CX473" s="33"/>
      <c r="CY473" s="33"/>
      <c r="CZ473" s="33"/>
      <c r="DA473" s="33"/>
      <c r="DB473" s="33"/>
      <c r="DC473" s="33"/>
      <c r="DD473" s="33"/>
      <c r="DE473" s="33"/>
      <c r="DF473" s="33"/>
      <c r="DG473" s="33"/>
      <c r="DH473" s="33"/>
      <c r="DI473" s="33"/>
      <c r="DJ473" s="33"/>
      <c r="DK473" s="33"/>
      <c r="DL473" s="33"/>
      <c r="DM473" s="33"/>
      <c r="DN473" s="33"/>
      <c r="DO473" s="33"/>
      <c r="DP473" s="33"/>
      <c r="DQ473" s="33"/>
      <c r="DR473" s="33"/>
      <c r="DS473" s="33"/>
      <c r="DT473" s="33"/>
      <c r="DU473" s="33"/>
      <c r="DV473" s="33"/>
      <c r="DW473" s="33"/>
      <c r="DX473" s="33"/>
      <c r="DY473" s="33"/>
      <c r="DZ473" s="33"/>
      <c r="EA473" s="33"/>
      <c r="EB473" s="33"/>
      <c r="EC473" s="33"/>
      <c r="ED473" s="33"/>
      <c r="EE473" s="33"/>
      <c r="EF473" s="33"/>
      <c r="EG473" s="33"/>
      <c r="EH473" s="33"/>
      <c r="EI473" s="33"/>
      <c r="EJ473" s="33"/>
      <c r="EK473" s="33"/>
      <c r="EL473" s="33"/>
      <c r="EM473" s="33"/>
      <c r="EN473" s="33"/>
      <c r="EO473" s="33"/>
      <c r="EP473" s="33"/>
      <c r="EQ473" s="33"/>
      <c r="ER473" s="33"/>
      <c r="ES473" s="33"/>
      <c r="ET473" s="33"/>
      <c r="EU473" s="33"/>
      <c r="EV473" s="33"/>
      <c r="EW473" s="33"/>
      <c r="EX473" s="33"/>
      <c r="EY473" s="33"/>
      <c r="EZ473" s="33"/>
      <c r="FA473" s="33"/>
      <c r="FB473" s="33"/>
      <c r="FC473" s="33"/>
      <c r="FD473" s="33"/>
      <c r="FE473" s="33"/>
      <c r="FF473" s="33"/>
      <c r="FG473" s="33"/>
      <c r="FH473" s="33"/>
      <c r="FI473" s="33"/>
      <c r="FJ473" s="33"/>
      <c r="FK473" s="33"/>
      <c r="FL473" s="33"/>
      <c r="FM473" s="33"/>
      <c r="FN473" s="33"/>
      <c r="FO473" s="33"/>
      <c r="FP473" s="33"/>
      <c r="FQ473" s="33"/>
      <c r="FR473" s="33"/>
      <c r="FS473" s="33"/>
      <c r="FT473" s="33"/>
      <c r="FU473" s="33"/>
      <c r="FV473" s="33"/>
      <c r="FW473" s="33"/>
      <c r="FX473" s="33"/>
      <c r="FY473" s="33"/>
      <c r="FZ473" s="33"/>
      <c r="GA473" s="33"/>
      <c r="GB473" s="33"/>
      <c r="GC473" s="33"/>
      <c r="GD473" s="33"/>
      <c r="GE473" s="33"/>
      <c r="GF473" s="33"/>
      <c r="GG473" s="33"/>
      <c r="GH473" s="33"/>
      <c r="GI473" s="33"/>
      <c r="GJ473" s="33"/>
      <c r="GK473" s="33"/>
      <c r="GL473" s="33"/>
      <c r="GM473" s="33"/>
      <c r="GN473" s="33"/>
      <c r="GO473" s="33"/>
      <c r="GP473" s="33"/>
      <c r="GQ473" s="33"/>
      <c r="GR473" s="33"/>
      <c r="GS473" s="33"/>
      <c r="GT473" s="33"/>
      <c r="GU473" s="33"/>
      <c r="GV473" s="33"/>
      <c r="GW473" s="33"/>
      <c r="GX473" s="33"/>
      <c r="GY473" s="33"/>
      <c r="GZ473" s="33"/>
      <c r="HA473" s="33"/>
      <c r="HB473" s="33"/>
      <c r="HC473" s="33"/>
      <c r="HD473" s="33"/>
      <c r="HE473" s="33"/>
      <c r="HF473" s="33"/>
      <c r="HG473" s="33"/>
      <c r="HH473" s="33"/>
      <c r="HI473" s="33"/>
      <c r="HJ473" s="33"/>
      <c r="HK473" s="33"/>
      <c r="HL473" s="33"/>
      <c r="HM473" s="33"/>
      <c r="HN473" s="33"/>
      <c r="HO473" s="33"/>
      <c r="HP473" s="33"/>
      <c r="HQ473" s="33"/>
      <c r="HR473" s="33"/>
      <c r="HS473" s="33"/>
      <c r="HT473" s="33"/>
      <c r="HU473" s="33"/>
      <c r="HV473" s="33"/>
      <c r="HW473" s="33"/>
      <c r="HX473" s="33"/>
      <c r="HY473" s="33"/>
      <c r="HZ473" s="33"/>
      <c r="IA473" s="33"/>
      <c r="IB473" s="33"/>
      <c r="IC473" s="33"/>
      <c r="ID473" s="33"/>
      <c r="IE473" s="33"/>
      <c r="IF473" s="33"/>
      <c r="IG473" s="33"/>
      <c r="IH473" s="33"/>
      <c r="II473" s="33"/>
      <c r="IJ473" s="33"/>
      <c r="IK473" s="33"/>
      <c r="IL473" s="33"/>
      <c r="IM473" s="33"/>
      <c r="IN473" s="33"/>
      <c r="IO473" s="33"/>
      <c r="IP473" s="33"/>
      <c r="IQ473" s="33"/>
      <c r="IR473" s="33"/>
      <c r="IS473" s="33"/>
      <c r="IT473" s="33"/>
      <c r="IU473" s="33"/>
    </row>
    <row r="474" spans="1:255" s="34" customFormat="1" ht="14.25">
      <c r="A474" s="31"/>
      <c r="B474" s="32"/>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89"/>
      <c r="AA474" s="89"/>
      <c r="AB474" s="89"/>
      <c r="AC474" s="89"/>
      <c r="AD474" s="89"/>
      <c r="AE474" s="148"/>
      <c r="AF474" s="190"/>
      <c r="AG474" s="190"/>
      <c r="AH474" s="190"/>
      <c r="AI474" s="190"/>
      <c r="AJ474" s="190"/>
      <c r="AK474" s="190"/>
      <c r="AL474" s="190"/>
      <c r="AM474" s="191"/>
      <c r="AN474" s="148"/>
      <c r="AO474" s="180"/>
      <c r="AP474" s="180"/>
      <c r="AQ474" s="180"/>
      <c r="AR474" s="180"/>
      <c r="AS474" s="180"/>
      <c r="AT474" s="180"/>
      <c r="AU474" s="180"/>
      <c r="AV474" s="181"/>
      <c r="AW474" s="148"/>
      <c r="AX474" s="180"/>
      <c r="AY474" s="180"/>
      <c r="AZ474" s="180"/>
      <c r="BA474" s="180"/>
      <c r="BB474" s="182"/>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c r="CM474" s="33"/>
      <c r="CN474" s="33"/>
      <c r="CO474" s="33"/>
      <c r="CP474" s="33"/>
      <c r="CQ474" s="33"/>
      <c r="CR474" s="33"/>
      <c r="CS474" s="33"/>
      <c r="CT474" s="33"/>
      <c r="CU474" s="33"/>
      <c r="CV474" s="33"/>
      <c r="CW474" s="33"/>
      <c r="CX474" s="33"/>
      <c r="CY474" s="33"/>
      <c r="CZ474" s="33"/>
      <c r="DA474" s="33"/>
      <c r="DB474" s="33"/>
      <c r="DC474" s="33"/>
      <c r="DD474" s="33"/>
      <c r="DE474" s="33"/>
      <c r="DF474" s="33"/>
      <c r="DG474" s="33"/>
      <c r="DH474" s="33"/>
      <c r="DI474" s="33"/>
      <c r="DJ474" s="33"/>
      <c r="DK474" s="33"/>
      <c r="DL474" s="33"/>
      <c r="DM474" s="33"/>
      <c r="DN474" s="33"/>
      <c r="DO474" s="33"/>
      <c r="DP474" s="33"/>
      <c r="DQ474" s="33"/>
      <c r="DR474" s="33"/>
      <c r="DS474" s="33"/>
      <c r="DT474" s="33"/>
      <c r="DU474" s="33"/>
      <c r="DV474" s="33"/>
      <c r="DW474" s="33"/>
      <c r="DX474" s="33"/>
      <c r="DY474" s="33"/>
      <c r="DZ474" s="33"/>
      <c r="EA474" s="33"/>
      <c r="EB474" s="33"/>
      <c r="EC474" s="33"/>
      <c r="ED474" s="33"/>
      <c r="EE474" s="33"/>
      <c r="EF474" s="33"/>
      <c r="EG474" s="33"/>
      <c r="EH474" s="33"/>
      <c r="EI474" s="33"/>
      <c r="EJ474" s="33"/>
      <c r="EK474" s="33"/>
      <c r="EL474" s="33"/>
      <c r="EM474" s="33"/>
      <c r="EN474" s="33"/>
      <c r="EO474" s="33"/>
      <c r="EP474" s="33"/>
      <c r="EQ474" s="33"/>
      <c r="ER474" s="33"/>
      <c r="ES474" s="33"/>
      <c r="ET474" s="33"/>
      <c r="EU474" s="33"/>
      <c r="EV474" s="33"/>
      <c r="EW474" s="33"/>
      <c r="EX474" s="33"/>
      <c r="EY474" s="33"/>
      <c r="EZ474" s="33"/>
      <c r="FA474" s="33"/>
      <c r="FB474" s="33"/>
      <c r="FC474" s="33"/>
      <c r="FD474" s="33"/>
      <c r="FE474" s="33"/>
      <c r="FF474" s="33"/>
      <c r="FG474" s="33"/>
      <c r="FH474" s="33"/>
      <c r="FI474" s="33"/>
      <c r="FJ474" s="33"/>
      <c r="FK474" s="33"/>
      <c r="FL474" s="33"/>
      <c r="FM474" s="33"/>
      <c r="FN474" s="33"/>
      <c r="FO474" s="33"/>
      <c r="FP474" s="33"/>
      <c r="FQ474" s="33"/>
      <c r="FR474" s="33"/>
      <c r="FS474" s="33"/>
      <c r="FT474" s="33"/>
      <c r="FU474" s="33"/>
      <c r="FV474" s="33"/>
      <c r="FW474" s="33"/>
      <c r="FX474" s="33"/>
      <c r="FY474" s="33"/>
      <c r="FZ474" s="33"/>
      <c r="GA474" s="33"/>
      <c r="GB474" s="33"/>
      <c r="GC474" s="33"/>
      <c r="GD474" s="33"/>
      <c r="GE474" s="33"/>
      <c r="GF474" s="33"/>
      <c r="GG474" s="33"/>
      <c r="GH474" s="33"/>
      <c r="GI474" s="33"/>
      <c r="GJ474" s="33"/>
      <c r="GK474" s="33"/>
      <c r="GL474" s="33"/>
      <c r="GM474" s="33"/>
      <c r="GN474" s="33"/>
      <c r="GO474" s="33"/>
      <c r="GP474" s="33"/>
      <c r="GQ474" s="33"/>
      <c r="GR474" s="33"/>
      <c r="GS474" s="33"/>
      <c r="GT474" s="33"/>
      <c r="GU474" s="33"/>
      <c r="GV474" s="33"/>
      <c r="GW474" s="33"/>
      <c r="GX474" s="33"/>
      <c r="GY474" s="33"/>
      <c r="GZ474" s="33"/>
      <c r="HA474" s="33"/>
      <c r="HB474" s="33"/>
      <c r="HC474" s="33"/>
      <c r="HD474" s="33"/>
      <c r="HE474" s="33"/>
      <c r="HF474" s="33"/>
      <c r="HG474" s="33"/>
      <c r="HH474" s="33"/>
      <c r="HI474" s="33"/>
      <c r="HJ474" s="33"/>
      <c r="HK474" s="33"/>
      <c r="HL474" s="33"/>
      <c r="HM474" s="33"/>
      <c r="HN474" s="33"/>
      <c r="HO474" s="33"/>
      <c r="HP474" s="33"/>
      <c r="HQ474" s="33"/>
      <c r="HR474" s="33"/>
      <c r="HS474" s="33"/>
      <c r="HT474" s="33"/>
      <c r="HU474" s="33"/>
      <c r="HV474" s="33"/>
      <c r="HW474" s="33"/>
      <c r="HX474" s="33"/>
      <c r="HY474" s="33"/>
      <c r="HZ474" s="33"/>
      <c r="IA474" s="33"/>
      <c r="IB474" s="33"/>
      <c r="IC474" s="33"/>
      <c r="ID474" s="33"/>
      <c r="IE474" s="33"/>
      <c r="IF474" s="33"/>
      <c r="IG474" s="33"/>
      <c r="IH474" s="33"/>
      <c r="II474" s="33"/>
      <c r="IJ474" s="33"/>
      <c r="IK474" s="33"/>
      <c r="IL474" s="33"/>
      <c r="IM474" s="33"/>
      <c r="IN474" s="33"/>
      <c r="IO474" s="33"/>
      <c r="IP474" s="33"/>
      <c r="IQ474" s="33"/>
      <c r="IR474" s="33"/>
      <c r="IS474" s="33"/>
      <c r="IT474" s="33"/>
      <c r="IU474" s="33"/>
    </row>
    <row r="475" spans="1:255" s="34" customFormat="1" ht="14.25">
      <c r="A475" s="31"/>
      <c r="B475" s="32"/>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89"/>
      <c r="AA475" s="89"/>
      <c r="AB475" s="89"/>
      <c r="AC475" s="89"/>
      <c r="AD475" s="89"/>
      <c r="AE475" s="148"/>
      <c r="AF475" s="190"/>
      <c r="AG475" s="190"/>
      <c r="AH475" s="190"/>
      <c r="AI475" s="190"/>
      <c r="AJ475" s="190"/>
      <c r="AK475" s="190"/>
      <c r="AL475" s="190"/>
      <c r="AM475" s="191"/>
      <c r="AN475" s="148"/>
      <c r="AO475" s="180"/>
      <c r="AP475" s="180"/>
      <c r="AQ475" s="180"/>
      <c r="AR475" s="180"/>
      <c r="AS475" s="180"/>
      <c r="AT475" s="180"/>
      <c r="AU475" s="180"/>
      <c r="AV475" s="181"/>
      <c r="AW475" s="148"/>
      <c r="AX475" s="180"/>
      <c r="AY475" s="180"/>
      <c r="AZ475" s="180"/>
      <c r="BA475" s="180"/>
      <c r="BB475" s="182"/>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c r="EU475" s="33"/>
      <c r="EV475" s="33"/>
      <c r="EW475" s="33"/>
      <c r="EX475" s="33"/>
      <c r="EY475" s="33"/>
      <c r="EZ475" s="33"/>
      <c r="FA475" s="33"/>
      <c r="FB475" s="33"/>
      <c r="FC475" s="33"/>
      <c r="FD475" s="33"/>
      <c r="FE475" s="33"/>
      <c r="FF475" s="33"/>
      <c r="FG475" s="33"/>
      <c r="FH475" s="33"/>
      <c r="FI475" s="33"/>
      <c r="FJ475" s="33"/>
      <c r="FK475" s="33"/>
      <c r="FL475" s="33"/>
      <c r="FM475" s="33"/>
      <c r="FN475" s="33"/>
      <c r="FO475" s="33"/>
      <c r="FP475" s="33"/>
      <c r="FQ475" s="33"/>
      <c r="FR475" s="33"/>
      <c r="FS475" s="33"/>
      <c r="FT475" s="33"/>
      <c r="FU475" s="33"/>
      <c r="FV475" s="33"/>
      <c r="FW475" s="33"/>
      <c r="FX475" s="33"/>
      <c r="FY475" s="33"/>
      <c r="FZ475" s="33"/>
      <c r="GA475" s="33"/>
      <c r="GB475" s="33"/>
      <c r="GC475" s="33"/>
      <c r="GD475" s="33"/>
      <c r="GE475" s="33"/>
      <c r="GF475" s="33"/>
      <c r="GG475" s="33"/>
      <c r="GH475" s="33"/>
      <c r="GI475" s="33"/>
      <c r="GJ475" s="33"/>
      <c r="GK475" s="33"/>
      <c r="GL475" s="33"/>
      <c r="GM475" s="33"/>
      <c r="GN475" s="33"/>
      <c r="GO475" s="33"/>
      <c r="GP475" s="33"/>
      <c r="GQ475" s="33"/>
      <c r="GR475" s="33"/>
      <c r="GS475" s="33"/>
      <c r="GT475" s="33"/>
      <c r="GU475" s="33"/>
      <c r="GV475" s="33"/>
      <c r="GW475" s="33"/>
      <c r="GX475" s="33"/>
      <c r="GY475" s="33"/>
      <c r="GZ475" s="33"/>
      <c r="HA475" s="33"/>
      <c r="HB475" s="33"/>
      <c r="HC475" s="33"/>
      <c r="HD475" s="33"/>
      <c r="HE475" s="33"/>
      <c r="HF475" s="33"/>
      <c r="HG475" s="33"/>
      <c r="HH475" s="33"/>
      <c r="HI475" s="33"/>
      <c r="HJ475" s="33"/>
      <c r="HK475" s="33"/>
      <c r="HL475" s="33"/>
      <c r="HM475" s="33"/>
      <c r="HN475" s="33"/>
      <c r="HO475" s="33"/>
      <c r="HP475" s="33"/>
      <c r="HQ475" s="33"/>
      <c r="HR475" s="33"/>
      <c r="HS475" s="33"/>
      <c r="HT475" s="33"/>
      <c r="HU475" s="33"/>
      <c r="HV475" s="33"/>
      <c r="HW475" s="33"/>
      <c r="HX475" s="33"/>
      <c r="HY475" s="33"/>
      <c r="HZ475" s="33"/>
      <c r="IA475" s="33"/>
      <c r="IB475" s="33"/>
      <c r="IC475" s="33"/>
      <c r="ID475" s="33"/>
      <c r="IE475" s="33"/>
      <c r="IF475" s="33"/>
      <c r="IG475" s="33"/>
      <c r="IH475" s="33"/>
      <c r="II475" s="33"/>
      <c r="IJ475" s="33"/>
      <c r="IK475" s="33"/>
      <c r="IL475" s="33"/>
      <c r="IM475" s="33"/>
      <c r="IN475" s="33"/>
      <c r="IO475" s="33"/>
      <c r="IP475" s="33"/>
      <c r="IQ475" s="33"/>
      <c r="IR475" s="33"/>
      <c r="IS475" s="33"/>
      <c r="IT475" s="33"/>
      <c r="IU475" s="33"/>
    </row>
    <row r="476" spans="1:255" s="34" customFormat="1" ht="14.25">
      <c r="A476" s="31"/>
      <c r="B476" s="58"/>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60"/>
      <c r="AA476" s="60"/>
      <c r="AB476" s="60"/>
      <c r="AC476" s="60"/>
      <c r="AD476" s="60"/>
      <c r="AE476" s="148"/>
      <c r="AF476" s="190"/>
      <c r="AG476" s="190"/>
      <c r="AH476" s="190"/>
      <c r="AI476" s="190"/>
      <c r="AJ476" s="190"/>
      <c r="AK476" s="190"/>
      <c r="AL476" s="190"/>
      <c r="AM476" s="191"/>
      <c r="AN476" s="148"/>
      <c r="AO476" s="180"/>
      <c r="AP476" s="180"/>
      <c r="AQ476" s="180"/>
      <c r="AR476" s="180"/>
      <c r="AS476" s="180"/>
      <c r="AT476" s="180"/>
      <c r="AU476" s="180"/>
      <c r="AV476" s="181"/>
      <c r="AW476" s="154"/>
      <c r="AX476" s="192"/>
      <c r="AY476" s="192"/>
      <c r="AZ476" s="192"/>
      <c r="BA476" s="192"/>
      <c r="BB476" s="19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3"/>
      <c r="FH476" s="33"/>
      <c r="FI476" s="33"/>
      <c r="FJ476" s="33"/>
      <c r="FK476" s="33"/>
      <c r="FL476" s="33"/>
      <c r="FM476" s="33"/>
      <c r="FN476" s="33"/>
      <c r="FO476" s="33"/>
      <c r="FP476" s="33"/>
      <c r="FQ476" s="33"/>
      <c r="FR476" s="33"/>
      <c r="FS476" s="33"/>
      <c r="FT476" s="33"/>
      <c r="FU476" s="33"/>
      <c r="FV476" s="33"/>
      <c r="FW476" s="33"/>
      <c r="FX476" s="33"/>
      <c r="FY476" s="33"/>
      <c r="FZ476" s="33"/>
      <c r="GA476" s="33"/>
      <c r="GB476" s="33"/>
      <c r="GC476" s="33"/>
      <c r="GD476" s="33"/>
      <c r="GE476" s="33"/>
      <c r="GF476" s="33"/>
      <c r="GG476" s="33"/>
      <c r="GH476" s="33"/>
      <c r="GI476" s="33"/>
      <c r="GJ476" s="33"/>
      <c r="GK476" s="33"/>
      <c r="GL476" s="33"/>
      <c r="GM476" s="33"/>
      <c r="GN476" s="33"/>
      <c r="GO476" s="33"/>
      <c r="GP476" s="33"/>
      <c r="GQ476" s="33"/>
      <c r="GR476" s="33"/>
      <c r="GS476" s="33"/>
      <c r="GT476" s="33"/>
      <c r="GU476" s="33"/>
      <c r="GV476" s="33"/>
      <c r="GW476" s="33"/>
      <c r="GX476" s="33"/>
      <c r="GY476" s="33"/>
      <c r="GZ476" s="33"/>
      <c r="HA476" s="33"/>
      <c r="HB476" s="33"/>
      <c r="HC476" s="33"/>
      <c r="HD476" s="33"/>
      <c r="HE476" s="33"/>
      <c r="HF476" s="33"/>
      <c r="HG476" s="33"/>
      <c r="HH476" s="33"/>
      <c r="HI476" s="33"/>
      <c r="HJ476" s="33"/>
      <c r="HK476" s="33"/>
      <c r="HL476" s="33"/>
      <c r="HM476" s="33"/>
      <c r="HN476" s="33"/>
      <c r="HO476" s="33"/>
      <c r="HP476" s="33"/>
      <c r="HQ476" s="33"/>
      <c r="HR476" s="33"/>
      <c r="HS476" s="33"/>
      <c r="HT476" s="33"/>
      <c r="HU476" s="33"/>
      <c r="HV476" s="33"/>
      <c r="HW476" s="33"/>
      <c r="HX476" s="33"/>
      <c r="HY476" s="33"/>
      <c r="HZ476" s="33"/>
      <c r="IA476" s="33"/>
      <c r="IB476" s="33"/>
      <c r="IC476" s="33"/>
      <c r="ID476" s="33"/>
      <c r="IE476" s="33"/>
      <c r="IF476" s="33"/>
      <c r="IG476" s="33"/>
      <c r="IH476" s="33"/>
      <c r="II476" s="33"/>
      <c r="IJ476" s="33"/>
      <c r="IK476" s="33"/>
      <c r="IL476" s="33"/>
      <c r="IM476" s="33"/>
      <c r="IN476" s="33"/>
      <c r="IO476" s="33"/>
      <c r="IP476" s="33"/>
      <c r="IQ476" s="33"/>
      <c r="IR476" s="33"/>
      <c r="IS476" s="33"/>
      <c r="IT476" s="33"/>
      <c r="IU476" s="33"/>
    </row>
    <row r="477" spans="1:255" s="34" customFormat="1" ht="14.25">
      <c r="A477" s="31"/>
      <c r="B477" s="32"/>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89"/>
      <c r="AA477" s="89"/>
      <c r="AB477" s="89"/>
      <c r="AC477" s="89"/>
      <c r="AD477" s="89"/>
      <c r="AE477" s="148"/>
      <c r="AF477" s="190"/>
      <c r="AG477" s="190"/>
      <c r="AH477" s="190"/>
      <c r="AI477" s="190"/>
      <c r="AJ477" s="190"/>
      <c r="AK477" s="190"/>
      <c r="AL477" s="190"/>
      <c r="AM477" s="191"/>
      <c r="AN477" s="148"/>
      <c r="AO477" s="180"/>
      <c r="AP477" s="180"/>
      <c r="AQ477" s="180"/>
      <c r="AR477" s="180"/>
      <c r="AS477" s="180"/>
      <c r="AT477" s="180"/>
      <c r="AU477" s="180"/>
      <c r="AV477" s="181"/>
      <c r="AW477" s="148"/>
      <c r="AX477" s="180"/>
      <c r="AY477" s="180"/>
      <c r="AZ477" s="180"/>
      <c r="BA477" s="180"/>
      <c r="BB477" s="182"/>
      <c r="BC477" s="33"/>
      <c r="BD477" s="33"/>
      <c r="BE477" s="33"/>
      <c r="BF477" s="33"/>
      <c r="BG477" s="33"/>
      <c r="BH477" s="33"/>
      <c r="BI477" s="33"/>
      <c r="BJ477" s="33"/>
      <c r="BK477" s="33"/>
      <c r="BL477" s="33"/>
      <c r="BM477" s="33"/>
      <c r="BN477" s="33"/>
      <c r="BO477" s="33"/>
      <c r="BP477" s="33"/>
      <c r="BQ477" s="33"/>
      <c r="BR477" s="33"/>
      <c r="BS477" s="33"/>
      <c r="BT477" s="33"/>
      <c r="BU477" s="33"/>
      <c r="BV477" s="33"/>
      <c r="BW477" s="33"/>
      <c r="BX477" s="33"/>
      <c r="BY477" s="33"/>
      <c r="BZ477" s="33"/>
      <c r="CA477" s="33"/>
      <c r="CB477" s="33"/>
      <c r="CC477" s="33"/>
      <c r="CD477" s="33"/>
      <c r="CE477" s="33"/>
      <c r="CF477" s="33"/>
      <c r="CG477" s="33"/>
      <c r="CH477" s="33"/>
      <c r="CI477" s="33"/>
      <c r="CJ477" s="33"/>
      <c r="CK477" s="33"/>
      <c r="CL477" s="33"/>
      <c r="CM477" s="33"/>
      <c r="CN477" s="33"/>
      <c r="CO477" s="33"/>
      <c r="CP477" s="33"/>
      <c r="CQ477" s="33"/>
      <c r="CR477" s="33"/>
      <c r="CS477" s="33"/>
      <c r="CT477" s="33"/>
      <c r="CU477" s="33"/>
      <c r="CV477" s="33"/>
      <c r="CW477" s="33"/>
      <c r="CX477" s="33"/>
      <c r="CY477" s="33"/>
      <c r="CZ477" s="33"/>
      <c r="DA477" s="33"/>
      <c r="DB477" s="33"/>
      <c r="DC477" s="33"/>
      <c r="DD477" s="33"/>
      <c r="DE477" s="33"/>
      <c r="DF477" s="33"/>
      <c r="DG477" s="33"/>
      <c r="DH477" s="33"/>
      <c r="DI477" s="33"/>
      <c r="DJ477" s="33"/>
      <c r="DK477" s="33"/>
      <c r="DL477" s="33"/>
      <c r="DM477" s="33"/>
      <c r="DN477" s="33"/>
      <c r="DO477" s="33"/>
      <c r="DP477" s="33"/>
      <c r="DQ477" s="33"/>
      <c r="DR477" s="33"/>
      <c r="DS477" s="33"/>
      <c r="DT477" s="33"/>
      <c r="DU477" s="33"/>
      <c r="DV477" s="33"/>
      <c r="DW477" s="33"/>
      <c r="DX477" s="33"/>
      <c r="DY477" s="33"/>
      <c r="DZ477" s="33"/>
      <c r="EA477" s="33"/>
      <c r="EB477" s="33"/>
      <c r="EC477" s="33"/>
      <c r="ED477" s="33"/>
      <c r="EE477" s="33"/>
      <c r="EF477" s="33"/>
      <c r="EG477" s="33"/>
      <c r="EH477" s="33"/>
      <c r="EI477" s="33"/>
      <c r="EJ477" s="33"/>
      <c r="EK477" s="33"/>
      <c r="EL477" s="33"/>
      <c r="EM477" s="33"/>
      <c r="EN477" s="33"/>
      <c r="EO477" s="33"/>
      <c r="EP477" s="33"/>
      <c r="EQ477" s="33"/>
      <c r="ER477" s="33"/>
      <c r="ES477" s="33"/>
      <c r="ET477" s="33"/>
      <c r="EU477" s="33"/>
      <c r="EV477" s="33"/>
      <c r="EW477" s="33"/>
      <c r="EX477" s="33"/>
      <c r="EY477" s="33"/>
      <c r="EZ477" s="33"/>
      <c r="FA477" s="33"/>
      <c r="FB477" s="33"/>
      <c r="FC477" s="33"/>
      <c r="FD477" s="33"/>
      <c r="FE477" s="33"/>
      <c r="FF477" s="33"/>
      <c r="FG477" s="33"/>
      <c r="FH477" s="33"/>
      <c r="FI477" s="33"/>
      <c r="FJ477" s="33"/>
      <c r="FK477" s="33"/>
      <c r="FL477" s="33"/>
      <c r="FM477" s="33"/>
      <c r="FN477" s="33"/>
      <c r="FO477" s="33"/>
      <c r="FP477" s="33"/>
      <c r="FQ477" s="33"/>
      <c r="FR477" s="33"/>
      <c r="FS477" s="33"/>
      <c r="FT477" s="33"/>
      <c r="FU477" s="33"/>
      <c r="FV477" s="33"/>
      <c r="FW477" s="33"/>
      <c r="FX477" s="33"/>
      <c r="FY477" s="33"/>
      <c r="FZ477" s="33"/>
      <c r="GA477" s="33"/>
      <c r="GB477" s="33"/>
      <c r="GC477" s="33"/>
      <c r="GD477" s="33"/>
      <c r="GE477" s="33"/>
      <c r="GF477" s="33"/>
      <c r="GG477" s="33"/>
      <c r="GH477" s="33"/>
      <c r="GI477" s="33"/>
      <c r="GJ477" s="33"/>
      <c r="GK477" s="33"/>
      <c r="GL477" s="33"/>
      <c r="GM477" s="33"/>
      <c r="GN477" s="33"/>
      <c r="GO477" s="33"/>
      <c r="GP477" s="33"/>
      <c r="GQ477" s="33"/>
      <c r="GR477" s="33"/>
      <c r="GS477" s="33"/>
      <c r="GT477" s="33"/>
      <c r="GU477" s="33"/>
      <c r="GV477" s="33"/>
      <c r="GW477" s="33"/>
      <c r="GX477" s="33"/>
      <c r="GY477" s="33"/>
      <c r="GZ477" s="33"/>
      <c r="HA477" s="33"/>
      <c r="HB477" s="33"/>
      <c r="HC477" s="33"/>
      <c r="HD477" s="33"/>
      <c r="HE477" s="33"/>
      <c r="HF477" s="33"/>
      <c r="HG477" s="33"/>
      <c r="HH477" s="33"/>
      <c r="HI477" s="33"/>
      <c r="HJ477" s="33"/>
      <c r="HK477" s="33"/>
      <c r="HL477" s="33"/>
      <c r="HM477" s="33"/>
      <c r="HN477" s="33"/>
      <c r="HO477" s="33"/>
      <c r="HP477" s="33"/>
      <c r="HQ477" s="33"/>
      <c r="HR477" s="33"/>
      <c r="HS477" s="33"/>
      <c r="HT477" s="33"/>
      <c r="HU477" s="33"/>
      <c r="HV477" s="33"/>
      <c r="HW477" s="33"/>
      <c r="HX477" s="33"/>
      <c r="HY477" s="33"/>
      <c r="HZ477" s="33"/>
      <c r="IA477" s="33"/>
      <c r="IB477" s="33"/>
      <c r="IC477" s="33"/>
      <c r="ID477" s="33"/>
      <c r="IE477" s="33"/>
      <c r="IF477" s="33"/>
      <c r="IG477" s="33"/>
      <c r="IH477" s="33"/>
      <c r="II477" s="33"/>
      <c r="IJ477" s="33"/>
      <c r="IK477" s="33"/>
      <c r="IL477" s="33"/>
      <c r="IM477" s="33"/>
      <c r="IN477" s="33"/>
      <c r="IO477" s="33"/>
      <c r="IP477" s="33"/>
      <c r="IQ477" s="33"/>
      <c r="IR477" s="33"/>
      <c r="IS477" s="33"/>
      <c r="IT477" s="33"/>
      <c r="IU477" s="33"/>
    </row>
    <row r="478" spans="1:255" s="34" customFormat="1" ht="14.25">
      <c r="A478" s="31"/>
      <c r="B478" s="58"/>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148"/>
      <c r="AF478" s="190"/>
      <c r="AG478" s="190"/>
      <c r="AH478" s="190"/>
      <c r="AI478" s="190"/>
      <c r="AJ478" s="190"/>
      <c r="AK478" s="190"/>
      <c r="AL478" s="190"/>
      <c r="AM478" s="191"/>
      <c r="AN478" s="148"/>
      <c r="AO478" s="157"/>
      <c r="AP478" s="157"/>
      <c r="AQ478" s="157"/>
      <c r="AR478" s="157"/>
      <c r="AS478" s="157"/>
      <c r="AT478" s="157"/>
      <c r="AU478" s="157"/>
      <c r="AV478" s="158"/>
      <c r="AW478" s="148"/>
      <c r="AX478" s="180"/>
      <c r="AY478" s="180"/>
      <c r="AZ478" s="180"/>
      <c r="BA478" s="180"/>
      <c r="BB478" s="182"/>
      <c r="BC478" s="33"/>
      <c r="BD478" s="33"/>
      <c r="BE478" s="33"/>
      <c r="BF478" s="33"/>
      <c r="BG478" s="33"/>
      <c r="BH478" s="33"/>
      <c r="BI478" s="33"/>
      <c r="BJ478" s="33"/>
      <c r="BK478" s="33"/>
      <c r="BL478" s="33"/>
      <c r="BM478" s="33"/>
      <c r="BN478" s="33"/>
      <c r="BO478" s="33"/>
      <c r="BP478" s="33"/>
      <c r="BQ478" s="33"/>
      <c r="BR478" s="33"/>
      <c r="BS478" s="33"/>
      <c r="BT478" s="33"/>
      <c r="BU478" s="33"/>
      <c r="BV478" s="33"/>
      <c r="BW478" s="33"/>
      <c r="BX478" s="33"/>
      <c r="BY478" s="33"/>
      <c r="BZ478" s="33"/>
      <c r="CA478" s="33"/>
      <c r="CB478" s="33"/>
      <c r="CC478" s="33"/>
      <c r="CD478" s="33"/>
      <c r="CE478" s="33"/>
      <c r="CF478" s="33"/>
      <c r="CG478" s="33"/>
      <c r="CH478" s="33"/>
      <c r="CI478" s="33"/>
      <c r="CJ478" s="33"/>
      <c r="CK478" s="33"/>
      <c r="CL478" s="33"/>
      <c r="CM478" s="33"/>
      <c r="CN478" s="33"/>
      <c r="CO478" s="33"/>
      <c r="CP478" s="33"/>
      <c r="CQ478" s="33"/>
      <c r="CR478" s="33"/>
      <c r="CS478" s="33"/>
      <c r="CT478" s="33"/>
      <c r="CU478" s="33"/>
      <c r="CV478" s="33"/>
      <c r="CW478" s="33"/>
      <c r="CX478" s="33"/>
      <c r="CY478" s="33"/>
      <c r="CZ478" s="33"/>
      <c r="DA478" s="33"/>
      <c r="DB478" s="33"/>
      <c r="DC478" s="33"/>
      <c r="DD478" s="33"/>
      <c r="DE478" s="33"/>
      <c r="DF478" s="33"/>
      <c r="DG478" s="33"/>
      <c r="DH478" s="33"/>
      <c r="DI478" s="33"/>
      <c r="DJ478" s="33"/>
      <c r="DK478" s="33"/>
      <c r="DL478" s="33"/>
      <c r="DM478" s="33"/>
      <c r="DN478" s="33"/>
      <c r="DO478" s="33"/>
      <c r="DP478" s="33"/>
      <c r="DQ478" s="33"/>
      <c r="DR478" s="33"/>
      <c r="DS478" s="33"/>
      <c r="DT478" s="33"/>
      <c r="DU478" s="33"/>
      <c r="DV478" s="33"/>
      <c r="DW478" s="33"/>
      <c r="DX478" s="33"/>
      <c r="DY478" s="33"/>
      <c r="DZ478" s="33"/>
      <c r="EA478" s="33"/>
      <c r="EB478" s="33"/>
      <c r="EC478" s="33"/>
      <c r="ED478" s="33"/>
      <c r="EE478" s="33"/>
      <c r="EF478" s="33"/>
      <c r="EG478" s="33"/>
      <c r="EH478" s="33"/>
      <c r="EI478" s="33"/>
      <c r="EJ478" s="33"/>
      <c r="EK478" s="33"/>
      <c r="EL478" s="33"/>
      <c r="EM478" s="33"/>
      <c r="EN478" s="33"/>
      <c r="EO478" s="33"/>
      <c r="EP478" s="33"/>
      <c r="EQ478" s="33"/>
      <c r="ER478" s="33"/>
      <c r="ES478" s="33"/>
      <c r="ET478" s="33"/>
      <c r="EU478" s="33"/>
      <c r="EV478" s="33"/>
      <c r="EW478" s="33"/>
      <c r="EX478" s="33"/>
      <c r="EY478" s="33"/>
      <c r="EZ478" s="33"/>
      <c r="FA478" s="33"/>
      <c r="FB478" s="33"/>
      <c r="FC478" s="33"/>
      <c r="FD478" s="33"/>
      <c r="FE478" s="33"/>
      <c r="FF478" s="33"/>
      <c r="FG478" s="33"/>
      <c r="FH478" s="33"/>
      <c r="FI478" s="33"/>
      <c r="FJ478" s="33"/>
      <c r="FK478" s="33"/>
      <c r="FL478" s="33"/>
      <c r="FM478" s="33"/>
      <c r="FN478" s="33"/>
      <c r="FO478" s="33"/>
      <c r="FP478" s="33"/>
      <c r="FQ478" s="33"/>
      <c r="FR478" s="33"/>
      <c r="FS478" s="33"/>
      <c r="FT478" s="33"/>
      <c r="FU478" s="33"/>
      <c r="FV478" s="33"/>
      <c r="FW478" s="33"/>
      <c r="FX478" s="33"/>
      <c r="FY478" s="33"/>
      <c r="FZ478" s="33"/>
      <c r="GA478" s="33"/>
      <c r="GB478" s="33"/>
      <c r="GC478" s="33"/>
      <c r="GD478" s="33"/>
      <c r="GE478" s="33"/>
      <c r="GF478" s="33"/>
      <c r="GG478" s="33"/>
      <c r="GH478" s="33"/>
      <c r="GI478" s="33"/>
      <c r="GJ478" s="33"/>
      <c r="GK478" s="33"/>
      <c r="GL478" s="33"/>
      <c r="GM478" s="33"/>
      <c r="GN478" s="33"/>
      <c r="GO478" s="33"/>
      <c r="GP478" s="33"/>
      <c r="GQ478" s="33"/>
      <c r="GR478" s="33"/>
      <c r="GS478" s="33"/>
      <c r="GT478" s="33"/>
      <c r="GU478" s="33"/>
      <c r="GV478" s="33"/>
      <c r="GW478" s="33"/>
      <c r="GX478" s="33"/>
      <c r="GY478" s="33"/>
      <c r="GZ478" s="33"/>
      <c r="HA478" s="33"/>
      <c r="HB478" s="33"/>
      <c r="HC478" s="33"/>
      <c r="HD478" s="33"/>
      <c r="HE478" s="33"/>
      <c r="HF478" s="33"/>
      <c r="HG478" s="33"/>
      <c r="HH478" s="33"/>
      <c r="HI478" s="33"/>
      <c r="HJ478" s="33"/>
      <c r="HK478" s="33"/>
      <c r="HL478" s="33"/>
      <c r="HM478" s="33"/>
      <c r="HN478" s="33"/>
      <c r="HO478" s="33"/>
      <c r="HP478" s="33"/>
      <c r="HQ478" s="33"/>
      <c r="HR478" s="33"/>
      <c r="HS478" s="33"/>
      <c r="HT478" s="33"/>
      <c r="HU478" s="33"/>
      <c r="HV478" s="33"/>
      <c r="HW478" s="33"/>
      <c r="HX478" s="33"/>
      <c r="HY478" s="33"/>
      <c r="HZ478" s="33"/>
      <c r="IA478" s="33"/>
      <c r="IB478" s="33"/>
      <c r="IC478" s="33"/>
      <c r="ID478" s="33"/>
      <c r="IE478" s="33"/>
      <c r="IF478" s="33"/>
      <c r="IG478" s="33"/>
      <c r="IH478" s="33"/>
      <c r="II478" s="33"/>
      <c r="IJ478" s="33"/>
      <c r="IK478" s="33"/>
      <c r="IL478" s="33"/>
      <c r="IM478" s="33"/>
      <c r="IN478" s="33"/>
      <c r="IO478" s="33"/>
      <c r="IP478" s="33"/>
      <c r="IQ478" s="33"/>
      <c r="IR478" s="33"/>
      <c r="IS478" s="33"/>
      <c r="IT478" s="33"/>
      <c r="IU478" s="33"/>
    </row>
    <row r="479" spans="1:255" s="34" customFormat="1" ht="15" thickBot="1">
      <c r="A479" s="31"/>
      <c r="B479" s="62"/>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159"/>
      <c r="AF479" s="199"/>
      <c r="AG479" s="199"/>
      <c r="AH479" s="199"/>
      <c r="AI479" s="199"/>
      <c r="AJ479" s="199"/>
      <c r="AK479" s="199"/>
      <c r="AL479" s="199"/>
      <c r="AM479" s="200"/>
      <c r="AN479" s="159"/>
      <c r="AO479" s="162"/>
      <c r="AP479" s="162"/>
      <c r="AQ479" s="162"/>
      <c r="AR479" s="162"/>
      <c r="AS479" s="162"/>
      <c r="AT479" s="162"/>
      <c r="AU479" s="162"/>
      <c r="AV479" s="163"/>
      <c r="AW479" s="164"/>
      <c r="AX479" s="201"/>
      <c r="AY479" s="201"/>
      <c r="AZ479" s="201"/>
      <c r="BA479" s="201"/>
      <c r="BB479" s="202"/>
      <c r="BC479" s="33"/>
      <c r="BD479" s="33"/>
      <c r="BE479" s="33"/>
      <c r="BF479" s="33"/>
      <c r="BG479" s="33"/>
      <c r="BH479" s="33"/>
      <c r="BI479" s="33"/>
      <c r="BJ479" s="33"/>
      <c r="BK479" s="33"/>
      <c r="BL479" s="33"/>
      <c r="BM479" s="33"/>
      <c r="BN479" s="33"/>
      <c r="BO479" s="33"/>
      <c r="BP479" s="33"/>
      <c r="BQ479" s="33"/>
      <c r="BR479" s="33"/>
      <c r="BS479" s="33"/>
      <c r="BT479" s="33"/>
      <c r="BU479" s="33"/>
      <c r="BV479" s="33"/>
      <c r="BW479" s="33"/>
      <c r="BX479" s="33"/>
      <c r="BY479" s="33"/>
      <c r="BZ479" s="33"/>
      <c r="CA479" s="33"/>
      <c r="CB479" s="33"/>
      <c r="CC479" s="33"/>
      <c r="CD479" s="33"/>
      <c r="CE479" s="33"/>
      <c r="CF479" s="33"/>
      <c r="CG479" s="33"/>
      <c r="CH479" s="33"/>
      <c r="CI479" s="33"/>
      <c r="CJ479" s="33"/>
      <c r="CK479" s="33"/>
      <c r="CL479" s="33"/>
      <c r="CM479" s="33"/>
      <c r="CN479" s="33"/>
      <c r="CO479" s="33"/>
      <c r="CP479" s="33"/>
      <c r="CQ479" s="33"/>
      <c r="CR479" s="33"/>
      <c r="CS479" s="33"/>
      <c r="CT479" s="33"/>
      <c r="CU479" s="33"/>
      <c r="CV479" s="33"/>
      <c r="CW479" s="33"/>
      <c r="CX479" s="33"/>
      <c r="CY479" s="33"/>
      <c r="CZ479" s="33"/>
      <c r="DA479" s="33"/>
      <c r="DB479" s="33"/>
      <c r="DC479" s="33"/>
      <c r="DD479" s="33"/>
      <c r="DE479" s="33"/>
      <c r="DF479" s="33"/>
      <c r="DG479" s="33"/>
      <c r="DH479" s="33"/>
      <c r="DI479" s="33"/>
      <c r="DJ479" s="33"/>
      <c r="DK479" s="33"/>
      <c r="DL479" s="33"/>
      <c r="DM479" s="33"/>
      <c r="DN479" s="33"/>
      <c r="DO479" s="33"/>
      <c r="DP479" s="33"/>
      <c r="DQ479" s="33"/>
      <c r="DR479" s="33"/>
      <c r="DS479" s="33"/>
      <c r="DT479" s="33"/>
      <c r="DU479" s="33"/>
      <c r="DV479" s="33"/>
      <c r="DW479" s="33"/>
      <c r="DX479" s="33"/>
      <c r="DY479" s="33"/>
      <c r="DZ479" s="33"/>
      <c r="EA479" s="33"/>
      <c r="EB479" s="33"/>
      <c r="EC479" s="33"/>
      <c r="ED479" s="33"/>
      <c r="EE479" s="33"/>
      <c r="EF479" s="33"/>
      <c r="EG479" s="33"/>
      <c r="EH479" s="33"/>
      <c r="EI479" s="33"/>
      <c r="EJ479" s="33"/>
      <c r="EK479" s="33"/>
      <c r="EL479" s="33"/>
      <c r="EM479" s="33"/>
      <c r="EN479" s="33"/>
      <c r="EO479" s="33"/>
      <c r="EP479" s="33"/>
      <c r="EQ479" s="33"/>
      <c r="ER479" s="33"/>
      <c r="ES479" s="33"/>
      <c r="ET479" s="33"/>
      <c r="EU479" s="33"/>
      <c r="EV479" s="33"/>
      <c r="EW479" s="33"/>
      <c r="EX479" s="33"/>
      <c r="EY479" s="33"/>
      <c r="EZ479" s="33"/>
      <c r="FA479" s="33"/>
      <c r="FB479" s="33"/>
      <c r="FC479" s="33"/>
      <c r="FD479" s="33"/>
      <c r="FE479" s="33"/>
      <c r="FF479" s="33"/>
      <c r="FG479" s="33"/>
      <c r="FH479" s="33"/>
      <c r="FI479" s="33"/>
      <c r="FJ479" s="33"/>
      <c r="FK479" s="33"/>
      <c r="FL479" s="33"/>
      <c r="FM479" s="33"/>
      <c r="FN479" s="33"/>
      <c r="FO479" s="33"/>
      <c r="FP479" s="33"/>
      <c r="FQ479" s="33"/>
      <c r="FR479" s="33"/>
      <c r="FS479" s="33"/>
      <c r="FT479" s="33"/>
      <c r="FU479" s="33"/>
      <c r="FV479" s="33"/>
      <c r="FW479" s="33"/>
      <c r="FX479" s="33"/>
      <c r="FY479" s="33"/>
      <c r="FZ479" s="33"/>
      <c r="GA479" s="33"/>
      <c r="GB479" s="33"/>
      <c r="GC479" s="33"/>
      <c r="GD479" s="33"/>
      <c r="GE479" s="33"/>
      <c r="GF479" s="33"/>
      <c r="GG479" s="33"/>
      <c r="GH479" s="33"/>
      <c r="GI479" s="33"/>
      <c r="GJ479" s="33"/>
      <c r="GK479" s="33"/>
      <c r="GL479" s="33"/>
      <c r="GM479" s="33"/>
      <c r="GN479" s="33"/>
      <c r="GO479" s="33"/>
      <c r="GP479" s="33"/>
      <c r="GQ479" s="33"/>
      <c r="GR479" s="33"/>
      <c r="GS479" s="33"/>
      <c r="GT479" s="33"/>
      <c r="GU479" s="33"/>
      <c r="GV479" s="33"/>
      <c r="GW479" s="33"/>
      <c r="GX479" s="33"/>
      <c r="GY479" s="33"/>
      <c r="GZ479" s="33"/>
      <c r="HA479" s="33"/>
      <c r="HB479" s="33"/>
      <c r="HC479" s="33"/>
      <c r="HD479" s="33"/>
      <c r="HE479" s="33"/>
      <c r="HF479" s="33"/>
      <c r="HG479" s="33"/>
      <c r="HH479" s="33"/>
      <c r="HI479" s="33"/>
      <c r="HJ479" s="33"/>
      <c r="HK479" s="33"/>
      <c r="HL479" s="33"/>
      <c r="HM479" s="33"/>
      <c r="HN479" s="33"/>
      <c r="HO479" s="33"/>
      <c r="HP479" s="33"/>
      <c r="HQ479" s="33"/>
      <c r="HR479" s="33"/>
      <c r="HS479" s="33"/>
      <c r="HT479" s="33"/>
      <c r="HU479" s="33"/>
      <c r="HV479" s="33"/>
      <c r="HW479" s="33"/>
      <c r="HX479" s="33"/>
      <c r="HY479" s="33"/>
      <c r="HZ479" s="33"/>
      <c r="IA479" s="33"/>
      <c r="IB479" s="33"/>
      <c r="IC479" s="33"/>
      <c r="ID479" s="33"/>
      <c r="IE479" s="33"/>
      <c r="IF479" s="33"/>
      <c r="IG479" s="33"/>
      <c r="IH479" s="33"/>
      <c r="II479" s="33"/>
      <c r="IJ479" s="33"/>
      <c r="IK479" s="33"/>
      <c r="IL479" s="33"/>
      <c r="IM479" s="33"/>
      <c r="IN479" s="33"/>
      <c r="IO479" s="33"/>
      <c r="IP479" s="33"/>
      <c r="IQ479" s="33"/>
      <c r="IR479" s="33"/>
      <c r="IS479" s="33"/>
      <c r="IT479" s="33"/>
      <c r="IU479" s="33"/>
    </row>
    <row r="480" spans="1:255" s="34" customFormat="1" ht="15.75" thickTop="1" thickBot="1">
      <c r="A480" s="48"/>
      <c r="B480" s="183" t="s">
        <v>80</v>
      </c>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3"/>
      <c r="AA480" s="203"/>
      <c r="AB480" s="203"/>
      <c r="AC480" s="203"/>
      <c r="AD480" s="204"/>
      <c r="AE480" s="186">
        <f>SUM(AE472:AM479)</f>
        <v>89470</v>
      </c>
      <c r="AF480" s="205"/>
      <c r="AG480" s="205"/>
      <c r="AH480" s="205"/>
      <c r="AI480" s="205"/>
      <c r="AJ480" s="205"/>
      <c r="AK480" s="205"/>
      <c r="AL480" s="205"/>
      <c r="AM480" s="206"/>
      <c r="AN480" s="186">
        <f>SUM(AN472:AW479)</f>
        <v>115454</v>
      </c>
      <c r="AO480" s="205"/>
      <c r="AP480" s="205"/>
      <c r="AQ480" s="205"/>
      <c r="AR480" s="205"/>
      <c r="AS480" s="205"/>
      <c r="AT480" s="205"/>
      <c r="AU480" s="205"/>
      <c r="AV480" s="206"/>
      <c r="AW480" s="186"/>
      <c r="AX480" s="205"/>
      <c r="AY480" s="205"/>
      <c r="AZ480" s="205"/>
      <c r="BA480" s="205"/>
      <c r="BB480" s="207"/>
      <c r="BC480" s="33"/>
      <c r="BD480" s="33"/>
      <c r="BE480" s="33"/>
      <c r="BF480" s="33"/>
      <c r="BG480" s="33"/>
      <c r="BH480" s="33"/>
      <c r="BI480" s="33"/>
      <c r="BJ480" s="33"/>
      <c r="BK480" s="33"/>
      <c r="BL480" s="33"/>
      <c r="BM480" s="33"/>
      <c r="BN480" s="33"/>
      <c r="BO480" s="33"/>
      <c r="BP480" s="33"/>
      <c r="BQ480" s="33"/>
      <c r="BR480" s="33"/>
      <c r="BS480" s="33"/>
      <c r="BT480" s="33"/>
      <c r="BU480" s="33"/>
      <c r="BV480" s="33"/>
      <c r="BW480" s="33"/>
      <c r="BX480" s="33"/>
      <c r="BY480" s="33"/>
      <c r="BZ480" s="33"/>
      <c r="CA480" s="33"/>
      <c r="CB480" s="33"/>
      <c r="CC480" s="33"/>
      <c r="CD480" s="33"/>
      <c r="CE480" s="33"/>
      <c r="CF480" s="33"/>
      <c r="CG480" s="33"/>
      <c r="CH480" s="33"/>
      <c r="CI480" s="33"/>
      <c r="CJ480" s="33"/>
      <c r="CK480" s="33"/>
      <c r="CL480" s="33"/>
      <c r="CM480" s="33"/>
      <c r="CN480" s="33"/>
      <c r="CO480" s="33"/>
      <c r="CP480" s="33"/>
      <c r="CQ480" s="33"/>
      <c r="CR480" s="33"/>
      <c r="CS480" s="33"/>
      <c r="CT480" s="33"/>
      <c r="CU480" s="33"/>
      <c r="CV480" s="33"/>
      <c r="CW480" s="33"/>
      <c r="CX480" s="33"/>
      <c r="CY480" s="33"/>
      <c r="CZ480" s="33"/>
      <c r="DA480" s="33"/>
      <c r="DB480" s="33"/>
      <c r="DC480" s="33"/>
      <c r="DD480" s="33"/>
      <c r="DE480" s="33"/>
      <c r="DF480" s="33"/>
      <c r="DG480" s="33"/>
      <c r="DH480" s="33"/>
      <c r="DI480" s="33"/>
      <c r="DJ480" s="33"/>
      <c r="DK480" s="33"/>
      <c r="DL480" s="33"/>
      <c r="DM480" s="33"/>
      <c r="DN480" s="33"/>
      <c r="DO480" s="33"/>
      <c r="DP480" s="33"/>
      <c r="DQ480" s="33"/>
      <c r="DR480" s="33"/>
      <c r="DS480" s="33"/>
      <c r="DT480" s="33"/>
      <c r="DU480" s="33"/>
      <c r="DV480" s="33"/>
      <c r="DW480" s="33"/>
      <c r="DX480" s="33"/>
      <c r="DY480" s="33"/>
      <c r="DZ480" s="33"/>
      <c r="EA480" s="33"/>
      <c r="EB480" s="33"/>
      <c r="EC480" s="33"/>
      <c r="ED480" s="33"/>
      <c r="EE480" s="33"/>
      <c r="EF480" s="33"/>
      <c r="EG480" s="33"/>
      <c r="EH480" s="33"/>
      <c r="EI480" s="33"/>
      <c r="EJ480" s="33"/>
      <c r="EK480" s="33"/>
      <c r="EL480" s="33"/>
      <c r="EM480" s="33"/>
      <c r="EN480" s="33"/>
      <c r="EO480" s="33"/>
      <c r="EP480" s="33"/>
      <c r="EQ480" s="33"/>
      <c r="ER480" s="33"/>
      <c r="ES480" s="33"/>
      <c r="ET480" s="33"/>
      <c r="EU480" s="33"/>
      <c r="EV480" s="33"/>
      <c r="EW480" s="33"/>
      <c r="EX480" s="33"/>
      <c r="EY480" s="33"/>
      <c r="EZ480" s="33"/>
      <c r="FA480" s="33"/>
      <c r="FB480" s="33"/>
      <c r="FC480" s="33"/>
      <c r="FD480" s="33"/>
      <c r="FE480" s="33"/>
      <c r="FF480" s="33"/>
      <c r="FG480" s="33"/>
      <c r="FH480" s="33"/>
      <c r="FI480" s="33"/>
      <c r="FJ480" s="33"/>
      <c r="FK480" s="33"/>
      <c r="FL480" s="33"/>
      <c r="FM480" s="33"/>
      <c r="FN480" s="33"/>
      <c r="FO480" s="33"/>
      <c r="FP480" s="33"/>
      <c r="FQ480" s="33"/>
      <c r="FR480" s="33"/>
      <c r="FS480" s="33"/>
      <c r="FT480" s="33"/>
      <c r="FU480" s="33"/>
      <c r="FV480" s="33"/>
      <c r="FW480" s="33"/>
      <c r="FX480" s="33"/>
      <c r="FY480" s="33"/>
      <c r="FZ480" s="33"/>
      <c r="GA480" s="33"/>
      <c r="GB480" s="33"/>
      <c r="GC480" s="33"/>
      <c r="GD480" s="33"/>
      <c r="GE480" s="33"/>
      <c r="GF480" s="33"/>
      <c r="GG480" s="33"/>
      <c r="GH480" s="33"/>
      <c r="GI480" s="33"/>
      <c r="GJ480" s="33"/>
      <c r="GK480" s="33"/>
      <c r="GL480" s="33"/>
      <c r="GM480" s="33"/>
      <c r="GN480" s="33"/>
      <c r="GO480" s="33"/>
      <c r="GP480" s="33"/>
      <c r="GQ480" s="33"/>
      <c r="GR480" s="33"/>
      <c r="GS480" s="33"/>
      <c r="GT480" s="33"/>
      <c r="GU480" s="33"/>
      <c r="GV480" s="33"/>
      <c r="GW480" s="33"/>
      <c r="GX480" s="33"/>
      <c r="GY480" s="33"/>
      <c r="GZ480" s="33"/>
      <c r="HA480" s="33"/>
      <c r="HB480" s="33"/>
      <c r="HC480" s="33"/>
      <c r="HD480" s="33"/>
      <c r="HE480" s="33"/>
      <c r="HF480" s="33"/>
      <c r="HG480" s="33"/>
      <c r="HH480" s="33"/>
      <c r="HI480" s="33"/>
      <c r="HJ480" s="33"/>
      <c r="HK480" s="33"/>
      <c r="HL480" s="33"/>
      <c r="HM480" s="33"/>
      <c r="HN480" s="33"/>
      <c r="HO480" s="33"/>
      <c r="HP480" s="33"/>
      <c r="HQ480" s="33"/>
      <c r="HR480" s="33"/>
      <c r="HS480" s="33"/>
      <c r="HT480" s="33"/>
      <c r="HU480" s="33"/>
      <c r="HV480" s="33"/>
      <c r="HW480" s="33"/>
      <c r="HX480" s="33"/>
      <c r="HY480" s="33"/>
      <c r="HZ480" s="33"/>
      <c r="IA480" s="33"/>
      <c r="IB480" s="33"/>
      <c r="IC480" s="33"/>
      <c r="ID480" s="33"/>
      <c r="IE480" s="33"/>
      <c r="IF480" s="33"/>
      <c r="IG480" s="33"/>
      <c r="IH480" s="33"/>
      <c r="II480" s="33"/>
      <c r="IJ480" s="33"/>
      <c r="IK480" s="33"/>
      <c r="IL480" s="33"/>
      <c r="IM480" s="33"/>
      <c r="IN480" s="33"/>
      <c r="IO480" s="33"/>
      <c r="IP480" s="33"/>
      <c r="IQ480" s="33"/>
      <c r="IR480" s="33"/>
      <c r="IS480" s="33"/>
      <c r="IT480" s="33"/>
      <c r="IU480" s="33"/>
    </row>
    <row r="481" spans="1:59" ht="13.5">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row>
    <row r="482" spans="1:59" ht="14.25">
      <c r="A482" s="35" t="s">
        <v>66</v>
      </c>
      <c r="BA482" s="36"/>
      <c r="BB482" s="37" t="s">
        <v>67</v>
      </c>
      <c r="BC482" s="36"/>
    </row>
    <row r="484" spans="1:59">
      <c r="AD484" s="38"/>
      <c r="AH484" s="38"/>
      <c r="AI484" s="38"/>
      <c r="AJ484" s="38"/>
      <c r="AK484" s="38"/>
      <c r="AL484" s="38"/>
      <c r="AM484" s="38"/>
      <c r="AS484" s="38"/>
      <c r="BB484" s="39" t="s">
        <v>68</v>
      </c>
    </row>
    <row r="485" spans="1:59">
      <c r="AD485" s="38"/>
      <c r="AH485" s="38"/>
      <c r="AI485" s="38"/>
      <c r="AJ485" s="38"/>
      <c r="AK485" s="38"/>
      <c r="AL485" s="38"/>
      <c r="AM485" s="38"/>
      <c r="AS485" s="38"/>
    </row>
    <row r="486" spans="1:59" ht="13.5" thickBot="1">
      <c r="AD486" s="38"/>
      <c r="AH486" s="38"/>
      <c r="AI486" s="38"/>
      <c r="AJ486" s="38"/>
      <c r="AK486" s="38"/>
      <c r="AL486" s="38"/>
      <c r="AM486" s="38"/>
      <c r="AS486" s="38"/>
    </row>
    <row r="487" spans="1:59" s="74" customFormat="1" ht="15" thickBot="1">
      <c r="A487" s="219" t="s">
        <v>69</v>
      </c>
      <c r="B487" s="220"/>
      <c r="C487" s="220"/>
      <c r="D487" s="220"/>
      <c r="E487" s="220"/>
      <c r="F487" s="220"/>
      <c r="G487" s="220"/>
      <c r="H487" s="220"/>
      <c r="I487" s="220"/>
      <c r="J487" s="220"/>
      <c r="K487" s="221"/>
      <c r="L487" s="130">
        <v>14</v>
      </c>
      <c r="M487" s="131"/>
      <c r="N487" s="131"/>
      <c r="O487" s="132"/>
      <c r="P487" s="219" t="s">
        <v>70</v>
      </c>
      <c r="Q487" s="220"/>
      <c r="R487" s="220"/>
      <c r="S487" s="220"/>
      <c r="T487" s="220"/>
      <c r="U487" s="221"/>
      <c r="V487" s="133" t="s">
        <v>132</v>
      </c>
      <c r="W487" s="133"/>
      <c r="X487" s="133"/>
      <c r="Y487" s="133"/>
      <c r="Z487" s="133"/>
      <c r="AA487" s="133"/>
      <c r="AB487" s="133"/>
      <c r="AC487" s="133"/>
      <c r="AD487" s="133"/>
      <c r="AE487" s="133"/>
      <c r="AF487" s="133"/>
      <c r="AG487" s="133"/>
      <c r="AH487" s="133"/>
      <c r="AI487" s="133"/>
      <c r="AJ487" s="133"/>
      <c r="AK487" s="133"/>
      <c r="AL487" s="133"/>
      <c r="AM487" s="133"/>
      <c r="AN487" s="133"/>
      <c r="AO487" s="133"/>
      <c r="AP487" s="133"/>
      <c r="AQ487" s="133"/>
      <c r="AR487" s="133"/>
      <c r="AS487" s="133"/>
      <c r="AT487" s="133"/>
      <c r="AU487" s="133"/>
      <c r="AV487" s="133"/>
      <c r="AW487" s="133"/>
      <c r="AX487" s="133"/>
      <c r="AY487" s="133"/>
      <c r="AZ487" s="133"/>
      <c r="BA487" s="133"/>
      <c r="BB487" s="134"/>
    </row>
    <row r="488" spans="1:59" ht="14.25">
      <c r="A488" s="40"/>
      <c r="B488" s="40"/>
      <c r="C488" s="40"/>
      <c r="D488" s="40"/>
      <c r="E488" s="40"/>
      <c r="F488" s="40"/>
      <c r="G488" s="40"/>
      <c r="H488" s="40"/>
      <c r="I488" s="40"/>
      <c r="J488" s="40"/>
      <c r="K488" s="40"/>
      <c r="L488" s="41"/>
      <c r="M488" s="41"/>
      <c r="N488" s="41"/>
      <c r="O488" s="41"/>
      <c r="P488" s="40"/>
      <c r="Q488" s="40"/>
      <c r="R488" s="40"/>
      <c r="S488" s="40"/>
      <c r="T488" s="40"/>
      <c r="U488" s="40"/>
      <c r="V488" s="42"/>
      <c r="W488" s="42"/>
      <c r="X488" s="42"/>
      <c r="Y488" s="42"/>
      <c r="Z488" s="42"/>
      <c r="AA488" s="42"/>
      <c r="AB488" s="42"/>
      <c r="AC488" s="42"/>
      <c r="AD488" s="42"/>
      <c r="AE488" s="42"/>
      <c r="AF488" s="42"/>
      <c r="AG488" s="42"/>
      <c r="AH488" s="42"/>
      <c r="AI488" s="42"/>
      <c r="AJ488" s="42"/>
      <c r="AK488" s="42"/>
      <c r="AL488" s="42"/>
      <c r="AM488" s="42"/>
      <c r="AN488" s="42"/>
      <c r="AO488" s="42"/>
      <c r="AP488" s="42"/>
      <c r="AQ488" s="42"/>
      <c r="AR488" s="42"/>
      <c r="AS488" s="42"/>
      <c r="AT488" s="42"/>
      <c r="AU488" s="42"/>
      <c r="AV488" s="42"/>
      <c r="AW488" s="42"/>
      <c r="AX488" s="42"/>
      <c r="AY488" s="42"/>
      <c r="AZ488" s="42"/>
      <c r="BA488" s="42"/>
      <c r="BB488" s="42"/>
    </row>
    <row r="489" spans="1:59" ht="14.25">
      <c r="A489" s="43"/>
      <c r="B489" s="44" t="s">
        <v>72</v>
      </c>
      <c r="C489" s="31"/>
      <c r="D489" s="31"/>
      <c r="E489" s="31"/>
      <c r="F489" s="31"/>
      <c r="G489" s="31"/>
      <c r="H489" s="31"/>
      <c r="I489" s="31"/>
      <c r="J489" s="31"/>
      <c r="K489" s="31"/>
      <c r="L489" s="45"/>
      <c r="M489" s="45"/>
      <c r="N489" s="45"/>
      <c r="O489" s="45"/>
      <c r="P489" s="31"/>
      <c r="Q489" s="31"/>
      <c r="R489" s="31"/>
      <c r="S489" s="31"/>
      <c r="T489" s="31"/>
      <c r="U489" s="31"/>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row>
    <row r="490" spans="1:59" ht="15" thickBot="1">
      <c r="A490" s="31"/>
      <c r="B490" s="31"/>
      <c r="C490" s="31"/>
      <c r="D490" s="31"/>
      <c r="E490" s="31"/>
      <c r="F490" s="31"/>
      <c r="G490" s="31"/>
      <c r="H490" s="31"/>
      <c r="I490" s="31"/>
      <c r="J490" s="31"/>
      <c r="K490" s="31"/>
      <c r="L490" s="45"/>
      <c r="M490" s="45"/>
      <c r="N490" s="45"/>
      <c r="O490" s="45"/>
      <c r="P490" s="31"/>
      <c r="Q490" s="31"/>
      <c r="R490" s="31"/>
      <c r="S490" s="31"/>
      <c r="T490" s="31"/>
      <c r="U490" s="31"/>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c r="BA490" s="44"/>
      <c r="BB490" s="44"/>
    </row>
    <row r="491" spans="1:59" ht="14.25">
      <c r="A491" s="31"/>
      <c r="B491" s="46"/>
      <c r="C491" s="40"/>
      <c r="D491" s="40"/>
      <c r="E491" s="40"/>
      <c r="F491" s="40"/>
      <c r="G491" s="40"/>
      <c r="H491" s="40"/>
      <c r="I491" s="40"/>
      <c r="J491" s="40"/>
      <c r="K491" s="40"/>
      <c r="L491" s="41"/>
      <c r="M491" s="41"/>
      <c r="N491" s="41"/>
      <c r="O491" s="41"/>
      <c r="P491" s="40"/>
      <c r="Q491" s="40"/>
      <c r="R491" s="40"/>
      <c r="S491" s="40"/>
      <c r="T491" s="40"/>
      <c r="U491" s="40"/>
      <c r="V491" s="42"/>
      <c r="W491" s="42"/>
      <c r="X491" s="42"/>
      <c r="Y491" s="42"/>
      <c r="Z491" s="42"/>
      <c r="AA491" s="42"/>
      <c r="AB491" s="42"/>
      <c r="AC491" s="42"/>
      <c r="AD491" s="42"/>
      <c r="AE491" s="42"/>
      <c r="AF491" s="42"/>
      <c r="AG491" s="42"/>
      <c r="AH491" s="42"/>
      <c r="AI491" s="42"/>
      <c r="AJ491" s="42"/>
      <c r="AK491" s="42"/>
      <c r="AL491" s="42"/>
      <c r="AM491" s="42"/>
      <c r="AN491" s="42"/>
      <c r="AO491" s="42"/>
      <c r="AP491" s="42"/>
      <c r="AQ491" s="42"/>
      <c r="AR491" s="42"/>
      <c r="AS491" s="42"/>
      <c r="AT491" s="42"/>
      <c r="AU491" s="42"/>
      <c r="AV491" s="42"/>
      <c r="AW491" s="42"/>
      <c r="AX491" s="42"/>
      <c r="AY491" s="42"/>
      <c r="AZ491" s="42"/>
      <c r="BA491" s="42"/>
      <c r="BB491" s="47"/>
    </row>
    <row r="492" spans="1:59">
      <c r="A492" s="31"/>
      <c r="B492" s="135" t="s">
        <v>133</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c r="AH492" s="136"/>
      <c r="AI492" s="136"/>
      <c r="AJ492" s="136"/>
      <c r="AK492" s="136"/>
      <c r="AL492" s="136"/>
      <c r="AM492" s="136"/>
      <c r="AN492" s="136"/>
      <c r="AO492" s="136"/>
      <c r="AP492" s="136"/>
      <c r="AQ492" s="136"/>
      <c r="AR492" s="136"/>
      <c r="AS492" s="136"/>
      <c r="AT492" s="136"/>
      <c r="AU492" s="136"/>
      <c r="AV492" s="136"/>
      <c r="AW492" s="136"/>
      <c r="AX492" s="136"/>
      <c r="AY492" s="136"/>
      <c r="AZ492" s="136"/>
      <c r="BA492" s="136"/>
      <c r="BB492" s="137"/>
    </row>
    <row r="493" spans="1:59" ht="13.5">
      <c r="A493" s="31"/>
      <c r="B493" s="135"/>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c r="AH493" s="136"/>
      <c r="AI493" s="136"/>
      <c r="AJ493" s="136"/>
      <c r="AK493" s="136"/>
      <c r="AL493" s="136"/>
      <c r="AM493" s="136"/>
      <c r="AN493" s="136"/>
      <c r="AO493" s="136"/>
      <c r="AP493" s="136"/>
      <c r="AQ493" s="136"/>
      <c r="AR493" s="136"/>
      <c r="AS493" s="136"/>
      <c r="AT493" s="136"/>
      <c r="AU493" s="136"/>
      <c r="AV493" s="136"/>
      <c r="AW493" s="136"/>
      <c r="AX493" s="136"/>
      <c r="AY493" s="136"/>
      <c r="AZ493" s="136"/>
      <c r="BA493" s="136"/>
      <c r="BB493" s="137"/>
      <c r="BG493" s="34"/>
    </row>
    <row r="494" spans="1:59">
      <c r="A494" s="31"/>
      <c r="B494" s="135"/>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6"/>
      <c r="AL494" s="136"/>
      <c r="AM494" s="136"/>
      <c r="AN494" s="136"/>
      <c r="AO494" s="136"/>
      <c r="AP494" s="136"/>
      <c r="AQ494" s="136"/>
      <c r="AR494" s="136"/>
      <c r="AS494" s="136"/>
      <c r="AT494" s="136"/>
      <c r="AU494" s="136"/>
      <c r="AV494" s="136"/>
      <c r="AW494" s="136"/>
      <c r="AX494" s="136"/>
      <c r="AY494" s="136"/>
      <c r="AZ494" s="136"/>
      <c r="BA494" s="136"/>
      <c r="BB494" s="137"/>
    </row>
    <row r="495" spans="1:59">
      <c r="A495" s="31"/>
      <c r="B495" s="135"/>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c r="AH495" s="136"/>
      <c r="AI495" s="136"/>
      <c r="AJ495" s="136"/>
      <c r="AK495" s="136"/>
      <c r="AL495" s="136"/>
      <c r="AM495" s="136"/>
      <c r="AN495" s="136"/>
      <c r="AO495" s="136"/>
      <c r="AP495" s="136"/>
      <c r="AQ495" s="136"/>
      <c r="AR495" s="136"/>
      <c r="AS495" s="136"/>
      <c r="AT495" s="136"/>
      <c r="AU495" s="136"/>
      <c r="AV495" s="136"/>
      <c r="AW495" s="136"/>
      <c r="AX495" s="136"/>
      <c r="AY495" s="136"/>
      <c r="AZ495" s="136"/>
      <c r="BA495" s="136"/>
      <c r="BB495" s="137"/>
    </row>
    <row r="496" spans="1:59">
      <c r="A496" s="31"/>
      <c r="B496" s="135"/>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36"/>
      <c r="AL496" s="136"/>
      <c r="AM496" s="136"/>
      <c r="AN496" s="136"/>
      <c r="AO496" s="136"/>
      <c r="AP496" s="136"/>
      <c r="AQ496" s="136"/>
      <c r="AR496" s="136"/>
      <c r="AS496" s="136"/>
      <c r="AT496" s="136"/>
      <c r="AU496" s="136"/>
      <c r="AV496" s="136"/>
      <c r="AW496" s="136"/>
      <c r="AX496" s="136"/>
      <c r="AY496" s="136"/>
      <c r="AZ496" s="136"/>
      <c r="BA496" s="136"/>
      <c r="BB496" s="137"/>
    </row>
    <row r="497" spans="1:255">
      <c r="A497" s="31"/>
      <c r="B497" s="135"/>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c r="AB497" s="136"/>
      <c r="AC497" s="136"/>
      <c r="AD497" s="136"/>
      <c r="AE497" s="136"/>
      <c r="AF497" s="136"/>
      <c r="AG497" s="136"/>
      <c r="AH497" s="136"/>
      <c r="AI497" s="136"/>
      <c r="AJ497" s="136"/>
      <c r="AK497" s="136"/>
      <c r="AL497" s="136"/>
      <c r="AM497" s="136"/>
      <c r="AN497" s="136"/>
      <c r="AO497" s="136"/>
      <c r="AP497" s="136"/>
      <c r="AQ497" s="136"/>
      <c r="AR497" s="136"/>
      <c r="AS497" s="136"/>
      <c r="AT497" s="136"/>
      <c r="AU497" s="136"/>
      <c r="AV497" s="136"/>
      <c r="AW497" s="136"/>
      <c r="AX497" s="136"/>
      <c r="AY497" s="136"/>
      <c r="AZ497" s="136"/>
      <c r="BA497" s="136"/>
      <c r="BB497" s="137"/>
    </row>
    <row r="498" spans="1:255">
      <c r="A498" s="31"/>
      <c r="B498" s="135"/>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c r="AA498" s="136"/>
      <c r="AB498" s="136"/>
      <c r="AC498" s="136"/>
      <c r="AD498" s="136"/>
      <c r="AE498" s="136"/>
      <c r="AF498" s="136"/>
      <c r="AG498" s="136"/>
      <c r="AH498" s="136"/>
      <c r="AI498" s="136"/>
      <c r="AJ498" s="136"/>
      <c r="AK498" s="136"/>
      <c r="AL498" s="136"/>
      <c r="AM498" s="136"/>
      <c r="AN498" s="136"/>
      <c r="AO498" s="136"/>
      <c r="AP498" s="136"/>
      <c r="AQ498" s="136"/>
      <c r="AR498" s="136"/>
      <c r="AS498" s="136"/>
      <c r="AT498" s="136"/>
      <c r="AU498" s="136"/>
      <c r="AV498" s="136"/>
      <c r="AW498" s="136"/>
      <c r="AX498" s="136"/>
      <c r="AY498" s="136"/>
      <c r="AZ498" s="136"/>
      <c r="BA498" s="136"/>
      <c r="BB498" s="137"/>
    </row>
    <row r="499" spans="1:255">
      <c r="A499" s="31"/>
      <c r="B499" s="135"/>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c r="AA499" s="136"/>
      <c r="AB499" s="136"/>
      <c r="AC499" s="136"/>
      <c r="AD499" s="136"/>
      <c r="AE499" s="136"/>
      <c r="AF499" s="136"/>
      <c r="AG499" s="136"/>
      <c r="AH499" s="136"/>
      <c r="AI499" s="136"/>
      <c r="AJ499" s="136"/>
      <c r="AK499" s="136"/>
      <c r="AL499" s="136"/>
      <c r="AM499" s="136"/>
      <c r="AN499" s="136"/>
      <c r="AO499" s="136"/>
      <c r="AP499" s="136"/>
      <c r="AQ499" s="136"/>
      <c r="AR499" s="136"/>
      <c r="AS499" s="136"/>
      <c r="AT499" s="136"/>
      <c r="AU499" s="136"/>
      <c r="AV499" s="136"/>
      <c r="AW499" s="136"/>
      <c r="AX499" s="136"/>
      <c r="AY499" s="136"/>
      <c r="AZ499" s="136"/>
      <c r="BA499" s="136"/>
      <c r="BB499" s="137"/>
    </row>
    <row r="500" spans="1:255">
      <c r="A500" s="31"/>
      <c r="B500" s="135"/>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c r="AA500" s="136"/>
      <c r="AB500" s="136"/>
      <c r="AC500" s="136"/>
      <c r="AD500" s="136"/>
      <c r="AE500" s="136"/>
      <c r="AF500" s="136"/>
      <c r="AG500" s="136"/>
      <c r="AH500" s="136"/>
      <c r="AI500" s="136"/>
      <c r="AJ500" s="136"/>
      <c r="AK500" s="136"/>
      <c r="AL500" s="136"/>
      <c r="AM500" s="136"/>
      <c r="AN500" s="136"/>
      <c r="AO500" s="136"/>
      <c r="AP500" s="136"/>
      <c r="AQ500" s="136"/>
      <c r="AR500" s="136"/>
      <c r="AS500" s="136"/>
      <c r="AT500" s="136"/>
      <c r="AU500" s="136"/>
      <c r="AV500" s="136"/>
      <c r="AW500" s="136"/>
      <c r="AX500" s="136"/>
      <c r="AY500" s="136"/>
      <c r="AZ500" s="136"/>
      <c r="BA500" s="136"/>
      <c r="BB500" s="137"/>
    </row>
    <row r="501" spans="1:255">
      <c r="A501" s="31"/>
      <c r="B501" s="135"/>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c r="AB501" s="136"/>
      <c r="AC501" s="136"/>
      <c r="AD501" s="136"/>
      <c r="AE501" s="136"/>
      <c r="AF501" s="136"/>
      <c r="AG501" s="136"/>
      <c r="AH501" s="136"/>
      <c r="AI501" s="136"/>
      <c r="AJ501" s="136"/>
      <c r="AK501" s="136"/>
      <c r="AL501" s="136"/>
      <c r="AM501" s="136"/>
      <c r="AN501" s="136"/>
      <c r="AO501" s="136"/>
      <c r="AP501" s="136"/>
      <c r="AQ501" s="136"/>
      <c r="AR501" s="136"/>
      <c r="AS501" s="136"/>
      <c r="AT501" s="136"/>
      <c r="AU501" s="136"/>
      <c r="AV501" s="136"/>
      <c r="AW501" s="136"/>
      <c r="AX501" s="136"/>
      <c r="AY501" s="136"/>
      <c r="AZ501" s="136"/>
      <c r="BA501" s="136"/>
      <c r="BB501" s="137"/>
    </row>
    <row r="502" spans="1:255" ht="15" thickBot="1">
      <c r="A502" s="48"/>
      <c r="B502" s="49"/>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c r="AU502" s="50"/>
      <c r="AV502" s="50"/>
      <c r="AW502" s="50"/>
      <c r="AX502" s="50"/>
      <c r="AY502" s="50"/>
      <c r="AZ502" s="50"/>
      <c r="BA502" s="50"/>
      <c r="BB502" s="51"/>
    </row>
    <row r="503" spans="1:255">
      <c r="B503" s="52"/>
    </row>
    <row r="504" spans="1:255">
      <c r="B504" s="52"/>
    </row>
    <row r="505" spans="1:255" ht="14.25">
      <c r="B505" s="44" t="s">
        <v>74</v>
      </c>
      <c r="C505" s="31"/>
      <c r="D505" s="31"/>
      <c r="E505" s="31"/>
      <c r="F505" s="31"/>
      <c r="G505" s="31"/>
      <c r="H505" s="31"/>
      <c r="I505" s="31"/>
      <c r="J505" s="31"/>
      <c r="K505" s="31"/>
      <c r="L505" s="45"/>
      <c r="M505" s="45"/>
      <c r="N505" s="45"/>
      <c r="O505" s="45"/>
      <c r="P505" s="31"/>
      <c r="Q505" s="31"/>
      <c r="R505" s="31"/>
      <c r="S505" s="31"/>
      <c r="T505" s="31"/>
      <c r="U505" s="31"/>
      <c r="V505" s="44"/>
      <c r="W505" s="44"/>
      <c r="X505" s="44"/>
      <c r="Y505" s="44"/>
      <c r="Z505" s="44"/>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44"/>
      <c r="AW505" s="44"/>
      <c r="AX505" s="44"/>
      <c r="AY505" s="44"/>
      <c r="AZ505" s="44"/>
      <c r="BA505" s="44"/>
      <c r="BB505" s="44"/>
    </row>
    <row r="506" spans="1:255" ht="15" thickBot="1">
      <c r="B506" s="31"/>
      <c r="C506" s="31"/>
      <c r="D506" s="31"/>
      <c r="E506" s="31"/>
      <c r="F506" s="31"/>
      <c r="G506" s="31"/>
      <c r="H506" s="31"/>
      <c r="I506" s="31"/>
      <c r="J506" s="31"/>
      <c r="K506" s="31"/>
      <c r="L506" s="45"/>
      <c r="M506" s="45"/>
      <c r="N506" s="45"/>
      <c r="O506" s="45"/>
      <c r="P506" s="31"/>
      <c r="Q506" s="31"/>
      <c r="R506" s="31"/>
      <c r="S506" s="31"/>
      <c r="T506" s="31"/>
      <c r="U506" s="31"/>
      <c r="V506" s="44"/>
      <c r="W506" s="44"/>
      <c r="X506" s="44"/>
      <c r="Y506" s="44"/>
      <c r="Z506" s="44"/>
      <c r="AA506" s="44"/>
      <c r="AB506" s="44"/>
      <c r="AC506" s="44"/>
      <c r="AD506" s="44"/>
      <c r="AE506" s="44"/>
      <c r="AF506" s="44"/>
      <c r="AG506" s="44"/>
      <c r="AH506" s="44"/>
      <c r="AI506" s="44"/>
      <c r="AJ506" s="44"/>
      <c r="AK506" s="44"/>
      <c r="AL506" s="44"/>
      <c r="AM506" s="44"/>
      <c r="AN506" s="44"/>
      <c r="AO506" s="44"/>
      <c r="AP506" s="44"/>
      <c r="AQ506" s="44"/>
      <c r="AR506" s="44"/>
      <c r="AS506" s="44"/>
      <c r="AT506" s="44"/>
      <c r="AU506" s="44" t="s">
        <v>75</v>
      </c>
      <c r="AV506" s="44"/>
      <c r="AW506" s="44"/>
      <c r="AX506" s="44"/>
      <c r="AY506" s="44"/>
      <c r="AZ506" s="44"/>
      <c r="BA506" s="44"/>
      <c r="BB506" s="44"/>
    </row>
    <row r="507" spans="1:255" s="34" customFormat="1" ht="13.5">
      <c r="A507" s="31"/>
      <c r="B507" s="138" t="s">
        <v>76</v>
      </c>
      <c r="C507" s="167"/>
      <c r="D507" s="167"/>
      <c r="E507" s="167"/>
      <c r="F507" s="167"/>
      <c r="G507" s="167"/>
      <c r="H507" s="167"/>
      <c r="I507" s="167"/>
      <c r="J507" s="167"/>
      <c r="K507" s="167"/>
      <c r="L507" s="167"/>
      <c r="M507" s="167"/>
      <c r="N507" s="167"/>
      <c r="O507" s="167"/>
      <c r="P507" s="167"/>
      <c r="Q507" s="167"/>
      <c r="R507" s="167"/>
      <c r="S507" s="167"/>
      <c r="T507" s="167"/>
      <c r="U507" s="167"/>
      <c r="V507" s="167"/>
      <c r="W507" s="167"/>
      <c r="X507" s="167"/>
      <c r="Y507" s="167"/>
      <c r="Z507" s="167"/>
      <c r="AA507" s="167"/>
      <c r="AB507" s="167"/>
      <c r="AC507" s="167"/>
      <c r="AD507" s="168"/>
      <c r="AE507" s="144" t="s">
        <v>170</v>
      </c>
      <c r="AF507" s="167"/>
      <c r="AG507" s="167"/>
      <c r="AH507" s="167"/>
      <c r="AI507" s="167"/>
      <c r="AJ507" s="167"/>
      <c r="AK507" s="167"/>
      <c r="AL507" s="167"/>
      <c r="AM507" s="168"/>
      <c r="AN507" s="144" t="s">
        <v>169</v>
      </c>
      <c r="AO507" s="167"/>
      <c r="AP507" s="167"/>
      <c r="AQ507" s="167"/>
      <c r="AR507" s="167"/>
      <c r="AS507" s="167"/>
      <c r="AT507" s="167"/>
      <c r="AU507" s="167"/>
      <c r="AV507" s="168"/>
      <c r="AW507" s="144" t="s">
        <v>78</v>
      </c>
      <c r="AX507" s="167"/>
      <c r="AY507" s="167"/>
      <c r="AZ507" s="167"/>
      <c r="BA507" s="167"/>
      <c r="BB507" s="178"/>
      <c r="BC507" s="33"/>
      <c r="BD507" s="33"/>
      <c r="BE507" s="33"/>
      <c r="BF507" s="33"/>
      <c r="BG507" s="33"/>
      <c r="BH507" s="33"/>
      <c r="BI507" s="33"/>
      <c r="BJ507" s="33"/>
      <c r="BK507" s="33"/>
      <c r="BL507" s="33"/>
      <c r="BM507" s="33"/>
      <c r="BN507" s="33"/>
      <c r="BO507" s="33"/>
      <c r="BP507" s="33"/>
      <c r="BQ507" s="33"/>
      <c r="BR507" s="33"/>
      <c r="BS507" s="33"/>
      <c r="BT507" s="33"/>
      <c r="BU507" s="33"/>
      <c r="BV507" s="33"/>
      <c r="BW507" s="33"/>
      <c r="BX507" s="33"/>
      <c r="BY507" s="33"/>
      <c r="BZ507" s="33"/>
      <c r="CA507" s="33"/>
      <c r="CB507" s="33"/>
      <c r="CC507" s="33"/>
      <c r="CD507" s="33"/>
      <c r="CE507" s="33"/>
      <c r="CF507" s="33"/>
      <c r="CG507" s="33"/>
      <c r="CH507" s="33"/>
      <c r="CI507" s="33"/>
      <c r="CJ507" s="33"/>
      <c r="CK507" s="33"/>
      <c r="CL507" s="33"/>
      <c r="CM507" s="33"/>
      <c r="CN507" s="33"/>
      <c r="CO507" s="33"/>
      <c r="CP507" s="33"/>
      <c r="CQ507" s="33"/>
      <c r="CR507" s="33"/>
      <c r="CS507" s="33"/>
      <c r="CT507" s="33"/>
      <c r="CU507" s="33"/>
      <c r="CV507" s="33"/>
      <c r="CW507" s="33"/>
      <c r="CX507" s="33"/>
      <c r="CY507" s="33"/>
      <c r="CZ507" s="33"/>
      <c r="DA507" s="33"/>
      <c r="DB507" s="33"/>
      <c r="DC507" s="33"/>
      <c r="DD507" s="33"/>
      <c r="DE507" s="33"/>
      <c r="DF507" s="33"/>
      <c r="DG507" s="33"/>
      <c r="DH507" s="33"/>
      <c r="DI507" s="33"/>
      <c r="DJ507" s="33"/>
      <c r="DK507" s="33"/>
      <c r="DL507" s="33"/>
      <c r="DM507" s="33"/>
      <c r="DN507" s="33"/>
      <c r="DO507" s="33"/>
      <c r="DP507" s="33"/>
      <c r="DQ507" s="33"/>
      <c r="DR507" s="33"/>
      <c r="DS507" s="33"/>
      <c r="DT507" s="33"/>
      <c r="DU507" s="33"/>
      <c r="DV507" s="33"/>
      <c r="DW507" s="33"/>
      <c r="DX507" s="33"/>
      <c r="DY507" s="33"/>
      <c r="DZ507" s="33"/>
      <c r="EA507" s="33"/>
      <c r="EB507" s="33"/>
      <c r="EC507" s="33"/>
      <c r="ED507" s="33"/>
      <c r="EE507" s="33"/>
      <c r="EF507" s="33"/>
      <c r="EG507" s="33"/>
      <c r="EH507" s="33"/>
      <c r="EI507" s="33"/>
      <c r="EJ507" s="33"/>
      <c r="EK507" s="33"/>
      <c r="EL507" s="33"/>
      <c r="EM507" s="33"/>
      <c r="EN507" s="33"/>
      <c r="EO507" s="33"/>
      <c r="EP507" s="33"/>
      <c r="EQ507" s="33"/>
      <c r="ER507" s="33"/>
      <c r="ES507" s="33"/>
      <c r="ET507" s="33"/>
      <c r="EU507" s="33"/>
      <c r="EV507" s="33"/>
      <c r="EW507" s="33"/>
      <c r="EX507" s="33"/>
      <c r="EY507" s="33"/>
      <c r="EZ507" s="33"/>
      <c r="FA507" s="33"/>
      <c r="FB507" s="33"/>
      <c r="FC507" s="33"/>
      <c r="FD507" s="33"/>
      <c r="FE507" s="33"/>
      <c r="FF507" s="33"/>
      <c r="FG507" s="33"/>
      <c r="FH507" s="33"/>
      <c r="FI507" s="33"/>
      <c r="FJ507" s="33"/>
      <c r="FK507" s="33"/>
      <c r="FL507" s="33"/>
      <c r="FM507" s="33"/>
      <c r="FN507" s="33"/>
      <c r="FO507" s="33"/>
      <c r="FP507" s="33"/>
      <c r="FQ507" s="33"/>
      <c r="FR507" s="33"/>
      <c r="FS507" s="33"/>
      <c r="FT507" s="33"/>
      <c r="FU507" s="33"/>
      <c r="FV507" s="33"/>
      <c r="FW507" s="33"/>
      <c r="FX507" s="33"/>
      <c r="FY507" s="33"/>
      <c r="FZ507" s="33"/>
      <c r="GA507" s="33"/>
      <c r="GB507" s="33"/>
      <c r="GC507" s="33"/>
      <c r="GD507" s="33"/>
      <c r="GE507" s="33"/>
      <c r="GF507" s="33"/>
      <c r="GG507" s="33"/>
      <c r="GH507" s="33"/>
      <c r="GI507" s="33"/>
      <c r="GJ507" s="33"/>
      <c r="GK507" s="33"/>
      <c r="GL507" s="33"/>
      <c r="GM507" s="33"/>
      <c r="GN507" s="33"/>
      <c r="GO507" s="33"/>
      <c r="GP507" s="33"/>
      <c r="GQ507" s="33"/>
      <c r="GR507" s="33"/>
      <c r="GS507" s="33"/>
      <c r="GT507" s="33"/>
      <c r="GU507" s="33"/>
      <c r="GV507" s="33"/>
      <c r="GW507" s="33"/>
      <c r="GX507" s="33"/>
      <c r="GY507" s="33"/>
      <c r="GZ507" s="33"/>
      <c r="HA507" s="33"/>
      <c r="HB507" s="33"/>
      <c r="HC507" s="33"/>
      <c r="HD507" s="33"/>
      <c r="HE507" s="33"/>
      <c r="HF507" s="33"/>
      <c r="HG507" s="33"/>
      <c r="HH507" s="33"/>
      <c r="HI507" s="33"/>
      <c r="HJ507" s="33"/>
      <c r="HK507" s="33"/>
      <c r="HL507" s="33"/>
      <c r="HM507" s="33"/>
      <c r="HN507" s="33"/>
      <c r="HO507" s="33"/>
      <c r="HP507" s="33"/>
      <c r="HQ507" s="33"/>
      <c r="HR507" s="33"/>
      <c r="HS507" s="33"/>
      <c r="HT507" s="33"/>
      <c r="HU507" s="33"/>
      <c r="HV507" s="33"/>
      <c r="HW507" s="33"/>
      <c r="HX507" s="33"/>
      <c r="HY507" s="33"/>
      <c r="HZ507" s="33"/>
      <c r="IA507" s="33"/>
      <c r="IB507" s="33"/>
      <c r="IC507" s="33"/>
      <c r="ID507" s="33"/>
      <c r="IE507" s="33"/>
      <c r="IF507" s="33"/>
      <c r="IG507" s="33"/>
      <c r="IH507" s="33"/>
      <c r="II507" s="33"/>
      <c r="IJ507" s="33"/>
      <c r="IK507" s="33"/>
      <c r="IL507" s="33"/>
      <c r="IM507" s="33"/>
      <c r="IN507" s="33"/>
      <c r="IO507" s="33"/>
      <c r="IP507" s="33"/>
      <c r="IQ507" s="33"/>
      <c r="IR507" s="33"/>
      <c r="IS507" s="33"/>
      <c r="IT507" s="33"/>
      <c r="IU507" s="33"/>
    </row>
    <row r="508" spans="1:255" s="34" customFormat="1" ht="13.5">
      <c r="A508" s="31"/>
      <c r="B508" s="169"/>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c r="AB508" s="170"/>
      <c r="AC508" s="170"/>
      <c r="AD508" s="171"/>
      <c r="AE508" s="177"/>
      <c r="AF508" s="170"/>
      <c r="AG508" s="170"/>
      <c r="AH508" s="170"/>
      <c r="AI508" s="170"/>
      <c r="AJ508" s="170"/>
      <c r="AK508" s="170"/>
      <c r="AL508" s="170"/>
      <c r="AM508" s="171"/>
      <c r="AN508" s="177"/>
      <c r="AO508" s="170"/>
      <c r="AP508" s="170"/>
      <c r="AQ508" s="170"/>
      <c r="AR508" s="170"/>
      <c r="AS508" s="170"/>
      <c r="AT508" s="170"/>
      <c r="AU508" s="170"/>
      <c r="AV508" s="171"/>
      <c r="AW508" s="177"/>
      <c r="AX508" s="170"/>
      <c r="AY508" s="170"/>
      <c r="AZ508" s="170"/>
      <c r="BA508" s="170"/>
      <c r="BB508" s="179"/>
      <c r="BC508" s="33"/>
      <c r="BD508" s="33"/>
      <c r="BE508" s="33"/>
      <c r="BF508" s="33"/>
      <c r="BG508" s="33"/>
      <c r="BH508" s="33"/>
      <c r="BI508" s="33"/>
      <c r="BJ508" s="33"/>
      <c r="BK508" s="33"/>
      <c r="BL508" s="33"/>
      <c r="BM508" s="33"/>
      <c r="BN508" s="33"/>
      <c r="BO508" s="33"/>
      <c r="BP508" s="33"/>
      <c r="BQ508" s="33"/>
      <c r="BR508" s="33"/>
      <c r="BS508" s="33"/>
      <c r="BT508" s="33"/>
      <c r="BU508" s="33"/>
      <c r="BV508" s="33"/>
      <c r="BW508" s="33"/>
      <c r="BX508" s="33"/>
      <c r="BY508" s="33"/>
      <c r="BZ508" s="33"/>
      <c r="CA508" s="33"/>
      <c r="CB508" s="33"/>
      <c r="CC508" s="33"/>
      <c r="CD508" s="33"/>
      <c r="CE508" s="33"/>
      <c r="CF508" s="33"/>
      <c r="CG508" s="33"/>
      <c r="CH508" s="33"/>
      <c r="CI508" s="33"/>
      <c r="CJ508" s="33"/>
      <c r="CK508" s="33"/>
      <c r="CL508" s="33"/>
      <c r="CM508" s="33"/>
      <c r="CN508" s="33"/>
      <c r="CO508" s="33"/>
      <c r="CP508" s="33"/>
      <c r="CQ508" s="33"/>
      <c r="CR508" s="33"/>
      <c r="CS508" s="33"/>
      <c r="CT508" s="33"/>
      <c r="CU508" s="33"/>
      <c r="CV508" s="33"/>
      <c r="CW508" s="33"/>
      <c r="CX508" s="33"/>
      <c r="CY508" s="33"/>
      <c r="CZ508" s="33"/>
      <c r="DA508" s="33"/>
      <c r="DB508" s="33"/>
      <c r="DC508" s="33"/>
      <c r="DD508" s="33"/>
      <c r="DE508" s="33"/>
      <c r="DF508" s="33"/>
      <c r="DG508" s="33"/>
      <c r="DH508" s="33"/>
      <c r="DI508" s="33"/>
      <c r="DJ508" s="33"/>
      <c r="DK508" s="33"/>
      <c r="DL508" s="33"/>
      <c r="DM508" s="33"/>
      <c r="DN508" s="33"/>
      <c r="DO508" s="33"/>
      <c r="DP508" s="33"/>
      <c r="DQ508" s="33"/>
      <c r="DR508" s="33"/>
      <c r="DS508" s="33"/>
      <c r="DT508" s="33"/>
      <c r="DU508" s="33"/>
      <c r="DV508" s="33"/>
      <c r="DW508" s="33"/>
      <c r="DX508" s="33"/>
      <c r="DY508" s="33"/>
      <c r="DZ508" s="33"/>
      <c r="EA508" s="33"/>
      <c r="EB508" s="33"/>
      <c r="EC508" s="33"/>
      <c r="ED508" s="33"/>
      <c r="EE508" s="33"/>
      <c r="EF508" s="33"/>
      <c r="EG508" s="33"/>
      <c r="EH508" s="33"/>
      <c r="EI508" s="33"/>
      <c r="EJ508" s="33"/>
      <c r="EK508" s="33"/>
      <c r="EL508" s="33"/>
      <c r="EM508" s="33"/>
      <c r="EN508" s="33"/>
      <c r="EO508" s="33"/>
      <c r="EP508" s="33"/>
      <c r="EQ508" s="33"/>
      <c r="ER508" s="33"/>
      <c r="ES508" s="33"/>
      <c r="ET508" s="33"/>
      <c r="EU508" s="33"/>
      <c r="EV508" s="33"/>
      <c r="EW508" s="33"/>
      <c r="EX508" s="33"/>
      <c r="EY508" s="33"/>
      <c r="EZ508" s="33"/>
      <c r="FA508" s="33"/>
      <c r="FB508" s="33"/>
      <c r="FC508" s="33"/>
      <c r="FD508" s="33"/>
      <c r="FE508" s="33"/>
      <c r="FF508" s="33"/>
      <c r="FG508" s="33"/>
      <c r="FH508" s="33"/>
      <c r="FI508" s="33"/>
      <c r="FJ508" s="33"/>
      <c r="FK508" s="33"/>
      <c r="FL508" s="33"/>
      <c r="FM508" s="33"/>
      <c r="FN508" s="33"/>
      <c r="FO508" s="33"/>
      <c r="FP508" s="33"/>
      <c r="FQ508" s="33"/>
      <c r="FR508" s="33"/>
      <c r="FS508" s="33"/>
      <c r="FT508" s="33"/>
      <c r="FU508" s="33"/>
      <c r="FV508" s="33"/>
      <c r="FW508" s="33"/>
      <c r="FX508" s="33"/>
      <c r="FY508" s="33"/>
      <c r="FZ508" s="33"/>
      <c r="GA508" s="33"/>
      <c r="GB508" s="33"/>
      <c r="GC508" s="33"/>
      <c r="GD508" s="33"/>
      <c r="GE508" s="33"/>
      <c r="GF508" s="33"/>
      <c r="GG508" s="33"/>
      <c r="GH508" s="33"/>
      <c r="GI508" s="33"/>
      <c r="GJ508" s="33"/>
      <c r="GK508" s="33"/>
      <c r="GL508" s="33"/>
      <c r="GM508" s="33"/>
      <c r="GN508" s="33"/>
      <c r="GO508" s="33"/>
      <c r="GP508" s="33"/>
      <c r="GQ508" s="33"/>
      <c r="GR508" s="33"/>
      <c r="GS508" s="33"/>
      <c r="GT508" s="33"/>
      <c r="GU508" s="33"/>
      <c r="GV508" s="33"/>
      <c r="GW508" s="33"/>
      <c r="GX508" s="33"/>
      <c r="GY508" s="33"/>
      <c r="GZ508" s="33"/>
      <c r="HA508" s="33"/>
      <c r="HB508" s="33"/>
      <c r="HC508" s="33"/>
      <c r="HD508" s="33"/>
      <c r="HE508" s="33"/>
      <c r="HF508" s="33"/>
      <c r="HG508" s="33"/>
      <c r="HH508" s="33"/>
      <c r="HI508" s="33"/>
      <c r="HJ508" s="33"/>
      <c r="HK508" s="33"/>
      <c r="HL508" s="33"/>
      <c r="HM508" s="33"/>
      <c r="HN508" s="33"/>
      <c r="HO508" s="33"/>
      <c r="HP508" s="33"/>
      <c r="HQ508" s="33"/>
      <c r="HR508" s="33"/>
      <c r="HS508" s="33"/>
      <c r="HT508" s="33"/>
      <c r="HU508" s="33"/>
      <c r="HV508" s="33"/>
      <c r="HW508" s="33"/>
      <c r="HX508" s="33"/>
      <c r="HY508" s="33"/>
      <c r="HZ508" s="33"/>
      <c r="IA508" s="33"/>
      <c r="IB508" s="33"/>
      <c r="IC508" s="33"/>
      <c r="ID508" s="33"/>
      <c r="IE508" s="33"/>
      <c r="IF508" s="33"/>
      <c r="IG508" s="33"/>
      <c r="IH508" s="33"/>
      <c r="II508" s="33"/>
      <c r="IJ508" s="33"/>
      <c r="IK508" s="33"/>
      <c r="IL508" s="33"/>
      <c r="IM508" s="33"/>
      <c r="IN508" s="33"/>
      <c r="IO508" s="33"/>
      <c r="IP508" s="33"/>
      <c r="IQ508" s="33"/>
      <c r="IR508" s="33"/>
      <c r="IS508" s="33"/>
      <c r="IT508" s="33"/>
      <c r="IU508" s="33"/>
    </row>
    <row r="509" spans="1:255" s="34" customFormat="1" ht="14.25">
      <c r="A509" s="31"/>
      <c r="B509" s="53" t="s">
        <v>134</v>
      </c>
      <c r="C509" s="54" t="s">
        <v>135</v>
      </c>
      <c r="D509" s="54"/>
      <c r="E509" s="54"/>
      <c r="F509" s="54"/>
      <c r="G509" s="54"/>
      <c r="H509" s="54"/>
      <c r="I509" s="54"/>
      <c r="J509" s="54"/>
      <c r="K509" s="54"/>
      <c r="L509" s="54"/>
      <c r="M509" s="54"/>
      <c r="N509" s="54"/>
      <c r="O509" s="54"/>
      <c r="P509" s="54"/>
      <c r="Q509" s="54"/>
      <c r="R509" s="54"/>
      <c r="S509" s="54"/>
      <c r="T509" s="54"/>
      <c r="U509" s="54"/>
      <c r="V509" s="54"/>
      <c r="W509" s="54"/>
      <c r="X509" s="54"/>
      <c r="Y509" s="54"/>
      <c r="Z509" s="55"/>
      <c r="AA509" s="55"/>
      <c r="AB509" s="55"/>
      <c r="AC509" s="55"/>
      <c r="AD509" s="55"/>
      <c r="AE509" s="148">
        <v>160551317</v>
      </c>
      <c r="AF509" s="157"/>
      <c r="AG509" s="157"/>
      <c r="AH509" s="157"/>
      <c r="AI509" s="157"/>
      <c r="AJ509" s="157"/>
      <c r="AK509" s="157"/>
      <c r="AL509" s="157"/>
      <c r="AM509" s="158"/>
      <c r="AN509" s="148">
        <v>155445581</v>
      </c>
      <c r="AO509" s="157"/>
      <c r="AP509" s="157"/>
      <c r="AQ509" s="157"/>
      <c r="AR509" s="157"/>
      <c r="AS509" s="157"/>
      <c r="AT509" s="157"/>
      <c r="AU509" s="157"/>
      <c r="AV509" s="158"/>
      <c r="AW509" s="148"/>
      <c r="AX509" s="157"/>
      <c r="AY509" s="157"/>
      <c r="AZ509" s="157"/>
      <c r="BA509" s="157"/>
      <c r="BB509" s="222"/>
      <c r="BC509" s="33"/>
      <c r="BD509" s="33"/>
      <c r="BE509" s="33"/>
      <c r="BF509" s="33"/>
      <c r="BG509" s="33"/>
      <c r="BH509" s="33"/>
      <c r="BI509" s="33"/>
      <c r="BJ509" s="33"/>
      <c r="BK509" s="33"/>
      <c r="BL509" s="33"/>
      <c r="BM509" s="33"/>
      <c r="BN509" s="33"/>
      <c r="BO509" s="33"/>
      <c r="BP509" s="33"/>
      <c r="BQ509" s="33"/>
      <c r="BR509" s="33"/>
      <c r="BS509" s="33"/>
      <c r="BT509" s="33"/>
      <c r="BU509" s="33"/>
      <c r="BV509" s="33"/>
      <c r="BW509" s="33"/>
      <c r="BX509" s="33"/>
      <c r="BY509" s="33"/>
      <c r="BZ509" s="33"/>
      <c r="CA509" s="33"/>
      <c r="CB509" s="33"/>
      <c r="CC509" s="33"/>
      <c r="CD509" s="33"/>
      <c r="CE509" s="33"/>
      <c r="CF509" s="33"/>
      <c r="CG509" s="33"/>
      <c r="CH509" s="33"/>
      <c r="CI509" s="33"/>
      <c r="CJ509" s="33"/>
      <c r="CK509" s="33"/>
      <c r="CL509" s="33"/>
      <c r="CM509" s="33"/>
      <c r="CN509" s="33"/>
      <c r="CO509" s="33"/>
      <c r="CP509" s="33"/>
      <c r="CQ509" s="33"/>
      <c r="CR509" s="33"/>
      <c r="CS509" s="33"/>
      <c r="CT509" s="33"/>
      <c r="CU509" s="33"/>
      <c r="CV509" s="33"/>
      <c r="CW509" s="33"/>
      <c r="CX509" s="33"/>
      <c r="CY509" s="33"/>
      <c r="CZ509" s="33"/>
      <c r="DA509" s="33"/>
      <c r="DB509" s="33"/>
      <c r="DC509" s="33"/>
      <c r="DD509" s="33"/>
      <c r="DE509" s="33"/>
      <c r="DF509" s="33"/>
      <c r="DG509" s="33"/>
      <c r="DH509" s="33"/>
      <c r="DI509" s="33"/>
      <c r="DJ509" s="33"/>
      <c r="DK509" s="33"/>
      <c r="DL509" s="33"/>
      <c r="DM509" s="33"/>
      <c r="DN509" s="33"/>
      <c r="DO509" s="33"/>
      <c r="DP509" s="33"/>
      <c r="DQ509" s="33"/>
      <c r="DR509" s="33"/>
      <c r="DS509" s="33"/>
      <c r="DT509" s="33"/>
      <c r="DU509" s="33"/>
      <c r="DV509" s="33"/>
      <c r="DW509" s="33"/>
      <c r="DX509" s="33"/>
      <c r="DY509" s="33"/>
      <c r="DZ509" s="33"/>
      <c r="EA509" s="33"/>
      <c r="EB509" s="33"/>
      <c r="EC509" s="33"/>
      <c r="ED509" s="33"/>
      <c r="EE509" s="33"/>
      <c r="EF509" s="33"/>
      <c r="EG509" s="33"/>
      <c r="EH509" s="33"/>
      <c r="EI509" s="33"/>
      <c r="EJ509" s="33"/>
      <c r="EK509" s="33"/>
      <c r="EL509" s="33"/>
      <c r="EM509" s="33"/>
      <c r="EN509" s="33"/>
      <c r="EO509" s="33"/>
      <c r="EP509" s="33"/>
      <c r="EQ509" s="33"/>
      <c r="ER509" s="33"/>
      <c r="ES509" s="33"/>
      <c r="ET509" s="33"/>
      <c r="EU509" s="33"/>
      <c r="EV509" s="33"/>
      <c r="EW509" s="33"/>
      <c r="EX509" s="33"/>
      <c r="EY509" s="33"/>
      <c r="EZ509" s="33"/>
      <c r="FA509" s="33"/>
      <c r="FB509" s="33"/>
      <c r="FC509" s="33"/>
      <c r="FD509" s="33"/>
      <c r="FE509" s="33"/>
      <c r="FF509" s="33"/>
      <c r="FG509" s="33"/>
      <c r="FH509" s="33"/>
      <c r="FI509" s="33"/>
      <c r="FJ509" s="33"/>
      <c r="FK509" s="33"/>
      <c r="FL509" s="33"/>
      <c r="FM509" s="33"/>
      <c r="FN509" s="33"/>
      <c r="FO509" s="33"/>
      <c r="FP509" s="33"/>
      <c r="FQ509" s="33"/>
      <c r="FR509" s="33"/>
      <c r="FS509" s="33"/>
      <c r="FT509" s="33"/>
      <c r="FU509" s="33"/>
      <c r="FV509" s="33"/>
      <c r="FW509" s="33"/>
      <c r="FX509" s="33"/>
      <c r="FY509" s="33"/>
      <c r="FZ509" s="33"/>
      <c r="GA509" s="33"/>
      <c r="GB509" s="33"/>
      <c r="GC509" s="33"/>
      <c r="GD509" s="33"/>
      <c r="GE509" s="33"/>
      <c r="GF509" s="33"/>
      <c r="GG509" s="33"/>
      <c r="GH509" s="33"/>
      <c r="GI509" s="33"/>
      <c r="GJ509" s="33"/>
      <c r="GK509" s="33"/>
      <c r="GL509" s="33"/>
      <c r="GM509" s="33"/>
      <c r="GN509" s="33"/>
      <c r="GO509" s="33"/>
      <c r="GP509" s="33"/>
      <c r="GQ509" s="33"/>
      <c r="GR509" s="33"/>
      <c r="GS509" s="33"/>
      <c r="GT509" s="33"/>
      <c r="GU509" s="33"/>
      <c r="GV509" s="33"/>
      <c r="GW509" s="33"/>
      <c r="GX509" s="33"/>
      <c r="GY509" s="33"/>
      <c r="GZ509" s="33"/>
      <c r="HA509" s="33"/>
      <c r="HB509" s="33"/>
      <c r="HC509" s="33"/>
      <c r="HD509" s="33"/>
      <c r="HE509" s="33"/>
      <c r="HF509" s="33"/>
      <c r="HG509" s="33"/>
      <c r="HH509" s="33"/>
      <c r="HI509" s="33"/>
      <c r="HJ509" s="33"/>
      <c r="HK509" s="33"/>
      <c r="HL509" s="33"/>
      <c r="HM509" s="33"/>
      <c r="HN509" s="33"/>
      <c r="HO509" s="33"/>
      <c r="HP509" s="33"/>
      <c r="HQ509" s="33"/>
      <c r="HR509" s="33"/>
      <c r="HS509" s="33"/>
      <c r="HT509" s="33"/>
      <c r="HU509" s="33"/>
      <c r="HV509" s="33"/>
      <c r="HW509" s="33"/>
      <c r="HX509" s="33"/>
      <c r="HY509" s="33"/>
      <c r="HZ509" s="33"/>
      <c r="IA509" s="33"/>
      <c r="IB509" s="33"/>
      <c r="IC509" s="33"/>
      <c r="ID509" s="33"/>
      <c r="IE509" s="33"/>
      <c r="IF509" s="33"/>
      <c r="IG509" s="33"/>
      <c r="IH509" s="33"/>
      <c r="II509" s="33"/>
      <c r="IJ509" s="33"/>
      <c r="IK509" s="33"/>
      <c r="IL509" s="33"/>
      <c r="IM509" s="33"/>
      <c r="IN509" s="33"/>
      <c r="IO509" s="33"/>
      <c r="IP509" s="33"/>
      <c r="IQ509" s="33"/>
      <c r="IR509" s="33"/>
      <c r="IS509" s="33"/>
      <c r="IT509" s="33"/>
      <c r="IU509" s="33"/>
    </row>
    <row r="510" spans="1:255" s="34" customFormat="1" ht="14.25">
      <c r="A510" s="31"/>
      <c r="B510" s="32" t="s">
        <v>134</v>
      </c>
      <c r="C510" s="57" t="s">
        <v>136</v>
      </c>
      <c r="D510" s="57"/>
      <c r="E510" s="57"/>
      <c r="F510" s="57"/>
      <c r="G510" s="57"/>
      <c r="H510" s="57"/>
      <c r="I510" s="57"/>
      <c r="J510" s="57"/>
      <c r="K510" s="57"/>
      <c r="L510" s="57"/>
      <c r="M510" s="57"/>
      <c r="N510" s="57"/>
      <c r="O510" s="57"/>
      <c r="P510" s="57"/>
      <c r="Q510" s="57"/>
      <c r="R510" s="57"/>
      <c r="S510" s="57"/>
      <c r="T510" s="57"/>
      <c r="U510" s="57"/>
      <c r="V510" s="57"/>
      <c r="W510" s="57"/>
      <c r="X510" s="57"/>
      <c r="Y510" s="57"/>
      <c r="Z510" s="89"/>
      <c r="AA510" s="89"/>
      <c r="AB510" s="89"/>
      <c r="AC510" s="89"/>
      <c r="AD510" s="89"/>
      <c r="AE510" s="148">
        <v>3847402</v>
      </c>
      <c r="AF510" s="157"/>
      <c r="AG510" s="157"/>
      <c r="AH510" s="157"/>
      <c r="AI510" s="157"/>
      <c r="AJ510" s="157"/>
      <c r="AK510" s="157"/>
      <c r="AL510" s="157"/>
      <c r="AM510" s="158"/>
      <c r="AN510" s="148">
        <v>3706505</v>
      </c>
      <c r="AO510" s="157"/>
      <c r="AP510" s="157"/>
      <c r="AQ510" s="157"/>
      <c r="AR510" s="157"/>
      <c r="AS510" s="157"/>
      <c r="AT510" s="157"/>
      <c r="AU510" s="157"/>
      <c r="AV510" s="158"/>
      <c r="AW510" s="148"/>
      <c r="AX510" s="157"/>
      <c r="AY510" s="157"/>
      <c r="AZ510" s="157"/>
      <c r="BA510" s="157"/>
      <c r="BB510" s="222"/>
      <c r="BC510" s="33"/>
      <c r="BD510" s="33"/>
      <c r="BE510" s="33"/>
      <c r="BF510" s="33"/>
      <c r="BG510" s="33"/>
      <c r="BH510" s="33"/>
      <c r="BI510" s="33"/>
      <c r="BJ510" s="33"/>
      <c r="BK510" s="33"/>
      <c r="BL510" s="33"/>
      <c r="BM510" s="33"/>
      <c r="BN510" s="33"/>
      <c r="BO510" s="33"/>
      <c r="BP510" s="33"/>
      <c r="BQ510" s="33"/>
      <c r="BR510" s="33"/>
      <c r="BS510" s="33"/>
      <c r="BT510" s="33"/>
      <c r="BU510" s="33"/>
      <c r="BV510" s="33"/>
      <c r="BW510" s="33"/>
      <c r="BX510" s="33"/>
      <c r="BY510" s="33"/>
      <c r="BZ510" s="33"/>
      <c r="CA510" s="33"/>
      <c r="CB510" s="33"/>
      <c r="CC510" s="33"/>
      <c r="CD510" s="33"/>
      <c r="CE510" s="33"/>
      <c r="CF510" s="33"/>
      <c r="CG510" s="33"/>
      <c r="CH510" s="33"/>
      <c r="CI510" s="33"/>
      <c r="CJ510" s="33"/>
      <c r="CK510" s="33"/>
      <c r="CL510" s="33"/>
      <c r="CM510" s="33"/>
      <c r="CN510" s="33"/>
      <c r="CO510" s="33"/>
      <c r="CP510" s="33"/>
      <c r="CQ510" s="33"/>
      <c r="CR510" s="33"/>
      <c r="CS510" s="33"/>
      <c r="CT510" s="33"/>
      <c r="CU510" s="33"/>
      <c r="CV510" s="33"/>
      <c r="CW510" s="33"/>
      <c r="CX510" s="33"/>
      <c r="CY510" s="33"/>
      <c r="CZ510" s="33"/>
      <c r="DA510" s="33"/>
      <c r="DB510" s="33"/>
      <c r="DC510" s="33"/>
      <c r="DD510" s="33"/>
      <c r="DE510" s="33"/>
      <c r="DF510" s="33"/>
      <c r="DG510" s="33"/>
      <c r="DH510" s="33"/>
      <c r="DI510" s="33"/>
      <c r="DJ510" s="33"/>
      <c r="DK510" s="33"/>
      <c r="DL510" s="33"/>
      <c r="DM510" s="33"/>
      <c r="DN510" s="33"/>
      <c r="DO510" s="33"/>
      <c r="DP510" s="33"/>
      <c r="DQ510" s="33"/>
      <c r="DR510" s="33"/>
      <c r="DS510" s="33"/>
      <c r="DT510" s="33"/>
      <c r="DU510" s="33"/>
      <c r="DV510" s="33"/>
      <c r="DW510" s="33"/>
      <c r="DX510" s="33"/>
      <c r="DY510" s="33"/>
      <c r="DZ510" s="33"/>
      <c r="EA510" s="33"/>
      <c r="EB510" s="33"/>
      <c r="EC510" s="33"/>
      <c r="ED510" s="33"/>
      <c r="EE510" s="33"/>
      <c r="EF510" s="33"/>
      <c r="EG510" s="33"/>
      <c r="EH510" s="33"/>
      <c r="EI510" s="33"/>
      <c r="EJ510" s="33"/>
      <c r="EK510" s="33"/>
      <c r="EL510" s="33"/>
      <c r="EM510" s="33"/>
      <c r="EN510" s="33"/>
      <c r="EO510" s="33"/>
      <c r="EP510" s="33"/>
      <c r="EQ510" s="33"/>
      <c r="ER510" s="33"/>
      <c r="ES510" s="33"/>
      <c r="ET510" s="33"/>
      <c r="EU510" s="33"/>
      <c r="EV510" s="33"/>
      <c r="EW510" s="33"/>
      <c r="EX510" s="33"/>
      <c r="EY510" s="33"/>
      <c r="EZ510" s="33"/>
      <c r="FA510" s="33"/>
      <c r="FB510" s="33"/>
      <c r="FC510" s="33"/>
      <c r="FD510" s="33"/>
      <c r="FE510" s="33"/>
      <c r="FF510" s="33"/>
      <c r="FG510" s="33"/>
      <c r="FH510" s="33"/>
      <c r="FI510" s="33"/>
      <c r="FJ510" s="33"/>
      <c r="FK510" s="33"/>
      <c r="FL510" s="33"/>
      <c r="FM510" s="33"/>
      <c r="FN510" s="33"/>
      <c r="FO510" s="33"/>
      <c r="FP510" s="33"/>
      <c r="FQ510" s="33"/>
      <c r="FR510" s="33"/>
      <c r="FS510" s="33"/>
      <c r="FT510" s="33"/>
      <c r="FU510" s="33"/>
      <c r="FV510" s="33"/>
      <c r="FW510" s="33"/>
      <c r="FX510" s="33"/>
      <c r="FY510" s="33"/>
      <c r="FZ510" s="33"/>
      <c r="GA510" s="33"/>
      <c r="GB510" s="33"/>
      <c r="GC510" s="33"/>
      <c r="GD510" s="33"/>
      <c r="GE510" s="33"/>
      <c r="GF510" s="33"/>
      <c r="GG510" s="33"/>
      <c r="GH510" s="33"/>
      <c r="GI510" s="33"/>
      <c r="GJ510" s="33"/>
      <c r="GK510" s="33"/>
      <c r="GL510" s="33"/>
      <c r="GM510" s="33"/>
      <c r="GN510" s="33"/>
      <c r="GO510" s="33"/>
      <c r="GP510" s="33"/>
      <c r="GQ510" s="33"/>
      <c r="GR510" s="33"/>
      <c r="GS510" s="33"/>
      <c r="GT510" s="33"/>
      <c r="GU510" s="33"/>
      <c r="GV510" s="33"/>
      <c r="GW510" s="33"/>
      <c r="GX510" s="33"/>
      <c r="GY510" s="33"/>
      <c r="GZ510" s="33"/>
      <c r="HA510" s="33"/>
      <c r="HB510" s="33"/>
      <c r="HC510" s="33"/>
      <c r="HD510" s="33"/>
      <c r="HE510" s="33"/>
      <c r="HF510" s="33"/>
      <c r="HG510" s="33"/>
      <c r="HH510" s="33"/>
      <c r="HI510" s="33"/>
      <c r="HJ510" s="33"/>
      <c r="HK510" s="33"/>
      <c r="HL510" s="33"/>
      <c r="HM510" s="33"/>
      <c r="HN510" s="33"/>
      <c r="HO510" s="33"/>
      <c r="HP510" s="33"/>
      <c r="HQ510" s="33"/>
      <c r="HR510" s="33"/>
      <c r="HS510" s="33"/>
      <c r="HT510" s="33"/>
      <c r="HU510" s="33"/>
      <c r="HV510" s="33"/>
      <c r="HW510" s="33"/>
      <c r="HX510" s="33"/>
      <c r="HY510" s="33"/>
      <c r="HZ510" s="33"/>
      <c r="IA510" s="33"/>
      <c r="IB510" s="33"/>
      <c r="IC510" s="33"/>
      <c r="ID510" s="33"/>
      <c r="IE510" s="33"/>
      <c r="IF510" s="33"/>
      <c r="IG510" s="33"/>
      <c r="IH510" s="33"/>
      <c r="II510" s="33"/>
      <c r="IJ510" s="33"/>
      <c r="IK510" s="33"/>
      <c r="IL510" s="33"/>
      <c r="IM510" s="33"/>
      <c r="IN510" s="33"/>
      <c r="IO510" s="33"/>
      <c r="IP510" s="33"/>
      <c r="IQ510" s="33"/>
      <c r="IR510" s="33"/>
      <c r="IS510" s="33"/>
      <c r="IT510" s="33"/>
      <c r="IU510" s="33"/>
    </row>
    <row r="511" spans="1:255" s="34" customFormat="1" ht="14.25">
      <c r="A511" s="31"/>
      <c r="B511" s="32" t="s">
        <v>134</v>
      </c>
      <c r="C511" s="57" t="s">
        <v>137</v>
      </c>
      <c r="D511" s="57"/>
      <c r="E511" s="57"/>
      <c r="F511" s="57"/>
      <c r="G511" s="57"/>
      <c r="H511" s="57"/>
      <c r="I511" s="57"/>
      <c r="J511" s="57"/>
      <c r="K511" s="57"/>
      <c r="L511" s="57"/>
      <c r="M511" s="57"/>
      <c r="N511" s="57"/>
      <c r="O511" s="57"/>
      <c r="P511" s="57"/>
      <c r="Q511" s="57"/>
      <c r="R511" s="57"/>
      <c r="S511" s="57"/>
      <c r="T511" s="57"/>
      <c r="U511" s="57"/>
      <c r="V511" s="57"/>
      <c r="W511" s="57"/>
      <c r="X511" s="57"/>
      <c r="Y511" s="57"/>
      <c r="Z511" s="89"/>
      <c r="AA511" s="89"/>
      <c r="AB511" s="89"/>
      <c r="AC511" s="89"/>
      <c r="AD511" s="89"/>
      <c r="AE511" s="148">
        <v>25137460</v>
      </c>
      <c r="AF511" s="157"/>
      <c r="AG511" s="157"/>
      <c r="AH511" s="157"/>
      <c r="AI511" s="157"/>
      <c r="AJ511" s="157"/>
      <c r="AK511" s="157"/>
      <c r="AL511" s="157"/>
      <c r="AM511" s="158"/>
      <c r="AN511" s="148">
        <v>25002330</v>
      </c>
      <c r="AO511" s="157"/>
      <c r="AP511" s="157"/>
      <c r="AQ511" s="157"/>
      <c r="AR511" s="157"/>
      <c r="AS511" s="157"/>
      <c r="AT511" s="157"/>
      <c r="AU511" s="157"/>
      <c r="AV511" s="158"/>
      <c r="AW511" s="148"/>
      <c r="AX511" s="157"/>
      <c r="AY511" s="157"/>
      <c r="AZ511" s="157"/>
      <c r="BA511" s="157"/>
      <c r="BB511" s="222"/>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c r="FJ511" s="33"/>
      <c r="FK511" s="33"/>
      <c r="FL511" s="33"/>
      <c r="FM511" s="33"/>
      <c r="FN511" s="33"/>
      <c r="FO511" s="33"/>
      <c r="FP511" s="33"/>
      <c r="FQ511" s="33"/>
      <c r="FR511" s="33"/>
      <c r="FS511" s="33"/>
      <c r="FT511" s="33"/>
      <c r="FU511" s="33"/>
      <c r="FV511" s="33"/>
      <c r="FW511" s="33"/>
      <c r="FX511" s="33"/>
      <c r="FY511" s="33"/>
      <c r="FZ511" s="33"/>
      <c r="GA511" s="33"/>
      <c r="GB511" s="33"/>
      <c r="GC511" s="33"/>
      <c r="GD511" s="33"/>
      <c r="GE511" s="33"/>
      <c r="GF511" s="33"/>
      <c r="GG511" s="33"/>
      <c r="GH511" s="33"/>
      <c r="GI511" s="33"/>
      <c r="GJ511" s="33"/>
      <c r="GK511" s="33"/>
      <c r="GL511" s="33"/>
      <c r="GM511" s="33"/>
      <c r="GN511" s="33"/>
      <c r="GO511" s="33"/>
      <c r="GP511" s="33"/>
      <c r="GQ511" s="33"/>
      <c r="GR511" s="33"/>
      <c r="GS511" s="33"/>
      <c r="GT511" s="33"/>
      <c r="GU511" s="33"/>
      <c r="GV511" s="33"/>
      <c r="GW511" s="33"/>
      <c r="GX511" s="33"/>
      <c r="GY511" s="33"/>
      <c r="GZ511" s="33"/>
      <c r="HA511" s="33"/>
      <c r="HB511" s="33"/>
      <c r="HC511" s="33"/>
      <c r="HD511" s="33"/>
      <c r="HE511" s="33"/>
      <c r="HF511" s="33"/>
      <c r="HG511" s="33"/>
      <c r="HH511" s="33"/>
      <c r="HI511" s="33"/>
      <c r="HJ511" s="33"/>
      <c r="HK511" s="33"/>
      <c r="HL511" s="33"/>
      <c r="HM511" s="33"/>
      <c r="HN511" s="33"/>
      <c r="HO511" s="33"/>
      <c r="HP511" s="33"/>
      <c r="HQ511" s="33"/>
      <c r="HR511" s="33"/>
      <c r="HS511" s="33"/>
      <c r="HT511" s="33"/>
      <c r="HU511" s="33"/>
      <c r="HV511" s="33"/>
      <c r="HW511" s="33"/>
      <c r="HX511" s="33"/>
      <c r="HY511" s="33"/>
      <c r="HZ511" s="33"/>
      <c r="IA511" s="33"/>
      <c r="IB511" s="33"/>
      <c r="IC511" s="33"/>
      <c r="ID511" s="33"/>
      <c r="IE511" s="33"/>
      <c r="IF511" s="33"/>
      <c r="IG511" s="33"/>
      <c r="IH511" s="33"/>
      <c r="II511" s="33"/>
      <c r="IJ511" s="33"/>
      <c r="IK511" s="33"/>
      <c r="IL511" s="33"/>
      <c r="IM511" s="33"/>
      <c r="IN511" s="33"/>
      <c r="IO511" s="33"/>
      <c r="IP511" s="33"/>
      <c r="IQ511" s="33"/>
      <c r="IR511" s="33"/>
      <c r="IS511" s="33"/>
      <c r="IT511" s="33"/>
      <c r="IU511" s="33"/>
    </row>
    <row r="512" spans="1:255" s="34" customFormat="1" ht="14.25">
      <c r="A512" s="31"/>
      <c r="B512" s="32" t="s">
        <v>134</v>
      </c>
      <c r="C512" s="57" t="s">
        <v>138</v>
      </c>
      <c r="D512" s="57"/>
      <c r="E512" s="57"/>
      <c r="F512" s="57"/>
      <c r="G512" s="57"/>
      <c r="H512" s="57"/>
      <c r="I512" s="57"/>
      <c r="J512" s="57"/>
      <c r="K512" s="57"/>
      <c r="L512" s="57"/>
      <c r="M512" s="57"/>
      <c r="N512" s="57"/>
      <c r="O512" s="57"/>
      <c r="P512" s="57"/>
      <c r="Q512" s="57"/>
      <c r="R512" s="57"/>
      <c r="S512" s="57"/>
      <c r="T512" s="57"/>
      <c r="U512" s="57"/>
      <c r="V512" s="57"/>
      <c r="W512" s="57"/>
      <c r="X512" s="57"/>
      <c r="Y512" s="57"/>
      <c r="Z512" s="89"/>
      <c r="AA512" s="89"/>
      <c r="AB512" s="89"/>
      <c r="AC512" s="89"/>
      <c r="AD512" s="89"/>
      <c r="AE512" s="148">
        <v>6943</v>
      </c>
      <c r="AF512" s="157"/>
      <c r="AG512" s="157"/>
      <c r="AH512" s="157"/>
      <c r="AI512" s="157"/>
      <c r="AJ512" s="157"/>
      <c r="AK512" s="157"/>
      <c r="AL512" s="157"/>
      <c r="AM512" s="158"/>
      <c r="AN512" s="148">
        <v>6700</v>
      </c>
      <c r="AO512" s="157"/>
      <c r="AP512" s="157"/>
      <c r="AQ512" s="157"/>
      <c r="AR512" s="157"/>
      <c r="AS512" s="157"/>
      <c r="AT512" s="157"/>
      <c r="AU512" s="157"/>
      <c r="AV512" s="158"/>
      <c r="AW512" s="148"/>
      <c r="AX512" s="157"/>
      <c r="AY512" s="157"/>
      <c r="AZ512" s="157"/>
      <c r="BA512" s="157"/>
      <c r="BB512" s="222"/>
      <c r="BC512" s="33"/>
      <c r="BD512" s="33"/>
      <c r="BE512" s="33"/>
      <c r="BF512" s="33"/>
      <c r="BG512" s="33"/>
      <c r="BH512" s="33"/>
      <c r="BI512" s="33"/>
      <c r="BJ512" s="33"/>
      <c r="BK512" s="33"/>
      <c r="BL512" s="33"/>
      <c r="BM512" s="33"/>
      <c r="BN512" s="33"/>
      <c r="BO512" s="33"/>
      <c r="BP512" s="33"/>
      <c r="BQ512" s="33"/>
      <c r="BR512" s="33"/>
      <c r="BS512" s="33"/>
      <c r="BT512" s="33"/>
      <c r="BU512" s="33"/>
      <c r="BV512" s="33"/>
      <c r="BW512" s="33"/>
      <c r="BX512" s="33"/>
      <c r="BY512" s="33"/>
      <c r="BZ512" s="33"/>
      <c r="CA512" s="33"/>
      <c r="CB512" s="33"/>
      <c r="CC512" s="33"/>
      <c r="CD512" s="33"/>
      <c r="CE512" s="33"/>
      <c r="CF512" s="33"/>
      <c r="CG512" s="33"/>
      <c r="CH512" s="33"/>
      <c r="CI512" s="33"/>
      <c r="CJ512" s="33"/>
      <c r="CK512" s="33"/>
      <c r="CL512" s="33"/>
      <c r="CM512" s="33"/>
      <c r="CN512" s="33"/>
      <c r="CO512" s="33"/>
      <c r="CP512" s="33"/>
      <c r="CQ512" s="33"/>
      <c r="CR512" s="33"/>
      <c r="CS512" s="33"/>
      <c r="CT512" s="33"/>
      <c r="CU512" s="33"/>
      <c r="CV512" s="33"/>
      <c r="CW512" s="33"/>
      <c r="CX512" s="33"/>
      <c r="CY512" s="33"/>
      <c r="CZ512" s="33"/>
      <c r="DA512" s="33"/>
      <c r="DB512" s="33"/>
      <c r="DC512" s="33"/>
      <c r="DD512" s="33"/>
      <c r="DE512" s="33"/>
      <c r="DF512" s="33"/>
      <c r="DG512" s="33"/>
      <c r="DH512" s="33"/>
      <c r="DI512" s="33"/>
      <c r="DJ512" s="33"/>
      <c r="DK512" s="33"/>
      <c r="DL512" s="33"/>
      <c r="DM512" s="33"/>
      <c r="DN512" s="33"/>
      <c r="DO512" s="33"/>
      <c r="DP512" s="33"/>
      <c r="DQ512" s="33"/>
      <c r="DR512" s="33"/>
      <c r="DS512" s="33"/>
      <c r="DT512" s="33"/>
      <c r="DU512" s="33"/>
      <c r="DV512" s="33"/>
      <c r="DW512" s="33"/>
      <c r="DX512" s="33"/>
      <c r="DY512" s="33"/>
      <c r="DZ512" s="33"/>
      <c r="EA512" s="33"/>
      <c r="EB512" s="33"/>
      <c r="EC512" s="33"/>
      <c r="ED512" s="33"/>
      <c r="EE512" s="33"/>
      <c r="EF512" s="33"/>
      <c r="EG512" s="33"/>
      <c r="EH512" s="33"/>
      <c r="EI512" s="33"/>
      <c r="EJ512" s="33"/>
      <c r="EK512" s="33"/>
      <c r="EL512" s="33"/>
      <c r="EM512" s="33"/>
      <c r="EN512" s="33"/>
      <c r="EO512" s="33"/>
      <c r="EP512" s="33"/>
      <c r="EQ512" s="33"/>
      <c r="ER512" s="33"/>
      <c r="ES512" s="33"/>
      <c r="ET512" s="33"/>
      <c r="EU512" s="33"/>
      <c r="EV512" s="33"/>
      <c r="EW512" s="33"/>
      <c r="EX512" s="33"/>
      <c r="EY512" s="33"/>
      <c r="EZ512" s="33"/>
      <c r="FA512" s="33"/>
      <c r="FB512" s="33"/>
      <c r="FC512" s="33"/>
      <c r="FD512" s="33"/>
      <c r="FE512" s="33"/>
      <c r="FF512" s="33"/>
      <c r="FG512" s="33"/>
      <c r="FH512" s="33"/>
      <c r="FI512" s="33"/>
      <c r="FJ512" s="33"/>
      <c r="FK512" s="33"/>
      <c r="FL512" s="33"/>
      <c r="FM512" s="33"/>
      <c r="FN512" s="33"/>
      <c r="FO512" s="33"/>
      <c r="FP512" s="33"/>
      <c r="FQ512" s="33"/>
      <c r="FR512" s="33"/>
      <c r="FS512" s="33"/>
      <c r="FT512" s="33"/>
      <c r="FU512" s="33"/>
      <c r="FV512" s="33"/>
      <c r="FW512" s="33"/>
      <c r="FX512" s="33"/>
      <c r="FY512" s="33"/>
      <c r="FZ512" s="33"/>
      <c r="GA512" s="33"/>
      <c r="GB512" s="33"/>
      <c r="GC512" s="33"/>
      <c r="GD512" s="33"/>
      <c r="GE512" s="33"/>
      <c r="GF512" s="33"/>
      <c r="GG512" s="33"/>
      <c r="GH512" s="33"/>
      <c r="GI512" s="33"/>
      <c r="GJ512" s="33"/>
      <c r="GK512" s="33"/>
      <c r="GL512" s="33"/>
      <c r="GM512" s="33"/>
      <c r="GN512" s="33"/>
      <c r="GO512" s="33"/>
      <c r="GP512" s="33"/>
      <c r="GQ512" s="33"/>
      <c r="GR512" s="33"/>
      <c r="GS512" s="33"/>
      <c r="GT512" s="33"/>
      <c r="GU512" s="33"/>
      <c r="GV512" s="33"/>
      <c r="GW512" s="33"/>
      <c r="GX512" s="33"/>
      <c r="GY512" s="33"/>
      <c r="GZ512" s="33"/>
      <c r="HA512" s="33"/>
      <c r="HB512" s="33"/>
      <c r="HC512" s="33"/>
      <c r="HD512" s="33"/>
      <c r="HE512" s="33"/>
      <c r="HF512" s="33"/>
      <c r="HG512" s="33"/>
      <c r="HH512" s="33"/>
      <c r="HI512" s="33"/>
      <c r="HJ512" s="33"/>
      <c r="HK512" s="33"/>
      <c r="HL512" s="33"/>
      <c r="HM512" s="33"/>
      <c r="HN512" s="33"/>
      <c r="HO512" s="33"/>
      <c r="HP512" s="33"/>
      <c r="HQ512" s="33"/>
      <c r="HR512" s="33"/>
      <c r="HS512" s="33"/>
      <c r="HT512" s="33"/>
      <c r="HU512" s="33"/>
      <c r="HV512" s="33"/>
      <c r="HW512" s="33"/>
      <c r="HX512" s="33"/>
      <c r="HY512" s="33"/>
      <c r="HZ512" s="33"/>
      <c r="IA512" s="33"/>
      <c r="IB512" s="33"/>
      <c r="IC512" s="33"/>
      <c r="ID512" s="33"/>
      <c r="IE512" s="33"/>
      <c r="IF512" s="33"/>
      <c r="IG512" s="33"/>
      <c r="IH512" s="33"/>
      <c r="II512" s="33"/>
      <c r="IJ512" s="33"/>
      <c r="IK512" s="33"/>
      <c r="IL512" s="33"/>
      <c r="IM512" s="33"/>
      <c r="IN512" s="33"/>
      <c r="IO512" s="33"/>
      <c r="IP512" s="33"/>
      <c r="IQ512" s="33"/>
      <c r="IR512" s="33"/>
      <c r="IS512" s="33"/>
      <c r="IT512" s="33"/>
      <c r="IU512" s="33"/>
    </row>
    <row r="513" spans="1:255" s="34" customFormat="1" ht="14.25">
      <c r="A513" s="31"/>
      <c r="B513" s="58" t="s">
        <v>134</v>
      </c>
      <c r="C513" s="59" t="s">
        <v>139</v>
      </c>
      <c r="D513" s="59"/>
      <c r="E513" s="59"/>
      <c r="F513" s="59"/>
      <c r="G513" s="59"/>
      <c r="H513" s="59"/>
      <c r="I513" s="59"/>
      <c r="J513" s="59"/>
      <c r="K513" s="59"/>
      <c r="L513" s="59"/>
      <c r="M513" s="59"/>
      <c r="N513" s="59"/>
      <c r="O513" s="59"/>
      <c r="P513" s="59"/>
      <c r="Q513" s="59"/>
      <c r="R513" s="59"/>
      <c r="S513" s="59"/>
      <c r="T513" s="59"/>
      <c r="U513" s="59"/>
      <c r="V513" s="59"/>
      <c r="W513" s="59"/>
      <c r="X513" s="59"/>
      <c r="Y513" s="59"/>
      <c r="Z513" s="60"/>
      <c r="AA513" s="60"/>
      <c r="AB513" s="60"/>
      <c r="AC513" s="60"/>
      <c r="AD513" s="60"/>
      <c r="AE513" s="148">
        <v>991000</v>
      </c>
      <c r="AF513" s="157"/>
      <c r="AG513" s="157"/>
      <c r="AH513" s="157"/>
      <c r="AI513" s="157"/>
      <c r="AJ513" s="157"/>
      <c r="AK513" s="157"/>
      <c r="AL513" s="157"/>
      <c r="AM513" s="158"/>
      <c r="AN513" s="148">
        <v>950000</v>
      </c>
      <c r="AO513" s="157"/>
      <c r="AP513" s="157"/>
      <c r="AQ513" s="157"/>
      <c r="AR513" s="157"/>
      <c r="AS513" s="157"/>
      <c r="AT513" s="157"/>
      <c r="AU513" s="157"/>
      <c r="AV513" s="158"/>
      <c r="AW513" s="154"/>
      <c r="AX513" s="223"/>
      <c r="AY513" s="223"/>
      <c r="AZ513" s="223"/>
      <c r="BA513" s="223"/>
      <c r="BB513" s="224"/>
      <c r="BC513" s="33"/>
      <c r="BD513" s="33"/>
      <c r="BE513" s="33"/>
      <c r="BF513" s="33"/>
      <c r="BG513" s="33"/>
      <c r="BH513" s="33"/>
      <c r="BI513" s="33"/>
      <c r="BJ513" s="33"/>
      <c r="BK513" s="33"/>
      <c r="BL513" s="33"/>
      <c r="BM513" s="33"/>
      <c r="BN513" s="33"/>
      <c r="BO513" s="33"/>
      <c r="BP513" s="33"/>
      <c r="BQ513" s="33"/>
      <c r="BR513" s="33"/>
      <c r="BS513" s="33"/>
      <c r="BT513" s="33"/>
      <c r="BU513" s="33"/>
      <c r="BV513" s="33"/>
      <c r="BW513" s="33"/>
      <c r="BX513" s="33"/>
      <c r="BY513" s="33"/>
      <c r="BZ513" s="33"/>
      <c r="CA513" s="33"/>
      <c r="CB513" s="33"/>
      <c r="CC513" s="33"/>
      <c r="CD513" s="33"/>
      <c r="CE513" s="33"/>
      <c r="CF513" s="33"/>
      <c r="CG513" s="33"/>
      <c r="CH513" s="33"/>
      <c r="CI513" s="33"/>
      <c r="CJ513" s="33"/>
      <c r="CK513" s="33"/>
      <c r="CL513" s="33"/>
      <c r="CM513" s="33"/>
      <c r="CN513" s="33"/>
      <c r="CO513" s="33"/>
      <c r="CP513" s="33"/>
      <c r="CQ513" s="33"/>
      <c r="CR513" s="33"/>
      <c r="CS513" s="33"/>
      <c r="CT513" s="33"/>
      <c r="CU513" s="33"/>
      <c r="CV513" s="33"/>
      <c r="CW513" s="33"/>
      <c r="CX513" s="33"/>
      <c r="CY513" s="33"/>
      <c r="CZ513" s="33"/>
      <c r="DA513" s="33"/>
      <c r="DB513" s="33"/>
      <c r="DC513" s="33"/>
      <c r="DD513" s="33"/>
      <c r="DE513" s="33"/>
      <c r="DF513" s="33"/>
      <c r="DG513" s="33"/>
      <c r="DH513" s="33"/>
      <c r="DI513" s="33"/>
      <c r="DJ513" s="33"/>
      <c r="DK513" s="33"/>
      <c r="DL513" s="33"/>
      <c r="DM513" s="33"/>
      <c r="DN513" s="33"/>
      <c r="DO513" s="33"/>
      <c r="DP513" s="33"/>
      <c r="DQ513" s="33"/>
      <c r="DR513" s="33"/>
      <c r="DS513" s="33"/>
      <c r="DT513" s="33"/>
      <c r="DU513" s="33"/>
      <c r="DV513" s="33"/>
      <c r="DW513" s="33"/>
      <c r="DX513" s="33"/>
      <c r="DY513" s="33"/>
      <c r="DZ513" s="33"/>
      <c r="EA513" s="33"/>
      <c r="EB513" s="33"/>
      <c r="EC513" s="33"/>
      <c r="ED513" s="33"/>
      <c r="EE513" s="33"/>
      <c r="EF513" s="33"/>
      <c r="EG513" s="33"/>
      <c r="EH513" s="33"/>
      <c r="EI513" s="33"/>
      <c r="EJ513" s="33"/>
      <c r="EK513" s="33"/>
      <c r="EL513" s="33"/>
      <c r="EM513" s="33"/>
      <c r="EN513" s="33"/>
      <c r="EO513" s="33"/>
      <c r="EP513" s="33"/>
      <c r="EQ513" s="33"/>
      <c r="ER513" s="33"/>
      <c r="ES513" s="33"/>
      <c r="ET513" s="33"/>
      <c r="EU513" s="33"/>
      <c r="EV513" s="33"/>
      <c r="EW513" s="33"/>
      <c r="EX513" s="33"/>
      <c r="EY513" s="33"/>
      <c r="EZ513" s="33"/>
      <c r="FA513" s="33"/>
      <c r="FB513" s="33"/>
      <c r="FC513" s="33"/>
      <c r="FD513" s="33"/>
      <c r="FE513" s="33"/>
      <c r="FF513" s="33"/>
      <c r="FG513" s="33"/>
      <c r="FH513" s="33"/>
      <c r="FI513" s="33"/>
      <c r="FJ513" s="33"/>
      <c r="FK513" s="33"/>
      <c r="FL513" s="33"/>
      <c r="FM513" s="33"/>
      <c r="FN513" s="33"/>
      <c r="FO513" s="33"/>
      <c r="FP513" s="33"/>
      <c r="FQ513" s="33"/>
      <c r="FR513" s="33"/>
      <c r="FS513" s="33"/>
      <c r="FT513" s="33"/>
      <c r="FU513" s="33"/>
      <c r="FV513" s="33"/>
      <c r="FW513" s="33"/>
      <c r="FX513" s="33"/>
      <c r="FY513" s="33"/>
      <c r="FZ513" s="33"/>
      <c r="GA513" s="33"/>
      <c r="GB513" s="33"/>
      <c r="GC513" s="33"/>
      <c r="GD513" s="33"/>
      <c r="GE513" s="33"/>
      <c r="GF513" s="33"/>
      <c r="GG513" s="33"/>
      <c r="GH513" s="33"/>
      <c r="GI513" s="33"/>
      <c r="GJ513" s="33"/>
      <c r="GK513" s="33"/>
      <c r="GL513" s="33"/>
      <c r="GM513" s="33"/>
      <c r="GN513" s="33"/>
      <c r="GO513" s="33"/>
      <c r="GP513" s="33"/>
      <c r="GQ513" s="33"/>
      <c r="GR513" s="33"/>
      <c r="GS513" s="33"/>
      <c r="GT513" s="33"/>
      <c r="GU513" s="33"/>
      <c r="GV513" s="33"/>
      <c r="GW513" s="33"/>
      <c r="GX513" s="33"/>
      <c r="GY513" s="33"/>
      <c r="GZ513" s="33"/>
      <c r="HA513" s="33"/>
      <c r="HB513" s="33"/>
      <c r="HC513" s="33"/>
      <c r="HD513" s="33"/>
      <c r="HE513" s="33"/>
      <c r="HF513" s="33"/>
      <c r="HG513" s="33"/>
      <c r="HH513" s="33"/>
      <c r="HI513" s="33"/>
      <c r="HJ513" s="33"/>
      <c r="HK513" s="33"/>
      <c r="HL513" s="33"/>
      <c r="HM513" s="33"/>
      <c r="HN513" s="33"/>
      <c r="HO513" s="33"/>
      <c r="HP513" s="33"/>
      <c r="HQ513" s="33"/>
      <c r="HR513" s="33"/>
      <c r="HS513" s="33"/>
      <c r="HT513" s="33"/>
      <c r="HU513" s="33"/>
      <c r="HV513" s="33"/>
      <c r="HW513" s="33"/>
      <c r="HX513" s="33"/>
      <c r="HY513" s="33"/>
      <c r="HZ513" s="33"/>
      <c r="IA513" s="33"/>
      <c r="IB513" s="33"/>
      <c r="IC513" s="33"/>
      <c r="ID513" s="33"/>
      <c r="IE513" s="33"/>
      <c r="IF513" s="33"/>
      <c r="IG513" s="33"/>
      <c r="IH513" s="33"/>
      <c r="II513" s="33"/>
      <c r="IJ513" s="33"/>
      <c r="IK513" s="33"/>
      <c r="IL513" s="33"/>
      <c r="IM513" s="33"/>
      <c r="IN513" s="33"/>
      <c r="IO513" s="33"/>
      <c r="IP513" s="33"/>
      <c r="IQ513" s="33"/>
      <c r="IR513" s="33"/>
      <c r="IS513" s="33"/>
      <c r="IT513" s="33"/>
      <c r="IU513" s="33"/>
    </row>
    <row r="514" spans="1:255" s="34" customFormat="1" ht="14.25">
      <c r="A514" s="31"/>
      <c r="B514" s="32" t="s">
        <v>134</v>
      </c>
      <c r="C514" s="57" t="s">
        <v>140</v>
      </c>
      <c r="D514" s="57"/>
      <c r="E514" s="57"/>
      <c r="F514" s="57"/>
      <c r="G514" s="57"/>
      <c r="H514" s="57"/>
      <c r="I514" s="57"/>
      <c r="J514" s="57"/>
      <c r="K514" s="57"/>
      <c r="L514" s="57"/>
      <c r="M514" s="57"/>
      <c r="N514" s="57"/>
      <c r="O514" s="57"/>
      <c r="P514" s="57"/>
      <c r="Q514" s="57"/>
      <c r="R514" s="57"/>
      <c r="S514" s="57"/>
      <c r="T514" s="57"/>
      <c r="U514" s="57"/>
      <c r="V514" s="57"/>
      <c r="W514" s="57"/>
      <c r="X514" s="57"/>
      <c r="Y514" s="57"/>
      <c r="Z514" s="89"/>
      <c r="AA514" s="89"/>
      <c r="AB514" s="89"/>
      <c r="AC514" s="89"/>
      <c r="AD514" s="89"/>
      <c r="AE514" s="148">
        <v>145750</v>
      </c>
      <c r="AF514" s="157"/>
      <c r="AG514" s="157"/>
      <c r="AH514" s="157"/>
      <c r="AI514" s="157"/>
      <c r="AJ514" s="157"/>
      <c r="AK514" s="157"/>
      <c r="AL514" s="157"/>
      <c r="AM514" s="158"/>
      <c r="AN514" s="148">
        <v>134950</v>
      </c>
      <c r="AO514" s="157"/>
      <c r="AP514" s="157"/>
      <c r="AQ514" s="157"/>
      <c r="AR514" s="157"/>
      <c r="AS514" s="157"/>
      <c r="AT514" s="157"/>
      <c r="AU514" s="157"/>
      <c r="AV514" s="158"/>
      <c r="AW514" s="148"/>
      <c r="AX514" s="157"/>
      <c r="AY514" s="157"/>
      <c r="AZ514" s="157"/>
      <c r="BA514" s="157"/>
      <c r="BB514" s="222"/>
      <c r="BC514" s="33"/>
      <c r="BD514" s="33"/>
      <c r="BE514" s="33"/>
      <c r="BF514" s="33"/>
      <c r="BG514" s="33"/>
      <c r="BH514" s="33"/>
      <c r="BI514" s="33"/>
      <c r="BJ514" s="33"/>
      <c r="BK514" s="33"/>
      <c r="BL514" s="33"/>
      <c r="BM514" s="33"/>
      <c r="BN514" s="33"/>
      <c r="BO514" s="33"/>
      <c r="BP514" s="33"/>
      <c r="BQ514" s="33"/>
      <c r="BR514" s="33"/>
      <c r="BS514" s="33"/>
      <c r="BT514" s="33"/>
      <c r="BU514" s="33"/>
      <c r="BV514" s="33"/>
      <c r="BW514" s="33"/>
      <c r="BX514" s="33"/>
      <c r="BY514" s="33"/>
      <c r="BZ514" s="33"/>
      <c r="CA514" s="33"/>
      <c r="CB514" s="33"/>
      <c r="CC514" s="33"/>
      <c r="CD514" s="33"/>
      <c r="CE514" s="33"/>
      <c r="CF514" s="33"/>
      <c r="CG514" s="33"/>
      <c r="CH514" s="33"/>
      <c r="CI514" s="33"/>
      <c r="CJ514" s="33"/>
      <c r="CK514" s="33"/>
      <c r="CL514" s="33"/>
      <c r="CM514" s="33"/>
      <c r="CN514" s="33"/>
      <c r="CO514" s="33"/>
      <c r="CP514" s="33"/>
      <c r="CQ514" s="33"/>
      <c r="CR514" s="33"/>
      <c r="CS514" s="33"/>
      <c r="CT514" s="33"/>
      <c r="CU514" s="33"/>
      <c r="CV514" s="33"/>
      <c r="CW514" s="33"/>
      <c r="CX514" s="33"/>
      <c r="CY514" s="33"/>
      <c r="CZ514" s="33"/>
      <c r="DA514" s="33"/>
      <c r="DB514" s="33"/>
      <c r="DC514" s="33"/>
      <c r="DD514" s="33"/>
      <c r="DE514" s="33"/>
      <c r="DF514" s="33"/>
      <c r="DG514" s="33"/>
      <c r="DH514" s="33"/>
      <c r="DI514" s="33"/>
      <c r="DJ514" s="33"/>
      <c r="DK514" s="33"/>
      <c r="DL514" s="33"/>
      <c r="DM514" s="33"/>
      <c r="DN514" s="33"/>
      <c r="DO514" s="33"/>
      <c r="DP514" s="33"/>
      <c r="DQ514" s="33"/>
      <c r="DR514" s="33"/>
      <c r="DS514" s="33"/>
      <c r="DT514" s="33"/>
      <c r="DU514" s="33"/>
      <c r="DV514" s="33"/>
      <c r="DW514" s="33"/>
      <c r="DX514" s="33"/>
      <c r="DY514" s="33"/>
      <c r="DZ514" s="33"/>
      <c r="EA514" s="33"/>
      <c r="EB514" s="33"/>
      <c r="EC514" s="33"/>
      <c r="ED514" s="33"/>
      <c r="EE514" s="33"/>
      <c r="EF514" s="33"/>
      <c r="EG514" s="33"/>
      <c r="EH514" s="33"/>
      <c r="EI514" s="33"/>
      <c r="EJ514" s="33"/>
      <c r="EK514" s="33"/>
      <c r="EL514" s="33"/>
      <c r="EM514" s="33"/>
      <c r="EN514" s="33"/>
      <c r="EO514" s="33"/>
      <c r="EP514" s="33"/>
      <c r="EQ514" s="33"/>
      <c r="ER514" s="33"/>
      <c r="ES514" s="33"/>
      <c r="ET514" s="33"/>
      <c r="EU514" s="33"/>
      <c r="EV514" s="33"/>
      <c r="EW514" s="33"/>
      <c r="EX514" s="33"/>
      <c r="EY514" s="33"/>
      <c r="EZ514" s="33"/>
      <c r="FA514" s="33"/>
      <c r="FB514" s="33"/>
      <c r="FC514" s="33"/>
      <c r="FD514" s="33"/>
      <c r="FE514" s="33"/>
      <c r="FF514" s="33"/>
      <c r="FG514" s="33"/>
      <c r="FH514" s="33"/>
      <c r="FI514" s="33"/>
      <c r="FJ514" s="33"/>
      <c r="FK514" s="33"/>
      <c r="FL514" s="33"/>
      <c r="FM514" s="33"/>
      <c r="FN514" s="33"/>
      <c r="FO514" s="33"/>
      <c r="FP514" s="33"/>
      <c r="FQ514" s="33"/>
      <c r="FR514" s="33"/>
      <c r="FS514" s="33"/>
      <c r="FT514" s="33"/>
      <c r="FU514" s="33"/>
      <c r="FV514" s="33"/>
      <c r="FW514" s="33"/>
      <c r="FX514" s="33"/>
      <c r="FY514" s="33"/>
      <c r="FZ514" s="33"/>
      <c r="GA514" s="33"/>
      <c r="GB514" s="33"/>
      <c r="GC514" s="33"/>
      <c r="GD514" s="33"/>
      <c r="GE514" s="33"/>
      <c r="GF514" s="33"/>
      <c r="GG514" s="33"/>
      <c r="GH514" s="33"/>
      <c r="GI514" s="33"/>
      <c r="GJ514" s="33"/>
      <c r="GK514" s="33"/>
      <c r="GL514" s="33"/>
      <c r="GM514" s="33"/>
      <c r="GN514" s="33"/>
      <c r="GO514" s="33"/>
      <c r="GP514" s="33"/>
      <c r="GQ514" s="33"/>
      <c r="GR514" s="33"/>
      <c r="GS514" s="33"/>
      <c r="GT514" s="33"/>
      <c r="GU514" s="33"/>
      <c r="GV514" s="33"/>
      <c r="GW514" s="33"/>
      <c r="GX514" s="33"/>
      <c r="GY514" s="33"/>
      <c r="GZ514" s="33"/>
      <c r="HA514" s="33"/>
      <c r="HB514" s="33"/>
      <c r="HC514" s="33"/>
      <c r="HD514" s="33"/>
      <c r="HE514" s="33"/>
      <c r="HF514" s="33"/>
      <c r="HG514" s="33"/>
      <c r="HH514" s="33"/>
      <c r="HI514" s="33"/>
      <c r="HJ514" s="33"/>
      <c r="HK514" s="33"/>
      <c r="HL514" s="33"/>
      <c r="HM514" s="33"/>
      <c r="HN514" s="33"/>
      <c r="HO514" s="33"/>
      <c r="HP514" s="33"/>
      <c r="HQ514" s="33"/>
      <c r="HR514" s="33"/>
      <c r="HS514" s="33"/>
      <c r="HT514" s="33"/>
      <c r="HU514" s="33"/>
      <c r="HV514" s="33"/>
      <c r="HW514" s="33"/>
      <c r="HX514" s="33"/>
      <c r="HY514" s="33"/>
      <c r="HZ514" s="33"/>
      <c r="IA514" s="33"/>
      <c r="IB514" s="33"/>
      <c r="IC514" s="33"/>
      <c r="ID514" s="33"/>
      <c r="IE514" s="33"/>
      <c r="IF514" s="33"/>
      <c r="IG514" s="33"/>
      <c r="IH514" s="33"/>
      <c r="II514" s="33"/>
      <c r="IJ514" s="33"/>
      <c r="IK514" s="33"/>
      <c r="IL514" s="33"/>
      <c r="IM514" s="33"/>
      <c r="IN514" s="33"/>
      <c r="IO514" s="33"/>
      <c r="IP514" s="33"/>
      <c r="IQ514" s="33"/>
      <c r="IR514" s="33"/>
      <c r="IS514" s="33"/>
      <c r="IT514" s="33"/>
      <c r="IU514" s="33"/>
    </row>
    <row r="515" spans="1:255" s="34" customFormat="1" ht="14.25">
      <c r="A515" s="31"/>
      <c r="B515" s="58" t="s">
        <v>141</v>
      </c>
      <c r="C515" s="57" t="s">
        <v>142</v>
      </c>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148">
        <v>496</v>
      </c>
      <c r="AF515" s="157"/>
      <c r="AG515" s="157"/>
      <c r="AH515" s="157"/>
      <c r="AI515" s="157"/>
      <c r="AJ515" s="157"/>
      <c r="AK515" s="157"/>
      <c r="AL515" s="157"/>
      <c r="AM515" s="158"/>
      <c r="AN515" s="148">
        <v>31</v>
      </c>
      <c r="AO515" s="157"/>
      <c r="AP515" s="157"/>
      <c r="AQ515" s="157"/>
      <c r="AR515" s="157"/>
      <c r="AS515" s="157"/>
      <c r="AT515" s="157"/>
      <c r="AU515" s="157"/>
      <c r="AV515" s="158"/>
      <c r="AW515" s="148"/>
      <c r="AX515" s="180"/>
      <c r="AY515" s="180"/>
      <c r="AZ515" s="180"/>
      <c r="BA515" s="180"/>
      <c r="BB515" s="182"/>
      <c r="BC515" s="33"/>
      <c r="BD515" s="33"/>
      <c r="BE515" s="33"/>
      <c r="BF515" s="33"/>
      <c r="BG515" s="33"/>
      <c r="BH515" s="33"/>
      <c r="BI515" s="33"/>
      <c r="BJ515" s="33"/>
      <c r="BK515" s="33"/>
      <c r="BL515" s="33"/>
      <c r="BM515" s="33"/>
      <c r="BN515" s="33"/>
      <c r="BO515" s="33"/>
      <c r="BP515" s="33"/>
      <c r="BQ515" s="33"/>
      <c r="BR515" s="33"/>
      <c r="BS515" s="33"/>
      <c r="BT515" s="33"/>
      <c r="BU515" s="33"/>
      <c r="BV515" s="33"/>
      <c r="BW515" s="33"/>
      <c r="BX515" s="33"/>
      <c r="BY515" s="33"/>
      <c r="BZ515" s="33"/>
      <c r="CA515" s="33"/>
      <c r="CB515" s="33"/>
      <c r="CC515" s="33"/>
      <c r="CD515" s="33"/>
      <c r="CE515" s="33"/>
      <c r="CF515" s="33"/>
      <c r="CG515" s="33"/>
      <c r="CH515" s="33"/>
      <c r="CI515" s="33"/>
      <c r="CJ515" s="33"/>
      <c r="CK515" s="33"/>
      <c r="CL515" s="33"/>
      <c r="CM515" s="33"/>
      <c r="CN515" s="33"/>
      <c r="CO515" s="33"/>
      <c r="CP515" s="33"/>
      <c r="CQ515" s="33"/>
      <c r="CR515" s="33"/>
      <c r="CS515" s="33"/>
      <c r="CT515" s="33"/>
      <c r="CU515" s="33"/>
      <c r="CV515" s="33"/>
      <c r="CW515" s="33"/>
      <c r="CX515" s="33"/>
      <c r="CY515" s="33"/>
      <c r="CZ515" s="33"/>
      <c r="DA515" s="33"/>
      <c r="DB515" s="33"/>
      <c r="DC515" s="33"/>
      <c r="DD515" s="33"/>
      <c r="DE515" s="33"/>
      <c r="DF515" s="33"/>
      <c r="DG515" s="33"/>
      <c r="DH515" s="33"/>
      <c r="DI515" s="33"/>
      <c r="DJ515" s="33"/>
      <c r="DK515" s="33"/>
      <c r="DL515" s="33"/>
      <c r="DM515" s="33"/>
      <c r="DN515" s="33"/>
      <c r="DO515" s="33"/>
      <c r="DP515" s="33"/>
      <c r="DQ515" s="33"/>
      <c r="DR515" s="33"/>
      <c r="DS515" s="33"/>
      <c r="DT515" s="33"/>
      <c r="DU515" s="33"/>
      <c r="DV515" s="33"/>
      <c r="DW515" s="33"/>
      <c r="DX515" s="33"/>
      <c r="DY515" s="33"/>
      <c r="DZ515" s="33"/>
      <c r="EA515" s="33"/>
      <c r="EB515" s="33"/>
      <c r="EC515" s="33"/>
      <c r="ED515" s="33"/>
      <c r="EE515" s="33"/>
      <c r="EF515" s="33"/>
      <c r="EG515" s="33"/>
      <c r="EH515" s="33"/>
      <c r="EI515" s="33"/>
      <c r="EJ515" s="33"/>
      <c r="EK515" s="33"/>
      <c r="EL515" s="33"/>
      <c r="EM515" s="33"/>
      <c r="EN515" s="33"/>
      <c r="EO515" s="33"/>
      <c r="EP515" s="33"/>
      <c r="EQ515" s="33"/>
      <c r="ER515" s="33"/>
      <c r="ES515" s="33"/>
      <c r="ET515" s="33"/>
      <c r="EU515" s="33"/>
      <c r="EV515" s="33"/>
      <c r="EW515" s="33"/>
      <c r="EX515" s="33"/>
      <c r="EY515" s="33"/>
      <c r="EZ515" s="33"/>
      <c r="FA515" s="33"/>
      <c r="FB515" s="33"/>
      <c r="FC515" s="33"/>
      <c r="FD515" s="33"/>
      <c r="FE515" s="33"/>
      <c r="FF515" s="33"/>
      <c r="FG515" s="33"/>
      <c r="FH515" s="33"/>
      <c r="FI515" s="33"/>
      <c r="FJ515" s="33"/>
      <c r="FK515" s="33"/>
      <c r="FL515" s="33"/>
      <c r="FM515" s="33"/>
      <c r="FN515" s="33"/>
      <c r="FO515" s="33"/>
      <c r="FP515" s="33"/>
      <c r="FQ515" s="33"/>
      <c r="FR515" s="33"/>
      <c r="FS515" s="33"/>
      <c r="FT515" s="33"/>
      <c r="FU515" s="33"/>
      <c r="FV515" s="33"/>
      <c r="FW515" s="33"/>
      <c r="FX515" s="33"/>
      <c r="FY515" s="33"/>
      <c r="FZ515" s="33"/>
      <c r="GA515" s="33"/>
      <c r="GB515" s="33"/>
      <c r="GC515" s="33"/>
      <c r="GD515" s="33"/>
      <c r="GE515" s="33"/>
      <c r="GF515" s="33"/>
      <c r="GG515" s="33"/>
      <c r="GH515" s="33"/>
      <c r="GI515" s="33"/>
      <c r="GJ515" s="33"/>
      <c r="GK515" s="33"/>
      <c r="GL515" s="33"/>
      <c r="GM515" s="33"/>
      <c r="GN515" s="33"/>
      <c r="GO515" s="33"/>
      <c r="GP515" s="33"/>
      <c r="GQ515" s="33"/>
      <c r="GR515" s="33"/>
      <c r="GS515" s="33"/>
      <c r="GT515" s="33"/>
      <c r="GU515" s="33"/>
      <c r="GV515" s="33"/>
      <c r="GW515" s="33"/>
      <c r="GX515" s="33"/>
      <c r="GY515" s="33"/>
      <c r="GZ515" s="33"/>
      <c r="HA515" s="33"/>
      <c r="HB515" s="33"/>
      <c r="HC515" s="33"/>
      <c r="HD515" s="33"/>
      <c r="HE515" s="33"/>
      <c r="HF515" s="33"/>
      <c r="HG515" s="33"/>
      <c r="HH515" s="33"/>
      <c r="HI515" s="33"/>
      <c r="HJ515" s="33"/>
      <c r="HK515" s="33"/>
      <c r="HL515" s="33"/>
      <c r="HM515" s="33"/>
      <c r="HN515" s="33"/>
      <c r="HO515" s="33"/>
      <c r="HP515" s="33"/>
      <c r="HQ515" s="33"/>
      <c r="HR515" s="33"/>
      <c r="HS515" s="33"/>
      <c r="HT515" s="33"/>
      <c r="HU515" s="33"/>
      <c r="HV515" s="33"/>
      <c r="HW515" s="33"/>
      <c r="HX515" s="33"/>
      <c r="HY515" s="33"/>
      <c r="HZ515" s="33"/>
      <c r="IA515" s="33"/>
      <c r="IB515" s="33"/>
      <c r="IC515" s="33"/>
      <c r="ID515" s="33"/>
      <c r="IE515" s="33"/>
      <c r="IF515" s="33"/>
      <c r="IG515" s="33"/>
      <c r="IH515" s="33"/>
      <c r="II515" s="33"/>
      <c r="IJ515" s="33"/>
      <c r="IK515" s="33"/>
      <c r="IL515" s="33"/>
      <c r="IM515" s="33"/>
      <c r="IN515" s="33"/>
      <c r="IO515" s="33"/>
      <c r="IP515" s="33"/>
      <c r="IQ515" s="33"/>
      <c r="IR515" s="33"/>
      <c r="IS515" s="33"/>
      <c r="IT515" s="33"/>
      <c r="IU515" s="33"/>
    </row>
    <row r="516" spans="1:255" s="34" customFormat="1" ht="15" thickBot="1">
      <c r="A516" s="31"/>
      <c r="B516" s="62"/>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159"/>
      <c r="AF516" s="162"/>
      <c r="AG516" s="162"/>
      <c r="AH516" s="162"/>
      <c r="AI516" s="162"/>
      <c r="AJ516" s="162"/>
      <c r="AK516" s="162"/>
      <c r="AL516" s="162"/>
      <c r="AM516" s="163"/>
      <c r="AN516" s="159"/>
      <c r="AO516" s="162"/>
      <c r="AP516" s="162"/>
      <c r="AQ516" s="162"/>
      <c r="AR516" s="162"/>
      <c r="AS516" s="162"/>
      <c r="AT516" s="162"/>
      <c r="AU516" s="162"/>
      <c r="AV516" s="163"/>
      <c r="AW516" s="164"/>
      <c r="AX516" s="201"/>
      <c r="AY516" s="201"/>
      <c r="AZ516" s="201"/>
      <c r="BA516" s="201"/>
      <c r="BB516" s="202"/>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3"/>
      <c r="FH516" s="33"/>
      <c r="FI516" s="33"/>
      <c r="FJ516" s="33"/>
      <c r="FK516" s="33"/>
      <c r="FL516" s="33"/>
      <c r="FM516" s="33"/>
      <c r="FN516" s="33"/>
      <c r="FO516" s="33"/>
      <c r="FP516" s="33"/>
      <c r="FQ516" s="33"/>
      <c r="FR516" s="33"/>
      <c r="FS516" s="33"/>
      <c r="FT516" s="33"/>
      <c r="FU516" s="33"/>
      <c r="FV516" s="33"/>
      <c r="FW516" s="33"/>
      <c r="FX516" s="33"/>
      <c r="FY516" s="33"/>
      <c r="FZ516" s="33"/>
      <c r="GA516" s="33"/>
      <c r="GB516" s="33"/>
      <c r="GC516" s="33"/>
      <c r="GD516" s="33"/>
      <c r="GE516" s="33"/>
      <c r="GF516" s="33"/>
      <c r="GG516" s="33"/>
      <c r="GH516" s="33"/>
      <c r="GI516" s="33"/>
      <c r="GJ516" s="33"/>
      <c r="GK516" s="33"/>
      <c r="GL516" s="33"/>
      <c r="GM516" s="33"/>
      <c r="GN516" s="33"/>
      <c r="GO516" s="33"/>
      <c r="GP516" s="33"/>
      <c r="GQ516" s="33"/>
      <c r="GR516" s="33"/>
      <c r="GS516" s="33"/>
      <c r="GT516" s="33"/>
      <c r="GU516" s="33"/>
      <c r="GV516" s="33"/>
      <c r="GW516" s="33"/>
      <c r="GX516" s="33"/>
      <c r="GY516" s="33"/>
      <c r="GZ516" s="33"/>
      <c r="HA516" s="33"/>
      <c r="HB516" s="33"/>
      <c r="HC516" s="33"/>
      <c r="HD516" s="33"/>
      <c r="HE516" s="33"/>
      <c r="HF516" s="33"/>
      <c r="HG516" s="33"/>
      <c r="HH516" s="33"/>
      <c r="HI516" s="33"/>
      <c r="HJ516" s="33"/>
      <c r="HK516" s="33"/>
      <c r="HL516" s="33"/>
      <c r="HM516" s="33"/>
      <c r="HN516" s="33"/>
      <c r="HO516" s="33"/>
      <c r="HP516" s="33"/>
      <c r="HQ516" s="33"/>
      <c r="HR516" s="33"/>
      <c r="HS516" s="33"/>
      <c r="HT516" s="33"/>
      <c r="HU516" s="33"/>
      <c r="HV516" s="33"/>
      <c r="HW516" s="33"/>
      <c r="HX516" s="33"/>
      <c r="HY516" s="33"/>
      <c r="HZ516" s="33"/>
      <c r="IA516" s="33"/>
      <c r="IB516" s="33"/>
      <c r="IC516" s="33"/>
      <c r="ID516" s="33"/>
      <c r="IE516" s="33"/>
      <c r="IF516" s="33"/>
      <c r="IG516" s="33"/>
      <c r="IH516" s="33"/>
      <c r="II516" s="33"/>
      <c r="IJ516" s="33"/>
      <c r="IK516" s="33"/>
      <c r="IL516" s="33"/>
      <c r="IM516" s="33"/>
      <c r="IN516" s="33"/>
      <c r="IO516" s="33"/>
      <c r="IP516" s="33"/>
      <c r="IQ516" s="33"/>
      <c r="IR516" s="33"/>
      <c r="IS516" s="33"/>
      <c r="IT516" s="33"/>
      <c r="IU516" s="33"/>
    </row>
    <row r="517" spans="1:255" s="34" customFormat="1" ht="15.75" thickTop="1" thickBot="1">
      <c r="A517" s="48"/>
      <c r="B517" s="183" t="s">
        <v>80</v>
      </c>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c r="AA517" s="203"/>
      <c r="AB517" s="203"/>
      <c r="AC517" s="203"/>
      <c r="AD517" s="204"/>
      <c r="AE517" s="186">
        <f>SUM(AE509:AM516)</f>
        <v>190680368</v>
      </c>
      <c r="AF517" s="205"/>
      <c r="AG517" s="205"/>
      <c r="AH517" s="205"/>
      <c r="AI517" s="205"/>
      <c r="AJ517" s="205"/>
      <c r="AK517" s="205"/>
      <c r="AL517" s="205"/>
      <c r="AM517" s="206"/>
      <c r="AN517" s="186">
        <f>SUM(AN509:AV516)</f>
        <v>185246097</v>
      </c>
      <c r="AO517" s="205"/>
      <c r="AP517" s="205"/>
      <c r="AQ517" s="205"/>
      <c r="AR517" s="205"/>
      <c r="AS517" s="205"/>
      <c r="AT517" s="205"/>
      <c r="AU517" s="205"/>
      <c r="AV517" s="206"/>
      <c r="AW517" s="186"/>
      <c r="AX517" s="205"/>
      <c r="AY517" s="205"/>
      <c r="AZ517" s="205"/>
      <c r="BA517" s="205"/>
      <c r="BB517" s="207"/>
      <c r="BC517" s="33"/>
      <c r="BD517" s="33"/>
      <c r="BE517" s="33"/>
      <c r="BF517" s="33"/>
      <c r="BG517" s="33"/>
      <c r="BH517" s="33"/>
      <c r="BI517" s="33"/>
      <c r="BJ517" s="33"/>
      <c r="BK517" s="33"/>
      <c r="BL517" s="33"/>
      <c r="BM517" s="33"/>
      <c r="BN517" s="33"/>
      <c r="BO517" s="33"/>
      <c r="BP517" s="33"/>
      <c r="BQ517" s="33"/>
      <c r="BR517" s="33"/>
      <c r="BS517" s="33"/>
      <c r="BT517" s="33"/>
      <c r="BU517" s="33"/>
      <c r="BV517" s="33"/>
      <c r="BW517" s="33"/>
      <c r="BX517" s="33"/>
      <c r="BY517" s="33"/>
      <c r="BZ517" s="33"/>
      <c r="CA517" s="33"/>
      <c r="CB517" s="33"/>
      <c r="CC517" s="33"/>
      <c r="CD517" s="33"/>
      <c r="CE517" s="33"/>
      <c r="CF517" s="33"/>
      <c r="CG517" s="33"/>
      <c r="CH517" s="33"/>
      <c r="CI517" s="33"/>
      <c r="CJ517" s="33"/>
      <c r="CK517" s="33"/>
      <c r="CL517" s="33"/>
      <c r="CM517" s="33"/>
      <c r="CN517" s="33"/>
      <c r="CO517" s="33"/>
      <c r="CP517" s="33"/>
      <c r="CQ517" s="33"/>
      <c r="CR517" s="33"/>
      <c r="CS517" s="33"/>
      <c r="CT517" s="33"/>
      <c r="CU517" s="33"/>
      <c r="CV517" s="33"/>
      <c r="CW517" s="33"/>
      <c r="CX517" s="33"/>
      <c r="CY517" s="33"/>
      <c r="CZ517" s="33"/>
      <c r="DA517" s="33"/>
      <c r="DB517" s="33"/>
      <c r="DC517" s="33"/>
      <c r="DD517" s="33"/>
      <c r="DE517" s="33"/>
      <c r="DF517" s="33"/>
      <c r="DG517" s="33"/>
      <c r="DH517" s="33"/>
      <c r="DI517" s="33"/>
      <c r="DJ517" s="33"/>
      <c r="DK517" s="33"/>
      <c r="DL517" s="33"/>
      <c r="DM517" s="33"/>
      <c r="DN517" s="33"/>
      <c r="DO517" s="33"/>
      <c r="DP517" s="33"/>
      <c r="DQ517" s="33"/>
      <c r="DR517" s="33"/>
      <c r="DS517" s="33"/>
      <c r="DT517" s="33"/>
      <c r="DU517" s="33"/>
      <c r="DV517" s="33"/>
      <c r="DW517" s="33"/>
      <c r="DX517" s="33"/>
      <c r="DY517" s="33"/>
      <c r="DZ517" s="33"/>
      <c r="EA517" s="33"/>
      <c r="EB517" s="33"/>
      <c r="EC517" s="33"/>
      <c r="ED517" s="33"/>
      <c r="EE517" s="33"/>
      <c r="EF517" s="33"/>
      <c r="EG517" s="33"/>
      <c r="EH517" s="33"/>
      <c r="EI517" s="33"/>
      <c r="EJ517" s="33"/>
      <c r="EK517" s="33"/>
      <c r="EL517" s="33"/>
      <c r="EM517" s="33"/>
      <c r="EN517" s="33"/>
      <c r="EO517" s="33"/>
      <c r="EP517" s="33"/>
      <c r="EQ517" s="33"/>
      <c r="ER517" s="33"/>
      <c r="ES517" s="33"/>
      <c r="ET517" s="33"/>
      <c r="EU517" s="33"/>
      <c r="EV517" s="33"/>
      <c r="EW517" s="33"/>
      <c r="EX517" s="33"/>
      <c r="EY517" s="33"/>
      <c r="EZ517" s="33"/>
      <c r="FA517" s="33"/>
      <c r="FB517" s="33"/>
      <c r="FC517" s="33"/>
      <c r="FD517" s="33"/>
      <c r="FE517" s="33"/>
      <c r="FF517" s="33"/>
      <c r="FG517" s="33"/>
      <c r="FH517" s="33"/>
      <c r="FI517" s="33"/>
      <c r="FJ517" s="33"/>
      <c r="FK517" s="33"/>
      <c r="FL517" s="33"/>
      <c r="FM517" s="33"/>
      <c r="FN517" s="33"/>
      <c r="FO517" s="33"/>
      <c r="FP517" s="33"/>
      <c r="FQ517" s="33"/>
      <c r="FR517" s="33"/>
      <c r="FS517" s="33"/>
      <c r="FT517" s="33"/>
      <c r="FU517" s="33"/>
      <c r="FV517" s="33"/>
      <c r="FW517" s="33"/>
      <c r="FX517" s="33"/>
      <c r="FY517" s="33"/>
      <c r="FZ517" s="33"/>
      <c r="GA517" s="33"/>
      <c r="GB517" s="33"/>
      <c r="GC517" s="33"/>
      <c r="GD517" s="33"/>
      <c r="GE517" s="33"/>
      <c r="GF517" s="33"/>
      <c r="GG517" s="33"/>
      <c r="GH517" s="33"/>
      <c r="GI517" s="33"/>
      <c r="GJ517" s="33"/>
      <c r="GK517" s="33"/>
      <c r="GL517" s="33"/>
      <c r="GM517" s="33"/>
      <c r="GN517" s="33"/>
      <c r="GO517" s="33"/>
      <c r="GP517" s="33"/>
      <c r="GQ517" s="33"/>
      <c r="GR517" s="33"/>
      <c r="GS517" s="33"/>
      <c r="GT517" s="33"/>
      <c r="GU517" s="33"/>
      <c r="GV517" s="33"/>
      <c r="GW517" s="33"/>
      <c r="GX517" s="33"/>
      <c r="GY517" s="33"/>
      <c r="GZ517" s="33"/>
      <c r="HA517" s="33"/>
      <c r="HB517" s="33"/>
      <c r="HC517" s="33"/>
      <c r="HD517" s="33"/>
      <c r="HE517" s="33"/>
      <c r="HF517" s="33"/>
      <c r="HG517" s="33"/>
      <c r="HH517" s="33"/>
      <c r="HI517" s="33"/>
      <c r="HJ517" s="33"/>
      <c r="HK517" s="33"/>
      <c r="HL517" s="33"/>
      <c r="HM517" s="33"/>
      <c r="HN517" s="33"/>
      <c r="HO517" s="33"/>
      <c r="HP517" s="33"/>
      <c r="HQ517" s="33"/>
      <c r="HR517" s="33"/>
      <c r="HS517" s="33"/>
      <c r="HT517" s="33"/>
      <c r="HU517" s="33"/>
      <c r="HV517" s="33"/>
      <c r="HW517" s="33"/>
      <c r="HX517" s="33"/>
      <c r="HY517" s="33"/>
      <c r="HZ517" s="33"/>
      <c r="IA517" s="33"/>
      <c r="IB517" s="33"/>
      <c r="IC517" s="33"/>
      <c r="ID517" s="33"/>
      <c r="IE517" s="33"/>
      <c r="IF517" s="33"/>
      <c r="IG517" s="33"/>
      <c r="IH517" s="33"/>
      <c r="II517" s="33"/>
      <c r="IJ517" s="33"/>
      <c r="IK517" s="33"/>
      <c r="IL517" s="33"/>
      <c r="IM517" s="33"/>
      <c r="IN517" s="33"/>
      <c r="IO517" s="33"/>
      <c r="IP517" s="33"/>
      <c r="IQ517" s="33"/>
      <c r="IR517" s="33"/>
      <c r="IS517" s="33"/>
      <c r="IT517" s="33"/>
      <c r="IU517" s="33"/>
    </row>
    <row r="518" spans="1:255" ht="13.5">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c r="AP518" s="64"/>
      <c r="AQ518" s="64"/>
      <c r="AR518" s="64"/>
      <c r="AS518" s="64"/>
      <c r="AT518" s="64"/>
      <c r="AU518" s="64"/>
      <c r="AV518" s="64"/>
      <c r="AW518" s="64"/>
      <c r="AX518" s="64"/>
      <c r="AY518" s="64"/>
      <c r="AZ518" s="64"/>
      <c r="BA518" s="64"/>
      <c r="BB518" s="64"/>
    </row>
    <row r="519" spans="1:255" ht="14.25">
      <c r="A519" s="35" t="s">
        <v>66</v>
      </c>
      <c r="BA519" s="36"/>
      <c r="BB519" s="37"/>
      <c r="BC519" s="36" t="s">
        <v>67</v>
      </c>
    </row>
    <row r="521" spans="1:255">
      <c r="AD521" s="38"/>
      <c r="AH521" s="38"/>
      <c r="AI521" s="38"/>
      <c r="AJ521" s="38"/>
      <c r="AK521" s="38"/>
      <c r="AL521" s="38"/>
      <c r="AM521" s="38"/>
      <c r="AS521" s="38"/>
      <c r="BB521" s="39" t="s">
        <v>68</v>
      </c>
    </row>
    <row r="522" spans="1:255">
      <c r="AD522" s="38"/>
      <c r="AH522" s="38"/>
      <c r="AI522" s="38"/>
      <c r="AJ522" s="38"/>
      <c r="AK522" s="38"/>
      <c r="AL522" s="38"/>
      <c r="AM522" s="38"/>
      <c r="AS522" s="38"/>
    </row>
    <row r="523" spans="1:255" ht="13.5" thickBot="1">
      <c r="AD523" s="38"/>
      <c r="AH523" s="38"/>
      <c r="AI523" s="38"/>
      <c r="AJ523" s="38"/>
      <c r="AK523" s="38"/>
      <c r="AL523" s="38"/>
      <c r="AM523" s="38"/>
      <c r="AS523" s="38"/>
    </row>
    <row r="524" spans="1:255" ht="15" thickBot="1">
      <c r="A524" s="127" t="s">
        <v>69</v>
      </c>
      <c r="B524" s="128"/>
      <c r="C524" s="128"/>
      <c r="D524" s="128"/>
      <c r="E524" s="128"/>
      <c r="F524" s="128"/>
      <c r="G524" s="128"/>
      <c r="H524" s="128"/>
      <c r="I524" s="128"/>
      <c r="J524" s="128"/>
      <c r="K524" s="129"/>
      <c r="L524" s="130">
        <v>15</v>
      </c>
      <c r="M524" s="131"/>
      <c r="N524" s="131"/>
      <c r="O524" s="132"/>
      <c r="P524" s="127" t="s">
        <v>70</v>
      </c>
      <c r="Q524" s="128"/>
      <c r="R524" s="128"/>
      <c r="S524" s="128"/>
      <c r="T524" s="128"/>
      <c r="U524" s="129"/>
      <c r="V524" s="133" t="s">
        <v>143</v>
      </c>
      <c r="W524" s="133"/>
      <c r="X524" s="133"/>
      <c r="Y524" s="133"/>
      <c r="Z524" s="133"/>
      <c r="AA524" s="133"/>
      <c r="AB524" s="133"/>
      <c r="AC524" s="133"/>
      <c r="AD524" s="133"/>
      <c r="AE524" s="133"/>
      <c r="AF524" s="133"/>
      <c r="AG524" s="133"/>
      <c r="AH524" s="133"/>
      <c r="AI524" s="133"/>
      <c r="AJ524" s="133"/>
      <c r="AK524" s="133"/>
      <c r="AL524" s="133"/>
      <c r="AM524" s="133"/>
      <c r="AN524" s="133"/>
      <c r="AO524" s="133"/>
      <c r="AP524" s="133"/>
      <c r="AQ524" s="133"/>
      <c r="AR524" s="133"/>
      <c r="AS524" s="133"/>
      <c r="AT524" s="133"/>
      <c r="AU524" s="133"/>
      <c r="AV524" s="133"/>
      <c r="AW524" s="133"/>
      <c r="AX524" s="133"/>
      <c r="AY524" s="133"/>
      <c r="AZ524" s="133"/>
      <c r="BA524" s="133"/>
      <c r="BB524" s="134"/>
    </row>
    <row r="525" spans="1:255" ht="14.25">
      <c r="A525" s="40"/>
      <c r="B525" s="40"/>
      <c r="C525" s="40"/>
      <c r="D525" s="40"/>
      <c r="E525" s="40"/>
      <c r="F525" s="40"/>
      <c r="G525" s="40"/>
      <c r="H525" s="40"/>
      <c r="I525" s="40"/>
      <c r="J525" s="40"/>
      <c r="K525" s="40"/>
      <c r="L525" s="41"/>
      <c r="M525" s="41"/>
      <c r="N525" s="41"/>
      <c r="O525" s="41"/>
      <c r="P525" s="40"/>
      <c r="Q525" s="40"/>
      <c r="R525" s="40"/>
      <c r="S525" s="40"/>
      <c r="T525" s="40"/>
      <c r="U525" s="40"/>
      <c r="V525" s="42"/>
      <c r="W525" s="42"/>
      <c r="X525" s="42"/>
      <c r="Y525" s="42"/>
      <c r="Z525" s="42"/>
      <c r="AA525" s="42"/>
      <c r="AB525" s="42"/>
      <c r="AC525" s="42"/>
      <c r="AD525" s="42"/>
      <c r="AE525" s="42"/>
      <c r="AF525" s="42"/>
      <c r="AG525" s="42"/>
      <c r="AH525" s="42"/>
      <c r="AI525" s="42"/>
      <c r="AJ525" s="42"/>
      <c r="AK525" s="42"/>
      <c r="AL525" s="42"/>
      <c r="AM525" s="42"/>
      <c r="AN525" s="42"/>
      <c r="AO525" s="42"/>
      <c r="AP525" s="42"/>
      <c r="AQ525" s="42"/>
      <c r="AR525" s="42"/>
      <c r="AS525" s="42"/>
      <c r="AT525" s="42"/>
      <c r="AU525" s="42"/>
      <c r="AV525" s="42"/>
      <c r="AW525" s="42"/>
      <c r="AX525" s="42"/>
      <c r="AY525" s="42"/>
      <c r="AZ525" s="42"/>
      <c r="BA525" s="42"/>
      <c r="BB525" s="42"/>
    </row>
    <row r="526" spans="1:255" ht="14.25">
      <c r="A526" s="43"/>
      <c r="B526" s="44" t="s">
        <v>72</v>
      </c>
      <c r="C526" s="31"/>
      <c r="D526" s="31"/>
      <c r="E526" s="31"/>
      <c r="F526" s="31"/>
      <c r="G526" s="31"/>
      <c r="H526" s="31"/>
      <c r="I526" s="31"/>
      <c r="J526" s="31"/>
      <c r="K526" s="31"/>
      <c r="L526" s="45"/>
      <c r="M526" s="45"/>
      <c r="N526" s="45"/>
      <c r="O526" s="45"/>
      <c r="P526" s="31"/>
      <c r="Q526" s="31"/>
      <c r="R526" s="31"/>
      <c r="S526" s="31"/>
      <c r="T526" s="31"/>
      <c r="U526" s="31"/>
      <c r="V526" s="44"/>
      <c r="W526" s="44"/>
      <c r="X526" s="44"/>
      <c r="Y526" s="44"/>
      <c r="Z526" s="44"/>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44"/>
      <c r="AW526" s="44"/>
      <c r="AX526" s="44"/>
      <c r="AY526" s="44"/>
      <c r="AZ526" s="44"/>
      <c r="BA526" s="44"/>
      <c r="BB526" s="44"/>
    </row>
    <row r="527" spans="1:255" ht="15" thickBot="1">
      <c r="A527" s="31"/>
      <c r="B527" s="31"/>
      <c r="C527" s="31"/>
      <c r="D527" s="31"/>
      <c r="E527" s="31"/>
      <c r="F527" s="31"/>
      <c r="G527" s="31"/>
      <c r="H527" s="31"/>
      <c r="I527" s="31"/>
      <c r="J527" s="31"/>
      <c r="K527" s="31"/>
      <c r="L527" s="45"/>
      <c r="M527" s="45"/>
      <c r="N527" s="45"/>
      <c r="O527" s="45"/>
      <c r="P527" s="31"/>
      <c r="Q527" s="31"/>
      <c r="R527" s="31"/>
      <c r="S527" s="31"/>
      <c r="T527" s="31"/>
      <c r="U527" s="31"/>
      <c r="V527" s="44"/>
      <c r="W527" s="44"/>
      <c r="X527" s="44"/>
      <c r="Y527" s="44"/>
      <c r="Z527" s="44"/>
      <c r="AA527" s="44"/>
      <c r="AB527" s="44"/>
      <c r="AC527" s="44"/>
      <c r="AD527" s="44"/>
      <c r="AE527" s="44"/>
      <c r="AF527" s="44"/>
      <c r="AG527" s="44"/>
      <c r="AH527" s="44"/>
      <c r="AI527" s="44"/>
      <c r="AJ527" s="44"/>
      <c r="AK527" s="44"/>
      <c r="AL527" s="44"/>
      <c r="AM527" s="44"/>
      <c r="AN527" s="44"/>
      <c r="AO527" s="44"/>
      <c r="AP527" s="44"/>
      <c r="AQ527" s="44"/>
      <c r="AR527" s="44"/>
      <c r="AS527" s="44"/>
      <c r="AT527" s="44"/>
      <c r="AU527" s="44"/>
      <c r="AV527" s="44"/>
      <c r="AW527" s="44"/>
      <c r="AX527" s="44"/>
      <c r="AY527" s="44"/>
      <c r="AZ527" s="44"/>
      <c r="BA527" s="44"/>
      <c r="BB527" s="44"/>
    </row>
    <row r="528" spans="1:255" ht="14.25">
      <c r="A528" s="31"/>
      <c r="B528" s="46"/>
      <c r="C528" s="40"/>
      <c r="D528" s="40"/>
      <c r="E528" s="40"/>
      <c r="F528" s="40"/>
      <c r="G528" s="40"/>
      <c r="H528" s="40"/>
      <c r="I528" s="40"/>
      <c r="J528" s="40"/>
      <c r="K528" s="40"/>
      <c r="L528" s="41"/>
      <c r="M528" s="41"/>
      <c r="N528" s="41"/>
      <c r="O528" s="41"/>
      <c r="P528" s="40"/>
      <c r="Q528" s="40"/>
      <c r="R528" s="40"/>
      <c r="S528" s="40"/>
      <c r="T528" s="40"/>
      <c r="U528" s="40"/>
      <c r="V528" s="42"/>
      <c r="W528" s="42"/>
      <c r="X528" s="42"/>
      <c r="Y528" s="42"/>
      <c r="Z528" s="42"/>
      <c r="AA528" s="42"/>
      <c r="AB528" s="42"/>
      <c r="AC528" s="42"/>
      <c r="AD528" s="42"/>
      <c r="AE528" s="42"/>
      <c r="AF528" s="42"/>
      <c r="AG528" s="42"/>
      <c r="AH528" s="42"/>
      <c r="AI528" s="42"/>
      <c r="AJ528" s="42"/>
      <c r="AK528" s="42"/>
      <c r="AL528" s="42"/>
      <c r="AM528" s="42"/>
      <c r="AN528" s="42"/>
      <c r="AO528" s="42"/>
      <c r="AP528" s="42"/>
      <c r="AQ528" s="42"/>
      <c r="AR528" s="42"/>
      <c r="AS528" s="42"/>
      <c r="AT528" s="42"/>
      <c r="AU528" s="42"/>
      <c r="AV528" s="42"/>
      <c r="AW528" s="42"/>
      <c r="AX528" s="42"/>
      <c r="AY528" s="42"/>
      <c r="AZ528" s="42"/>
      <c r="BA528" s="42"/>
      <c r="BB528" s="47"/>
    </row>
    <row r="529" spans="1:255">
      <c r="A529" s="31"/>
      <c r="B529" s="135" t="s">
        <v>144</v>
      </c>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c r="AA529" s="136"/>
      <c r="AB529" s="136"/>
      <c r="AC529" s="136"/>
      <c r="AD529" s="136"/>
      <c r="AE529" s="136"/>
      <c r="AF529" s="136"/>
      <c r="AG529" s="136"/>
      <c r="AH529" s="136"/>
      <c r="AI529" s="136"/>
      <c r="AJ529" s="136"/>
      <c r="AK529" s="136"/>
      <c r="AL529" s="136"/>
      <c r="AM529" s="136"/>
      <c r="AN529" s="136"/>
      <c r="AO529" s="136"/>
      <c r="AP529" s="136"/>
      <c r="AQ529" s="136"/>
      <c r="AR529" s="136"/>
      <c r="AS529" s="136"/>
      <c r="AT529" s="136"/>
      <c r="AU529" s="136"/>
      <c r="AV529" s="136"/>
      <c r="AW529" s="136"/>
      <c r="AX529" s="136"/>
      <c r="AY529" s="136"/>
      <c r="AZ529" s="136"/>
      <c r="BA529" s="136"/>
      <c r="BB529" s="137"/>
    </row>
    <row r="530" spans="1:255" ht="13.5">
      <c r="A530" s="31"/>
      <c r="B530" s="135"/>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c r="AA530" s="136"/>
      <c r="AB530" s="136"/>
      <c r="AC530" s="136"/>
      <c r="AD530" s="136"/>
      <c r="AE530" s="136"/>
      <c r="AF530" s="136"/>
      <c r="AG530" s="136"/>
      <c r="AH530" s="136"/>
      <c r="AI530" s="136"/>
      <c r="AJ530" s="136"/>
      <c r="AK530" s="136"/>
      <c r="AL530" s="136"/>
      <c r="AM530" s="136"/>
      <c r="AN530" s="136"/>
      <c r="AO530" s="136"/>
      <c r="AP530" s="136"/>
      <c r="AQ530" s="136"/>
      <c r="AR530" s="136"/>
      <c r="AS530" s="136"/>
      <c r="AT530" s="136"/>
      <c r="AU530" s="136"/>
      <c r="AV530" s="136"/>
      <c r="AW530" s="136"/>
      <c r="AX530" s="136"/>
      <c r="AY530" s="136"/>
      <c r="AZ530" s="136"/>
      <c r="BA530" s="136"/>
      <c r="BB530" s="137"/>
      <c r="BG530" s="34"/>
    </row>
    <row r="531" spans="1:255">
      <c r="A531" s="31"/>
      <c r="B531" s="135"/>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c r="AA531" s="136"/>
      <c r="AB531" s="136"/>
      <c r="AC531" s="136"/>
      <c r="AD531" s="136"/>
      <c r="AE531" s="136"/>
      <c r="AF531" s="136"/>
      <c r="AG531" s="136"/>
      <c r="AH531" s="136"/>
      <c r="AI531" s="136"/>
      <c r="AJ531" s="136"/>
      <c r="AK531" s="136"/>
      <c r="AL531" s="136"/>
      <c r="AM531" s="136"/>
      <c r="AN531" s="136"/>
      <c r="AO531" s="136"/>
      <c r="AP531" s="136"/>
      <c r="AQ531" s="136"/>
      <c r="AR531" s="136"/>
      <c r="AS531" s="136"/>
      <c r="AT531" s="136"/>
      <c r="AU531" s="136"/>
      <c r="AV531" s="136"/>
      <c r="AW531" s="136"/>
      <c r="AX531" s="136"/>
      <c r="AY531" s="136"/>
      <c r="AZ531" s="136"/>
      <c r="BA531" s="136"/>
      <c r="BB531" s="137"/>
    </row>
    <row r="532" spans="1:255">
      <c r="A532" s="31"/>
      <c r="B532" s="135"/>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c r="AB532" s="136"/>
      <c r="AC532" s="136"/>
      <c r="AD532" s="136"/>
      <c r="AE532" s="136"/>
      <c r="AF532" s="136"/>
      <c r="AG532" s="136"/>
      <c r="AH532" s="136"/>
      <c r="AI532" s="136"/>
      <c r="AJ532" s="136"/>
      <c r="AK532" s="136"/>
      <c r="AL532" s="136"/>
      <c r="AM532" s="136"/>
      <c r="AN532" s="136"/>
      <c r="AO532" s="136"/>
      <c r="AP532" s="136"/>
      <c r="AQ532" s="136"/>
      <c r="AR532" s="136"/>
      <c r="AS532" s="136"/>
      <c r="AT532" s="136"/>
      <c r="AU532" s="136"/>
      <c r="AV532" s="136"/>
      <c r="AW532" s="136"/>
      <c r="AX532" s="136"/>
      <c r="AY532" s="136"/>
      <c r="AZ532" s="136"/>
      <c r="BA532" s="136"/>
      <c r="BB532" s="137"/>
    </row>
    <row r="533" spans="1:255">
      <c r="A533" s="31"/>
      <c r="B533" s="135"/>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c r="AA533" s="136"/>
      <c r="AB533" s="136"/>
      <c r="AC533" s="136"/>
      <c r="AD533" s="136"/>
      <c r="AE533" s="136"/>
      <c r="AF533" s="136"/>
      <c r="AG533" s="136"/>
      <c r="AH533" s="136"/>
      <c r="AI533" s="136"/>
      <c r="AJ533" s="136"/>
      <c r="AK533" s="136"/>
      <c r="AL533" s="136"/>
      <c r="AM533" s="136"/>
      <c r="AN533" s="136"/>
      <c r="AO533" s="136"/>
      <c r="AP533" s="136"/>
      <c r="AQ533" s="136"/>
      <c r="AR533" s="136"/>
      <c r="AS533" s="136"/>
      <c r="AT533" s="136"/>
      <c r="AU533" s="136"/>
      <c r="AV533" s="136"/>
      <c r="AW533" s="136"/>
      <c r="AX533" s="136"/>
      <c r="AY533" s="136"/>
      <c r="AZ533" s="136"/>
      <c r="BA533" s="136"/>
      <c r="BB533" s="137"/>
    </row>
    <row r="534" spans="1:255">
      <c r="A534" s="31"/>
      <c r="B534" s="135"/>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c r="AB534" s="136"/>
      <c r="AC534" s="136"/>
      <c r="AD534" s="136"/>
      <c r="AE534" s="136"/>
      <c r="AF534" s="136"/>
      <c r="AG534" s="136"/>
      <c r="AH534" s="136"/>
      <c r="AI534" s="136"/>
      <c r="AJ534" s="136"/>
      <c r="AK534" s="136"/>
      <c r="AL534" s="136"/>
      <c r="AM534" s="136"/>
      <c r="AN534" s="136"/>
      <c r="AO534" s="136"/>
      <c r="AP534" s="136"/>
      <c r="AQ534" s="136"/>
      <c r="AR534" s="136"/>
      <c r="AS534" s="136"/>
      <c r="AT534" s="136"/>
      <c r="AU534" s="136"/>
      <c r="AV534" s="136"/>
      <c r="AW534" s="136"/>
      <c r="AX534" s="136"/>
      <c r="AY534" s="136"/>
      <c r="AZ534" s="136"/>
      <c r="BA534" s="136"/>
      <c r="BB534" s="137"/>
    </row>
    <row r="535" spans="1:255">
      <c r="A535" s="31"/>
      <c r="B535" s="135"/>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c r="AB535" s="136"/>
      <c r="AC535" s="136"/>
      <c r="AD535" s="136"/>
      <c r="AE535" s="136"/>
      <c r="AF535" s="136"/>
      <c r="AG535" s="136"/>
      <c r="AH535" s="136"/>
      <c r="AI535" s="136"/>
      <c r="AJ535" s="136"/>
      <c r="AK535" s="136"/>
      <c r="AL535" s="136"/>
      <c r="AM535" s="136"/>
      <c r="AN535" s="136"/>
      <c r="AO535" s="136"/>
      <c r="AP535" s="136"/>
      <c r="AQ535" s="136"/>
      <c r="AR535" s="136"/>
      <c r="AS535" s="136"/>
      <c r="AT535" s="136"/>
      <c r="AU535" s="136"/>
      <c r="AV535" s="136"/>
      <c r="AW535" s="136"/>
      <c r="AX535" s="136"/>
      <c r="AY535" s="136"/>
      <c r="AZ535" s="136"/>
      <c r="BA535" s="136"/>
      <c r="BB535" s="137"/>
    </row>
    <row r="536" spans="1:255">
      <c r="A536" s="31"/>
      <c r="B536" s="135"/>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c r="AB536" s="136"/>
      <c r="AC536" s="136"/>
      <c r="AD536" s="136"/>
      <c r="AE536" s="136"/>
      <c r="AF536" s="136"/>
      <c r="AG536" s="136"/>
      <c r="AH536" s="136"/>
      <c r="AI536" s="136"/>
      <c r="AJ536" s="136"/>
      <c r="AK536" s="136"/>
      <c r="AL536" s="136"/>
      <c r="AM536" s="136"/>
      <c r="AN536" s="136"/>
      <c r="AO536" s="136"/>
      <c r="AP536" s="136"/>
      <c r="AQ536" s="136"/>
      <c r="AR536" s="136"/>
      <c r="AS536" s="136"/>
      <c r="AT536" s="136"/>
      <c r="AU536" s="136"/>
      <c r="AV536" s="136"/>
      <c r="AW536" s="136"/>
      <c r="AX536" s="136"/>
      <c r="AY536" s="136"/>
      <c r="AZ536" s="136"/>
      <c r="BA536" s="136"/>
      <c r="BB536" s="137"/>
    </row>
    <row r="537" spans="1:255">
      <c r="A537" s="31"/>
      <c r="B537" s="135"/>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c r="AA537" s="136"/>
      <c r="AB537" s="136"/>
      <c r="AC537" s="136"/>
      <c r="AD537" s="136"/>
      <c r="AE537" s="136"/>
      <c r="AF537" s="136"/>
      <c r="AG537" s="136"/>
      <c r="AH537" s="136"/>
      <c r="AI537" s="136"/>
      <c r="AJ537" s="136"/>
      <c r="AK537" s="136"/>
      <c r="AL537" s="136"/>
      <c r="AM537" s="136"/>
      <c r="AN537" s="136"/>
      <c r="AO537" s="136"/>
      <c r="AP537" s="136"/>
      <c r="AQ537" s="136"/>
      <c r="AR537" s="136"/>
      <c r="AS537" s="136"/>
      <c r="AT537" s="136"/>
      <c r="AU537" s="136"/>
      <c r="AV537" s="136"/>
      <c r="AW537" s="136"/>
      <c r="AX537" s="136"/>
      <c r="AY537" s="136"/>
      <c r="AZ537" s="136"/>
      <c r="BA537" s="136"/>
      <c r="BB537" s="137"/>
    </row>
    <row r="538" spans="1:255">
      <c r="A538" s="31"/>
      <c r="B538" s="135"/>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c r="AA538" s="136"/>
      <c r="AB538" s="136"/>
      <c r="AC538" s="136"/>
      <c r="AD538" s="136"/>
      <c r="AE538" s="136"/>
      <c r="AF538" s="136"/>
      <c r="AG538" s="136"/>
      <c r="AH538" s="136"/>
      <c r="AI538" s="136"/>
      <c r="AJ538" s="136"/>
      <c r="AK538" s="136"/>
      <c r="AL538" s="136"/>
      <c r="AM538" s="136"/>
      <c r="AN538" s="136"/>
      <c r="AO538" s="136"/>
      <c r="AP538" s="136"/>
      <c r="AQ538" s="136"/>
      <c r="AR538" s="136"/>
      <c r="AS538" s="136"/>
      <c r="AT538" s="136"/>
      <c r="AU538" s="136"/>
      <c r="AV538" s="136"/>
      <c r="AW538" s="136"/>
      <c r="AX538" s="136"/>
      <c r="AY538" s="136"/>
      <c r="AZ538" s="136"/>
      <c r="BA538" s="136"/>
      <c r="BB538" s="137"/>
    </row>
    <row r="539" spans="1:255" ht="15" thickBot="1">
      <c r="A539" s="48"/>
      <c r="B539" s="49"/>
      <c r="C539" s="50"/>
      <c r="D539" s="50"/>
      <c r="E539" s="50"/>
      <c r="F539" s="50"/>
      <c r="G539" s="50"/>
      <c r="H539" s="50"/>
      <c r="I539" s="50"/>
      <c r="J539" s="50"/>
      <c r="K539" s="50"/>
      <c r="L539" s="50"/>
      <c r="M539" s="50"/>
      <c r="N539" s="50"/>
      <c r="O539" s="50"/>
      <c r="P539" s="50"/>
      <c r="Q539" s="50"/>
      <c r="R539" s="50"/>
      <c r="S539" s="50"/>
      <c r="T539" s="50"/>
      <c r="U539" s="50"/>
      <c r="V539" s="50" t="s">
        <v>145</v>
      </c>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c r="AU539" s="50"/>
      <c r="AV539" s="50"/>
      <c r="AW539" s="50"/>
      <c r="AX539" s="50"/>
      <c r="AY539" s="50"/>
      <c r="AZ539" s="50"/>
      <c r="BA539" s="50"/>
      <c r="BB539" s="51"/>
    </row>
    <row r="540" spans="1:255">
      <c r="B540" s="52"/>
    </row>
    <row r="541" spans="1:255">
      <c r="B541" s="52"/>
    </row>
    <row r="542" spans="1:255" ht="14.25">
      <c r="B542" s="44" t="s">
        <v>74</v>
      </c>
      <c r="C542" s="31"/>
      <c r="D542" s="31"/>
      <c r="E542" s="31"/>
      <c r="F542" s="31"/>
      <c r="G542" s="31"/>
      <c r="H542" s="31"/>
      <c r="I542" s="31"/>
      <c r="J542" s="31"/>
      <c r="K542" s="31"/>
      <c r="L542" s="45"/>
      <c r="M542" s="45"/>
      <c r="N542" s="45"/>
      <c r="O542" s="45"/>
      <c r="P542" s="31"/>
      <c r="Q542" s="31"/>
      <c r="R542" s="31"/>
      <c r="S542" s="31"/>
      <c r="T542" s="31"/>
      <c r="U542" s="31"/>
      <c r="V542" s="44"/>
      <c r="W542" s="44"/>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c r="AX542" s="44"/>
      <c r="AY542" s="44"/>
      <c r="AZ542" s="44"/>
      <c r="BA542" s="44"/>
      <c r="BB542" s="44"/>
    </row>
    <row r="543" spans="1:255" ht="15" thickBot="1">
      <c r="B543" s="31"/>
      <c r="C543" s="31"/>
      <c r="D543" s="31"/>
      <c r="E543" s="31"/>
      <c r="F543" s="31"/>
      <c r="G543" s="31"/>
      <c r="H543" s="31"/>
      <c r="I543" s="31"/>
      <c r="J543" s="31"/>
      <c r="K543" s="31"/>
      <c r="L543" s="45"/>
      <c r="M543" s="45"/>
      <c r="N543" s="45"/>
      <c r="O543" s="45"/>
      <c r="P543" s="31"/>
      <c r="Q543" s="31"/>
      <c r="R543" s="31"/>
      <c r="S543" s="31"/>
      <c r="T543" s="31"/>
      <c r="U543" s="31"/>
      <c r="V543" s="44"/>
      <c r="W543" s="44"/>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t="s">
        <v>75</v>
      </c>
      <c r="AW543" s="44"/>
      <c r="AX543" s="44"/>
      <c r="AY543" s="44"/>
      <c r="AZ543" s="44"/>
      <c r="BA543" s="44"/>
      <c r="BB543" s="44"/>
    </row>
    <row r="544" spans="1:255" s="34" customFormat="1" ht="13.5">
      <c r="A544" s="31"/>
      <c r="B544" s="138" t="s">
        <v>76</v>
      </c>
      <c r="C544" s="167"/>
      <c r="D544" s="167"/>
      <c r="E544" s="167"/>
      <c r="F544" s="167"/>
      <c r="G544" s="167"/>
      <c r="H544" s="167"/>
      <c r="I544" s="167"/>
      <c r="J544" s="167"/>
      <c r="K544" s="167"/>
      <c r="L544" s="167"/>
      <c r="M544" s="167"/>
      <c r="N544" s="167"/>
      <c r="O544" s="167"/>
      <c r="P544" s="167"/>
      <c r="Q544" s="167"/>
      <c r="R544" s="167"/>
      <c r="S544" s="167"/>
      <c r="T544" s="167"/>
      <c r="U544" s="167"/>
      <c r="V544" s="167"/>
      <c r="W544" s="167"/>
      <c r="X544" s="167"/>
      <c r="Y544" s="167"/>
      <c r="Z544" s="167"/>
      <c r="AA544" s="167"/>
      <c r="AB544" s="167"/>
      <c r="AC544" s="167"/>
      <c r="AD544" s="168"/>
      <c r="AE544" s="144" t="s">
        <v>172</v>
      </c>
      <c r="AF544" s="225"/>
      <c r="AG544" s="225"/>
      <c r="AH544" s="225"/>
      <c r="AI544" s="225"/>
      <c r="AJ544" s="225"/>
      <c r="AK544" s="225"/>
      <c r="AL544" s="225"/>
      <c r="AM544" s="226"/>
      <c r="AN544" s="144" t="s">
        <v>171</v>
      </c>
      <c r="AO544" s="167"/>
      <c r="AP544" s="167"/>
      <c r="AQ544" s="167"/>
      <c r="AR544" s="167"/>
      <c r="AS544" s="167"/>
      <c r="AT544" s="167"/>
      <c r="AU544" s="167"/>
      <c r="AV544" s="168"/>
      <c r="AW544" s="144" t="s">
        <v>78</v>
      </c>
      <c r="AX544" s="167"/>
      <c r="AY544" s="167"/>
      <c r="AZ544" s="167"/>
      <c r="BA544" s="167"/>
      <c r="BB544" s="178"/>
      <c r="BC544" s="33"/>
      <c r="BD544" s="33"/>
      <c r="BE544" s="33"/>
      <c r="BF544" s="33"/>
      <c r="BG544" s="33"/>
      <c r="BH544" s="33"/>
      <c r="BI544" s="33"/>
      <c r="BJ544" s="33"/>
      <c r="BK544" s="33"/>
      <c r="BL544" s="33"/>
      <c r="BM544" s="33"/>
      <c r="BN544" s="33"/>
      <c r="BO544" s="33"/>
      <c r="BP544" s="33"/>
      <c r="BQ544" s="33"/>
      <c r="BR544" s="33"/>
      <c r="BS544" s="33"/>
      <c r="BT544" s="33"/>
      <c r="BU544" s="33"/>
      <c r="BV544" s="33"/>
      <c r="BW544" s="33"/>
      <c r="BX544" s="33"/>
      <c r="BY544" s="33"/>
      <c r="BZ544" s="33"/>
      <c r="CA544" s="33"/>
      <c r="CB544" s="33"/>
      <c r="CC544" s="33"/>
      <c r="CD544" s="33"/>
      <c r="CE544" s="33"/>
      <c r="CF544" s="33"/>
      <c r="CG544" s="33"/>
      <c r="CH544" s="33"/>
      <c r="CI544" s="33"/>
      <c r="CJ544" s="33"/>
      <c r="CK544" s="33"/>
      <c r="CL544" s="33"/>
      <c r="CM544" s="33"/>
      <c r="CN544" s="33"/>
      <c r="CO544" s="33"/>
      <c r="CP544" s="33"/>
      <c r="CQ544" s="33"/>
      <c r="CR544" s="33"/>
      <c r="CS544" s="33"/>
      <c r="CT544" s="33"/>
      <c r="CU544" s="33"/>
      <c r="CV544" s="33"/>
      <c r="CW544" s="33"/>
      <c r="CX544" s="33"/>
      <c r="CY544" s="33"/>
      <c r="CZ544" s="33"/>
      <c r="DA544" s="33"/>
      <c r="DB544" s="33"/>
      <c r="DC544" s="33"/>
      <c r="DD544" s="33"/>
      <c r="DE544" s="33"/>
      <c r="DF544" s="33"/>
      <c r="DG544" s="33"/>
      <c r="DH544" s="33"/>
      <c r="DI544" s="33"/>
      <c r="DJ544" s="33"/>
      <c r="DK544" s="33"/>
      <c r="DL544" s="33"/>
      <c r="DM544" s="33"/>
      <c r="DN544" s="33"/>
      <c r="DO544" s="33"/>
      <c r="DP544" s="33"/>
      <c r="DQ544" s="33"/>
      <c r="DR544" s="33"/>
      <c r="DS544" s="33"/>
      <c r="DT544" s="33"/>
      <c r="DU544" s="33"/>
      <c r="DV544" s="33"/>
      <c r="DW544" s="33"/>
      <c r="DX544" s="33"/>
      <c r="DY544" s="33"/>
      <c r="DZ544" s="33"/>
      <c r="EA544" s="33"/>
      <c r="EB544" s="33"/>
      <c r="EC544" s="33"/>
      <c r="ED544" s="33"/>
      <c r="EE544" s="33"/>
      <c r="EF544" s="33"/>
      <c r="EG544" s="33"/>
      <c r="EH544" s="33"/>
      <c r="EI544" s="33"/>
      <c r="EJ544" s="33"/>
      <c r="EK544" s="33"/>
      <c r="EL544" s="33"/>
      <c r="EM544" s="33"/>
      <c r="EN544" s="33"/>
      <c r="EO544" s="33"/>
      <c r="EP544" s="33"/>
      <c r="EQ544" s="33"/>
      <c r="ER544" s="33"/>
      <c r="ES544" s="33"/>
      <c r="ET544" s="33"/>
      <c r="EU544" s="33"/>
      <c r="EV544" s="33"/>
      <c r="EW544" s="33"/>
      <c r="EX544" s="33"/>
      <c r="EY544" s="33"/>
      <c r="EZ544" s="33"/>
      <c r="FA544" s="33"/>
      <c r="FB544" s="33"/>
      <c r="FC544" s="33"/>
      <c r="FD544" s="33"/>
      <c r="FE544" s="33"/>
      <c r="FF544" s="33"/>
      <c r="FG544" s="33"/>
      <c r="FH544" s="33"/>
      <c r="FI544" s="33"/>
      <c r="FJ544" s="33"/>
      <c r="FK544" s="33"/>
      <c r="FL544" s="33"/>
      <c r="FM544" s="33"/>
      <c r="FN544" s="33"/>
      <c r="FO544" s="33"/>
      <c r="FP544" s="33"/>
      <c r="FQ544" s="33"/>
      <c r="FR544" s="33"/>
      <c r="FS544" s="33"/>
      <c r="FT544" s="33"/>
      <c r="FU544" s="33"/>
      <c r="FV544" s="33"/>
      <c r="FW544" s="33"/>
      <c r="FX544" s="33"/>
      <c r="FY544" s="33"/>
      <c r="FZ544" s="33"/>
      <c r="GA544" s="33"/>
      <c r="GB544" s="33"/>
      <c r="GC544" s="33"/>
      <c r="GD544" s="33"/>
      <c r="GE544" s="33"/>
      <c r="GF544" s="33"/>
      <c r="GG544" s="33"/>
      <c r="GH544" s="33"/>
      <c r="GI544" s="33"/>
      <c r="GJ544" s="33"/>
      <c r="GK544" s="33"/>
      <c r="GL544" s="33"/>
      <c r="GM544" s="33"/>
      <c r="GN544" s="33"/>
      <c r="GO544" s="33"/>
      <c r="GP544" s="33"/>
      <c r="GQ544" s="33"/>
      <c r="GR544" s="33"/>
      <c r="GS544" s="33"/>
      <c r="GT544" s="33"/>
      <c r="GU544" s="33"/>
      <c r="GV544" s="33"/>
      <c r="GW544" s="33"/>
      <c r="GX544" s="33"/>
      <c r="GY544" s="33"/>
      <c r="GZ544" s="33"/>
      <c r="HA544" s="33"/>
      <c r="HB544" s="33"/>
      <c r="HC544" s="33"/>
      <c r="HD544" s="33"/>
      <c r="HE544" s="33"/>
      <c r="HF544" s="33"/>
      <c r="HG544" s="33"/>
      <c r="HH544" s="33"/>
      <c r="HI544" s="33"/>
      <c r="HJ544" s="33"/>
      <c r="HK544" s="33"/>
      <c r="HL544" s="33"/>
      <c r="HM544" s="33"/>
      <c r="HN544" s="33"/>
      <c r="HO544" s="33"/>
      <c r="HP544" s="33"/>
      <c r="HQ544" s="33"/>
      <c r="HR544" s="33"/>
      <c r="HS544" s="33"/>
      <c r="HT544" s="33"/>
      <c r="HU544" s="33"/>
      <c r="HV544" s="33"/>
      <c r="HW544" s="33"/>
      <c r="HX544" s="33"/>
      <c r="HY544" s="33"/>
      <c r="HZ544" s="33"/>
      <c r="IA544" s="33"/>
      <c r="IB544" s="33"/>
      <c r="IC544" s="33"/>
      <c r="ID544" s="33"/>
      <c r="IE544" s="33"/>
      <c r="IF544" s="33"/>
      <c r="IG544" s="33"/>
      <c r="IH544" s="33"/>
      <c r="II544" s="33"/>
      <c r="IJ544" s="33"/>
      <c r="IK544" s="33"/>
      <c r="IL544" s="33"/>
      <c r="IM544" s="33"/>
      <c r="IN544" s="33"/>
      <c r="IO544" s="33"/>
      <c r="IP544" s="33"/>
      <c r="IQ544" s="33"/>
      <c r="IR544" s="33"/>
      <c r="IS544" s="33"/>
      <c r="IT544" s="33"/>
      <c r="IU544" s="33"/>
    </row>
    <row r="545" spans="1:255" s="34" customFormat="1" ht="13.5">
      <c r="A545" s="31"/>
      <c r="B545" s="169"/>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c r="AA545" s="170"/>
      <c r="AB545" s="170"/>
      <c r="AC545" s="170"/>
      <c r="AD545" s="171"/>
      <c r="AE545" s="227"/>
      <c r="AF545" s="228"/>
      <c r="AG545" s="228"/>
      <c r="AH545" s="228"/>
      <c r="AI545" s="228"/>
      <c r="AJ545" s="228"/>
      <c r="AK545" s="228"/>
      <c r="AL545" s="228"/>
      <c r="AM545" s="229"/>
      <c r="AN545" s="177"/>
      <c r="AO545" s="170"/>
      <c r="AP545" s="170"/>
      <c r="AQ545" s="170"/>
      <c r="AR545" s="170"/>
      <c r="AS545" s="170"/>
      <c r="AT545" s="170"/>
      <c r="AU545" s="170"/>
      <c r="AV545" s="171"/>
      <c r="AW545" s="177"/>
      <c r="AX545" s="170"/>
      <c r="AY545" s="170"/>
      <c r="AZ545" s="170"/>
      <c r="BA545" s="170"/>
      <c r="BB545" s="179"/>
      <c r="BC545" s="33"/>
      <c r="BD545" s="33"/>
      <c r="BE545" s="33"/>
      <c r="BF545" s="33"/>
      <c r="BG545" s="33"/>
      <c r="BH545" s="33"/>
      <c r="BI545" s="33"/>
      <c r="BJ545" s="33"/>
      <c r="BK545" s="33"/>
      <c r="BL545" s="33"/>
      <c r="BM545" s="33"/>
      <c r="BN545" s="33"/>
      <c r="BO545" s="33"/>
      <c r="BP545" s="33"/>
      <c r="BQ545" s="33"/>
      <c r="BR545" s="33"/>
      <c r="BS545" s="33"/>
      <c r="BT545" s="33"/>
      <c r="BU545" s="33"/>
      <c r="BV545" s="33"/>
      <c r="BW545" s="33"/>
      <c r="BX545" s="33"/>
      <c r="BY545" s="33"/>
      <c r="BZ545" s="33"/>
      <c r="CA545" s="33"/>
      <c r="CB545" s="33"/>
      <c r="CC545" s="33"/>
      <c r="CD545" s="33"/>
      <c r="CE545" s="33"/>
      <c r="CF545" s="33"/>
      <c r="CG545" s="33"/>
      <c r="CH545" s="33"/>
      <c r="CI545" s="33"/>
      <c r="CJ545" s="33"/>
      <c r="CK545" s="33"/>
      <c r="CL545" s="33"/>
      <c r="CM545" s="33"/>
      <c r="CN545" s="33"/>
      <c r="CO545" s="33"/>
      <c r="CP545" s="33"/>
      <c r="CQ545" s="33"/>
      <c r="CR545" s="33"/>
      <c r="CS545" s="33"/>
      <c r="CT545" s="33"/>
      <c r="CU545" s="33"/>
      <c r="CV545" s="33"/>
      <c r="CW545" s="33"/>
      <c r="CX545" s="33"/>
      <c r="CY545" s="33"/>
      <c r="CZ545" s="33"/>
      <c r="DA545" s="33"/>
      <c r="DB545" s="33"/>
      <c r="DC545" s="33"/>
      <c r="DD545" s="33"/>
      <c r="DE545" s="33"/>
      <c r="DF545" s="33"/>
      <c r="DG545" s="33"/>
      <c r="DH545" s="33"/>
      <c r="DI545" s="33"/>
      <c r="DJ545" s="33"/>
      <c r="DK545" s="33"/>
      <c r="DL545" s="33"/>
      <c r="DM545" s="33"/>
      <c r="DN545" s="33"/>
      <c r="DO545" s="33"/>
      <c r="DP545" s="33"/>
      <c r="DQ545" s="33"/>
      <c r="DR545" s="33"/>
      <c r="DS545" s="33"/>
      <c r="DT545" s="33"/>
      <c r="DU545" s="33"/>
      <c r="DV545" s="33"/>
      <c r="DW545" s="33"/>
      <c r="DX545" s="33"/>
      <c r="DY545" s="33"/>
      <c r="DZ545" s="33"/>
      <c r="EA545" s="33"/>
      <c r="EB545" s="33"/>
      <c r="EC545" s="33"/>
      <c r="ED545" s="33"/>
      <c r="EE545" s="33"/>
      <c r="EF545" s="33"/>
      <c r="EG545" s="33"/>
      <c r="EH545" s="33"/>
      <c r="EI545" s="33"/>
      <c r="EJ545" s="33"/>
      <c r="EK545" s="33"/>
      <c r="EL545" s="33"/>
      <c r="EM545" s="33"/>
      <c r="EN545" s="33"/>
      <c r="EO545" s="33"/>
      <c r="EP545" s="33"/>
      <c r="EQ545" s="33"/>
      <c r="ER545" s="33"/>
      <c r="ES545" s="33"/>
      <c r="ET545" s="33"/>
      <c r="EU545" s="33"/>
      <c r="EV545" s="33"/>
      <c r="EW545" s="33"/>
      <c r="EX545" s="33"/>
      <c r="EY545" s="33"/>
      <c r="EZ545" s="33"/>
      <c r="FA545" s="33"/>
      <c r="FB545" s="33"/>
      <c r="FC545" s="33"/>
      <c r="FD545" s="33"/>
      <c r="FE545" s="33"/>
      <c r="FF545" s="33"/>
      <c r="FG545" s="33"/>
      <c r="FH545" s="33"/>
      <c r="FI545" s="33"/>
      <c r="FJ545" s="33"/>
      <c r="FK545" s="33"/>
      <c r="FL545" s="33"/>
      <c r="FM545" s="33"/>
      <c r="FN545" s="33"/>
      <c r="FO545" s="33"/>
      <c r="FP545" s="33"/>
      <c r="FQ545" s="33"/>
      <c r="FR545" s="33"/>
      <c r="FS545" s="33"/>
      <c r="FT545" s="33"/>
      <c r="FU545" s="33"/>
      <c r="FV545" s="33"/>
      <c r="FW545" s="33"/>
      <c r="FX545" s="33"/>
      <c r="FY545" s="33"/>
      <c r="FZ545" s="33"/>
      <c r="GA545" s="33"/>
      <c r="GB545" s="33"/>
      <c r="GC545" s="33"/>
      <c r="GD545" s="33"/>
      <c r="GE545" s="33"/>
      <c r="GF545" s="33"/>
      <c r="GG545" s="33"/>
      <c r="GH545" s="33"/>
      <c r="GI545" s="33"/>
      <c r="GJ545" s="33"/>
      <c r="GK545" s="33"/>
      <c r="GL545" s="33"/>
      <c r="GM545" s="33"/>
      <c r="GN545" s="33"/>
      <c r="GO545" s="33"/>
      <c r="GP545" s="33"/>
      <c r="GQ545" s="33"/>
      <c r="GR545" s="33"/>
      <c r="GS545" s="33"/>
      <c r="GT545" s="33"/>
      <c r="GU545" s="33"/>
      <c r="GV545" s="33"/>
      <c r="GW545" s="33"/>
      <c r="GX545" s="33"/>
      <c r="GY545" s="33"/>
      <c r="GZ545" s="33"/>
      <c r="HA545" s="33"/>
      <c r="HB545" s="33"/>
      <c r="HC545" s="33"/>
      <c r="HD545" s="33"/>
      <c r="HE545" s="33"/>
      <c r="HF545" s="33"/>
      <c r="HG545" s="33"/>
      <c r="HH545" s="33"/>
      <c r="HI545" s="33"/>
      <c r="HJ545" s="33"/>
      <c r="HK545" s="33"/>
      <c r="HL545" s="33"/>
      <c r="HM545" s="33"/>
      <c r="HN545" s="33"/>
      <c r="HO545" s="33"/>
      <c r="HP545" s="33"/>
      <c r="HQ545" s="33"/>
      <c r="HR545" s="33"/>
      <c r="HS545" s="33"/>
      <c r="HT545" s="33"/>
      <c r="HU545" s="33"/>
      <c r="HV545" s="33"/>
      <c r="HW545" s="33"/>
      <c r="HX545" s="33"/>
      <c r="HY545" s="33"/>
      <c r="HZ545" s="33"/>
      <c r="IA545" s="33"/>
      <c r="IB545" s="33"/>
      <c r="IC545" s="33"/>
      <c r="ID545" s="33"/>
      <c r="IE545" s="33"/>
      <c r="IF545" s="33"/>
      <c r="IG545" s="33"/>
      <c r="IH545" s="33"/>
      <c r="II545" s="33"/>
      <c r="IJ545" s="33"/>
      <c r="IK545" s="33"/>
      <c r="IL545" s="33"/>
      <c r="IM545" s="33"/>
      <c r="IN545" s="33"/>
      <c r="IO545" s="33"/>
      <c r="IP545" s="33"/>
      <c r="IQ545" s="33"/>
      <c r="IR545" s="33"/>
      <c r="IS545" s="33"/>
      <c r="IT545" s="33"/>
      <c r="IU545" s="33"/>
    </row>
    <row r="546" spans="1:255" s="34" customFormat="1" ht="14.25">
      <c r="A546" s="31"/>
      <c r="B546" s="53" t="s">
        <v>79</v>
      </c>
      <c r="C546" s="54" t="s">
        <v>146</v>
      </c>
      <c r="D546" s="54"/>
      <c r="E546" s="54"/>
      <c r="F546" s="54"/>
      <c r="G546" s="54"/>
      <c r="H546" s="54"/>
      <c r="I546" s="54"/>
      <c r="J546" s="54"/>
      <c r="K546" s="54"/>
      <c r="L546" s="54"/>
      <c r="M546" s="54"/>
      <c r="N546" s="54"/>
      <c r="O546" s="54"/>
      <c r="P546" s="54"/>
      <c r="Q546" s="54"/>
      <c r="R546" s="54"/>
      <c r="S546" s="54"/>
      <c r="T546" s="54"/>
      <c r="U546" s="54"/>
      <c r="V546" s="54"/>
      <c r="W546" s="54"/>
      <c r="X546" s="54"/>
      <c r="Y546" s="54"/>
      <c r="Z546" s="55"/>
      <c r="AA546" s="55"/>
      <c r="AB546" s="55"/>
      <c r="AC546" s="55"/>
      <c r="AD546" s="55"/>
      <c r="AE546" s="148">
        <v>92438736</v>
      </c>
      <c r="AF546" s="180"/>
      <c r="AG546" s="180"/>
      <c r="AH546" s="180"/>
      <c r="AI546" s="180"/>
      <c r="AJ546" s="180"/>
      <c r="AK546" s="180"/>
      <c r="AL546" s="180"/>
      <c r="AM546" s="181"/>
      <c r="AN546" s="148">
        <v>91037376</v>
      </c>
      <c r="AO546" s="180"/>
      <c r="AP546" s="180"/>
      <c r="AQ546" s="180"/>
      <c r="AR546" s="180"/>
      <c r="AS546" s="180"/>
      <c r="AT546" s="180"/>
      <c r="AU546" s="180"/>
      <c r="AV546" s="181"/>
      <c r="AW546" s="148"/>
      <c r="AX546" s="180"/>
      <c r="AY546" s="180"/>
      <c r="AZ546" s="180"/>
      <c r="BA546" s="180"/>
      <c r="BB546" s="182"/>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3"/>
      <c r="FH546" s="33"/>
      <c r="FI546" s="33"/>
      <c r="FJ546" s="33"/>
      <c r="FK546" s="33"/>
      <c r="FL546" s="33"/>
      <c r="FM546" s="33"/>
      <c r="FN546" s="33"/>
      <c r="FO546" s="33"/>
      <c r="FP546" s="33"/>
      <c r="FQ546" s="33"/>
      <c r="FR546" s="33"/>
      <c r="FS546" s="33"/>
      <c r="FT546" s="33"/>
      <c r="FU546" s="33"/>
      <c r="FV546" s="33"/>
      <c r="FW546" s="33"/>
      <c r="FX546" s="33"/>
      <c r="FY546" s="33"/>
      <c r="FZ546" s="33"/>
      <c r="GA546" s="33"/>
      <c r="GB546" s="33"/>
      <c r="GC546" s="33"/>
      <c r="GD546" s="33"/>
      <c r="GE546" s="33"/>
      <c r="GF546" s="33"/>
      <c r="GG546" s="33"/>
      <c r="GH546" s="33"/>
      <c r="GI546" s="33"/>
      <c r="GJ546" s="33"/>
      <c r="GK546" s="33"/>
      <c r="GL546" s="33"/>
      <c r="GM546" s="33"/>
      <c r="GN546" s="33"/>
      <c r="GO546" s="33"/>
      <c r="GP546" s="33"/>
      <c r="GQ546" s="33"/>
      <c r="GR546" s="33"/>
      <c r="GS546" s="33"/>
      <c r="GT546" s="33"/>
      <c r="GU546" s="33"/>
      <c r="GV546" s="33"/>
      <c r="GW546" s="33"/>
      <c r="GX546" s="33"/>
      <c r="GY546" s="33"/>
      <c r="GZ546" s="33"/>
      <c r="HA546" s="33"/>
      <c r="HB546" s="33"/>
      <c r="HC546" s="33"/>
      <c r="HD546" s="33"/>
      <c r="HE546" s="33"/>
      <c r="HF546" s="33"/>
      <c r="HG546" s="33"/>
      <c r="HH546" s="33"/>
      <c r="HI546" s="33"/>
      <c r="HJ546" s="33"/>
      <c r="HK546" s="33"/>
      <c r="HL546" s="33"/>
      <c r="HM546" s="33"/>
      <c r="HN546" s="33"/>
      <c r="HO546" s="33"/>
      <c r="HP546" s="33"/>
      <c r="HQ546" s="33"/>
      <c r="HR546" s="33"/>
      <c r="HS546" s="33"/>
      <c r="HT546" s="33"/>
      <c r="HU546" s="33"/>
      <c r="HV546" s="33"/>
      <c r="HW546" s="33"/>
      <c r="HX546" s="33"/>
      <c r="HY546" s="33"/>
      <c r="HZ546" s="33"/>
      <c r="IA546" s="33"/>
      <c r="IB546" s="33"/>
      <c r="IC546" s="33"/>
      <c r="ID546" s="33"/>
      <c r="IE546" s="33"/>
      <c r="IF546" s="33"/>
      <c r="IG546" s="33"/>
      <c r="IH546" s="33"/>
      <c r="II546" s="33"/>
      <c r="IJ546" s="33"/>
      <c r="IK546" s="33"/>
      <c r="IL546" s="33"/>
      <c r="IM546" s="33"/>
      <c r="IN546" s="33"/>
      <c r="IO546" s="33"/>
      <c r="IP546" s="33"/>
      <c r="IQ546" s="33"/>
      <c r="IR546" s="33"/>
      <c r="IS546" s="33"/>
      <c r="IT546" s="33"/>
      <c r="IU546" s="33"/>
    </row>
    <row r="547" spans="1:255" s="34" customFormat="1" ht="14.25">
      <c r="A547" s="31"/>
      <c r="B547" s="32"/>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89"/>
      <c r="AA547" s="89"/>
      <c r="AB547" s="89"/>
      <c r="AC547" s="89"/>
      <c r="AD547" s="89"/>
      <c r="AE547" s="148"/>
      <c r="AF547" s="190"/>
      <c r="AG547" s="190"/>
      <c r="AH547" s="190"/>
      <c r="AI547" s="190"/>
      <c r="AJ547" s="190"/>
      <c r="AK547" s="190"/>
      <c r="AL547" s="190"/>
      <c r="AM547" s="191"/>
      <c r="AN547" s="148"/>
      <c r="AO547" s="180"/>
      <c r="AP547" s="180"/>
      <c r="AQ547" s="180"/>
      <c r="AR547" s="180"/>
      <c r="AS547" s="180"/>
      <c r="AT547" s="180"/>
      <c r="AU547" s="180"/>
      <c r="AV547" s="181"/>
      <c r="AW547" s="148"/>
      <c r="AX547" s="180"/>
      <c r="AY547" s="180"/>
      <c r="AZ547" s="180"/>
      <c r="BA547" s="180"/>
      <c r="BB547" s="182"/>
      <c r="BC547" s="33"/>
      <c r="BD547" s="33"/>
      <c r="BE547" s="33"/>
      <c r="BF547" s="33"/>
      <c r="BG547" s="33"/>
      <c r="BH547" s="33"/>
      <c r="BI547" s="33"/>
      <c r="BJ547" s="33"/>
      <c r="BK547" s="33"/>
      <c r="BL547" s="33"/>
      <c r="BM547" s="33"/>
      <c r="BN547" s="33"/>
      <c r="BO547" s="33"/>
      <c r="BP547" s="33"/>
      <c r="BQ547" s="33"/>
      <c r="BR547" s="33"/>
      <c r="BS547" s="33"/>
      <c r="BT547" s="33"/>
      <c r="BU547" s="33"/>
      <c r="BV547" s="33"/>
      <c r="BW547" s="33"/>
      <c r="BX547" s="33"/>
      <c r="BY547" s="33"/>
      <c r="BZ547" s="33"/>
      <c r="CA547" s="33"/>
      <c r="CB547" s="33"/>
      <c r="CC547" s="33"/>
      <c r="CD547" s="33"/>
      <c r="CE547" s="33"/>
      <c r="CF547" s="33"/>
      <c r="CG547" s="33"/>
      <c r="CH547" s="33"/>
      <c r="CI547" s="33"/>
      <c r="CJ547" s="33"/>
      <c r="CK547" s="33"/>
      <c r="CL547" s="33"/>
      <c r="CM547" s="33"/>
      <c r="CN547" s="33"/>
      <c r="CO547" s="33"/>
      <c r="CP547" s="33"/>
      <c r="CQ547" s="33"/>
      <c r="CR547" s="33"/>
      <c r="CS547" s="33"/>
      <c r="CT547" s="33"/>
      <c r="CU547" s="33"/>
      <c r="CV547" s="33"/>
      <c r="CW547" s="33"/>
      <c r="CX547" s="33"/>
      <c r="CY547" s="33"/>
      <c r="CZ547" s="33"/>
      <c r="DA547" s="33"/>
      <c r="DB547" s="33"/>
      <c r="DC547" s="33"/>
      <c r="DD547" s="33"/>
      <c r="DE547" s="33"/>
      <c r="DF547" s="33"/>
      <c r="DG547" s="33"/>
      <c r="DH547" s="33"/>
      <c r="DI547" s="33"/>
      <c r="DJ547" s="33"/>
      <c r="DK547" s="33"/>
      <c r="DL547" s="33"/>
      <c r="DM547" s="33"/>
      <c r="DN547" s="33"/>
      <c r="DO547" s="33"/>
      <c r="DP547" s="33"/>
      <c r="DQ547" s="33"/>
      <c r="DR547" s="33"/>
      <c r="DS547" s="33"/>
      <c r="DT547" s="33"/>
      <c r="DU547" s="33"/>
      <c r="DV547" s="33"/>
      <c r="DW547" s="33"/>
      <c r="DX547" s="33"/>
      <c r="DY547" s="33"/>
      <c r="DZ547" s="33"/>
      <c r="EA547" s="33"/>
      <c r="EB547" s="33"/>
      <c r="EC547" s="33"/>
      <c r="ED547" s="33"/>
      <c r="EE547" s="33"/>
      <c r="EF547" s="33"/>
      <c r="EG547" s="33"/>
      <c r="EH547" s="33"/>
      <c r="EI547" s="33"/>
      <c r="EJ547" s="33"/>
      <c r="EK547" s="33"/>
      <c r="EL547" s="33"/>
      <c r="EM547" s="33"/>
      <c r="EN547" s="33"/>
      <c r="EO547" s="33"/>
      <c r="EP547" s="33"/>
      <c r="EQ547" s="33"/>
      <c r="ER547" s="33"/>
      <c r="ES547" s="33"/>
      <c r="ET547" s="33"/>
      <c r="EU547" s="33"/>
      <c r="EV547" s="33"/>
      <c r="EW547" s="33"/>
      <c r="EX547" s="33"/>
      <c r="EY547" s="33"/>
      <c r="EZ547" s="33"/>
      <c r="FA547" s="33"/>
      <c r="FB547" s="33"/>
      <c r="FC547" s="33"/>
      <c r="FD547" s="33"/>
      <c r="FE547" s="33"/>
      <c r="FF547" s="33"/>
      <c r="FG547" s="33"/>
      <c r="FH547" s="33"/>
      <c r="FI547" s="33"/>
      <c r="FJ547" s="33"/>
      <c r="FK547" s="33"/>
      <c r="FL547" s="33"/>
      <c r="FM547" s="33"/>
      <c r="FN547" s="33"/>
      <c r="FO547" s="33"/>
      <c r="FP547" s="33"/>
      <c r="FQ547" s="33"/>
      <c r="FR547" s="33"/>
      <c r="FS547" s="33"/>
      <c r="FT547" s="33"/>
      <c r="FU547" s="33"/>
      <c r="FV547" s="33"/>
      <c r="FW547" s="33"/>
      <c r="FX547" s="33"/>
      <c r="FY547" s="33"/>
      <c r="FZ547" s="33"/>
      <c r="GA547" s="33"/>
      <c r="GB547" s="33"/>
      <c r="GC547" s="33"/>
      <c r="GD547" s="33"/>
      <c r="GE547" s="33"/>
      <c r="GF547" s="33"/>
      <c r="GG547" s="33"/>
      <c r="GH547" s="33"/>
      <c r="GI547" s="33"/>
      <c r="GJ547" s="33"/>
      <c r="GK547" s="33"/>
      <c r="GL547" s="33"/>
      <c r="GM547" s="33"/>
      <c r="GN547" s="33"/>
      <c r="GO547" s="33"/>
      <c r="GP547" s="33"/>
      <c r="GQ547" s="33"/>
      <c r="GR547" s="33"/>
      <c r="GS547" s="33"/>
      <c r="GT547" s="33"/>
      <c r="GU547" s="33"/>
      <c r="GV547" s="33"/>
      <c r="GW547" s="33"/>
      <c r="GX547" s="33"/>
      <c r="GY547" s="33"/>
      <c r="GZ547" s="33"/>
      <c r="HA547" s="33"/>
      <c r="HB547" s="33"/>
      <c r="HC547" s="33"/>
      <c r="HD547" s="33"/>
      <c r="HE547" s="33"/>
      <c r="HF547" s="33"/>
      <c r="HG547" s="33"/>
      <c r="HH547" s="33"/>
      <c r="HI547" s="33"/>
      <c r="HJ547" s="33"/>
      <c r="HK547" s="33"/>
      <c r="HL547" s="33"/>
      <c r="HM547" s="33"/>
      <c r="HN547" s="33"/>
      <c r="HO547" s="33"/>
      <c r="HP547" s="33"/>
      <c r="HQ547" s="33"/>
      <c r="HR547" s="33"/>
      <c r="HS547" s="33"/>
      <c r="HT547" s="33"/>
      <c r="HU547" s="33"/>
      <c r="HV547" s="33"/>
      <c r="HW547" s="33"/>
      <c r="HX547" s="33"/>
      <c r="HY547" s="33"/>
      <c r="HZ547" s="33"/>
      <c r="IA547" s="33"/>
      <c r="IB547" s="33"/>
      <c r="IC547" s="33"/>
      <c r="ID547" s="33"/>
      <c r="IE547" s="33"/>
      <c r="IF547" s="33"/>
      <c r="IG547" s="33"/>
      <c r="IH547" s="33"/>
      <c r="II547" s="33"/>
      <c r="IJ547" s="33"/>
      <c r="IK547" s="33"/>
      <c r="IL547" s="33"/>
      <c r="IM547" s="33"/>
      <c r="IN547" s="33"/>
      <c r="IO547" s="33"/>
      <c r="IP547" s="33"/>
      <c r="IQ547" s="33"/>
      <c r="IR547" s="33"/>
      <c r="IS547" s="33"/>
      <c r="IT547" s="33"/>
      <c r="IU547" s="33"/>
    </row>
    <row r="548" spans="1:255" s="34" customFormat="1" ht="14.25">
      <c r="A548" s="31"/>
      <c r="B548" s="32"/>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89"/>
      <c r="AA548" s="89"/>
      <c r="AB548" s="89"/>
      <c r="AC548" s="89"/>
      <c r="AD548" s="89"/>
      <c r="AE548" s="148"/>
      <c r="AF548" s="190"/>
      <c r="AG548" s="190"/>
      <c r="AH548" s="190"/>
      <c r="AI548" s="190"/>
      <c r="AJ548" s="190"/>
      <c r="AK548" s="190"/>
      <c r="AL548" s="190"/>
      <c r="AM548" s="191"/>
      <c r="AN548" s="148"/>
      <c r="AO548" s="180"/>
      <c r="AP548" s="180"/>
      <c r="AQ548" s="180"/>
      <c r="AR548" s="180"/>
      <c r="AS548" s="180"/>
      <c r="AT548" s="180"/>
      <c r="AU548" s="180"/>
      <c r="AV548" s="181"/>
      <c r="AW548" s="148"/>
      <c r="AX548" s="180"/>
      <c r="AY548" s="180"/>
      <c r="AZ548" s="180"/>
      <c r="BA548" s="180"/>
      <c r="BB548" s="182"/>
      <c r="BC548" s="33"/>
      <c r="BD548" s="33"/>
      <c r="BE548" s="33"/>
      <c r="BF548" s="33"/>
      <c r="BG548" s="33"/>
      <c r="BH548" s="33"/>
      <c r="BI548" s="33"/>
      <c r="BJ548" s="33"/>
      <c r="BK548" s="33"/>
      <c r="BL548" s="33"/>
      <c r="BM548" s="33"/>
      <c r="BN548" s="33"/>
      <c r="BO548" s="33"/>
      <c r="BP548" s="33"/>
      <c r="BQ548" s="33"/>
      <c r="BR548" s="33"/>
      <c r="BS548" s="33"/>
      <c r="BT548" s="33"/>
      <c r="BU548" s="33"/>
      <c r="BV548" s="33"/>
      <c r="BW548" s="33"/>
      <c r="BX548" s="33"/>
      <c r="BY548" s="33"/>
      <c r="BZ548" s="33"/>
      <c r="CA548" s="33"/>
      <c r="CB548" s="33"/>
      <c r="CC548" s="33"/>
      <c r="CD548" s="33"/>
      <c r="CE548" s="33"/>
      <c r="CF548" s="33"/>
      <c r="CG548" s="33"/>
      <c r="CH548" s="33"/>
      <c r="CI548" s="33"/>
      <c r="CJ548" s="33"/>
      <c r="CK548" s="33"/>
      <c r="CL548" s="33"/>
      <c r="CM548" s="33"/>
      <c r="CN548" s="33"/>
      <c r="CO548" s="33"/>
      <c r="CP548" s="33"/>
      <c r="CQ548" s="33"/>
      <c r="CR548" s="33"/>
      <c r="CS548" s="33"/>
      <c r="CT548" s="33"/>
      <c r="CU548" s="33"/>
      <c r="CV548" s="33"/>
      <c r="CW548" s="33"/>
      <c r="CX548" s="33"/>
      <c r="CY548" s="33"/>
      <c r="CZ548" s="33"/>
      <c r="DA548" s="33"/>
      <c r="DB548" s="33"/>
      <c r="DC548" s="33"/>
      <c r="DD548" s="33"/>
      <c r="DE548" s="33"/>
      <c r="DF548" s="33"/>
      <c r="DG548" s="33"/>
      <c r="DH548" s="33"/>
      <c r="DI548" s="33"/>
      <c r="DJ548" s="33"/>
      <c r="DK548" s="33"/>
      <c r="DL548" s="33"/>
      <c r="DM548" s="33"/>
      <c r="DN548" s="33"/>
      <c r="DO548" s="33"/>
      <c r="DP548" s="33"/>
      <c r="DQ548" s="33"/>
      <c r="DR548" s="33"/>
      <c r="DS548" s="33"/>
      <c r="DT548" s="33"/>
      <c r="DU548" s="33"/>
      <c r="DV548" s="33"/>
      <c r="DW548" s="33"/>
      <c r="DX548" s="33"/>
      <c r="DY548" s="33"/>
      <c r="DZ548" s="33"/>
      <c r="EA548" s="33"/>
      <c r="EB548" s="33"/>
      <c r="EC548" s="33"/>
      <c r="ED548" s="33"/>
      <c r="EE548" s="33"/>
      <c r="EF548" s="33"/>
      <c r="EG548" s="33"/>
      <c r="EH548" s="33"/>
      <c r="EI548" s="33"/>
      <c r="EJ548" s="33"/>
      <c r="EK548" s="33"/>
      <c r="EL548" s="33"/>
      <c r="EM548" s="33"/>
      <c r="EN548" s="33"/>
      <c r="EO548" s="33"/>
      <c r="EP548" s="33"/>
      <c r="EQ548" s="33"/>
      <c r="ER548" s="33"/>
      <c r="ES548" s="33"/>
      <c r="ET548" s="33"/>
      <c r="EU548" s="33"/>
      <c r="EV548" s="33"/>
      <c r="EW548" s="33"/>
      <c r="EX548" s="33"/>
      <c r="EY548" s="33"/>
      <c r="EZ548" s="33"/>
      <c r="FA548" s="33"/>
      <c r="FB548" s="33"/>
      <c r="FC548" s="33"/>
      <c r="FD548" s="33"/>
      <c r="FE548" s="33"/>
      <c r="FF548" s="33"/>
      <c r="FG548" s="33"/>
      <c r="FH548" s="33"/>
      <c r="FI548" s="33"/>
      <c r="FJ548" s="33"/>
      <c r="FK548" s="33"/>
      <c r="FL548" s="33"/>
      <c r="FM548" s="33"/>
      <c r="FN548" s="33"/>
      <c r="FO548" s="33"/>
      <c r="FP548" s="33"/>
      <c r="FQ548" s="33"/>
      <c r="FR548" s="33"/>
      <c r="FS548" s="33"/>
      <c r="FT548" s="33"/>
      <c r="FU548" s="33"/>
      <c r="FV548" s="33"/>
      <c r="FW548" s="33"/>
      <c r="FX548" s="33"/>
      <c r="FY548" s="33"/>
      <c r="FZ548" s="33"/>
      <c r="GA548" s="33"/>
      <c r="GB548" s="33"/>
      <c r="GC548" s="33"/>
      <c r="GD548" s="33"/>
      <c r="GE548" s="33"/>
      <c r="GF548" s="33"/>
      <c r="GG548" s="33"/>
      <c r="GH548" s="33"/>
      <c r="GI548" s="33"/>
      <c r="GJ548" s="33"/>
      <c r="GK548" s="33"/>
      <c r="GL548" s="33"/>
      <c r="GM548" s="33"/>
      <c r="GN548" s="33"/>
      <c r="GO548" s="33"/>
      <c r="GP548" s="33"/>
      <c r="GQ548" s="33"/>
      <c r="GR548" s="33"/>
      <c r="GS548" s="33"/>
      <c r="GT548" s="33"/>
      <c r="GU548" s="33"/>
      <c r="GV548" s="33"/>
      <c r="GW548" s="33"/>
      <c r="GX548" s="33"/>
      <c r="GY548" s="33"/>
      <c r="GZ548" s="33"/>
      <c r="HA548" s="33"/>
      <c r="HB548" s="33"/>
      <c r="HC548" s="33"/>
      <c r="HD548" s="33"/>
      <c r="HE548" s="33"/>
      <c r="HF548" s="33"/>
      <c r="HG548" s="33"/>
      <c r="HH548" s="33"/>
      <c r="HI548" s="33"/>
      <c r="HJ548" s="33"/>
      <c r="HK548" s="33"/>
      <c r="HL548" s="33"/>
      <c r="HM548" s="33"/>
      <c r="HN548" s="33"/>
      <c r="HO548" s="33"/>
      <c r="HP548" s="33"/>
      <c r="HQ548" s="33"/>
      <c r="HR548" s="33"/>
      <c r="HS548" s="33"/>
      <c r="HT548" s="33"/>
      <c r="HU548" s="33"/>
      <c r="HV548" s="33"/>
      <c r="HW548" s="33"/>
      <c r="HX548" s="33"/>
      <c r="HY548" s="33"/>
      <c r="HZ548" s="33"/>
      <c r="IA548" s="33"/>
      <c r="IB548" s="33"/>
      <c r="IC548" s="33"/>
      <c r="ID548" s="33"/>
      <c r="IE548" s="33"/>
      <c r="IF548" s="33"/>
      <c r="IG548" s="33"/>
      <c r="IH548" s="33"/>
      <c r="II548" s="33"/>
      <c r="IJ548" s="33"/>
      <c r="IK548" s="33"/>
      <c r="IL548" s="33"/>
      <c r="IM548" s="33"/>
      <c r="IN548" s="33"/>
      <c r="IO548" s="33"/>
      <c r="IP548" s="33"/>
      <c r="IQ548" s="33"/>
      <c r="IR548" s="33"/>
      <c r="IS548" s="33"/>
      <c r="IT548" s="33"/>
      <c r="IU548" s="33"/>
    </row>
    <row r="549" spans="1:255" s="34" customFormat="1" ht="14.25">
      <c r="A549" s="31"/>
      <c r="B549" s="32"/>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89"/>
      <c r="AA549" s="89"/>
      <c r="AB549" s="89"/>
      <c r="AC549" s="89"/>
      <c r="AD549" s="89"/>
      <c r="AE549" s="148"/>
      <c r="AF549" s="190"/>
      <c r="AG549" s="190"/>
      <c r="AH549" s="190"/>
      <c r="AI549" s="190"/>
      <c r="AJ549" s="190"/>
      <c r="AK549" s="190"/>
      <c r="AL549" s="190"/>
      <c r="AM549" s="191"/>
      <c r="AN549" s="148"/>
      <c r="AO549" s="180"/>
      <c r="AP549" s="180"/>
      <c r="AQ549" s="180"/>
      <c r="AR549" s="180"/>
      <c r="AS549" s="180"/>
      <c r="AT549" s="180"/>
      <c r="AU549" s="180"/>
      <c r="AV549" s="181"/>
      <c r="AW549" s="148"/>
      <c r="AX549" s="180"/>
      <c r="AY549" s="180"/>
      <c r="AZ549" s="180"/>
      <c r="BA549" s="180"/>
      <c r="BB549" s="182"/>
      <c r="BC549" s="33"/>
      <c r="BD549" s="33"/>
      <c r="BE549" s="33"/>
      <c r="BF549" s="33"/>
      <c r="BG549" s="33"/>
      <c r="BH549" s="33"/>
      <c r="BI549" s="33"/>
      <c r="BJ549" s="33"/>
      <c r="BK549" s="33"/>
      <c r="BL549" s="33"/>
      <c r="BM549" s="33"/>
      <c r="BN549" s="33"/>
      <c r="BO549" s="33"/>
      <c r="BP549" s="33"/>
      <c r="BQ549" s="33"/>
      <c r="BR549" s="33"/>
      <c r="BS549" s="33"/>
      <c r="BT549" s="33"/>
      <c r="BU549" s="33"/>
      <c r="BV549" s="33"/>
      <c r="BW549" s="33"/>
      <c r="BX549" s="33"/>
      <c r="BY549" s="33"/>
      <c r="BZ549" s="33"/>
      <c r="CA549" s="33"/>
      <c r="CB549" s="33"/>
      <c r="CC549" s="33"/>
      <c r="CD549" s="33"/>
      <c r="CE549" s="33"/>
      <c r="CF549" s="33"/>
      <c r="CG549" s="33"/>
      <c r="CH549" s="33"/>
      <c r="CI549" s="33"/>
      <c r="CJ549" s="33"/>
      <c r="CK549" s="33"/>
      <c r="CL549" s="33"/>
      <c r="CM549" s="33"/>
      <c r="CN549" s="33"/>
      <c r="CO549" s="33"/>
      <c r="CP549" s="33"/>
      <c r="CQ549" s="33"/>
      <c r="CR549" s="33"/>
      <c r="CS549" s="33"/>
      <c r="CT549" s="33"/>
      <c r="CU549" s="33"/>
      <c r="CV549" s="33"/>
      <c r="CW549" s="33"/>
      <c r="CX549" s="33"/>
      <c r="CY549" s="33"/>
      <c r="CZ549" s="33"/>
      <c r="DA549" s="33"/>
      <c r="DB549" s="33"/>
      <c r="DC549" s="33"/>
      <c r="DD549" s="33"/>
      <c r="DE549" s="33"/>
      <c r="DF549" s="33"/>
      <c r="DG549" s="33"/>
      <c r="DH549" s="33"/>
      <c r="DI549" s="33"/>
      <c r="DJ549" s="33"/>
      <c r="DK549" s="33"/>
      <c r="DL549" s="33"/>
      <c r="DM549" s="33"/>
      <c r="DN549" s="33"/>
      <c r="DO549" s="33"/>
      <c r="DP549" s="33"/>
      <c r="DQ549" s="33"/>
      <c r="DR549" s="33"/>
      <c r="DS549" s="33"/>
      <c r="DT549" s="33"/>
      <c r="DU549" s="33"/>
      <c r="DV549" s="33"/>
      <c r="DW549" s="33"/>
      <c r="DX549" s="33"/>
      <c r="DY549" s="33"/>
      <c r="DZ549" s="33"/>
      <c r="EA549" s="33"/>
      <c r="EB549" s="33"/>
      <c r="EC549" s="33"/>
      <c r="ED549" s="33"/>
      <c r="EE549" s="33"/>
      <c r="EF549" s="33"/>
      <c r="EG549" s="33"/>
      <c r="EH549" s="33"/>
      <c r="EI549" s="33"/>
      <c r="EJ549" s="33"/>
      <c r="EK549" s="33"/>
      <c r="EL549" s="33"/>
      <c r="EM549" s="33"/>
      <c r="EN549" s="33"/>
      <c r="EO549" s="33"/>
      <c r="EP549" s="33"/>
      <c r="EQ549" s="33"/>
      <c r="ER549" s="33"/>
      <c r="ES549" s="33"/>
      <c r="ET549" s="33"/>
      <c r="EU549" s="33"/>
      <c r="EV549" s="33"/>
      <c r="EW549" s="33"/>
      <c r="EX549" s="33"/>
      <c r="EY549" s="33"/>
      <c r="EZ549" s="33"/>
      <c r="FA549" s="33"/>
      <c r="FB549" s="33"/>
      <c r="FC549" s="33"/>
      <c r="FD549" s="33"/>
      <c r="FE549" s="33"/>
      <c r="FF549" s="33"/>
      <c r="FG549" s="33"/>
      <c r="FH549" s="33"/>
      <c r="FI549" s="33"/>
      <c r="FJ549" s="33"/>
      <c r="FK549" s="33"/>
      <c r="FL549" s="33"/>
      <c r="FM549" s="33"/>
      <c r="FN549" s="33"/>
      <c r="FO549" s="33"/>
      <c r="FP549" s="33"/>
      <c r="FQ549" s="33"/>
      <c r="FR549" s="33"/>
      <c r="FS549" s="33"/>
      <c r="FT549" s="33"/>
      <c r="FU549" s="33"/>
      <c r="FV549" s="33"/>
      <c r="FW549" s="33"/>
      <c r="FX549" s="33"/>
      <c r="FY549" s="33"/>
      <c r="FZ549" s="33"/>
      <c r="GA549" s="33"/>
      <c r="GB549" s="33"/>
      <c r="GC549" s="33"/>
      <c r="GD549" s="33"/>
      <c r="GE549" s="33"/>
      <c r="GF549" s="33"/>
      <c r="GG549" s="33"/>
      <c r="GH549" s="33"/>
      <c r="GI549" s="33"/>
      <c r="GJ549" s="33"/>
      <c r="GK549" s="33"/>
      <c r="GL549" s="33"/>
      <c r="GM549" s="33"/>
      <c r="GN549" s="33"/>
      <c r="GO549" s="33"/>
      <c r="GP549" s="33"/>
      <c r="GQ549" s="33"/>
      <c r="GR549" s="33"/>
      <c r="GS549" s="33"/>
      <c r="GT549" s="33"/>
      <c r="GU549" s="33"/>
      <c r="GV549" s="33"/>
      <c r="GW549" s="33"/>
      <c r="GX549" s="33"/>
      <c r="GY549" s="33"/>
      <c r="GZ549" s="33"/>
      <c r="HA549" s="33"/>
      <c r="HB549" s="33"/>
      <c r="HC549" s="33"/>
      <c r="HD549" s="33"/>
      <c r="HE549" s="33"/>
      <c r="HF549" s="33"/>
      <c r="HG549" s="33"/>
      <c r="HH549" s="33"/>
      <c r="HI549" s="33"/>
      <c r="HJ549" s="33"/>
      <c r="HK549" s="33"/>
      <c r="HL549" s="33"/>
      <c r="HM549" s="33"/>
      <c r="HN549" s="33"/>
      <c r="HO549" s="33"/>
      <c r="HP549" s="33"/>
      <c r="HQ549" s="33"/>
      <c r="HR549" s="33"/>
      <c r="HS549" s="33"/>
      <c r="HT549" s="33"/>
      <c r="HU549" s="33"/>
      <c r="HV549" s="33"/>
      <c r="HW549" s="33"/>
      <c r="HX549" s="33"/>
      <c r="HY549" s="33"/>
      <c r="HZ549" s="33"/>
      <c r="IA549" s="33"/>
      <c r="IB549" s="33"/>
      <c r="IC549" s="33"/>
      <c r="ID549" s="33"/>
      <c r="IE549" s="33"/>
      <c r="IF549" s="33"/>
      <c r="IG549" s="33"/>
      <c r="IH549" s="33"/>
      <c r="II549" s="33"/>
      <c r="IJ549" s="33"/>
      <c r="IK549" s="33"/>
      <c r="IL549" s="33"/>
      <c r="IM549" s="33"/>
      <c r="IN549" s="33"/>
      <c r="IO549" s="33"/>
      <c r="IP549" s="33"/>
      <c r="IQ549" s="33"/>
      <c r="IR549" s="33"/>
      <c r="IS549" s="33"/>
      <c r="IT549" s="33"/>
      <c r="IU549" s="33"/>
    </row>
    <row r="550" spans="1:255" s="34" customFormat="1" ht="14.25">
      <c r="A550" s="31"/>
      <c r="B550" s="58"/>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60"/>
      <c r="AA550" s="60"/>
      <c r="AB550" s="60"/>
      <c r="AC550" s="60"/>
      <c r="AD550" s="60"/>
      <c r="AE550" s="148"/>
      <c r="AF550" s="190"/>
      <c r="AG550" s="190"/>
      <c r="AH550" s="190"/>
      <c r="AI550" s="190"/>
      <c r="AJ550" s="190"/>
      <c r="AK550" s="190"/>
      <c r="AL550" s="190"/>
      <c r="AM550" s="191"/>
      <c r="AN550" s="148"/>
      <c r="AO550" s="180"/>
      <c r="AP550" s="180"/>
      <c r="AQ550" s="180"/>
      <c r="AR550" s="180"/>
      <c r="AS550" s="180"/>
      <c r="AT550" s="180"/>
      <c r="AU550" s="180"/>
      <c r="AV550" s="181"/>
      <c r="AW550" s="154"/>
      <c r="AX550" s="192"/>
      <c r="AY550" s="192"/>
      <c r="AZ550" s="192"/>
      <c r="BA550" s="192"/>
      <c r="BB550" s="193"/>
      <c r="BC550" s="33"/>
      <c r="BD550" s="33"/>
      <c r="BE550" s="33"/>
      <c r="BF550" s="33"/>
      <c r="BG550" s="33"/>
      <c r="BH550" s="33"/>
      <c r="BI550" s="33"/>
      <c r="BJ550" s="33"/>
      <c r="BK550" s="33"/>
      <c r="BL550" s="33"/>
      <c r="BM550" s="33"/>
      <c r="BN550" s="33"/>
      <c r="BO550" s="33"/>
      <c r="BP550" s="33"/>
      <c r="BQ550" s="33"/>
      <c r="BR550" s="33"/>
      <c r="BS550" s="33"/>
      <c r="BT550" s="33"/>
      <c r="BU550" s="33"/>
      <c r="BV550" s="33"/>
      <c r="BW550" s="33"/>
      <c r="BX550" s="33"/>
      <c r="BY550" s="33"/>
      <c r="BZ550" s="33"/>
      <c r="CA550" s="33"/>
      <c r="CB550" s="33"/>
      <c r="CC550" s="33"/>
      <c r="CD550" s="33"/>
      <c r="CE550" s="33"/>
      <c r="CF550" s="33"/>
      <c r="CG550" s="33"/>
      <c r="CH550" s="33"/>
      <c r="CI550" s="33"/>
      <c r="CJ550" s="33"/>
      <c r="CK550" s="33"/>
      <c r="CL550" s="33"/>
      <c r="CM550" s="33"/>
      <c r="CN550" s="33"/>
      <c r="CO550" s="33"/>
      <c r="CP550" s="33"/>
      <c r="CQ550" s="33"/>
      <c r="CR550" s="33"/>
      <c r="CS550" s="33"/>
      <c r="CT550" s="33"/>
      <c r="CU550" s="33"/>
      <c r="CV550" s="33"/>
      <c r="CW550" s="33"/>
      <c r="CX550" s="33"/>
      <c r="CY550" s="33"/>
      <c r="CZ550" s="33"/>
      <c r="DA550" s="33"/>
      <c r="DB550" s="33"/>
      <c r="DC550" s="33"/>
      <c r="DD550" s="33"/>
      <c r="DE550" s="33"/>
      <c r="DF550" s="33"/>
      <c r="DG550" s="33"/>
      <c r="DH550" s="33"/>
      <c r="DI550" s="33"/>
      <c r="DJ550" s="33"/>
      <c r="DK550" s="33"/>
      <c r="DL550" s="33"/>
      <c r="DM550" s="33"/>
      <c r="DN550" s="33"/>
      <c r="DO550" s="33"/>
      <c r="DP550" s="33"/>
      <c r="DQ550" s="33"/>
      <c r="DR550" s="33"/>
      <c r="DS550" s="33"/>
      <c r="DT550" s="33"/>
      <c r="DU550" s="33"/>
      <c r="DV550" s="33"/>
      <c r="DW550" s="33"/>
      <c r="DX550" s="33"/>
      <c r="DY550" s="33"/>
      <c r="DZ550" s="33"/>
      <c r="EA550" s="33"/>
      <c r="EB550" s="33"/>
      <c r="EC550" s="33"/>
      <c r="ED550" s="33"/>
      <c r="EE550" s="33"/>
      <c r="EF550" s="33"/>
      <c r="EG550" s="33"/>
      <c r="EH550" s="33"/>
      <c r="EI550" s="33"/>
      <c r="EJ550" s="33"/>
      <c r="EK550" s="33"/>
      <c r="EL550" s="33"/>
      <c r="EM550" s="33"/>
      <c r="EN550" s="33"/>
      <c r="EO550" s="33"/>
      <c r="EP550" s="33"/>
      <c r="EQ550" s="33"/>
      <c r="ER550" s="33"/>
      <c r="ES550" s="33"/>
      <c r="ET550" s="33"/>
      <c r="EU550" s="33"/>
      <c r="EV550" s="33"/>
      <c r="EW550" s="33"/>
      <c r="EX550" s="33"/>
      <c r="EY550" s="33"/>
      <c r="EZ550" s="33"/>
      <c r="FA550" s="33"/>
      <c r="FB550" s="33"/>
      <c r="FC550" s="33"/>
      <c r="FD550" s="33"/>
      <c r="FE550" s="33"/>
      <c r="FF550" s="33"/>
      <c r="FG550" s="33"/>
      <c r="FH550" s="33"/>
      <c r="FI550" s="33"/>
      <c r="FJ550" s="33"/>
      <c r="FK550" s="33"/>
      <c r="FL550" s="33"/>
      <c r="FM550" s="33"/>
      <c r="FN550" s="33"/>
      <c r="FO550" s="33"/>
      <c r="FP550" s="33"/>
      <c r="FQ550" s="33"/>
      <c r="FR550" s="33"/>
      <c r="FS550" s="33"/>
      <c r="FT550" s="33"/>
      <c r="FU550" s="33"/>
      <c r="FV550" s="33"/>
      <c r="FW550" s="33"/>
      <c r="FX550" s="33"/>
      <c r="FY550" s="33"/>
      <c r="FZ550" s="33"/>
      <c r="GA550" s="33"/>
      <c r="GB550" s="33"/>
      <c r="GC550" s="33"/>
      <c r="GD550" s="33"/>
      <c r="GE550" s="33"/>
      <c r="GF550" s="33"/>
      <c r="GG550" s="33"/>
      <c r="GH550" s="33"/>
      <c r="GI550" s="33"/>
      <c r="GJ550" s="33"/>
      <c r="GK550" s="33"/>
      <c r="GL550" s="33"/>
      <c r="GM550" s="33"/>
      <c r="GN550" s="33"/>
      <c r="GO550" s="33"/>
      <c r="GP550" s="33"/>
      <c r="GQ550" s="33"/>
      <c r="GR550" s="33"/>
      <c r="GS550" s="33"/>
      <c r="GT550" s="33"/>
      <c r="GU550" s="33"/>
      <c r="GV550" s="33"/>
      <c r="GW550" s="33"/>
      <c r="GX550" s="33"/>
      <c r="GY550" s="33"/>
      <c r="GZ550" s="33"/>
      <c r="HA550" s="33"/>
      <c r="HB550" s="33"/>
      <c r="HC550" s="33"/>
      <c r="HD550" s="33"/>
      <c r="HE550" s="33"/>
      <c r="HF550" s="33"/>
      <c r="HG550" s="33"/>
      <c r="HH550" s="33"/>
      <c r="HI550" s="33"/>
      <c r="HJ550" s="33"/>
      <c r="HK550" s="33"/>
      <c r="HL550" s="33"/>
      <c r="HM550" s="33"/>
      <c r="HN550" s="33"/>
      <c r="HO550" s="33"/>
      <c r="HP550" s="33"/>
      <c r="HQ550" s="33"/>
      <c r="HR550" s="33"/>
      <c r="HS550" s="33"/>
      <c r="HT550" s="33"/>
      <c r="HU550" s="33"/>
      <c r="HV550" s="33"/>
      <c r="HW550" s="33"/>
      <c r="HX550" s="33"/>
      <c r="HY550" s="33"/>
      <c r="HZ550" s="33"/>
      <c r="IA550" s="33"/>
      <c r="IB550" s="33"/>
      <c r="IC550" s="33"/>
      <c r="ID550" s="33"/>
      <c r="IE550" s="33"/>
      <c r="IF550" s="33"/>
      <c r="IG550" s="33"/>
      <c r="IH550" s="33"/>
      <c r="II550" s="33"/>
      <c r="IJ550" s="33"/>
      <c r="IK550" s="33"/>
      <c r="IL550" s="33"/>
      <c r="IM550" s="33"/>
      <c r="IN550" s="33"/>
      <c r="IO550" s="33"/>
      <c r="IP550" s="33"/>
      <c r="IQ550" s="33"/>
      <c r="IR550" s="33"/>
      <c r="IS550" s="33"/>
      <c r="IT550" s="33"/>
      <c r="IU550" s="33"/>
    </row>
    <row r="551" spans="1:255" s="34" customFormat="1" ht="14.25">
      <c r="A551" s="31"/>
      <c r="B551" s="32"/>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89"/>
      <c r="AA551" s="89"/>
      <c r="AB551" s="89"/>
      <c r="AC551" s="89"/>
      <c r="AD551" s="89"/>
      <c r="AE551" s="148"/>
      <c r="AF551" s="190"/>
      <c r="AG551" s="190"/>
      <c r="AH551" s="190"/>
      <c r="AI551" s="190"/>
      <c r="AJ551" s="190"/>
      <c r="AK551" s="190"/>
      <c r="AL551" s="190"/>
      <c r="AM551" s="191"/>
      <c r="AN551" s="148"/>
      <c r="AO551" s="180"/>
      <c r="AP551" s="180"/>
      <c r="AQ551" s="180"/>
      <c r="AR551" s="180"/>
      <c r="AS551" s="180"/>
      <c r="AT551" s="180"/>
      <c r="AU551" s="180"/>
      <c r="AV551" s="181"/>
      <c r="AW551" s="148"/>
      <c r="AX551" s="180"/>
      <c r="AY551" s="180"/>
      <c r="AZ551" s="180"/>
      <c r="BA551" s="180"/>
      <c r="BB551" s="182"/>
      <c r="BC551" s="33"/>
      <c r="BD551" s="33"/>
      <c r="BE551" s="33"/>
      <c r="BF551" s="33"/>
      <c r="BG551" s="33"/>
      <c r="BH551" s="33"/>
      <c r="BI551" s="33"/>
      <c r="BJ551" s="33"/>
      <c r="BK551" s="33"/>
      <c r="BL551" s="33"/>
      <c r="BM551" s="33"/>
      <c r="BN551" s="33"/>
      <c r="BO551" s="33"/>
      <c r="BP551" s="33"/>
      <c r="BQ551" s="33"/>
      <c r="BR551" s="33"/>
      <c r="BS551" s="33"/>
      <c r="BT551" s="33"/>
      <c r="BU551" s="33"/>
      <c r="BV551" s="33"/>
      <c r="BW551" s="33"/>
      <c r="BX551" s="33"/>
      <c r="BY551" s="33"/>
      <c r="BZ551" s="33"/>
      <c r="CA551" s="33"/>
      <c r="CB551" s="33"/>
      <c r="CC551" s="33"/>
      <c r="CD551" s="33"/>
      <c r="CE551" s="33"/>
      <c r="CF551" s="33"/>
      <c r="CG551" s="33"/>
      <c r="CH551" s="33"/>
      <c r="CI551" s="33"/>
      <c r="CJ551" s="33"/>
      <c r="CK551" s="33"/>
      <c r="CL551" s="33"/>
      <c r="CM551" s="33"/>
      <c r="CN551" s="33"/>
      <c r="CO551" s="33"/>
      <c r="CP551" s="33"/>
      <c r="CQ551" s="33"/>
      <c r="CR551" s="33"/>
      <c r="CS551" s="33"/>
      <c r="CT551" s="33"/>
      <c r="CU551" s="33"/>
      <c r="CV551" s="33"/>
      <c r="CW551" s="33"/>
      <c r="CX551" s="33"/>
      <c r="CY551" s="33"/>
      <c r="CZ551" s="33"/>
      <c r="DA551" s="33"/>
      <c r="DB551" s="33"/>
      <c r="DC551" s="33"/>
      <c r="DD551" s="33"/>
      <c r="DE551" s="33"/>
      <c r="DF551" s="33"/>
      <c r="DG551" s="33"/>
      <c r="DH551" s="33"/>
      <c r="DI551" s="33"/>
      <c r="DJ551" s="33"/>
      <c r="DK551" s="33"/>
      <c r="DL551" s="33"/>
      <c r="DM551" s="33"/>
      <c r="DN551" s="33"/>
      <c r="DO551" s="33"/>
      <c r="DP551" s="33"/>
      <c r="DQ551" s="33"/>
      <c r="DR551" s="33"/>
      <c r="DS551" s="33"/>
      <c r="DT551" s="33"/>
      <c r="DU551" s="33"/>
      <c r="DV551" s="33"/>
      <c r="DW551" s="33"/>
      <c r="DX551" s="33"/>
      <c r="DY551" s="33"/>
      <c r="DZ551" s="33"/>
      <c r="EA551" s="33"/>
      <c r="EB551" s="33"/>
      <c r="EC551" s="33"/>
      <c r="ED551" s="33"/>
      <c r="EE551" s="33"/>
      <c r="EF551" s="33"/>
      <c r="EG551" s="33"/>
      <c r="EH551" s="33"/>
      <c r="EI551" s="33"/>
      <c r="EJ551" s="33"/>
      <c r="EK551" s="33"/>
      <c r="EL551" s="33"/>
      <c r="EM551" s="33"/>
      <c r="EN551" s="33"/>
      <c r="EO551" s="33"/>
      <c r="EP551" s="33"/>
      <c r="EQ551" s="33"/>
      <c r="ER551" s="33"/>
      <c r="ES551" s="33"/>
      <c r="ET551" s="33"/>
      <c r="EU551" s="33"/>
      <c r="EV551" s="33"/>
      <c r="EW551" s="33"/>
      <c r="EX551" s="33"/>
      <c r="EY551" s="33"/>
      <c r="EZ551" s="33"/>
      <c r="FA551" s="33"/>
      <c r="FB551" s="33"/>
      <c r="FC551" s="33"/>
      <c r="FD551" s="33"/>
      <c r="FE551" s="33"/>
      <c r="FF551" s="33"/>
      <c r="FG551" s="33"/>
      <c r="FH551" s="33"/>
      <c r="FI551" s="33"/>
      <c r="FJ551" s="33"/>
      <c r="FK551" s="33"/>
      <c r="FL551" s="33"/>
      <c r="FM551" s="33"/>
      <c r="FN551" s="33"/>
      <c r="FO551" s="33"/>
      <c r="FP551" s="33"/>
      <c r="FQ551" s="33"/>
      <c r="FR551" s="33"/>
      <c r="FS551" s="33"/>
      <c r="FT551" s="33"/>
      <c r="FU551" s="33"/>
      <c r="FV551" s="33"/>
      <c r="FW551" s="33"/>
      <c r="FX551" s="33"/>
      <c r="FY551" s="33"/>
      <c r="FZ551" s="33"/>
      <c r="GA551" s="33"/>
      <c r="GB551" s="33"/>
      <c r="GC551" s="33"/>
      <c r="GD551" s="33"/>
      <c r="GE551" s="33"/>
      <c r="GF551" s="33"/>
      <c r="GG551" s="33"/>
      <c r="GH551" s="33"/>
      <c r="GI551" s="33"/>
      <c r="GJ551" s="33"/>
      <c r="GK551" s="33"/>
      <c r="GL551" s="33"/>
      <c r="GM551" s="33"/>
      <c r="GN551" s="33"/>
      <c r="GO551" s="33"/>
      <c r="GP551" s="33"/>
      <c r="GQ551" s="33"/>
      <c r="GR551" s="33"/>
      <c r="GS551" s="33"/>
      <c r="GT551" s="33"/>
      <c r="GU551" s="33"/>
      <c r="GV551" s="33"/>
      <c r="GW551" s="33"/>
      <c r="GX551" s="33"/>
      <c r="GY551" s="33"/>
      <c r="GZ551" s="33"/>
      <c r="HA551" s="33"/>
      <c r="HB551" s="33"/>
      <c r="HC551" s="33"/>
      <c r="HD551" s="33"/>
      <c r="HE551" s="33"/>
      <c r="HF551" s="33"/>
      <c r="HG551" s="33"/>
      <c r="HH551" s="33"/>
      <c r="HI551" s="33"/>
      <c r="HJ551" s="33"/>
      <c r="HK551" s="33"/>
      <c r="HL551" s="33"/>
      <c r="HM551" s="33"/>
      <c r="HN551" s="33"/>
      <c r="HO551" s="33"/>
      <c r="HP551" s="33"/>
      <c r="HQ551" s="33"/>
      <c r="HR551" s="33"/>
      <c r="HS551" s="33"/>
      <c r="HT551" s="33"/>
      <c r="HU551" s="33"/>
      <c r="HV551" s="33"/>
      <c r="HW551" s="33"/>
      <c r="HX551" s="33"/>
      <c r="HY551" s="33"/>
      <c r="HZ551" s="33"/>
      <c r="IA551" s="33"/>
      <c r="IB551" s="33"/>
      <c r="IC551" s="33"/>
      <c r="ID551" s="33"/>
      <c r="IE551" s="33"/>
      <c r="IF551" s="33"/>
      <c r="IG551" s="33"/>
      <c r="IH551" s="33"/>
      <c r="II551" s="33"/>
      <c r="IJ551" s="33"/>
      <c r="IK551" s="33"/>
      <c r="IL551" s="33"/>
      <c r="IM551" s="33"/>
      <c r="IN551" s="33"/>
      <c r="IO551" s="33"/>
      <c r="IP551" s="33"/>
      <c r="IQ551" s="33"/>
      <c r="IR551" s="33"/>
      <c r="IS551" s="33"/>
      <c r="IT551" s="33"/>
      <c r="IU551" s="33"/>
    </row>
    <row r="552" spans="1:255" s="34" customFormat="1" ht="14.25">
      <c r="A552" s="31"/>
      <c r="B552" s="58"/>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148"/>
      <c r="AF552" s="190"/>
      <c r="AG552" s="190"/>
      <c r="AH552" s="190"/>
      <c r="AI552" s="190"/>
      <c r="AJ552" s="190"/>
      <c r="AK552" s="190"/>
      <c r="AL552" s="190"/>
      <c r="AM552" s="191"/>
      <c r="AN552" s="148"/>
      <c r="AO552" s="157"/>
      <c r="AP552" s="157"/>
      <c r="AQ552" s="157"/>
      <c r="AR552" s="157"/>
      <c r="AS552" s="157"/>
      <c r="AT552" s="157"/>
      <c r="AU552" s="157"/>
      <c r="AV552" s="158"/>
      <c r="AW552" s="148"/>
      <c r="AX552" s="180"/>
      <c r="AY552" s="180"/>
      <c r="AZ552" s="180"/>
      <c r="BA552" s="180"/>
      <c r="BB552" s="182"/>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c r="IR552" s="33"/>
      <c r="IS552" s="33"/>
      <c r="IT552" s="33"/>
      <c r="IU552" s="33"/>
    </row>
    <row r="553" spans="1:255" s="34" customFormat="1" ht="15" thickBot="1">
      <c r="A553" s="31"/>
      <c r="B553" s="62"/>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159"/>
      <c r="AF553" s="199"/>
      <c r="AG553" s="199"/>
      <c r="AH553" s="199"/>
      <c r="AI553" s="199"/>
      <c r="AJ553" s="199"/>
      <c r="AK553" s="199"/>
      <c r="AL553" s="199"/>
      <c r="AM553" s="200"/>
      <c r="AN553" s="159"/>
      <c r="AO553" s="162"/>
      <c r="AP553" s="162"/>
      <c r="AQ553" s="162"/>
      <c r="AR553" s="162"/>
      <c r="AS553" s="162"/>
      <c r="AT553" s="162"/>
      <c r="AU553" s="162"/>
      <c r="AV553" s="163"/>
      <c r="AW553" s="164"/>
      <c r="AX553" s="201"/>
      <c r="AY553" s="201"/>
      <c r="AZ553" s="201"/>
      <c r="BA553" s="201"/>
      <c r="BB553" s="202"/>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row>
    <row r="554" spans="1:255" s="34" customFormat="1" ht="15.75" thickTop="1" thickBot="1">
      <c r="A554" s="48"/>
      <c r="B554" s="183" t="s">
        <v>80</v>
      </c>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c r="AA554" s="203"/>
      <c r="AB554" s="203"/>
      <c r="AC554" s="203"/>
      <c r="AD554" s="204"/>
      <c r="AE554" s="186">
        <f>SUM(AE546:AM553)</f>
        <v>92438736</v>
      </c>
      <c r="AF554" s="205"/>
      <c r="AG554" s="205"/>
      <c r="AH554" s="205"/>
      <c r="AI554" s="205"/>
      <c r="AJ554" s="205"/>
      <c r="AK554" s="205"/>
      <c r="AL554" s="205"/>
      <c r="AM554" s="206"/>
      <c r="AN554" s="186">
        <f>SUM(AN546:AW553)</f>
        <v>91037376</v>
      </c>
      <c r="AO554" s="205"/>
      <c r="AP554" s="205"/>
      <c r="AQ554" s="205"/>
      <c r="AR554" s="205"/>
      <c r="AS554" s="205"/>
      <c r="AT554" s="205"/>
      <c r="AU554" s="205"/>
      <c r="AV554" s="206"/>
      <c r="AW554" s="186"/>
      <c r="AX554" s="205"/>
      <c r="AY554" s="205"/>
      <c r="AZ554" s="205"/>
      <c r="BA554" s="205"/>
      <c r="BB554" s="207"/>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s="33"/>
      <c r="IS554" s="33"/>
      <c r="IT554" s="33"/>
      <c r="IU554" s="33"/>
    </row>
    <row r="555" spans="1:255" ht="13.5">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c r="AP555" s="64"/>
      <c r="AQ555" s="64"/>
      <c r="AR555" s="64"/>
      <c r="AS555" s="64"/>
      <c r="AT555" s="64"/>
      <c r="AU555" s="64"/>
      <c r="AV555" s="64"/>
      <c r="AW555" s="64"/>
      <c r="AX555" s="64"/>
      <c r="AY555" s="64"/>
      <c r="AZ555" s="64"/>
      <c r="BA555" s="64"/>
      <c r="BB555" s="64"/>
    </row>
    <row r="556" spans="1:255" ht="14.25">
      <c r="A556" s="35" t="s">
        <v>66</v>
      </c>
      <c r="BA556" s="36"/>
      <c r="BB556" s="37" t="s">
        <v>67</v>
      </c>
      <c r="BC556" s="36"/>
    </row>
    <row r="558" spans="1:255">
      <c r="AD558" s="38"/>
      <c r="AH558" s="38"/>
      <c r="AI558" s="38"/>
      <c r="AJ558" s="38"/>
      <c r="AK558" s="38"/>
      <c r="AL558" s="38"/>
      <c r="AM558" s="38"/>
      <c r="AS558" s="38"/>
      <c r="BB558" s="39" t="s">
        <v>68</v>
      </c>
    </row>
    <row r="559" spans="1:255">
      <c r="AD559" s="38"/>
      <c r="AH559" s="38"/>
      <c r="AI559" s="38"/>
      <c r="AJ559" s="38"/>
      <c r="AK559" s="38"/>
      <c r="AL559" s="38"/>
      <c r="AM559" s="38"/>
      <c r="AS559" s="38"/>
    </row>
    <row r="560" spans="1:255" ht="13.5" thickBot="1">
      <c r="AD560" s="38"/>
      <c r="AH560" s="38"/>
      <c r="AI560" s="38"/>
      <c r="AJ560" s="38"/>
      <c r="AK560" s="38"/>
      <c r="AL560" s="38"/>
      <c r="AM560" s="38"/>
      <c r="AS560" s="38"/>
    </row>
    <row r="561" spans="1:59" ht="15" thickBot="1">
      <c r="A561" s="127" t="s">
        <v>69</v>
      </c>
      <c r="B561" s="128"/>
      <c r="C561" s="128"/>
      <c r="D561" s="128"/>
      <c r="E561" s="128"/>
      <c r="F561" s="128"/>
      <c r="G561" s="128"/>
      <c r="H561" s="128"/>
      <c r="I561" s="128"/>
      <c r="J561" s="128"/>
      <c r="K561" s="129"/>
      <c r="L561" s="130">
        <v>16</v>
      </c>
      <c r="M561" s="131"/>
      <c r="N561" s="131"/>
      <c r="O561" s="132"/>
      <c r="P561" s="127" t="s">
        <v>70</v>
      </c>
      <c r="Q561" s="128"/>
      <c r="R561" s="128"/>
      <c r="S561" s="128"/>
      <c r="T561" s="128"/>
      <c r="U561" s="129"/>
      <c r="V561" s="133" t="s">
        <v>147</v>
      </c>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4"/>
    </row>
    <row r="562" spans="1:59" ht="14.25">
      <c r="A562" s="40"/>
      <c r="B562" s="40"/>
      <c r="C562" s="40"/>
      <c r="D562" s="40"/>
      <c r="E562" s="40"/>
      <c r="F562" s="40"/>
      <c r="G562" s="40"/>
      <c r="H562" s="40"/>
      <c r="I562" s="40"/>
      <c r="J562" s="40"/>
      <c r="K562" s="40"/>
      <c r="L562" s="41"/>
      <c r="M562" s="41"/>
      <c r="N562" s="41"/>
      <c r="O562" s="41"/>
      <c r="P562" s="40"/>
      <c r="Q562" s="40"/>
      <c r="R562" s="40"/>
      <c r="S562" s="40"/>
      <c r="T562" s="40"/>
      <c r="U562" s="40"/>
      <c r="V562" s="42"/>
      <c r="W562" s="42"/>
      <c r="X562" s="42"/>
      <c r="Y562" s="42"/>
      <c r="Z562" s="42"/>
      <c r="AA562" s="42"/>
      <c r="AB562" s="42"/>
      <c r="AC562" s="42"/>
      <c r="AD562" s="42"/>
      <c r="AE562" s="42"/>
      <c r="AF562" s="42"/>
      <c r="AG562" s="42"/>
      <c r="AH562" s="42"/>
      <c r="AI562" s="42"/>
      <c r="AJ562" s="42"/>
      <c r="AK562" s="42"/>
      <c r="AL562" s="42"/>
      <c r="AM562" s="42"/>
      <c r="AN562" s="42"/>
      <c r="AO562" s="42"/>
      <c r="AP562" s="42"/>
      <c r="AQ562" s="42"/>
      <c r="AR562" s="42"/>
      <c r="AS562" s="42"/>
      <c r="AT562" s="42"/>
      <c r="AU562" s="42"/>
      <c r="AV562" s="42"/>
      <c r="AW562" s="42"/>
      <c r="AX562" s="42"/>
      <c r="AY562" s="42"/>
      <c r="AZ562" s="42"/>
      <c r="BA562" s="42"/>
      <c r="BB562" s="42"/>
    </row>
    <row r="563" spans="1:59" ht="14.25">
      <c r="A563" s="43"/>
      <c r="B563" s="44" t="s">
        <v>72</v>
      </c>
      <c r="C563" s="31"/>
      <c r="D563" s="31"/>
      <c r="E563" s="31"/>
      <c r="F563" s="31"/>
      <c r="G563" s="31"/>
      <c r="H563" s="31"/>
      <c r="I563" s="31"/>
      <c r="J563" s="31"/>
      <c r="K563" s="31"/>
      <c r="L563" s="45"/>
      <c r="M563" s="45"/>
      <c r="N563" s="45"/>
      <c r="O563" s="45"/>
      <c r="P563" s="31"/>
      <c r="Q563" s="31"/>
      <c r="R563" s="31"/>
      <c r="S563" s="31"/>
      <c r="T563" s="31"/>
      <c r="U563" s="31"/>
      <c r="V563" s="44"/>
      <c r="W563" s="44"/>
      <c r="X563" s="44"/>
      <c r="Y563" s="44"/>
      <c r="Z563" s="44"/>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44"/>
      <c r="AW563" s="44"/>
      <c r="AX563" s="44"/>
      <c r="AY563" s="44"/>
      <c r="AZ563" s="44"/>
      <c r="BA563" s="44"/>
      <c r="BB563" s="44"/>
    </row>
    <row r="564" spans="1:59" ht="15" thickBot="1">
      <c r="A564" s="31"/>
      <c r="B564" s="31"/>
      <c r="C564" s="31"/>
      <c r="D564" s="31"/>
      <c r="E564" s="31"/>
      <c r="F564" s="31"/>
      <c r="G564" s="31"/>
      <c r="H564" s="31"/>
      <c r="I564" s="31"/>
      <c r="J564" s="31"/>
      <c r="K564" s="31"/>
      <c r="L564" s="45"/>
      <c r="M564" s="45"/>
      <c r="N564" s="45"/>
      <c r="O564" s="45"/>
      <c r="P564" s="31"/>
      <c r="Q564" s="31"/>
      <c r="R564" s="31"/>
      <c r="S564" s="31"/>
      <c r="T564" s="31"/>
      <c r="U564" s="31"/>
      <c r="V564" s="44"/>
      <c r="W564" s="44"/>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c r="AW564" s="44"/>
      <c r="AX564" s="44"/>
      <c r="AY564" s="44"/>
      <c r="AZ564" s="44"/>
      <c r="BA564" s="44"/>
      <c r="BB564" s="44"/>
    </row>
    <row r="565" spans="1:59" ht="14.25">
      <c r="A565" s="31"/>
      <c r="B565" s="46"/>
      <c r="C565" s="40"/>
      <c r="D565" s="40"/>
      <c r="E565" s="40"/>
      <c r="F565" s="40"/>
      <c r="G565" s="40"/>
      <c r="H565" s="40"/>
      <c r="I565" s="40"/>
      <c r="J565" s="40"/>
      <c r="K565" s="40"/>
      <c r="L565" s="41"/>
      <c r="M565" s="41"/>
      <c r="N565" s="41"/>
      <c r="O565" s="41"/>
      <c r="P565" s="40"/>
      <c r="Q565" s="40"/>
      <c r="R565" s="40"/>
      <c r="S565" s="40"/>
      <c r="T565" s="40"/>
      <c r="U565" s="40"/>
      <c r="V565" s="42"/>
      <c r="W565" s="42"/>
      <c r="X565" s="42"/>
      <c r="Y565" s="42"/>
      <c r="Z565" s="42"/>
      <c r="AA565" s="42"/>
      <c r="AB565" s="42"/>
      <c r="AC565" s="42"/>
      <c r="AD565" s="42"/>
      <c r="AE565" s="42"/>
      <c r="AF565" s="42"/>
      <c r="AG565" s="42"/>
      <c r="AH565" s="42"/>
      <c r="AI565" s="42"/>
      <c r="AJ565" s="42"/>
      <c r="AK565" s="42"/>
      <c r="AL565" s="42"/>
      <c r="AM565" s="42"/>
      <c r="AN565" s="42"/>
      <c r="AO565" s="42"/>
      <c r="AP565" s="42"/>
      <c r="AQ565" s="42"/>
      <c r="AR565" s="42"/>
      <c r="AS565" s="42"/>
      <c r="AT565" s="42"/>
      <c r="AU565" s="42"/>
      <c r="AV565" s="42"/>
      <c r="AW565" s="42"/>
      <c r="AX565" s="42"/>
      <c r="AY565" s="42"/>
      <c r="AZ565" s="42"/>
      <c r="BA565" s="42"/>
      <c r="BB565" s="47"/>
    </row>
    <row r="566" spans="1:59">
      <c r="A566" s="31"/>
      <c r="B566" s="135" t="s">
        <v>148</v>
      </c>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c r="AB566" s="136"/>
      <c r="AC566" s="136"/>
      <c r="AD566" s="136"/>
      <c r="AE566" s="136"/>
      <c r="AF566" s="136"/>
      <c r="AG566" s="136"/>
      <c r="AH566" s="136"/>
      <c r="AI566" s="136"/>
      <c r="AJ566" s="136"/>
      <c r="AK566" s="136"/>
      <c r="AL566" s="136"/>
      <c r="AM566" s="136"/>
      <c r="AN566" s="136"/>
      <c r="AO566" s="136"/>
      <c r="AP566" s="136"/>
      <c r="AQ566" s="136"/>
      <c r="AR566" s="136"/>
      <c r="AS566" s="136"/>
      <c r="AT566" s="136"/>
      <c r="AU566" s="136"/>
      <c r="AV566" s="136"/>
      <c r="AW566" s="136"/>
      <c r="AX566" s="136"/>
      <c r="AY566" s="136"/>
      <c r="AZ566" s="136"/>
      <c r="BA566" s="136"/>
      <c r="BB566" s="137"/>
    </row>
    <row r="567" spans="1:59" ht="13.5">
      <c r="A567" s="31"/>
      <c r="B567" s="135"/>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c r="AA567" s="136"/>
      <c r="AB567" s="136"/>
      <c r="AC567" s="136"/>
      <c r="AD567" s="136"/>
      <c r="AE567" s="136"/>
      <c r="AF567" s="136"/>
      <c r="AG567" s="136"/>
      <c r="AH567" s="136"/>
      <c r="AI567" s="136"/>
      <c r="AJ567" s="136"/>
      <c r="AK567" s="136"/>
      <c r="AL567" s="136"/>
      <c r="AM567" s="136"/>
      <c r="AN567" s="136"/>
      <c r="AO567" s="136"/>
      <c r="AP567" s="136"/>
      <c r="AQ567" s="136"/>
      <c r="AR567" s="136"/>
      <c r="AS567" s="136"/>
      <c r="AT567" s="136"/>
      <c r="AU567" s="136"/>
      <c r="AV567" s="136"/>
      <c r="AW567" s="136"/>
      <c r="AX567" s="136"/>
      <c r="AY567" s="136"/>
      <c r="AZ567" s="136"/>
      <c r="BA567" s="136"/>
      <c r="BB567" s="137"/>
      <c r="BG567" s="34"/>
    </row>
    <row r="568" spans="1:59">
      <c r="A568" s="31"/>
      <c r="B568" s="135"/>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c r="AA568" s="136"/>
      <c r="AB568" s="136"/>
      <c r="AC568" s="136"/>
      <c r="AD568" s="136"/>
      <c r="AE568" s="136"/>
      <c r="AF568" s="136"/>
      <c r="AG568" s="136"/>
      <c r="AH568" s="136"/>
      <c r="AI568" s="136"/>
      <c r="AJ568" s="136"/>
      <c r="AK568" s="136"/>
      <c r="AL568" s="136"/>
      <c r="AM568" s="136"/>
      <c r="AN568" s="136"/>
      <c r="AO568" s="136"/>
      <c r="AP568" s="136"/>
      <c r="AQ568" s="136"/>
      <c r="AR568" s="136"/>
      <c r="AS568" s="136"/>
      <c r="AT568" s="136"/>
      <c r="AU568" s="136"/>
      <c r="AV568" s="136"/>
      <c r="AW568" s="136"/>
      <c r="AX568" s="136"/>
      <c r="AY568" s="136"/>
      <c r="AZ568" s="136"/>
      <c r="BA568" s="136"/>
      <c r="BB568" s="137"/>
    </row>
    <row r="569" spans="1:59">
      <c r="A569" s="31"/>
      <c r="B569" s="135"/>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c r="AB569" s="136"/>
      <c r="AC569" s="136"/>
      <c r="AD569" s="136"/>
      <c r="AE569" s="136"/>
      <c r="AF569" s="136"/>
      <c r="AG569" s="136"/>
      <c r="AH569" s="136"/>
      <c r="AI569" s="136"/>
      <c r="AJ569" s="136"/>
      <c r="AK569" s="136"/>
      <c r="AL569" s="136"/>
      <c r="AM569" s="136"/>
      <c r="AN569" s="136"/>
      <c r="AO569" s="136"/>
      <c r="AP569" s="136"/>
      <c r="AQ569" s="136"/>
      <c r="AR569" s="136"/>
      <c r="AS569" s="136"/>
      <c r="AT569" s="136"/>
      <c r="AU569" s="136"/>
      <c r="AV569" s="136"/>
      <c r="AW569" s="136"/>
      <c r="AX569" s="136"/>
      <c r="AY569" s="136"/>
      <c r="AZ569" s="136"/>
      <c r="BA569" s="136"/>
      <c r="BB569" s="137"/>
    </row>
    <row r="570" spans="1:59">
      <c r="A570" s="31"/>
      <c r="B570" s="135"/>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c r="AB570" s="136"/>
      <c r="AC570" s="136"/>
      <c r="AD570" s="136"/>
      <c r="AE570" s="136"/>
      <c r="AF570" s="136"/>
      <c r="AG570" s="136"/>
      <c r="AH570" s="136"/>
      <c r="AI570" s="136"/>
      <c r="AJ570" s="136"/>
      <c r="AK570" s="136"/>
      <c r="AL570" s="136"/>
      <c r="AM570" s="136"/>
      <c r="AN570" s="136"/>
      <c r="AO570" s="136"/>
      <c r="AP570" s="136"/>
      <c r="AQ570" s="136"/>
      <c r="AR570" s="136"/>
      <c r="AS570" s="136"/>
      <c r="AT570" s="136"/>
      <c r="AU570" s="136"/>
      <c r="AV570" s="136"/>
      <c r="AW570" s="136"/>
      <c r="AX570" s="136"/>
      <c r="AY570" s="136"/>
      <c r="AZ570" s="136"/>
      <c r="BA570" s="136"/>
      <c r="BB570" s="137"/>
    </row>
    <row r="571" spans="1:59">
      <c r="A571" s="31"/>
      <c r="B571" s="135"/>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c r="AA571" s="136"/>
      <c r="AB571" s="136"/>
      <c r="AC571" s="136"/>
      <c r="AD571" s="136"/>
      <c r="AE571" s="136"/>
      <c r="AF571" s="136"/>
      <c r="AG571" s="136"/>
      <c r="AH571" s="136"/>
      <c r="AI571" s="136"/>
      <c r="AJ571" s="136"/>
      <c r="AK571" s="136"/>
      <c r="AL571" s="136"/>
      <c r="AM571" s="136"/>
      <c r="AN571" s="136"/>
      <c r="AO571" s="136"/>
      <c r="AP571" s="136"/>
      <c r="AQ571" s="136"/>
      <c r="AR571" s="136"/>
      <c r="AS571" s="136"/>
      <c r="AT571" s="136"/>
      <c r="AU571" s="136"/>
      <c r="AV571" s="136"/>
      <c r="AW571" s="136"/>
      <c r="AX571" s="136"/>
      <c r="AY571" s="136"/>
      <c r="AZ571" s="136"/>
      <c r="BA571" s="136"/>
      <c r="BB571" s="137"/>
    </row>
    <row r="572" spans="1:59">
      <c r="A572" s="31"/>
      <c r="B572" s="135"/>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c r="AB572" s="136"/>
      <c r="AC572" s="136"/>
      <c r="AD572" s="136"/>
      <c r="AE572" s="136"/>
      <c r="AF572" s="136"/>
      <c r="AG572" s="136"/>
      <c r="AH572" s="136"/>
      <c r="AI572" s="136"/>
      <c r="AJ572" s="136"/>
      <c r="AK572" s="136"/>
      <c r="AL572" s="136"/>
      <c r="AM572" s="136"/>
      <c r="AN572" s="136"/>
      <c r="AO572" s="136"/>
      <c r="AP572" s="136"/>
      <c r="AQ572" s="136"/>
      <c r="AR572" s="136"/>
      <c r="AS572" s="136"/>
      <c r="AT572" s="136"/>
      <c r="AU572" s="136"/>
      <c r="AV572" s="136"/>
      <c r="AW572" s="136"/>
      <c r="AX572" s="136"/>
      <c r="AY572" s="136"/>
      <c r="AZ572" s="136"/>
      <c r="BA572" s="136"/>
      <c r="BB572" s="137"/>
    </row>
    <row r="573" spans="1:59">
      <c r="A573" s="31"/>
      <c r="B573" s="135"/>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c r="AB573" s="136"/>
      <c r="AC573" s="136"/>
      <c r="AD573" s="136"/>
      <c r="AE573" s="136"/>
      <c r="AF573" s="136"/>
      <c r="AG573" s="136"/>
      <c r="AH573" s="136"/>
      <c r="AI573" s="136"/>
      <c r="AJ573" s="136"/>
      <c r="AK573" s="136"/>
      <c r="AL573" s="136"/>
      <c r="AM573" s="136"/>
      <c r="AN573" s="136"/>
      <c r="AO573" s="136"/>
      <c r="AP573" s="136"/>
      <c r="AQ573" s="136"/>
      <c r="AR573" s="136"/>
      <c r="AS573" s="136"/>
      <c r="AT573" s="136"/>
      <c r="AU573" s="136"/>
      <c r="AV573" s="136"/>
      <c r="AW573" s="136"/>
      <c r="AX573" s="136"/>
      <c r="AY573" s="136"/>
      <c r="AZ573" s="136"/>
      <c r="BA573" s="136"/>
      <c r="BB573" s="137"/>
    </row>
    <row r="574" spans="1:59">
      <c r="A574" s="31"/>
      <c r="B574" s="135"/>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c r="AA574" s="136"/>
      <c r="AB574" s="136"/>
      <c r="AC574" s="136"/>
      <c r="AD574" s="136"/>
      <c r="AE574" s="136"/>
      <c r="AF574" s="136"/>
      <c r="AG574" s="136"/>
      <c r="AH574" s="136"/>
      <c r="AI574" s="136"/>
      <c r="AJ574" s="136"/>
      <c r="AK574" s="136"/>
      <c r="AL574" s="136"/>
      <c r="AM574" s="136"/>
      <c r="AN574" s="136"/>
      <c r="AO574" s="136"/>
      <c r="AP574" s="136"/>
      <c r="AQ574" s="136"/>
      <c r="AR574" s="136"/>
      <c r="AS574" s="136"/>
      <c r="AT574" s="136"/>
      <c r="AU574" s="136"/>
      <c r="AV574" s="136"/>
      <c r="AW574" s="136"/>
      <c r="AX574" s="136"/>
      <c r="AY574" s="136"/>
      <c r="AZ574" s="136"/>
      <c r="BA574" s="136"/>
      <c r="BB574" s="137"/>
    </row>
    <row r="575" spans="1:59">
      <c r="A575" s="31"/>
      <c r="B575" s="135"/>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c r="AA575" s="136"/>
      <c r="AB575" s="136"/>
      <c r="AC575" s="136"/>
      <c r="AD575" s="136"/>
      <c r="AE575" s="136"/>
      <c r="AF575" s="136"/>
      <c r="AG575" s="136"/>
      <c r="AH575" s="136"/>
      <c r="AI575" s="136"/>
      <c r="AJ575" s="136"/>
      <c r="AK575" s="136"/>
      <c r="AL575" s="136"/>
      <c r="AM575" s="136"/>
      <c r="AN575" s="136"/>
      <c r="AO575" s="136"/>
      <c r="AP575" s="136"/>
      <c r="AQ575" s="136"/>
      <c r="AR575" s="136"/>
      <c r="AS575" s="136"/>
      <c r="AT575" s="136"/>
      <c r="AU575" s="136"/>
      <c r="AV575" s="136"/>
      <c r="AW575" s="136"/>
      <c r="AX575" s="136"/>
      <c r="AY575" s="136"/>
      <c r="AZ575" s="136"/>
      <c r="BA575" s="136"/>
      <c r="BB575" s="137"/>
    </row>
    <row r="576" spans="1:59" ht="15" thickBot="1">
      <c r="A576" s="48"/>
      <c r="B576" s="49"/>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c r="AS576" s="50"/>
      <c r="AT576" s="50"/>
      <c r="AU576" s="50"/>
      <c r="AV576" s="50"/>
      <c r="AW576" s="50"/>
      <c r="AX576" s="50"/>
      <c r="AY576" s="50"/>
      <c r="AZ576" s="50"/>
      <c r="BA576" s="50"/>
      <c r="BB576" s="51"/>
    </row>
    <row r="577" spans="1:255">
      <c r="B577" s="52"/>
    </row>
    <row r="578" spans="1:255">
      <c r="B578" s="52"/>
    </row>
    <row r="579" spans="1:255" ht="14.25">
      <c r="B579" s="44" t="s">
        <v>74</v>
      </c>
      <c r="C579" s="31"/>
      <c r="D579" s="31"/>
      <c r="E579" s="31"/>
      <c r="F579" s="31"/>
      <c r="G579" s="31"/>
      <c r="H579" s="31"/>
      <c r="I579" s="31"/>
      <c r="J579" s="31"/>
      <c r="K579" s="31"/>
      <c r="L579" s="45"/>
      <c r="M579" s="45"/>
      <c r="N579" s="45"/>
      <c r="O579" s="45"/>
      <c r="P579" s="31"/>
      <c r="Q579" s="31"/>
      <c r="R579" s="31"/>
      <c r="S579" s="31"/>
      <c r="T579" s="31"/>
      <c r="U579" s="31"/>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c r="BA579" s="44"/>
      <c r="BB579" s="44"/>
    </row>
    <row r="580" spans="1:255" ht="15" thickBot="1">
      <c r="B580" s="31"/>
      <c r="C580" s="31"/>
      <c r="D580" s="31"/>
      <c r="E580" s="31"/>
      <c r="F580" s="31"/>
      <c r="G580" s="31"/>
      <c r="H580" s="31"/>
      <c r="I580" s="31"/>
      <c r="J580" s="31"/>
      <c r="K580" s="31"/>
      <c r="L580" s="45"/>
      <c r="M580" s="45"/>
      <c r="N580" s="45"/>
      <c r="O580" s="45"/>
      <c r="P580" s="31"/>
      <c r="Q580" s="31"/>
      <c r="R580" s="31"/>
      <c r="S580" s="31"/>
      <c r="T580" s="31"/>
      <c r="U580" s="31"/>
      <c r="V580" s="44"/>
      <c r="W580" s="44"/>
      <c r="X580" s="44"/>
      <c r="Y580" s="44"/>
      <c r="Z580" s="44"/>
      <c r="AA580" s="44"/>
      <c r="AB580" s="44"/>
      <c r="AC580" s="44"/>
      <c r="AD580" s="44"/>
      <c r="AE580" s="44"/>
      <c r="AF580" s="44"/>
      <c r="AG580" s="44"/>
      <c r="AH580" s="44"/>
      <c r="AI580" s="44"/>
      <c r="AJ580" s="44"/>
      <c r="AK580" s="44"/>
      <c r="AL580" s="44"/>
      <c r="AM580" s="44"/>
      <c r="AN580" s="44"/>
      <c r="AO580" s="44"/>
      <c r="AP580" s="44"/>
      <c r="AQ580" s="44"/>
      <c r="AR580" s="44"/>
      <c r="AS580" s="44"/>
      <c r="AT580" s="44"/>
      <c r="AU580" s="44" t="s">
        <v>75</v>
      </c>
      <c r="AV580" s="44"/>
      <c r="AW580" s="44"/>
      <c r="AX580" s="44"/>
      <c r="AY580" s="44"/>
      <c r="AZ580" s="44"/>
      <c r="BA580" s="44"/>
      <c r="BB580" s="44"/>
    </row>
    <row r="581" spans="1:255" s="34" customFormat="1" ht="13.5" customHeight="1">
      <c r="A581" s="31"/>
      <c r="B581" s="138" t="s">
        <v>76</v>
      </c>
      <c r="C581" s="167"/>
      <c r="D581" s="167"/>
      <c r="E581" s="167"/>
      <c r="F581" s="167"/>
      <c r="G581" s="167"/>
      <c r="H581" s="167"/>
      <c r="I581" s="167"/>
      <c r="J581" s="167"/>
      <c r="K581" s="167"/>
      <c r="L581" s="167"/>
      <c r="M581" s="167"/>
      <c r="N581" s="167"/>
      <c r="O581" s="167"/>
      <c r="P581" s="167"/>
      <c r="Q581" s="167"/>
      <c r="R581" s="167"/>
      <c r="S581" s="167"/>
      <c r="T581" s="167"/>
      <c r="U581" s="167"/>
      <c r="V581" s="167"/>
      <c r="W581" s="167"/>
      <c r="X581" s="167"/>
      <c r="Y581" s="167"/>
      <c r="Z581" s="167"/>
      <c r="AA581" s="167"/>
      <c r="AB581" s="167"/>
      <c r="AC581" s="167"/>
      <c r="AD581" s="168"/>
      <c r="AE581" s="144" t="s">
        <v>170</v>
      </c>
      <c r="AF581" s="167"/>
      <c r="AG581" s="167"/>
      <c r="AH581" s="167"/>
      <c r="AI581" s="167"/>
      <c r="AJ581" s="167"/>
      <c r="AK581" s="167"/>
      <c r="AL581" s="167"/>
      <c r="AM581" s="168"/>
      <c r="AN581" s="144" t="s">
        <v>169</v>
      </c>
      <c r="AO581" s="167"/>
      <c r="AP581" s="167"/>
      <c r="AQ581" s="167"/>
      <c r="AR581" s="167"/>
      <c r="AS581" s="167"/>
      <c r="AT581" s="167"/>
      <c r="AU581" s="167"/>
      <c r="AV581" s="168"/>
      <c r="AW581" s="144" t="s">
        <v>78</v>
      </c>
      <c r="AX581" s="167"/>
      <c r="AY581" s="167"/>
      <c r="AZ581" s="167"/>
      <c r="BA581" s="167"/>
      <c r="BB581" s="178"/>
      <c r="BC581" s="33"/>
      <c r="BD581" s="33"/>
      <c r="BE581" s="33"/>
      <c r="BF581" s="33"/>
      <c r="BG581" s="33"/>
      <c r="BH581" s="33"/>
      <c r="BI581" s="33"/>
      <c r="BJ581" s="33"/>
      <c r="BK581" s="33"/>
      <c r="BL581" s="33"/>
      <c r="BM581" s="33"/>
      <c r="BN581" s="33"/>
      <c r="BO581" s="33"/>
      <c r="BP581" s="33"/>
      <c r="BQ581" s="33"/>
      <c r="BR581" s="33"/>
      <c r="BS581" s="33"/>
      <c r="BT581" s="33"/>
      <c r="BU581" s="33"/>
      <c r="BV581" s="33"/>
      <c r="BW581" s="33"/>
      <c r="BX581" s="33"/>
      <c r="BY581" s="33"/>
      <c r="BZ581" s="33"/>
      <c r="CA581" s="33"/>
      <c r="CB581" s="33"/>
      <c r="CC581" s="33"/>
      <c r="CD581" s="33"/>
      <c r="CE581" s="33"/>
      <c r="CF581" s="33"/>
      <c r="CG581" s="33"/>
      <c r="CH581" s="33"/>
      <c r="CI581" s="33"/>
      <c r="CJ581" s="33"/>
      <c r="CK581" s="33"/>
      <c r="CL581" s="33"/>
      <c r="CM581" s="33"/>
      <c r="CN581" s="33"/>
      <c r="CO581" s="33"/>
      <c r="CP581" s="33"/>
      <c r="CQ581" s="33"/>
      <c r="CR581" s="33"/>
      <c r="CS581" s="33"/>
      <c r="CT581" s="33"/>
      <c r="CU581" s="33"/>
      <c r="CV581" s="33"/>
      <c r="CW581" s="33"/>
      <c r="CX581" s="33"/>
      <c r="CY581" s="33"/>
      <c r="CZ581" s="33"/>
      <c r="DA581" s="33"/>
      <c r="DB581" s="33"/>
      <c r="DC581" s="33"/>
      <c r="DD581" s="33"/>
      <c r="DE581" s="33"/>
      <c r="DF581" s="33"/>
      <c r="DG581" s="33"/>
      <c r="DH581" s="33"/>
      <c r="DI581" s="33"/>
      <c r="DJ581" s="33"/>
      <c r="DK581" s="33"/>
      <c r="DL581" s="33"/>
      <c r="DM581" s="33"/>
      <c r="DN581" s="33"/>
      <c r="DO581" s="33"/>
      <c r="DP581" s="33"/>
      <c r="DQ581" s="33"/>
      <c r="DR581" s="33"/>
      <c r="DS581" s="33"/>
      <c r="DT581" s="33"/>
      <c r="DU581" s="33"/>
      <c r="DV581" s="33"/>
      <c r="DW581" s="33"/>
      <c r="DX581" s="33"/>
      <c r="DY581" s="33"/>
      <c r="DZ581" s="33"/>
      <c r="EA581" s="33"/>
      <c r="EB581" s="33"/>
      <c r="EC581" s="33"/>
      <c r="ED581" s="33"/>
      <c r="EE581" s="33"/>
      <c r="EF581" s="33"/>
      <c r="EG581" s="33"/>
      <c r="EH581" s="33"/>
      <c r="EI581" s="33"/>
      <c r="EJ581" s="33"/>
      <c r="EK581" s="33"/>
      <c r="EL581" s="33"/>
      <c r="EM581" s="33"/>
      <c r="EN581" s="33"/>
      <c r="EO581" s="33"/>
      <c r="EP581" s="33"/>
      <c r="EQ581" s="33"/>
      <c r="ER581" s="33"/>
      <c r="ES581" s="33"/>
      <c r="ET581" s="33"/>
      <c r="EU581" s="33"/>
      <c r="EV581" s="33"/>
      <c r="EW581" s="33"/>
      <c r="EX581" s="33"/>
      <c r="EY581" s="33"/>
      <c r="EZ581" s="33"/>
      <c r="FA581" s="33"/>
      <c r="FB581" s="33"/>
      <c r="FC581" s="33"/>
      <c r="FD581" s="33"/>
      <c r="FE581" s="33"/>
      <c r="FF581" s="33"/>
      <c r="FG581" s="33"/>
      <c r="FH581" s="33"/>
      <c r="FI581" s="33"/>
      <c r="FJ581" s="33"/>
      <c r="FK581" s="33"/>
      <c r="FL581" s="33"/>
      <c r="FM581" s="33"/>
      <c r="FN581" s="33"/>
      <c r="FO581" s="33"/>
      <c r="FP581" s="33"/>
      <c r="FQ581" s="33"/>
      <c r="FR581" s="33"/>
      <c r="FS581" s="33"/>
      <c r="FT581" s="33"/>
      <c r="FU581" s="33"/>
      <c r="FV581" s="33"/>
      <c r="FW581" s="33"/>
      <c r="FX581" s="33"/>
      <c r="FY581" s="33"/>
      <c r="FZ581" s="33"/>
      <c r="GA581" s="33"/>
      <c r="GB581" s="33"/>
      <c r="GC581" s="33"/>
      <c r="GD581" s="33"/>
      <c r="GE581" s="33"/>
      <c r="GF581" s="33"/>
      <c r="GG581" s="33"/>
      <c r="GH581" s="33"/>
      <c r="GI581" s="33"/>
      <c r="GJ581" s="33"/>
      <c r="GK581" s="33"/>
      <c r="GL581" s="33"/>
      <c r="GM581" s="33"/>
      <c r="GN581" s="33"/>
      <c r="GO581" s="33"/>
      <c r="GP581" s="33"/>
      <c r="GQ581" s="33"/>
      <c r="GR581" s="33"/>
      <c r="GS581" s="33"/>
      <c r="GT581" s="33"/>
      <c r="GU581" s="33"/>
      <c r="GV581" s="33"/>
      <c r="GW581" s="33"/>
      <c r="GX581" s="33"/>
      <c r="GY581" s="33"/>
      <c r="GZ581" s="33"/>
      <c r="HA581" s="33"/>
      <c r="HB581" s="33"/>
      <c r="HC581" s="33"/>
      <c r="HD581" s="33"/>
      <c r="HE581" s="33"/>
      <c r="HF581" s="33"/>
      <c r="HG581" s="33"/>
      <c r="HH581" s="33"/>
      <c r="HI581" s="33"/>
      <c r="HJ581" s="33"/>
      <c r="HK581" s="33"/>
      <c r="HL581" s="33"/>
      <c r="HM581" s="33"/>
      <c r="HN581" s="33"/>
      <c r="HO581" s="33"/>
      <c r="HP581" s="33"/>
      <c r="HQ581" s="33"/>
      <c r="HR581" s="33"/>
      <c r="HS581" s="33"/>
      <c r="HT581" s="33"/>
      <c r="HU581" s="33"/>
      <c r="HV581" s="33"/>
      <c r="HW581" s="33"/>
      <c r="HX581" s="33"/>
      <c r="HY581" s="33"/>
      <c r="HZ581" s="33"/>
      <c r="IA581" s="33"/>
      <c r="IB581" s="33"/>
      <c r="IC581" s="33"/>
      <c r="ID581" s="33"/>
      <c r="IE581" s="33"/>
      <c r="IF581" s="33"/>
      <c r="IG581" s="33"/>
      <c r="IH581" s="33"/>
      <c r="II581" s="33"/>
      <c r="IJ581" s="33"/>
      <c r="IK581" s="33"/>
      <c r="IL581" s="33"/>
      <c r="IM581" s="33"/>
      <c r="IN581" s="33"/>
      <c r="IO581" s="33"/>
      <c r="IP581" s="33"/>
      <c r="IQ581" s="33"/>
      <c r="IR581" s="33"/>
      <c r="IS581" s="33"/>
      <c r="IT581" s="33"/>
      <c r="IU581" s="33"/>
    </row>
    <row r="582" spans="1:255" s="34" customFormat="1" ht="13.5">
      <c r="A582" s="31"/>
      <c r="B582" s="169"/>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c r="AA582" s="170"/>
      <c r="AB582" s="170"/>
      <c r="AC582" s="170"/>
      <c r="AD582" s="171"/>
      <c r="AE582" s="177"/>
      <c r="AF582" s="170"/>
      <c r="AG582" s="170"/>
      <c r="AH582" s="170"/>
      <c r="AI582" s="170"/>
      <c r="AJ582" s="170"/>
      <c r="AK582" s="170"/>
      <c r="AL582" s="170"/>
      <c r="AM582" s="171"/>
      <c r="AN582" s="177"/>
      <c r="AO582" s="170"/>
      <c r="AP582" s="170"/>
      <c r="AQ582" s="170"/>
      <c r="AR582" s="170"/>
      <c r="AS582" s="170"/>
      <c r="AT582" s="170"/>
      <c r="AU582" s="170"/>
      <c r="AV582" s="171"/>
      <c r="AW582" s="177"/>
      <c r="AX582" s="170"/>
      <c r="AY582" s="170"/>
      <c r="AZ582" s="170"/>
      <c r="BA582" s="170"/>
      <c r="BB582" s="179"/>
      <c r="BC582" s="33"/>
      <c r="BD582" s="33"/>
      <c r="BE582" s="33"/>
      <c r="BF582" s="33"/>
      <c r="BG582" s="33"/>
      <c r="BH582" s="33"/>
      <c r="BI582" s="33"/>
      <c r="BJ582" s="33"/>
      <c r="BK582" s="33"/>
      <c r="BL582" s="33"/>
      <c r="BM582" s="33"/>
      <c r="BN582" s="33"/>
      <c r="BO582" s="33"/>
      <c r="BP582" s="33"/>
      <c r="BQ582" s="33"/>
      <c r="BR582" s="33"/>
      <c r="BS582" s="33"/>
      <c r="BT582" s="33"/>
      <c r="BU582" s="33"/>
      <c r="BV582" s="33"/>
      <c r="BW582" s="33"/>
      <c r="BX582" s="33"/>
      <c r="BY582" s="33"/>
      <c r="BZ582" s="33"/>
      <c r="CA582" s="33"/>
      <c r="CB582" s="33"/>
      <c r="CC582" s="33"/>
      <c r="CD582" s="33"/>
      <c r="CE582" s="33"/>
      <c r="CF582" s="33"/>
      <c r="CG582" s="33"/>
      <c r="CH582" s="33"/>
      <c r="CI582" s="33"/>
      <c r="CJ582" s="33"/>
      <c r="CK582" s="33"/>
      <c r="CL582" s="33"/>
      <c r="CM582" s="33"/>
      <c r="CN582" s="33"/>
      <c r="CO582" s="33"/>
      <c r="CP582" s="33"/>
      <c r="CQ582" s="33"/>
      <c r="CR582" s="33"/>
      <c r="CS582" s="33"/>
      <c r="CT582" s="33"/>
      <c r="CU582" s="33"/>
      <c r="CV582" s="33"/>
      <c r="CW582" s="33"/>
      <c r="CX582" s="33"/>
      <c r="CY582" s="33"/>
      <c r="CZ582" s="33"/>
      <c r="DA582" s="33"/>
      <c r="DB582" s="33"/>
      <c r="DC582" s="33"/>
      <c r="DD582" s="33"/>
      <c r="DE582" s="33"/>
      <c r="DF582" s="33"/>
      <c r="DG582" s="33"/>
      <c r="DH582" s="33"/>
      <c r="DI582" s="33"/>
      <c r="DJ582" s="33"/>
      <c r="DK582" s="33"/>
      <c r="DL582" s="33"/>
      <c r="DM582" s="33"/>
      <c r="DN582" s="33"/>
      <c r="DO582" s="33"/>
      <c r="DP582" s="33"/>
      <c r="DQ582" s="33"/>
      <c r="DR582" s="33"/>
      <c r="DS582" s="33"/>
      <c r="DT582" s="33"/>
      <c r="DU582" s="33"/>
      <c r="DV582" s="33"/>
      <c r="DW582" s="33"/>
      <c r="DX582" s="33"/>
      <c r="DY582" s="33"/>
      <c r="DZ582" s="33"/>
      <c r="EA582" s="33"/>
      <c r="EB582" s="33"/>
      <c r="EC582" s="33"/>
      <c r="ED582" s="33"/>
      <c r="EE582" s="33"/>
      <c r="EF582" s="33"/>
      <c r="EG582" s="33"/>
      <c r="EH582" s="33"/>
      <c r="EI582" s="33"/>
      <c r="EJ582" s="33"/>
      <c r="EK582" s="33"/>
      <c r="EL582" s="33"/>
      <c r="EM582" s="33"/>
      <c r="EN582" s="33"/>
      <c r="EO582" s="33"/>
      <c r="EP582" s="33"/>
      <c r="EQ582" s="33"/>
      <c r="ER582" s="33"/>
      <c r="ES582" s="33"/>
      <c r="ET582" s="33"/>
      <c r="EU582" s="33"/>
      <c r="EV582" s="33"/>
      <c r="EW582" s="33"/>
      <c r="EX582" s="33"/>
      <c r="EY582" s="33"/>
      <c r="EZ582" s="33"/>
      <c r="FA582" s="33"/>
      <c r="FB582" s="33"/>
      <c r="FC582" s="33"/>
      <c r="FD582" s="33"/>
      <c r="FE582" s="33"/>
      <c r="FF582" s="33"/>
      <c r="FG582" s="33"/>
      <c r="FH582" s="33"/>
      <c r="FI582" s="33"/>
      <c r="FJ582" s="33"/>
      <c r="FK582" s="33"/>
      <c r="FL582" s="33"/>
      <c r="FM582" s="33"/>
      <c r="FN582" s="33"/>
      <c r="FO582" s="33"/>
      <c r="FP582" s="33"/>
      <c r="FQ582" s="33"/>
      <c r="FR582" s="33"/>
      <c r="FS582" s="33"/>
      <c r="FT582" s="33"/>
      <c r="FU582" s="33"/>
      <c r="FV582" s="33"/>
      <c r="FW582" s="33"/>
      <c r="FX582" s="33"/>
      <c r="FY582" s="33"/>
      <c r="FZ582" s="33"/>
      <c r="GA582" s="33"/>
      <c r="GB582" s="33"/>
      <c r="GC582" s="33"/>
      <c r="GD582" s="33"/>
      <c r="GE582" s="33"/>
      <c r="GF582" s="33"/>
      <c r="GG582" s="33"/>
      <c r="GH582" s="33"/>
      <c r="GI582" s="33"/>
      <c r="GJ582" s="33"/>
      <c r="GK582" s="33"/>
      <c r="GL582" s="33"/>
      <c r="GM582" s="33"/>
      <c r="GN582" s="33"/>
      <c r="GO582" s="33"/>
      <c r="GP582" s="33"/>
      <c r="GQ582" s="33"/>
      <c r="GR582" s="33"/>
      <c r="GS582" s="33"/>
      <c r="GT582" s="33"/>
      <c r="GU582" s="33"/>
      <c r="GV582" s="33"/>
      <c r="GW582" s="33"/>
      <c r="GX582" s="33"/>
      <c r="GY582" s="33"/>
      <c r="GZ582" s="33"/>
      <c r="HA582" s="33"/>
      <c r="HB582" s="33"/>
      <c r="HC582" s="33"/>
      <c r="HD582" s="33"/>
      <c r="HE582" s="33"/>
      <c r="HF582" s="33"/>
      <c r="HG582" s="33"/>
      <c r="HH582" s="33"/>
      <c r="HI582" s="33"/>
      <c r="HJ582" s="33"/>
      <c r="HK582" s="33"/>
      <c r="HL582" s="33"/>
      <c r="HM582" s="33"/>
      <c r="HN582" s="33"/>
      <c r="HO582" s="33"/>
      <c r="HP582" s="33"/>
      <c r="HQ582" s="33"/>
      <c r="HR582" s="33"/>
      <c r="HS582" s="33"/>
      <c r="HT582" s="33"/>
      <c r="HU582" s="33"/>
      <c r="HV582" s="33"/>
      <c r="HW582" s="33"/>
      <c r="HX582" s="33"/>
      <c r="HY582" s="33"/>
      <c r="HZ582" s="33"/>
      <c r="IA582" s="33"/>
      <c r="IB582" s="33"/>
      <c r="IC582" s="33"/>
      <c r="ID582" s="33"/>
      <c r="IE582" s="33"/>
      <c r="IF582" s="33"/>
      <c r="IG582" s="33"/>
      <c r="IH582" s="33"/>
      <c r="II582" s="33"/>
      <c r="IJ582" s="33"/>
      <c r="IK582" s="33"/>
      <c r="IL582" s="33"/>
      <c r="IM582" s="33"/>
      <c r="IN582" s="33"/>
      <c r="IO582" s="33"/>
      <c r="IP582" s="33"/>
      <c r="IQ582" s="33"/>
      <c r="IR582" s="33"/>
      <c r="IS582" s="33"/>
      <c r="IT582" s="33"/>
      <c r="IU582" s="33"/>
    </row>
    <row r="583" spans="1:255" s="34" customFormat="1" ht="18.75" customHeight="1">
      <c r="A583" s="31"/>
      <c r="B583" s="66" t="s">
        <v>79</v>
      </c>
      <c r="C583" s="75" t="s">
        <v>149</v>
      </c>
      <c r="D583" s="54"/>
      <c r="E583" s="54"/>
      <c r="F583" s="54"/>
      <c r="G583" s="54"/>
      <c r="H583" s="54"/>
      <c r="I583" s="54"/>
      <c r="J583" s="54"/>
      <c r="K583" s="54"/>
      <c r="L583" s="54"/>
      <c r="M583" s="54"/>
      <c r="N583" s="54"/>
      <c r="O583" s="54"/>
      <c r="P583" s="54"/>
      <c r="Q583" s="54"/>
      <c r="R583" s="54"/>
      <c r="S583" s="54"/>
      <c r="T583" s="54"/>
      <c r="U583" s="54"/>
      <c r="V583" s="54"/>
      <c r="W583" s="54"/>
      <c r="X583" s="54"/>
      <c r="Y583" s="54"/>
      <c r="Z583" s="55"/>
      <c r="AA583" s="55"/>
      <c r="AB583" s="55"/>
      <c r="AC583" s="55"/>
      <c r="AD583" s="55"/>
      <c r="AE583" s="148">
        <f>1238225+57754</f>
        <v>1295979</v>
      </c>
      <c r="AF583" s="180"/>
      <c r="AG583" s="180"/>
      <c r="AH583" s="180"/>
      <c r="AI583" s="180"/>
      <c r="AJ583" s="180"/>
      <c r="AK583" s="180"/>
      <c r="AL583" s="180"/>
      <c r="AM583" s="181"/>
      <c r="AN583" s="148">
        <f>1167812+54430</f>
        <v>1222242</v>
      </c>
      <c r="AO583" s="180"/>
      <c r="AP583" s="180"/>
      <c r="AQ583" s="180"/>
      <c r="AR583" s="180"/>
      <c r="AS583" s="180"/>
      <c r="AT583" s="180"/>
      <c r="AU583" s="180"/>
      <c r="AV583" s="181"/>
      <c r="AW583" s="148"/>
      <c r="AX583" s="180"/>
      <c r="AY583" s="180"/>
      <c r="AZ583" s="180"/>
      <c r="BA583" s="180"/>
      <c r="BB583" s="182"/>
      <c r="BC583" s="33"/>
      <c r="BD583" s="33"/>
      <c r="BE583" s="33"/>
      <c r="BF583" s="33"/>
      <c r="BG583" s="33"/>
      <c r="BH583" s="33"/>
      <c r="BI583" s="33"/>
      <c r="BJ583" s="33"/>
      <c r="BK583" s="33"/>
      <c r="BL583" s="33"/>
      <c r="BM583" s="33"/>
      <c r="BN583" s="33"/>
      <c r="BO583" s="33"/>
      <c r="BP583" s="33"/>
      <c r="BQ583" s="33"/>
      <c r="BR583" s="33"/>
      <c r="BS583" s="33"/>
      <c r="BT583" s="33"/>
      <c r="BU583" s="33"/>
      <c r="BV583" s="33"/>
      <c r="BW583" s="33"/>
      <c r="BX583" s="33"/>
      <c r="BY583" s="33"/>
      <c r="BZ583" s="33"/>
      <c r="CA583" s="33"/>
      <c r="CB583" s="33"/>
      <c r="CC583" s="33"/>
      <c r="CD583" s="33"/>
      <c r="CE583" s="33"/>
      <c r="CF583" s="33"/>
      <c r="CG583" s="33"/>
      <c r="CH583" s="33"/>
      <c r="CI583" s="33"/>
      <c r="CJ583" s="33"/>
      <c r="CK583" s="33"/>
      <c r="CL583" s="33"/>
      <c r="CM583" s="33"/>
      <c r="CN583" s="33"/>
      <c r="CO583" s="33"/>
      <c r="CP583" s="33"/>
      <c r="CQ583" s="33"/>
      <c r="CR583" s="33"/>
      <c r="CS583" s="33"/>
      <c r="CT583" s="33"/>
      <c r="CU583" s="33"/>
      <c r="CV583" s="33"/>
      <c r="CW583" s="33"/>
      <c r="CX583" s="33"/>
      <c r="CY583" s="33"/>
      <c r="CZ583" s="33"/>
      <c r="DA583" s="33"/>
      <c r="DB583" s="33"/>
      <c r="DC583" s="33"/>
      <c r="DD583" s="33"/>
      <c r="DE583" s="33"/>
      <c r="DF583" s="33"/>
      <c r="DG583" s="33"/>
      <c r="DH583" s="33"/>
      <c r="DI583" s="33"/>
      <c r="DJ583" s="33"/>
      <c r="DK583" s="33"/>
      <c r="DL583" s="33"/>
      <c r="DM583" s="33"/>
      <c r="DN583" s="33"/>
      <c r="DO583" s="33"/>
      <c r="DP583" s="33"/>
      <c r="DQ583" s="33"/>
      <c r="DR583" s="33"/>
      <c r="DS583" s="33"/>
      <c r="DT583" s="33"/>
      <c r="DU583" s="33"/>
      <c r="DV583" s="33"/>
      <c r="DW583" s="33"/>
      <c r="DX583" s="33"/>
      <c r="DY583" s="33"/>
      <c r="DZ583" s="33"/>
      <c r="EA583" s="33"/>
      <c r="EB583" s="33"/>
      <c r="EC583" s="33"/>
      <c r="ED583" s="33"/>
      <c r="EE583" s="33"/>
      <c r="EF583" s="33"/>
      <c r="EG583" s="33"/>
      <c r="EH583" s="33"/>
      <c r="EI583" s="33"/>
      <c r="EJ583" s="33"/>
      <c r="EK583" s="33"/>
      <c r="EL583" s="33"/>
      <c r="EM583" s="33"/>
      <c r="EN583" s="33"/>
      <c r="EO583" s="33"/>
      <c r="EP583" s="33"/>
      <c r="EQ583" s="33"/>
      <c r="ER583" s="33"/>
      <c r="ES583" s="33"/>
      <c r="ET583" s="33"/>
      <c r="EU583" s="33"/>
      <c r="EV583" s="33"/>
      <c r="EW583" s="33"/>
      <c r="EX583" s="33"/>
      <c r="EY583" s="33"/>
      <c r="EZ583" s="33"/>
      <c r="FA583" s="33"/>
      <c r="FB583" s="33"/>
      <c r="FC583" s="33"/>
      <c r="FD583" s="33"/>
      <c r="FE583" s="33"/>
      <c r="FF583" s="33"/>
      <c r="FG583" s="33"/>
      <c r="FH583" s="33"/>
      <c r="FI583" s="33"/>
      <c r="FJ583" s="33"/>
      <c r="FK583" s="33"/>
      <c r="FL583" s="33"/>
      <c r="FM583" s="33"/>
      <c r="FN583" s="33"/>
      <c r="FO583" s="33"/>
      <c r="FP583" s="33"/>
      <c r="FQ583" s="33"/>
      <c r="FR583" s="33"/>
      <c r="FS583" s="33"/>
      <c r="FT583" s="33"/>
      <c r="FU583" s="33"/>
      <c r="FV583" s="33"/>
      <c r="FW583" s="33"/>
      <c r="FX583" s="33"/>
      <c r="FY583" s="33"/>
      <c r="FZ583" s="33"/>
      <c r="GA583" s="33"/>
      <c r="GB583" s="33"/>
      <c r="GC583" s="33"/>
      <c r="GD583" s="33"/>
      <c r="GE583" s="33"/>
      <c r="GF583" s="33"/>
      <c r="GG583" s="33"/>
      <c r="GH583" s="33"/>
      <c r="GI583" s="33"/>
      <c r="GJ583" s="33"/>
      <c r="GK583" s="33"/>
      <c r="GL583" s="33"/>
      <c r="GM583" s="33"/>
      <c r="GN583" s="33"/>
      <c r="GO583" s="33"/>
      <c r="GP583" s="33"/>
      <c r="GQ583" s="33"/>
      <c r="GR583" s="33"/>
      <c r="GS583" s="33"/>
      <c r="GT583" s="33"/>
      <c r="GU583" s="33"/>
      <c r="GV583" s="33"/>
      <c r="GW583" s="33"/>
      <c r="GX583" s="33"/>
      <c r="GY583" s="33"/>
      <c r="GZ583" s="33"/>
      <c r="HA583" s="33"/>
      <c r="HB583" s="33"/>
      <c r="HC583" s="33"/>
      <c r="HD583" s="33"/>
      <c r="HE583" s="33"/>
      <c r="HF583" s="33"/>
      <c r="HG583" s="33"/>
      <c r="HH583" s="33"/>
      <c r="HI583" s="33"/>
      <c r="HJ583" s="33"/>
      <c r="HK583" s="33"/>
      <c r="HL583" s="33"/>
      <c r="HM583" s="33"/>
      <c r="HN583" s="33"/>
      <c r="HO583" s="33"/>
      <c r="HP583" s="33"/>
      <c r="HQ583" s="33"/>
      <c r="HR583" s="33"/>
      <c r="HS583" s="33"/>
      <c r="HT583" s="33"/>
      <c r="HU583" s="33"/>
      <c r="HV583" s="33"/>
      <c r="HW583" s="33"/>
      <c r="HX583" s="33"/>
      <c r="HY583" s="33"/>
      <c r="HZ583" s="33"/>
      <c r="IA583" s="33"/>
      <c r="IB583" s="33"/>
      <c r="IC583" s="33"/>
      <c r="ID583" s="33"/>
      <c r="IE583" s="33"/>
      <c r="IF583" s="33"/>
      <c r="IG583" s="33"/>
      <c r="IH583" s="33"/>
      <c r="II583" s="33"/>
      <c r="IJ583" s="33"/>
      <c r="IK583" s="33"/>
      <c r="IL583" s="33"/>
      <c r="IM583" s="33"/>
      <c r="IN583" s="33"/>
      <c r="IO583" s="33"/>
      <c r="IP583" s="33"/>
      <c r="IQ583" s="33"/>
      <c r="IR583" s="33"/>
      <c r="IS583" s="33"/>
      <c r="IT583" s="33"/>
      <c r="IU583" s="33"/>
    </row>
    <row r="584" spans="1:255" s="34" customFormat="1" ht="18.75" customHeight="1">
      <c r="A584" s="31"/>
      <c r="B584" s="76" t="s">
        <v>150</v>
      </c>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c r="AB584" s="77"/>
      <c r="AC584" s="77"/>
      <c r="AD584" s="78"/>
      <c r="AE584" s="230">
        <v>57754</v>
      </c>
      <c r="AF584" s="231"/>
      <c r="AG584" s="231"/>
      <c r="AH584" s="231"/>
      <c r="AI584" s="231"/>
      <c r="AJ584" s="231"/>
      <c r="AK584" s="231"/>
      <c r="AL584" s="231"/>
      <c r="AM584" s="232"/>
      <c r="AN584" s="230">
        <v>54430</v>
      </c>
      <c r="AO584" s="231"/>
      <c r="AP584" s="231"/>
      <c r="AQ584" s="231"/>
      <c r="AR584" s="231"/>
      <c r="AS584" s="231"/>
      <c r="AT584" s="231"/>
      <c r="AU584" s="231"/>
      <c r="AV584" s="232"/>
      <c r="AW584" s="148"/>
      <c r="AX584" s="180"/>
      <c r="AY584" s="180"/>
      <c r="AZ584" s="180"/>
      <c r="BA584" s="180"/>
      <c r="BB584" s="182"/>
      <c r="BC584" s="33"/>
      <c r="BD584" s="33"/>
      <c r="BE584" s="33"/>
      <c r="BF584" s="33"/>
      <c r="BG584" s="33"/>
      <c r="BH584" s="33"/>
      <c r="BI584" s="33"/>
      <c r="BJ584" s="33"/>
      <c r="BK584" s="33"/>
      <c r="BL584" s="33"/>
      <c r="BM584" s="33"/>
      <c r="BN584" s="33"/>
      <c r="BO584" s="33"/>
      <c r="BP584" s="33"/>
      <c r="BQ584" s="33"/>
      <c r="BR584" s="33"/>
      <c r="BS584" s="33"/>
      <c r="BT584" s="33"/>
      <c r="BU584" s="33"/>
      <c r="BV584" s="33"/>
      <c r="BW584" s="33"/>
      <c r="BX584" s="33"/>
      <c r="BY584" s="33"/>
      <c r="BZ584" s="33"/>
      <c r="CA584" s="33"/>
      <c r="CB584" s="33"/>
      <c r="CC584" s="33"/>
      <c r="CD584" s="33"/>
      <c r="CE584" s="33"/>
      <c r="CF584" s="33"/>
      <c r="CG584" s="33"/>
      <c r="CH584" s="33"/>
      <c r="CI584" s="33"/>
      <c r="CJ584" s="33"/>
      <c r="CK584" s="33"/>
      <c r="CL584" s="33"/>
      <c r="CM584" s="33"/>
      <c r="CN584" s="33"/>
      <c r="CO584" s="33"/>
      <c r="CP584" s="33"/>
      <c r="CQ584" s="33"/>
      <c r="CR584" s="33"/>
      <c r="CS584" s="33"/>
      <c r="CT584" s="33"/>
      <c r="CU584" s="33"/>
      <c r="CV584" s="33"/>
      <c r="CW584" s="33"/>
      <c r="CX584" s="33"/>
      <c r="CY584" s="33"/>
      <c r="CZ584" s="33"/>
      <c r="DA584" s="33"/>
      <c r="DB584" s="33"/>
      <c r="DC584" s="33"/>
      <c r="DD584" s="33"/>
      <c r="DE584" s="33"/>
      <c r="DF584" s="33"/>
      <c r="DG584" s="33"/>
      <c r="DH584" s="33"/>
      <c r="DI584" s="33"/>
      <c r="DJ584" s="33"/>
      <c r="DK584" s="33"/>
      <c r="DL584" s="33"/>
      <c r="DM584" s="33"/>
      <c r="DN584" s="33"/>
      <c r="DO584" s="33"/>
      <c r="DP584" s="33"/>
      <c r="DQ584" s="33"/>
      <c r="DR584" s="33"/>
      <c r="DS584" s="33"/>
      <c r="DT584" s="33"/>
      <c r="DU584" s="33"/>
      <c r="DV584" s="33"/>
      <c r="DW584" s="33"/>
      <c r="DX584" s="33"/>
      <c r="DY584" s="33"/>
      <c r="DZ584" s="33"/>
      <c r="EA584" s="33"/>
      <c r="EB584" s="33"/>
      <c r="EC584" s="33"/>
      <c r="ED584" s="33"/>
      <c r="EE584" s="33"/>
      <c r="EF584" s="33"/>
      <c r="EG584" s="33"/>
      <c r="EH584" s="33"/>
      <c r="EI584" s="33"/>
      <c r="EJ584" s="33"/>
      <c r="EK584" s="33"/>
      <c r="EL584" s="33"/>
      <c r="EM584" s="33"/>
      <c r="EN584" s="33"/>
      <c r="EO584" s="33"/>
      <c r="EP584" s="33"/>
      <c r="EQ584" s="33"/>
      <c r="ER584" s="33"/>
      <c r="ES584" s="33"/>
      <c r="ET584" s="33"/>
      <c r="EU584" s="33"/>
      <c r="EV584" s="33"/>
      <c r="EW584" s="33"/>
      <c r="EX584" s="33"/>
      <c r="EY584" s="33"/>
      <c r="EZ584" s="33"/>
      <c r="FA584" s="33"/>
      <c r="FB584" s="33"/>
      <c r="FC584" s="33"/>
      <c r="FD584" s="33"/>
      <c r="FE584" s="33"/>
      <c r="FF584" s="33"/>
      <c r="FG584" s="33"/>
      <c r="FH584" s="33"/>
      <c r="FI584" s="33"/>
      <c r="FJ584" s="33"/>
      <c r="FK584" s="33"/>
      <c r="FL584" s="33"/>
      <c r="FM584" s="33"/>
      <c r="FN584" s="33"/>
      <c r="FO584" s="33"/>
      <c r="FP584" s="33"/>
      <c r="FQ584" s="33"/>
      <c r="FR584" s="33"/>
      <c r="FS584" s="33"/>
      <c r="FT584" s="33"/>
      <c r="FU584" s="33"/>
      <c r="FV584" s="33"/>
      <c r="FW584" s="33"/>
      <c r="FX584" s="33"/>
      <c r="FY584" s="33"/>
      <c r="FZ584" s="33"/>
      <c r="GA584" s="33"/>
      <c r="GB584" s="33"/>
      <c r="GC584" s="33"/>
      <c r="GD584" s="33"/>
      <c r="GE584" s="33"/>
      <c r="GF584" s="33"/>
      <c r="GG584" s="33"/>
      <c r="GH584" s="33"/>
      <c r="GI584" s="33"/>
      <c r="GJ584" s="33"/>
      <c r="GK584" s="33"/>
      <c r="GL584" s="33"/>
      <c r="GM584" s="33"/>
      <c r="GN584" s="33"/>
      <c r="GO584" s="33"/>
      <c r="GP584" s="33"/>
      <c r="GQ584" s="33"/>
      <c r="GR584" s="33"/>
      <c r="GS584" s="33"/>
      <c r="GT584" s="33"/>
      <c r="GU584" s="33"/>
      <c r="GV584" s="33"/>
      <c r="GW584" s="33"/>
      <c r="GX584" s="33"/>
      <c r="GY584" s="33"/>
      <c r="GZ584" s="33"/>
      <c r="HA584" s="33"/>
      <c r="HB584" s="33"/>
      <c r="HC584" s="33"/>
      <c r="HD584" s="33"/>
      <c r="HE584" s="33"/>
      <c r="HF584" s="33"/>
      <c r="HG584" s="33"/>
      <c r="HH584" s="33"/>
      <c r="HI584" s="33"/>
      <c r="HJ584" s="33"/>
      <c r="HK584" s="33"/>
      <c r="HL584" s="33"/>
      <c r="HM584" s="33"/>
      <c r="HN584" s="33"/>
      <c r="HO584" s="33"/>
      <c r="HP584" s="33"/>
      <c r="HQ584" s="33"/>
      <c r="HR584" s="33"/>
      <c r="HS584" s="33"/>
      <c r="HT584" s="33"/>
      <c r="HU584" s="33"/>
      <c r="HV584" s="33"/>
      <c r="HW584" s="33"/>
      <c r="HX584" s="33"/>
      <c r="HY584" s="33"/>
      <c r="HZ584" s="33"/>
      <c r="IA584" s="33"/>
      <c r="IB584" s="33"/>
      <c r="IC584" s="33"/>
      <c r="ID584" s="33"/>
      <c r="IE584" s="33"/>
      <c r="IF584" s="33"/>
      <c r="IG584" s="33"/>
      <c r="IH584" s="33"/>
      <c r="II584" s="33"/>
      <c r="IJ584" s="33"/>
      <c r="IK584" s="33"/>
      <c r="IL584" s="33"/>
      <c r="IM584" s="33"/>
      <c r="IN584" s="33"/>
      <c r="IO584" s="33"/>
      <c r="IP584" s="33"/>
      <c r="IQ584" s="33"/>
      <c r="IR584" s="33"/>
      <c r="IS584" s="33"/>
      <c r="IT584" s="33"/>
      <c r="IU584" s="33"/>
    </row>
    <row r="585" spans="1:255" s="34" customFormat="1" ht="18.75" customHeight="1">
      <c r="A585" s="31"/>
      <c r="B585" s="79" t="s">
        <v>151</v>
      </c>
      <c r="C585" s="54"/>
      <c r="D585" s="57"/>
      <c r="E585" s="57"/>
      <c r="F585" s="57"/>
      <c r="G585" s="57"/>
      <c r="H585" s="57"/>
      <c r="I585" s="57"/>
      <c r="J585" s="57"/>
      <c r="K585" s="57"/>
      <c r="L585" s="57"/>
      <c r="M585" s="57"/>
      <c r="N585" s="57"/>
      <c r="O585" s="57"/>
      <c r="P585" s="57"/>
      <c r="Q585" s="57"/>
      <c r="R585" s="57"/>
      <c r="S585" s="57"/>
      <c r="T585" s="57"/>
      <c r="U585" s="57"/>
      <c r="V585" s="57"/>
      <c r="W585" s="57"/>
      <c r="X585" s="57"/>
      <c r="Y585" s="57"/>
      <c r="Z585" s="89"/>
      <c r="AA585" s="89"/>
      <c r="AB585" s="89"/>
      <c r="AC585" s="89"/>
      <c r="AD585" s="89"/>
      <c r="AE585" s="230">
        <v>4647</v>
      </c>
      <c r="AF585" s="231"/>
      <c r="AG585" s="231"/>
      <c r="AH585" s="231"/>
      <c r="AI585" s="231"/>
      <c r="AJ585" s="231"/>
      <c r="AK585" s="231"/>
      <c r="AL585" s="231"/>
      <c r="AM585" s="232"/>
      <c r="AN585" s="230">
        <v>0</v>
      </c>
      <c r="AO585" s="231"/>
      <c r="AP585" s="231"/>
      <c r="AQ585" s="231"/>
      <c r="AR585" s="231"/>
      <c r="AS585" s="231"/>
      <c r="AT585" s="231"/>
      <c r="AU585" s="231"/>
      <c r="AV585" s="232"/>
      <c r="AW585" s="148"/>
      <c r="AX585" s="180"/>
      <c r="AY585" s="180"/>
      <c r="AZ585" s="180"/>
      <c r="BA585" s="180"/>
      <c r="BB585" s="182"/>
      <c r="BC585" s="33"/>
      <c r="BD585" s="33"/>
      <c r="BE585" s="33"/>
      <c r="BF585" s="33"/>
      <c r="BG585" s="33"/>
      <c r="BH585" s="33"/>
      <c r="BI585" s="33"/>
      <c r="BJ585" s="33"/>
      <c r="BK585" s="33"/>
      <c r="BL585" s="33"/>
      <c r="BM585" s="33"/>
      <c r="BN585" s="33"/>
      <c r="BO585" s="33"/>
      <c r="BP585" s="33"/>
      <c r="BQ585" s="33"/>
      <c r="BR585" s="33"/>
      <c r="BS585" s="33"/>
      <c r="BT585" s="33"/>
      <c r="BU585" s="33"/>
      <c r="BV585" s="33"/>
      <c r="BW585" s="33"/>
      <c r="BX585" s="33"/>
      <c r="BY585" s="33"/>
      <c r="BZ585" s="33"/>
      <c r="CA585" s="33"/>
      <c r="CB585" s="33"/>
      <c r="CC585" s="33"/>
      <c r="CD585" s="33"/>
      <c r="CE585" s="33"/>
      <c r="CF585" s="33"/>
      <c r="CG585" s="33"/>
      <c r="CH585" s="33"/>
      <c r="CI585" s="33"/>
      <c r="CJ585" s="33"/>
      <c r="CK585" s="33"/>
      <c r="CL585" s="33"/>
      <c r="CM585" s="33"/>
      <c r="CN585" s="33"/>
      <c r="CO585" s="33"/>
      <c r="CP585" s="33"/>
      <c r="CQ585" s="33"/>
      <c r="CR585" s="33"/>
      <c r="CS585" s="33"/>
      <c r="CT585" s="33"/>
      <c r="CU585" s="33"/>
      <c r="CV585" s="33"/>
      <c r="CW585" s="33"/>
      <c r="CX585" s="33"/>
      <c r="CY585" s="33"/>
      <c r="CZ585" s="33"/>
      <c r="DA585" s="33"/>
      <c r="DB585" s="33"/>
      <c r="DC585" s="33"/>
      <c r="DD585" s="33"/>
      <c r="DE585" s="33"/>
      <c r="DF585" s="33"/>
      <c r="DG585" s="33"/>
      <c r="DH585" s="33"/>
      <c r="DI585" s="33"/>
      <c r="DJ585" s="33"/>
      <c r="DK585" s="33"/>
      <c r="DL585" s="33"/>
      <c r="DM585" s="33"/>
      <c r="DN585" s="33"/>
      <c r="DO585" s="33"/>
      <c r="DP585" s="33"/>
      <c r="DQ585" s="33"/>
      <c r="DR585" s="33"/>
      <c r="DS585" s="33"/>
      <c r="DT585" s="33"/>
      <c r="DU585" s="33"/>
      <c r="DV585" s="33"/>
      <c r="DW585" s="33"/>
      <c r="DX585" s="33"/>
      <c r="DY585" s="33"/>
      <c r="DZ585" s="33"/>
      <c r="EA585" s="33"/>
      <c r="EB585" s="33"/>
      <c r="EC585" s="33"/>
      <c r="ED585" s="33"/>
      <c r="EE585" s="33"/>
      <c r="EF585" s="33"/>
      <c r="EG585" s="33"/>
      <c r="EH585" s="33"/>
      <c r="EI585" s="33"/>
      <c r="EJ585" s="33"/>
      <c r="EK585" s="33"/>
      <c r="EL585" s="33"/>
      <c r="EM585" s="33"/>
      <c r="EN585" s="33"/>
      <c r="EO585" s="33"/>
      <c r="EP585" s="33"/>
      <c r="EQ585" s="33"/>
      <c r="ER585" s="33"/>
      <c r="ES585" s="33"/>
      <c r="ET585" s="33"/>
      <c r="EU585" s="33"/>
      <c r="EV585" s="33"/>
      <c r="EW585" s="33"/>
      <c r="EX585" s="33"/>
      <c r="EY585" s="33"/>
      <c r="EZ585" s="33"/>
      <c r="FA585" s="33"/>
      <c r="FB585" s="33"/>
      <c r="FC585" s="33"/>
      <c r="FD585" s="33"/>
      <c r="FE585" s="33"/>
      <c r="FF585" s="33"/>
      <c r="FG585" s="33"/>
      <c r="FH585" s="33"/>
      <c r="FI585" s="33"/>
      <c r="FJ585" s="33"/>
      <c r="FK585" s="33"/>
      <c r="FL585" s="33"/>
      <c r="FM585" s="33"/>
      <c r="FN585" s="33"/>
      <c r="FO585" s="33"/>
      <c r="FP585" s="33"/>
      <c r="FQ585" s="33"/>
      <c r="FR585" s="33"/>
      <c r="FS585" s="33"/>
      <c r="FT585" s="33"/>
      <c r="FU585" s="33"/>
      <c r="FV585" s="33"/>
      <c r="FW585" s="33"/>
      <c r="FX585" s="33"/>
      <c r="FY585" s="33"/>
      <c r="FZ585" s="33"/>
      <c r="GA585" s="33"/>
      <c r="GB585" s="33"/>
      <c r="GC585" s="33"/>
      <c r="GD585" s="33"/>
      <c r="GE585" s="33"/>
      <c r="GF585" s="33"/>
      <c r="GG585" s="33"/>
      <c r="GH585" s="33"/>
      <c r="GI585" s="33"/>
      <c r="GJ585" s="33"/>
      <c r="GK585" s="33"/>
      <c r="GL585" s="33"/>
      <c r="GM585" s="33"/>
      <c r="GN585" s="33"/>
      <c r="GO585" s="33"/>
      <c r="GP585" s="33"/>
      <c r="GQ585" s="33"/>
      <c r="GR585" s="33"/>
      <c r="GS585" s="33"/>
      <c r="GT585" s="33"/>
      <c r="GU585" s="33"/>
      <c r="GV585" s="33"/>
      <c r="GW585" s="33"/>
      <c r="GX585" s="33"/>
      <c r="GY585" s="33"/>
      <c r="GZ585" s="33"/>
      <c r="HA585" s="33"/>
      <c r="HB585" s="33"/>
      <c r="HC585" s="33"/>
      <c r="HD585" s="33"/>
      <c r="HE585" s="33"/>
      <c r="HF585" s="33"/>
      <c r="HG585" s="33"/>
      <c r="HH585" s="33"/>
      <c r="HI585" s="33"/>
      <c r="HJ585" s="33"/>
      <c r="HK585" s="33"/>
      <c r="HL585" s="33"/>
      <c r="HM585" s="33"/>
      <c r="HN585" s="33"/>
      <c r="HO585" s="33"/>
      <c r="HP585" s="33"/>
      <c r="HQ585" s="33"/>
      <c r="HR585" s="33"/>
      <c r="HS585" s="33"/>
      <c r="HT585" s="33"/>
      <c r="HU585" s="33"/>
      <c r="HV585" s="33"/>
      <c r="HW585" s="33"/>
      <c r="HX585" s="33"/>
      <c r="HY585" s="33"/>
      <c r="HZ585" s="33"/>
      <c r="IA585" s="33"/>
      <c r="IB585" s="33"/>
      <c r="IC585" s="33"/>
      <c r="ID585" s="33"/>
      <c r="IE585" s="33"/>
      <c r="IF585" s="33"/>
      <c r="IG585" s="33"/>
      <c r="IH585" s="33"/>
      <c r="II585" s="33"/>
      <c r="IJ585" s="33"/>
      <c r="IK585" s="33"/>
      <c r="IL585" s="33"/>
      <c r="IM585" s="33"/>
      <c r="IN585" s="33"/>
      <c r="IO585" s="33"/>
      <c r="IP585" s="33"/>
      <c r="IQ585" s="33"/>
      <c r="IR585" s="33"/>
      <c r="IS585" s="33"/>
      <c r="IT585" s="33"/>
      <c r="IU585" s="33"/>
    </row>
    <row r="586" spans="1:255" s="34" customFormat="1" ht="18.75" customHeight="1">
      <c r="A586" s="31"/>
      <c r="B586" s="53"/>
      <c r="C586" s="54"/>
      <c r="D586" s="57"/>
      <c r="E586" s="57"/>
      <c r="F586" s="57"/>
      <c r="G586" s="57"/>
      <c r="H586" s="57"/>
      <c r="I586" s="57"/>
      <c r="J586" s="57"/>
      <c r="K586" s="57"/>
      <c r="L586" s="57"/>
      <c r="M586" s="57"/>
      <c r="N586" s="57"/>
      <c r="O586" s="57"/>
      <c r="P586" s="57"/>
      <c r="Q586" s="57"/>
      <c r="R586" s="57"/>
      <c r="S586" s="57"/>
      <c r="T586" s="57"/>
      <c r="U586" s="57"/>
      <c r="V586" s="57"/>
      <c r="W586" s="57"/>
      <c r="X586" s="57"/>
      <c r="Y586" s="57"/>
      <c r="Z586" s="89"/>
      <c r="AA586" s="89"/>
      <c r="AB586" s="89"/>
      <c r="AC586" s="89"/>
      <c r="AD586" s="89"/>
      <c r="AE586" s="148"/>
      <c r="AF586" s="190"/>
      <c r="AG586" s="190"/>
      <c r="AH586" s="190"/>
      <c r="AI586" s="190"/>
      <c r="AJ586" s="190"/>
      <c r="AK586" s="190"/>
      <c r="AL586" s="190"/>
      <c r="AM586" s="191"/>
      <c r="AN586" s="148"/>
      <c r="AO586" s="180"/>
      <c r="AP586" s="180"/>
      <c r="AQ586" s="180"/>
      <c r="AR586" s="180"/>
      <c r="AS586" s="180"/>
      <c r="AT586" s="180"/>
      <c r="AU586" s="180"/>
      <c r="AV586" s="181"/>
      <c r="AW586" s="148"/>
      <c r="AX586" s="180"/>
      <c r="AY586" s="180"/>
      <c r="AZ586" s="180"/>
      <c r="BA586" s="180"/>
      <c r="BB586" s="182"/>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3"/>
      <c r="FH586" s="33"/>
      <c r="FI586" s="33"/>
      <c r="FJ586" s="33"/>
      <c r="FK586" s="33"/>
      <c r="FL586" s="33"/>
      <c r="FM586" s="33"/>
      <c r="FN586" s="33"/>
      <c r="FO586" s="33"/>
      <c r="FP586" s="33"/>
      <c r="FQ586" s="33"/>
      <c r="FR586" s="33"/>
      <c r="FS586" s="33"/>
      <c r="FT586" s="33"/>
      <c r="FU586" s="33"/>
      <c r="FV586" s="33"/>
      <c r="FW586" s="33"/>
      <c r="FX586" s="33"/>
      <c r="FY586" s="33"/>
      <c r="FZ586" s="33"/>
      <c r="GA586" s="33"/>
      <c r="GB586" s="33"/>
      <c r="GC586" s="33"/>
      <c r="GD586" s="33"/>
      <c r="GE586" s="33"/>
      <c r="GF586" s="33"/>
      <c r="GG586" s="33"/>
      <c r="GH586" s="33"/>
      <c r="GI586" s="33"/>
      <c r="GJ586" s="33"/>
      <c r="GK586" s="33"/>
      <c r="GL586" s="33"/>
      <c r="GM586" s="33"/>
      <c r="GN586" s="33"/>
      <c r="GO586" s="33"/>
      <c r="GP586" s="33"/>
      <c r="GQ586" s="33"/>
      <c r="GR586" s="33"/>
      <c r="GS586" s="33"/>
      <c r="GT586" s="33"/>
      <c r="GU586" s="33"/>
      <c r="GV586" s="33"/>
      <c r="GW586" s="33"/>
      <c r="GX586" s="33"/>
      <c r="GY586" s="33"/>
      <c r="GZ586" s="33"/>
      <c r="HA586" s="33"/>
      <c r="HB586" s="33"/>
      <c r="HC586" s="33"/>
      <c r="HD586" s="33"/>
      <c r="HE586" s="33"/>
      <c r="HF586" s="33"/>
      <c r="HG586" s="33"/>
      <c r="HH586" s="33"/>
      <c r="HI586" s="33"/>
      <c r="HJ586" s="33"/>
      <c r="HK586" s="33"/>
      <c r="HL586" s="33"/>
      <c r="HM586" s="33"/>
      <c r="HN586" s="33"/>
      <c r="HO586" s="33"/>
      <c r="HP586" s="33"/>
      <c r="HQ586" s="33"/>
      <c r="HR586" s="33"/>
      <c r="HS586" s="33"/>
      <c r="HT586" s="33"/>
      <c r="HU586" s="33"/>
      <c r="HV586" s="33"/>
      <c r="HW586" s="33"/>
      <c r="HX586" s="33"/>
      <c r="HY586" s="33"/>
      <c r="HZ586" s="33"/>
      <c r="IA586" s="33"/>
      <c r="IB586" s="33"/>
      <c r="IC586" s="33"/>
      <c r="ID586" s="33"/>
      <c r="IE586" s="33"/>
      <c r="IF586" s="33"/>
      <c r="IG586" s="33"/>
      <c r="IH586" s="33"/>
      <c r="II586" s="33"/>
      <c r="IJ586" s="33"/>
      <c r="IK586" s="33"/>
      <c r="IL586" s="33"/>
      <c r="IM586" s="33"/>
      <c r="IN586" s="33"/>
      <c r="IO586" s="33"/>
      <c r="IP586" s="33"/>
      <c r="IQ586" s="33"/>
      <c r="IR586" s="33"/>
      <c r="IS586" s="33"/>
      <c r="IT586" s="33"/>
      <c r="IU586" s="33"/>
    </row>
    <row r="587" spans="1:255" s="34" customFormat="1" ht="18.75" customHeight="1">
      <c r="A587" s="31"/>
      <c r="B587" s="66"/>
      <c r="C587" s="57"/>
      <c r="D587" s="59"/>
      <c r="E587" s="59"/>
      <c r="F587" s="59"/>
      <c r="G587" s="59"/>
      <c r="H587" s="59"/>
      <c r="I587" s="59"/>
      <c r="J587" s="59"/>
      <c r="K587" s="59"/>
      <c r="L587" s="59"/>
      <c r="M587" s="59"/>
      <c r="N587" s="59"/>
      <c r="O587" s="59"/>
      <c r="P587" s="59"/>
      <c r="Q587" s="59"/>
      <c r="R587" s="59"/>
      <c r="S587" s="59"/>
      <c r="T587" s="59"/>
      <c r="U587" s="59"/>
      <c r="V587" s="59"/>
      <c r="W587" s="59"/>
      <c r="X587" s="59"/>
      <c r="Y587" s="59"/>
      <c r="Z587" s="60"/>
      <c r="AA587" s="60"/>
      <c r="AB587" s="60"/>
      <c r="AC587" s="60"/>
      <c r="AD587" s="60"/>
      <c r="AE587" s="148"/>
      <c r="AF587" s="190"/>
      <c r="AG587" s="190"/>
      <c r="AH587" s="190"/>
      <c r="AI587" s="190"/>
      <c r="AJ587" s="190"/>
      <c r="AK587" s="190"/>
      <c r="AL587" s="190"/>
      <c r="AM587" s="191"/>
      <c r="AN587" s="148"/>
      <c r="AO587" s="180"/>
      <c r="AP587" s="180"/>
      <c r="AQ587" s="180"/>
      <c r="AR587" s="180"/>
      <c r="AS587" s="180"/>
      <c r="AT587" s="180"/>
      <c r="AU587" s="180"/>
      <c r="AV587" s="181"/>
      <c r="AW587" s="154"/>
      <c r="AX587" s="192"/>
      <c r="AY587" s="192"/>
      <c r="AZ587" s="192"/>
      <c r="BA587" s="192"/>
      <c r="BB587" s="193"/>
      <c r="BC587" s="33"/>
      <c r="BD587" s="33"/>
      <c r="BE587" s="33"/>
      <c r="BF587" s="33"/>
      <c r="BG587" s="33"/>
      <c r="BH587" s="33"/>
      <c r="BI587" s="33"/>
      <c r="BJ587" s="33"/>
      <c r="BK587" s="33"/>
      <c r="BL587" s="33"/>
      <c r="BM587" s="33"/>
      <c r="BN587" s="33"/>
      <c r="BO587" s="33"/>
      <c r="BP587" s="33"/>
      <c r="BQ587" s="33"/>
      <c r="BR587" s="33"/>
      <c r="BS587" s="33"/>
      <c r="BT587" s="33"/>
      <c r="BU587" s="33"/>
      <c r="BV587" s="33"/>
      <c r="BW587" s="33"/>
      <c r="BX587" s="33"/>
      <c r="BY587" s="33"/>
      <c r="BZ587" s="33"/>
      <c r="CA587" s="33"/>
      <c r="CB587" s="33"/>
      <c r="CC587" s="33"/>
      <c r="CD587" s="33"/>
      <c r="CE587" s="33"/>
      <c r="CF587" s="33"/>
      <c r="CG587" s="33"/>
      <c r="CH587" s="33"/>
      <c r="CI587" s="33"/>
      <c r="CJ587" s="33"/>
      <c r="CK587" s="33"/>
      <c r="CL587" s="33"/>
      <c r="CM587" s="33"/>
      <c r="CN587" s="33"/>
      <c r="CO587" s="33"/>
      <c r="CP587" s="33"/>
      <c r="CQ587" s="33"/>
      <c r="CR587" s="33"/>
      <c r="CS587" s="33"/>
      <c r="CT587" s="33"/>
      <c r="CU587" s="33"/>
      <c r="CV587" s="33"/>
      <c r="CW587" s="33"/>
      <c r="CX587" s="33"/>
      <c r="CY587" s="33"/>
      <c r="CZ587" s="33"/>
      <c r="DA587" s="33"/>
      <c r="DB587" s="33"/>
      <c r="DC587" s="33"/>
      <c r="DD587" s="33"/>
      <c r="DE587" s="33"/>
      <c r="DF587" s="33"/>
      <c r="DG587" s="33"/>
      <c r="DH587" s="33"/>
      <c r="DI587" s="33"/>
      <c r="DJ587" s="33"/>
      <c r="DK587" s="33"/>
      <c r="DL587" s="33"/>
      <c r="DM587" s="33"/>
      <c r="DN587" s="33"/>
      <c r="DO587" s="33"/>
      <c r="DP587" s="33"/>
      <c r="DQ587" s="33"/>
      <c r="DR587" s="33"/>
      <c r="DS587" s="33"/>
      <c r="DT587" s="33"/>
      <c r="DU587" s="33"/>
      <c r="DV587" s="33"/>
      <c r="DW587" s="33"/>
      <c r="DX587" s="33"/>
      <c r="DY587" s="33"/>
      <c r="DZ587" s="33"/>
      <c r="EA587" s="33"/>
      <c r="EB587" s="33"/>
      <c r="EC587" s="33"/>
      <c r="ED587" s="33"/>
      <c r="EE587" s="33"/>
      <c r="EF587" s="33"/>
      <c r="EG587" s="33"/>
      <c r="EH587" s="33"/>
      <c r="EI587" s="33"/>
      <c r="EJ587" s="33"/>
      <c r="EK587" s="33"/>
      <c r="EL587" s="33"/>
      <c r="EM587" s="33"/>
      <c r="EN587" s="33"/>
      <c r="EO587" s="33"/>
      <c r="EP587" s="33"/>
      <c r="EQ587" s="33"/>
      <c r="ER587" s="33"/>
      <c r="ES587" s="33"/>
      <c r="ET587" s="33"/>
      <c r="EU587" s="33"/>
      <c r="EV587" s="33"/>
      <c r="EW587" s="33"/>
      <c r="EX587" s="33"/>
      <c r="EY587" s="33"/>
      <c r="EZ587" s="33"/>
      <c r="FA587" s="33"/>
      <c r="FB587" s="33"/>
      <c r="FC587" s="33"/>
      <c r="FD587" s="33"/>
      <c r="FE587" s="33"/>
      <c r="FF587" s="33"/>
      <c r="FG587" s="33"/>
      <c r="FH587" s="33"/>
      <c r="FI587" s="33"/>
      <c r="FJ587" s="33"/>
      <c r="FK587" s="33"/>
      <c r="FL587" s="33"/>
      <c r="FM587" s="33"/>
      <c r="FN587" s="33"/>
      <c r="FO587" s="33"/>
      <c r="FP587" s="33"/>
      <c r="FQ587" s="33"/>
      <c r="FR587" s="33"/>
      <c r="FS587" s="33"/>
      <c r="FT587" s="33"/>
      <c r="FU587" s="33"/>
      <c r="FV587" s="33"/>
      <c r="FW587" s="33"/>
      <c r="FX587" s="33"/>
      <c r="FY587" s="33"/>
      <c r="FZ587" s="33"/>
      <c r="GA587" s="33"/>
      <c r="GB587" s="33"/>
      <c r="GC587" s="33"/>
      <c r="GD587" s="33"/>
      <c r="GE587" s="33"/>
      <c r="GF587" s="33"/>
      <c r="GG587" s="33"/>
      <c r="GH587" s="33"/>
      <c r="GI587" s="33"/>
      <c r="GJ587" s="33"/>
      <c r="GK587" s="33"/>
      <c r="GL587" s="33"/>
      <c r="GM587" s="33"/>
      <c r="GN587" s="33"/>
      <c r="GO587" s="33"/>
      <c r="GP587" s="33"/>
      <c r="GQ587" s="33"/>
      <c r="GR587" s="33"/>
      <c r="GS587" s="33"/>
      <c r="GT587" s="33"/>
      <c r="GU587" s="33"/>
      <c r="GV587" s="33"/>
      <c r="GW587" s="33"/>
      <c r="GX587" s="33"/>
      <c r="GY587" s="33"/>
      <c r="GZ587" s="33"/>
      <c r="HA587" s="33"/>
      <c r="HB587" s="33"/>
      <c r="HC587" s="33"/>
      <c r="HD587" s="33"/>
      <c r="HE587" s="33"/>
      <c r="HF587" s="33"/>
      <c r="HG587" s="33"/>
      <c r="HH587" s="33"/>
      <c r="HI587" s="33"/>
      <c r="HJ587" s="33"/>
      <c r="HK587" s="33"/>
      <c r="HL587" s="33"/>
      <c r="HM587" s="33"/>
      <c r="HN587" s="33"/>
      <c r="HO587" s="33"/>
      <c r="HP587" s="33"/>
      <c r="HQ587" s="33"/>
      <c r="HR587" s="33"/>
      <c r="HS587" s="33"/>
      <c r="HT587" s="33"/>
      <c r="HU587" s="33"/>
      <c r="HV587" s="33"/>
      <c r="HW587" s="33"/>
      <c r="HX587" s="33"/>
      <c r="HY587" s="33"/>
      <c r="HZ587" s="33"/>
      <c r="IA587" s="33"/>
      <c r="IB587" s="33"/>
      <c r="IC587" s="33"/>
      <c r="ID587" s="33"/>
      <c r="IE587" s="33"/>
      <c r="IF587" s="33"/>
      <c r="IG587" s="33"/>
      <c r="IH587" s="33"/>
      <c r="II587" s="33"/>
      <c r="IJ587" s="33"/>
      <c r="IK587" s="33"/>
      <c r="IL587" s="33"/>
      <c r="IM587" s="33"/>
      <c r="IN587" s="33"/>
      <c r="IO587" s="33"/>
      <c r="IP587" s="33"/>
      <c r="IQ587" s="33"/>
      <c r="IR587" s="33"/>
      <c r="IS587" s="33"/>
      <c r="IT587" s="33"/>
      <c r="IU587" s="33"/>
    </row>
    <row r="588" spans="1:255" s="34" customFormat="1" ht="18.75" customHeight="1">
      <c r="A588" s="31"/>
      <c r="B588" s="66"/>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89"/>
      <c r="AA588" s="89"/>
      <c r="AB588" s="89"/>
      <c r="AC588" s="89"/>
      <c r="AD588" s="89"/>
      <c r="AE588" s="148"/>
      <c r="AF588" s="190"/>
      <c r="AG588" s="190"/>
      <c r="AH588" s="190"/>
      <c r="AI588" s="190"/>
      <c r="AJ588" s="190"/>
      <c r="AK588" s="190"/>
      <c r="AL588" s="190"/>
      <c r="AM588" s="191"/>
      <c r="AN588" s="148"/>
      <c r="AO588" s="180"/>
      <c r="AP588" s="180"/>
      <c r="AQ588" s="180"/>
      <c r="AR588" s="180"/>
      <c r="AS588" s="180"/>
      <c r="AT588" s="180"/>
      <c r="AU588" s="180"/>
      <c r="AV588" s="181"/>
      <c r="AW588" s="148"/>
      <c r="AX588" s="180"/>
      <c r="AY588" s="180"/>
      <c r="AZ588" s="180"/>
      <c r="BA588" s="180"/>
      <c r="BB588" s="182"/>
      <c r="BC588" s="33"/>
      <c r="BD588" s="33"/>
      <c r="BE588" s="33"/>
      <c r="BF588" s="33"/>
      <c r="BG588" s="33"/>
      <c r="BH588" s="33"/>
      <c r="BI588" s="33"/>
      <c r="BJ588" s="33"/>
      <c r="BK588" s="33"/>
      <c r="BL588" s="33"/>
      <c r="BM588" s="33"/>
      <c r="BN588" s="33"/>
      <c r="BO588" s="33"/>
      <c r="BP588" s="33"/>
      <c r="BQ588" s="33"/>
      <c r="BR588" s="33"/>
      <c r="BS588" s="33"/>
      <c r="BT588" s="33"/>
      <c r="BU588" s="33"/>
      <c r="BV588" s="33"/>
      <c r="BW588" s="33"/>
      <c r="BX588" s="33"/>
      <c r="BY588" s="33"/>
      <c r="BZ588" s="33"/>
      <c r="CA588" s="33"/>
      <c r="CB588" s="33"/>
      <c r="CC588" s="33"/>
      <c r="CD588" s="33"/>
      <c r="CE588" s="33"/>
      <c r="CF588" s="33"/>
      <c r="CG588" s="33"/>
      <c r="CH588" s="33"/>
      <c r="CI588" s="33"/>
      <c r="CJ588" s="33"/>
      <c r="CK588" s="33"/>
      <c r="CL588" s="33"/>
      <c r="CM588" s="33"/>
      <c r="CN588" s="33"/>
      <c r="CO588" s="33"/>
      <c r="CP588" s="33"/>
      <c r="CQ588" s="33"/>
      <c r="CR588" s="33"/>
      <c r="CS588" s="33"/>
      <c r="CT588" s="33"/>
      <c r="CU588" s="33"/>
      <c r="CV588" s="33"/>
      <c r="CW588" s="33"/>
      <c r="CX588" s="33"/>
      <c r="CY588" s="33"/>
      <c r="CZ588" s="33"/>
      <c r="DA588" s="33"/>
      <c r="DB588" s="33"/>
      <c r="DC588" s="33"/>
      <c r="DD588" s="33"/>
      <c r="DE588" s="33"/>
      <c r="DF588" s="33"/>
      <c r="DG588" s="33"/>
      <c r="DH588" s="33"/>
      <c r="DI588" s="33"/>
      <c r="DJ588" s="33"/>
      <c r="DK588" s="33"/>
      <c r="DL588" s="33"/>
      <c r="DM588" s="33"/>
      <c r="DN588" s="33"/>
      <c r="DO588" s="33"/>
      <c r="DP588" s="33"/>
      <c r="DQ588" s="33"/>
      <c r="DR588" s="33"/>
      <c r="DS588" s="33"/>
      <c r="DT588" s="33"/>
      <c r="DU588" s="33"/>
      <c r="DV588" s="33"/>
      <c r="DW588" s="33"/>
      <c r="DX588" s="33"/>
      <c r="DY588" s="33"/>
      <c r="DZ588" s="33"/>
      <c r="EA588" s="33"/>
      <c r="EB588" s="33"/>
      <c r="EC588" s="33"/>
      <c r="ED588" s="33"/>
      <c r="EE588" s="33"/>
      <c r="EF588" s="33"/>
      <c r="EG588" s="33"/>
      <c r="EH588" s="33"/>
      <c r="EI588" s="33"/>
      <c r="EJ588" s="33"/>
      <c r="EK588" s="33"/>
      <c r="EL588" s="33"/>
      <c r="EM588" s="33"/>
      <c r="EN588" s="33"/>
      <c r="EO588" s="33"/>
      <c r="EP588" s="33"/>
      <c r="EQ588" s="33"/>
      <c r="ER588" s="33"/>
      <c r="ES588" s="33"/>
      <c r="ET588" s="33"/>
      <c r="EU588" s="33"/>
      <c r="EV588" s="33"/>
      <c r="EW588" s="33"/>
      <c r="EX588" s="33"/>
      <c r="EY588" s="33"/>
      <c r="EZ588" s="33"/>
      <c r="FA588" s="33"/>
      <c r="FB588" s="33"/>
      <c r="FC588" s="33"/>
      <c r="FD588" s="33"/>
      <c r="FE588" s="33"/>
      <c r="FF588" s="33"/>
      <c r="FG588" s="33"/>
      <c r="FH588" s="33"/>
      <c r="FI588" s="33"/>
      <c r="FJ588" s="33"/>
      <c r="FK588" s="33"/>
      <c r="FL588" s="33"/>
      <c r="FM588" s="33"/>
      <c r="FN588" s="33"/>
      <c r="FO588" s="33"/>
      <c r="FP588" s="33"/>
      <c r="FQ588" s="33"/>
      <c r="FR588" s="33"/>
      <c r="FS588" s="33"/>
      <c r="FT588" s="33"/>
      <c r="FU588" s="33"/>
      <c r="FV588" s="33"/>
      <c r="FW588" s="33"/>
      <c r="FX588" s="33"/>
      <c r="FY588" s="33"/>
      <c r="FZ588" s="33"/>
      <c r="GA588" s="33"/>
      <c r="GB588" s="33"/>
      <c r="GC588" s="33"/>
      <c r="GD588" s="33"/>
      <c r="GE588" s="33"/>
      <c r="GF588" s="33"/>
      <c r="GG588" s="33"/>
      <c r="GH588" s="33"/>
      <c r="GI588" s="33"/>
      <c r="GJ588" s="33"/>
      <c r="GK588" s="33"/>
      <c r="GL588" s="33"/>
      <c r="GM588" s="33"/>
      <c r="GN588" s="33"/>
      <c r="GO588" s="33"/>
      <c r="GP588" s="33"/>
      <c r="GQ588" s="33"/>
      <c r="GR588" s="33"/>
      <c r="GS588" s="33"/>
      <c r="GT588" s="33"/>
      <c r="GU588" s="33"/>
      <c r="GV588" s="33"/>
      <c r="GW588" s="33"/>
      <c r="GX588" s="33"/>
      <c r="GY588" s="33"/>
      <c r="GZ588" s="33"/>
      <c r="HA588" s="33"/>
      <c r="HB588" s="33"/>
      <c r="HC588" s="33"/>
      <c r="HD588" s="33"/>
      <c r="HE588" s="33"/>
      <c r="HF588" s="33"/>
      <c r="HG588" s="33"/>
      <c r="HH588" s="33"/>
      <c r="HI588" s="33"/>
      <c r="HJ588" s="33"/>
      <c r="HK588" s="33"/>
      <c r="HL588" s="33"/>
      <c r="HM588" s="33"/>
      <c r="HN588" s="33"/>
      <c r="HO588" s="33"/>
      <c r="HP588" s="33"/>
      <c r="HQ588" s="33"/>
      <c r="HR588" s="33"/>
      <c r="HS588" s="33"/>
      <c r="HT588" s="33"/>
      <c r="HU588" s="33"/>
      <c r="HV588" s="33"/>
      <c r="HW588" s="33"/>
      <c r="HX588" s="33"/>
      <c r="HY588" s="33"/>
      <c r="HZ588" s="33"/>
      <c r="IA588" s="33"/>
      <c r="IB588" s="33"/>
      <c r="IC588" s="33"/>
      <c r="ID588" s="33"/>
      <c r="IE588" s="33"/>
      <c r="IF588" s="33"/>
      <c r="IG588" s="33"/>
      <c r="IH588" s="33"/>
      <c r="II588" s="33"/>
      <c r="IJ588" s="33"/>
      <c r="IK588" s="33"/>
      <c r="IL588" s="33"/>
      <c r="IM588" s="33"/>
      <c r="IN588" s="33"/>
      <c r="IO588" s="33"/>
      <c r="IP588" s="33"/>
      <c r="IQ588" s="33"/>
      <c r="IR588" s="33"/>
      <c r="IS588" s="33"/>
      <c r="IT588" s="33"/>
      <c r="IU588" s="33"/>
    </row>
    <row r="589" spans="1:255" s="34" customFormat="1" ht="18.75" customHeight="1">
      <c r="A589" s="31"/>
      <c r="B589" s="58"/>
      <c r="C589" s="59"/>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148"/>
      <c r="AF589" s="190"/>
      <c r="AG589" s="190"/>
      <c r="AH589" s="190"/>
      <c r="AI589" s="190"/>
      <c r="AJ589" s="190"/>
      <c r="AK589" s="190"/>
      <c r="AL589" s="190"/>
      <c r="AM589" s="191"/>
      <c r="AN589" s="148"/>
      <c r="AO589" s="157"/>
      <c r="AP589" s="157"/>
      <c r="AQ589" s="157"/>
      <c r="AR589" s="157"/>
      <c r="AS589" s="157"/>
      <c r="AT589" s="157"/>
      <c r="AU589" s="157"/>
      <c r="AV589" s="158"/>
      <c r="AW589" s="148"/>
      <c r="AX589" s="180"/>
      <c r="AY589" s="180"/>
      <c r="AZ589" s="180"/>
      <c r="BA589" s="180"/>
      <c r="BB589" s="182"/>
      <c r="BC589" s="33"/>
      <c r="BD589" s="33"/>
      <c r="BE589" s="33"/>
      <c r="BF589" s="33"/>
      <c r="BG589" s="33"/>
      <c r="BH589" s="33"/>
      <c r="BI589" s="33"/>
      <c r="BJ589" s="33"/>
      <c r="BK589" s="33"/>
      <c r="BL589" s="33"/>
      <c r="BM589" s="33"/>
      <c r="BN589" s="33"/>
      <c r="BO589" s="33"/>
      <c r="BP589" s="33"/>
      <c r="BQ589" s="33"/>
      <c r="BR589" s="33"/>
      <c r="BS589" s="33"/>
      <c r="BT589" s="33"/>
      <c r="BU589" s="33"/>
      <c r="BV589" s="33"/>
      <c r="BW589" s="33"/>
      <c r="BX589" s="33"/>
      <c r="BY589" s="33"/>
      <c r="BZ589" s="33"/>
      <c r="CA589" s="33"/>
      <c r="CB589" s="33"/>
      <c r="CC589" s="33"/>
      <c r="CD589" s="33"/>
      <c r="CE589" s="33"/>
      <c r="CF589" s="33"/>
      <c r="CG589" s="33"/>
      <c r="CH589" s="33"/>
      <c r="CI589" s="33"/>
      <c r="CJ589" s="33"/>
      <c r="CK589" s="33"/>
      <c r="CL589" s="33"/>
      <c r="CM589" s="33"/>
      <c r="CN589" s="33"/>
      <c r="CO589" s="33"/>
      <c r="CP589" s="33"/>
      <c r="CQ589" s="33"/>
      <c r="CR589" s="33"/>
      <c r="CS589" s="33"/>
      <c r="CT589" s="33"/>
      <c r="CU589" s="33"/>
      <c r="CV589" s="33"/>
      <c r="CW589" s="33"/>
      <c r="CX589" s="33"/>
      <c r="CY589" s="33"/>
      <c r="CZ589" s="33"/>
      <c r="DA589" s="33"/>
      <c r="DB589" s="33"/>
      <c r="DC589" s="33"/>
      <c r="DD589" s="33"/>
      <c r="DE589" s="33"/>
      <c r="DF589" s="33"/>
      <c r="DG589" s="33"/>
      <c r="DH589" s="33"/>
      <c r="DI589" s="33"/>
      <c r="DJ589" s="33"/>
      <c r="DK589" s="33"/>
      <c r="DL589" s="33"/>
      <c r="DM589" s="33"/>
      <c r="DN589" s="33"/>
      <c r="DO589" s="33"/>
      <c r="DP589" s="33"/>
      <c r="DQ589" s="33"/>
      <c r="DR589" s="33"/>
      <c r="DS589" s="33"/>
      <c r="DT589" s="33"/>
      <c r="DU589" s="33"/>
      <c r="DV589" s="33"/>
      <c r="DW589" s="33"/>
      <c r="DX589" s="33"/>
      <c r="DY589" s="33"/>
      <c r="DZ589" s="33"/>
      <c r="EA589" s="33"/>
      <c r="EB589" s="33"/>
      <c r="EC589" s="33"/>
      <c r="ED589" s="33"/>
      <c r="EE589" s="33"/>
      <c r="EF589" s="33"/>
      <c r="EG589" s="33"/>
      <c r="EH589" s="33"/>
      <c r="EI589" s="33"/>
      <c r="EJ589" s="33"/>
      <c r="EK589" s="33"/>
      <c r="EL589" s="33"/>
      <c r="EM589" s="33"/>
      <c r="EN589" s="33"/>
      <c r="EO589" s="33"/>
      <c r="EP589" s="33"/>
      <c r="EQ589" s="33"/>
      <c r="ER589" s="33"/>
      <c r="ES589" s="33"/>
      <c r="ET589" s="33"/>
      <c r="EU589" s="33"/>
      <c r="EV589" s="33"/>
      <c r="EW589" s="33"/>
      <c r="EX589" s="33"/>
      <c r="EY589" s="33"/>
      <c r="EZ589" s="33"/>
      <c r="FA589" s="33"/>
      <c r="FB589" s="33"/>
      <c r="FC589" s="33"/>
      <c r="FD589" s="33"/>
      <c r="FE589" s="33"/>
      <c r="FF589" s="33"/>
      <c r="FG589" s="33"/>
      <c r="FH589" s="33"/>
      <c r="FI589" s="33"/>
      <c r="FJ589" s="33"/>
      <c r="FK589" s="33"/>
      <c r="FL589" s="33"/>
      <c r="FM589" s="33"/>
      <c r="FN589" s="33"/>
      <c r="FO589" s="33"/>
      <c r="FP589" s="33"/>
      <c r="FQ589" s="33"/>
      <c r="FR589" s="33"/>
      <c r="FS589" s="33"/>
      <c r="FT589" s="33"/>
      <c r="FU589" s="33"/>
      <c r="FV589" s="33"/>
      <c r="FW589" s="33"/>
      <c r="FX589" s="33"/>
      <c r="FY589" s="33"/>
      <c r="FZ589" s="33"/>
      <c r="GA589" s="33"/>
      <c r="GB589" s="33"/>
      <c r="GC589" s="33"/>
      <c r="GD589" s="33"/>
      <c r="GE589" s="33"/>
      <c r="GF589" s="33"/>
      <c r="GG589" s="33"/>
      <c r="GH589" s="33"/>
      <c r="GI589" s="33"/>
      <c r="GJ589" s="33"/>
      <c r="GK589" s="33"/>
      <c r="GL589" s="33"/>
      <c r="GM589" s="33"/>
      <c r="GN589" s="33"/>
      <c r="GO589" s="33"/>
      <c r="GP589" s="33"/>
      <c r="GQ589" s="33"/>
      <c r="GR589" s="33"/>
      <c r="GS589" s="33"/>
      <c r="GT589" s="33"/>
      <c r="GU589" s="33"/>
      <c r="GV589" s="33"/>
      <c r="GW589" s="33"/>
      <c r="GX589" s="33"/>
      <c r="GY589" s="33"/>
      <c r="GZ589" s="33"/>
      <c r="HA589" s="33"/>
      <c r="HB589" s="33"/>
      <c r="HC589" s="33"/>
      <c r="HD589" s="33"/>
      <c r="HE589" s="33"/>
      <c r="HF589" s="33"/>
      <c r="HG589" s="33"/>
      <c r="HH589" s="33"/>
      <c r="HI589" s="33"/>
      <c r="HJ589" s="33"/>
      <c r="HK589" s="33"/>
      <c r="HL589" s="33"/>
      <c r="HM589" s="33"/>
      <c r="HN589" s="33"/>
      <c r="HO589" s="33"/>
      <c r="HP589" s="33"/>
      <c r="HQ589" s="33"/>
      <c r="HR589" s="33"/>
      <c r="HS589" s="33"/>
      <c r="HT589" s="33"/>
      <c r="HU589" s="33"/>
      <c r="HV589" s="33"/>
      <c r="HW589" s="33"/>
      <c r="HX589" s="33"/>
      <c r="HY589" s="33"/>
      <c r="HZ589" s="33"/>
      <c r="IA589" s="33"/>
      <c r="IB589" s="33"/>
      <c r="IC589" s="33"/>
      <c r="ID589" s="33"/>
      <c r="IE589" s="33"/>
      <c r="IF589" s="33"/>
      <c r="IG589" s="33"/>
      <c r="IH589" s="33"/>
      <c r="II589" s="33"/>
      <c r="IJ589" s="33"/>
      <c r="IK589" s="33"/>
      <c r="IL589" s="33"/>
      <c r="IM589" s="33"/>
      <c r="IN589" s="33"/>
      <c r="IO589" s="33"/>
      <c r="IP589" s="33"/>
      <c r="IQ589" s="33"/>
      <c r="IR589" s="33"/>
      <c r="IS589" s="33"/>
      <c r="IT589" s="33"/>
      <c r="IU589" s="33"/>
    </row>
    <row r="590" spans="1:255" s="34" customFormat="1" ht="18.75" customHeight="1" thickBot="1">
      <c r="A590" s="31"/>
      <c r="B590" s="68"/>
      <c r="C590" s="69"/>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159"/>
      <c r="AF590" s="199"/>
      <c r="AG590" s="199"/>
      <c r="AH590" s="199"/>
      <c r="AI590" s="199"/>
      <c r="AJ590" s="199"/>
      <c r="AK590" s="199"/>
      <c r="AL590" s="199"/>
      <c r="AM590" s="200"/>
      <c r="AN590" s="159"/>
      <c r="AO590" s="162"/>
      <c r="AP590" s="162"/>
      <c r="AQ590" s="162"/>
      <c r="AR590" s="162"/>
      <c r="AS590" s="162"/>
      <c r="AT590" s="162"/>
      <c r="AU590" s="162"/>
      <c r="AV590" s="163"/>
      <c r="AW590" s="164"/>
      <c r="AX590" s="201"/>
      <c r="AY590" s="201"/>
      <c r="AZ590" s="201"/>
      <c r="BA590" s="201"/>
      <c r="BB590" s="202"/>
      <c r="BC590" s="33"/>
      <c r="BD590" s="33"/>
      <c r="BE590" s="33"/>
      <c r="BF590" s="33"/>
      <c r="BG590" s="33"/>
      <c r="BH590" s="33"/>
      <c r="BI590" s="33"/>
      <c r="BJ590" s="33"/>
      <c r="BK590" s="33"/>
      <c r="BL590" s="33"/>
      <c r="BM590" s="33"/>
      <c r="BN590" s="33"/>
      <c r="BO590" s="33"/>
      <c r="BP590" s="33"/>
      <c r="BQ590" s="33"/>
      <c r="BR590" s="33"/>
      <c r="BS590" s="33"/>
      <c r="BT590" s="33"/>
      <c r="BU590" s="33"/>
      <c r="BV590" s="33"/>
      <c r="BW590" s="33"/>
      <c r="BX590" s="33"/>
      <c r="BY590" s="33"/>
      <c r="BZ590" s="33"/>
      <c r="CA590" s="33"/>
      <c r="CB590" s="33"/>
      <c r="CC590" s="33"/>
      <c r="CD590" s="33"/>
      <c r="CE590" s="33"/>
      <c r="CF590" s="33"/>
      <c r="CG590" s="33"/>
      <c r="CH590" s="33"/>
      <c r="CI590" s="33"/>
      <c r="CJ590" s="33"/>
      <c r="CK590" s="33"/>
      <c r="CL590" s="33"/>
      <c r="CM590" s="33"/>
      <c r="CN590" s="33"/>
      <c r="CO590" s="33"/>
      <c r="CP590" s="33"/>
      <c r="CQ590" s="33"/>
      <c r="CR590" s="33"/>
      <c r="CS590" s="33"/>
      <c r="CT590" s="33"/>
      <c r="CU590" s="33"/>
      <c r="CV590" s="33"/>
      <c r="CW590" s="33"/>
      <c r="CX590" s="33"/>
      <c r="CY590" s="33"/>
      <c r="CZ590" s="33"/>
      <c r="DA590" s="33"/>
      <c r="DB590" s="33"/>
      <c r="DC590" s="33"/>
      <c r="DD590" s="33"/>
      <c r="DE590" s="33"/>
      <c r="DF590" s="33"/>
      <c r="DG590" s="33"/>
      <c r="DH590" s="33"/>
      <c r="DI590" s="33"/>
      <c r="DJ590" s="33"/>
      <c r="DK590" s="33"/>
      <c r="DL590" s="33"/>
      <c r="DM590" s="33"/>
      <c r="DN590" s="33"/>
      <c r="DO590" s="33"/>
      <c r="DP590" s="33"/>
      <c r="DQ590" s="33"/>
      <c r="DR590" s="33"/>
      <c r="DS590" s="33"/>
      <c r="DT590" s="33"/>
      <c r="DU590" s="33"/>
      <c r="DV590" s="33"/>
      <c r="DW590" s="33"/>
      <c r="DX590" s="33"/>
      <c r="DY590" s="33"/>
      <c r="DZ590" s="33"/>
      <c r="EA590" s="33"/>
      <c r="EB590" s="33"/>
      <c r="EC590" s="33"/>
      <c r="ED590" s="33"/>
      <c r="EE590" s="33"/>
      <c r="EF590" s="33"/>
      <c r="EG590" s="33"/>
      <c r="EH590" s="33"/>
      <c r="EI590" s="33"/>
      <c r="EJ590" s="33"/>
      <c r="EK590" s="33"/>
      <c r="EL590" s="33"/>
      <c r="EM590" s="33"/>
      <c r="EN590" s="33"/>
      <c r="EO590" s="33"/>
      <c r="EP590" s="33"/>
      <c r="EQ590" s="33"/>
      <c r="ER590" s="33"/>
      <c r="ES590" s="33"/>
      <c r="ET590" s="33"/>
      <c r="EU590" s="33"/>
      <c r="EV590" s="33"/>
      <c r="EW590" s="33"/>
      <c r="EX590" s="33"/>
      <c r="EY590" s="33"/>
      <c r="EZ590" s="33"/>
      <c r="FA590" s="33"/>
      <c r="FB590" s="33"/>
      <c r="FC590" s="33"/>
      <c r="FD590" s="33"/>
      <c r="FE590" s="33"/>
      <c r="FF590" s="33"/>
      <c r="FG590" s="33"/>
      <c r="FH590" s="33"/>
      <c r="FI590" s="33"/>
      <c r="FJ590" s="33"/>
      <c r="FK590" s="33"/>
      <c r="FL590" s="33"/>
      <c r="FM590" s="33"/>
      <c r="FN590" s="33"/>
      <c r="FO590" s="33"/>
      <c r="FP590" s="33"/>
      <c r="FQ590" s="33"/>
      <c r="FR590" s="33"/>
      <c r="FS590" s="33"/>
      <c r="FT590" s="33"/>
      <c r="FU590" s="33"/>
      <c r="FV590" s="33"/>
      <c r="FW590" s="33"/>
      <c r="FX590" s="33"/>
      <c r="FY590" s="33"/>
      <c r="FZ590" s="33"/>
      <c r="GA590" s="33"/>
      <c r="GB590" s="33"/>
      <c r="GC590" s="33"/>
      <c r="GD590" s="33"/>
      <c r="GE590" s="33"/>
      <c r="GF590" s="33"/>
      <c r="GG590" s="33"/>
      <c r="GH590" s="33"/>
      <c r="GI590" s="33"/>
      <c r="GJ590" s="33"/>
      <c r="GK590" s="33"/>
      <c r="GL590" s="33"/>
      <c r="GM590" s="33"/>
      <c r="GN590" s="33"/>
      <c r="GO590" s="33"/>
      <c r="GP590" s="33"/>
      <c r="GQ590" s="33"/>
      <c r="GR590" s="33"/>
      <c r="GS590" s="33"/>
      <c r="GT590" s="33"/>
      <c r="GU590" s="33"/>
      <c r="GV590" s="33"/>
      <c r="GW590" s="33"/>
      <c r="GX590" s="33"/>
      <c r="GY590" s="33"/>
      <c r="GZ590" s="33"/>
      <c r="HA590" s="33"/>
      <c r="HB590" s="33"/>
      <c r="HC590" s="33"/>
      <c r="HD590" s="33"/>
      <c r="HE590" s="33"/>
      <c r="HF590" s="33"/>
      <c r="HG590" s="33"/>
      <c r="HH590" s="33"/>
      <c r="HI590" s="33"/>
      <c r="HJ590" s="33"/>
      <c r="HK590" s="33"/>
      <c r="HL590" s="33"/>
      <c r="HM590" s="33"/>
      <c r="HN590" s="33"/>
      <c r="HO590" s="33"/>
      <c r="HP590" s="33"/>
      <c r="HQ590" s="33"/>
      <c r="HR590" s="33"/>
      <c r="HS590" s="33"/>
      <c r="HT590" s="33"/>
      <c r="HU590" s="33"/>
      <c r="HV590" s="33"/>
      <c r="HW590" s="33"/>
      <c r="HX590" s="33"/>
      <c r="HY590" s="33"/>
      <c r="HZ590" s="33"/>
      <c r="IA590" s="33"/>
      <c r="IB590" s="33"/>
      <c r="IC590" s="33"/>
      <c r="ID590" s="33"/>
      <c r="IE590" s="33"/>
      <c r="IF590" s="33"/>
      <c r="IG590" s="33"/>
      <c r="IH590" s="33"/>
      <c r="II590" s="33"/>
      <c r="IJ590" s="33"/>
      <c r="IK590" s="33"/>
      <c r="IL590" s="33"/>
      <c r="IM590" s="33"/>
      <c r="IN590" s="33"/>
      <c r="IO590" s="33"/>
      <c r="IP590" s="33"/>
      <c r="IQ590" s="33"/>
      <c r="IR590" s="33"/>
      <c r="IS590" s="33"/>
      <c r="IT590" s="33"/>
      <c r="IU590" s="33"/>
    </row>
    <row r="591" spans="1:255" s="34" customFormat="1" ht="18.75" customHeight="1" thickTop="1" thickBot="1">
      <c r="A591" s="48"/>
      <c r="B591" s="183" t="s">
        <v>80</v>
      </c>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c r="Z591" s="203"/>
      <c r="AA591" s="203"/>
      <c r="AB591" s="203"/>
      <c r="AC591" s="203"/>
      <c r="AD591" s="204"/>
      <c r="AE591" s="186">
        <f>AE583</f>
        <v>1295979</v>
      </c>
      <c r="AF591" s="205"/>
      <c r="AG591" s="205"/>
      <c r="AH591" s="205"/>
      <c r="AI591" s="205"/>
      <c r="AJ591" s="205"/>
      <c r="AK591" s="205"/>
      <c r="AL591" s="205"/>
      <c r="AM591" s="206"/>
      <c r="AN591" s="186">
        <f>AN583</f>
        <v>1222242</v>
      </c>
      <c r="AO591" s="205"/>
      <c r="AP591" s="205"/>
      <c r="AQ591" s="205"/>
      <c r="AR591" s="205"/>
      <c r="AS591" s="205"/>
      <c r="AT591" s="205"/>
      <c r="AU591" s="205"/>
      <c r="AV591" s="206"/>
      <c r="AW591" s="186"/>
      <c r="AX591" s="205"/>
      <c r="AY591" s="205"/>
      <c r="AZ591" s="205"/>
      <c r="BA591" s="205"/>
      <c r="BB591" s="207"/>
      <c r="BC591" s="33"/>
      <c r="BD591" s="33"/>
      <c r="BE591" s="33"/>
      <c r="BF591" s="33"/>
      <c r="BG591" s="33"/>
      <c r="BH591" s="33"/>
      <c r="BI591" s="33"/>
      <c r="BJ591" s="33"/>
      <c r="BK591" s="33"/>
      <c r="BL591" s="33"/>
      <c r="BM591" s="33"/>
      <c r="BN591" s="33"/>
      <c r="BO591" s="33"/>
      <c r="BP591" s="33"/>
      <c r="BQ591" s="33"/>
      <c r="BR591" s="33"/>
      <c r="BS591" s="33"/>
      <c r="BT591" s="33"/>
      <c r="BU591" s="33"/>
      <c r="BV591" s="33"/>
      <c r="BW591" s="33"/>
      <c r="BX591" s="33"/>
      <c r="BY591" s="33"/>
      <c r="BZ591" s="33"/>
      <c r="CA591" s="33"/>
      <c r="CB591" s="33"/>
      <c r="CC591" s="33"/>
      <c r="CD591" s="33"/>
      <c r="CE591" s="33"/>
      <c r="CF591" s="33"/>
      <c r="CG591" s="33"/>
      <c r="CH591" s="33"/>
      <c r="CI591" s="33"/>
      <c r="CJ591" s="33"/>
      <c r="CK591" s="33"/>
      <c r="CL591" s="33"/>
      <c r="CM591" s="33"/>
      <c r="CN591" s="33"/>
      <c r="CO591" s="33"/>
      <c r="CP591" s="33"/>
      <c r="CQ591" s="33"/>
      <c r="CR591" s="33"/>
      <c r="CS591" s="33"/>
      <c r="CT591" s="33"/>
      <c r="CU591" s="33"/>
      <c r="CV591" s="33"/>
      <c r="CW591" s="33"/>
      <c r="CX591" s="33"/>
      <c r="CY591" s="33"/>
      <c r="CZ591" s="33"/>
      <c r="DA591" s="33"/>
      <c r="DB591" s="33"/>
      <c r="DC591" s="33"/>
      <c r="DD591" s="33"/>
      <c r="DE591" s="33"/>
      <c r="DF591" s="33"/>
      <c r="DG591" s="33"/>
      <c r="DH591" s="33"/>
      <c r="DI591" s="33"/>
      <c r="DJ591" s="33"/>
      <c r="DK591" s="33"/>
      <c r="DL591" s="33"/>
      <c r="DM591" s="33"/>
      <c r="DN591" s="33"/>
      <c r="DO591" s="33"/>
      <c r="DP591" s="33"/>
      <c r="DQ591" s="33"/>
      <c r="DR591" s="33"/>
      <c r="DS591" s="33"/>
      <c r="DT591" s="33"/>
      <c r="DU591" s="33"/>
      <c r="DV591" s="33"/>
      <c r="DW591" s="33"/>
      <c r="DX591" s="33"/>
      <c r="DY591" s="33"/>
      <c r="DZ591" s="33"/>
      <c r="EA591" s="33"/>
      <c r="EB591" s="33"/>
      <c r="EC591" s="33"/>
      <c r="ED591" s="33"/>
      <c r="EE591" s="33"/>
      <c r="EF591" s="33"/>
      <c r="EG591" s="33"/>
      <c r="EH591" s="33"/>
      <c r="EI591" s="33"/>
      <c r="EJ591" s="33"/>
      <c r="EK591" s="33"/>
      <c r="EL591" s="33"/>
      <c r="EM591" s="33"/>
      <c r="EN591" s="33"/>
      <c r="EO591" s="33"/>
      <c r="EP591" s="33"/>
      <c r="EQ591" s="33"/>
      <c r="ER591" s="33"/>
      <c r="ES591" s="33"/>
      <c r="ET591" s="33"/>
      <c r="EU591" s="33"/>
      <c r="EV591" s="33"/>
      <c r="EW591" s="33"/>
      <c r="EX591" s="33"/>
      <c r="EY591" s="33"/>
      <c r="EZ591" s="33"/>
      <c r="FA591" s="33"/>
      <c r="FB591" s="33"/>
      <c r="FC591" s="33"/>
      <c r="FD591" s="33"/>
      <c r="FE591" s="33"/>
      <c r="FF591" s="33"/>
      <c r="FG591" s="33"/>
      <c r="FH591" s="33"/>
      <c r="FI591" s="33"/>
      <c r="FJ591" s="33"/>
      <c r="FK591" s="33"/>
      <c r="FL591" s="33"/>
      <c r="FM591" s="33"/>
      <c r="FN591" s="33"/>
      <c r="FO591" s="33"/>
      <c r="FP591" s="33"/>
      <c r="FQ591" s="33"/>
      <c r="FR591" s="33"/>
      <c r="FS591" s="33"/>
      <c r="FT591" s="33"/>
      <c r="FU591" s="33"/>
      <c r="FV591" s="33"/>
      <c r="FW591" s="33"/>
      <c r="FX591" s="33"/>
      <c r="FY591" s="33"/>
      <c r="FZ591" s="33"/>
      <c r="GA591" s="33"/>
      <c r="GB591" s="33"/>
      <c r="GC591" s="33"/>
      <c r="GD591" s="33"/>
      <c r="GE591" s="33"/>
      <c r="GF591" s="33"/>
      <c r="GG591" s="33"/>
      <c r="GH591" s="33"/>
      <c r="GI591" s="33"/>
      <c r="GJ591" s="33"/>
      <c r="GK591" s="33"/>
      <c r="GL591" s="33"/>
      <c r="GM591" s="33"/>
      <c r="GN591" s="33"/>
      <c r="GO591" s="33"/>
      <c r="GP591" s="33"/>
      <c r="GQ591" s="33"/>
      <c r="GR591" s="33"/>
      <c r="GS591" s="33"/>
      <c r="GT591" s="33"/>
      <c r="GU591" s="33"/>
      <c r="GV591" s="33"/>
      <c r="GW591" s="33"/>
      <c r="GX591" s="33"/>
      <c r="GY591" s="33"/>
      <c r="GZ591" s="33"/>
      <c r="HA591" s="33"/>
      <c r="HB591" s="33"/>
      <c r="HC591" s="33"/>
      <c r="HD591" s="33"/>
      <c r="HE591" s="33"/>
      <c r="HF591" s="33"/>
      <c r="HG591" s="33"/>
      <c r="HH591" s="33"/>
      <c r="HI591" s="33"/>
      <c r="HJ591" s="33"/>
      <c r="HK591" s="33"/>
      <c r="HL591" s="33"/>
      <c r="HM591" s="33"/>
      <c r="HN591" s="33"/>
      <c r="HO591" s="33"/>
      <c r="HP591" s="33"/>
      <c r="HQ591" s="33"/>
      <c r="HR591" s="33"/>
      <c r="HS591" s="33"/>
      <c r="HT591" s="33"/>
      <c r="HU591" s="33"/>
      <c r="HV591" s="33"/>
      <c r="HW591" s="33"/>
      <c r="HX591" s="33"/>
      <c r="HY591" s="33"/>
      <c r="HZ591" s="33"/>
      <c r="IA591" s="33"/>
      <c r="IB591" s="33"/>
      <c r="IC591" s="33"/>
      <c r="ID591" s="33"/>
      <c r="IE591" s="33"/>
      <c r="IF591" s="33"/>
      <c r="IG591" s="33"/>
      <c r="IH591" s="33"/>
      <c r="II591" s="33"/>
      <c r="IJ591" s="33"/>
      <c r="IK591" s="33"/>
      <c r="IL591" s="33"/>
      <c r="IM591" s="33"/>
      <c r="IN591" s="33"/>
      <c r="IO591" s="33"/>
      <c r="IP591" s="33"/>
      <c r="IQ591" s="33"/>
      <c r="IR591" s="33"/>
      <c r="IS591" s="33"/>
      <c r="IT591" s="33"/>
      <c r="IU591" s="33"/>
    </row>
    <row r="592" spans="1:255" ht="13.5">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c r="AJ592" s="64"/>
      <c r="AK592" s="64"/>
      <c r="AL592" s="64"/>
      <c r="AM592" s="64"/>
      <c r="AN592" s="64"/>
      <c r="AO592" s="64"/>
      <c r="AP592" s="64"/>
      <c r="AQ592" s="64"/>
      <c r="AR592" s="64"/>
      <c r="AS592" s="64"/>
      <c r="AT592" s="64"/>
      <c r="AU592" s="64"/>
      <c r="AV592" s="64"/>
      <c r="AW592" s="64"/>
      <c r="AX592" s="64"/>
      <c r="AY592" s="64"/>
      <c r="AZ592" s="64"/>
      <c r="BA592" s="64"/>
      <c r="BB592" s="64"/>
    </row>
    <row r="593" spans="1:59" ht="14.25">
      <c r="A593" s="35" t="s">
        <v>66</v>
      </c>
      <c r="BA593" s="36"/>
      <c r="BB593" s="37" t="s">
        <v>67</v>
      </c>
      <c r="BC593" s="36"/>
    </row>
    <row r="595" spans="1:59">
      <c r="AD595" s="38"/>
      <c r="AH595" s="38"/>
      <c r="AI595" s="38"/>
      <c r="AJ595" s="38"/>
      <c r="AK595" s="38"/>
      <c r="AL595" s="38"/>
      <c r="AM595" s="38"/>
      <c r="AS595" s="38"/>
      <c r="BB595" s="39" t="s">
        <v>68</v>
      </c>
    </row>
    <row r="596" spans="1:59">
      <c r="AD596" s="38"/>
      <c r="AH596" s="38"/>
      <c r="AI596" s="38"/>
      <c r="AJ596" s="38"/>
      <c r="AK596" s="38"/>
      <c r="AL596" s="38"/>
      <c r="AM596" s="38"/>
      <c r="AS596" s="38"/>
    </row>
    <row r="597" spans="1:59" ht="13.5" thickBot="1">
      <c r="AD597" s="38"/>
      <c r="AH597" s="38"/>
      <c r="AI597" s="38"/>
      <c r="AJ597" s="38"/>
      <c r="AK597" s="38"/>
      <c r="AL597" s="38"/>
      <c r="AM597" s="38"/>
      <c r="AS597" s="38"/>
    </row>
    <row r="598" spans="1:59" s="74" customFormat="1" ht="15" thickBot="1">
      <c r="A598" s="219" t="s">
        <v>69</v>
      </c>
      <c r="B598" s="220"/>
      <c r="C598" s="220"/>
      <c r="D598" s="220"/>
      <c r="E598" s="220"/>
      <c r="F598" s="220"/>
      <c r="G598" s="220"/>
      <c r="H598" s="220"/>
      <c r="I598" s="220"/>
      <c r="J598" s="220"/>
      <c r="K598" s="221"/>
      <c r="L598" s="130">
        <v>17</v>
      </c>
      <c r="M598" s="131"/>
      <c r="N598" s="131"/>
      <c r="O598" s="132"/>
      <c r="P598" s="219" t="s">
        <v>70</v>
      </c>
      <c r="Q598" s="220"/>
      <c r="R598" s="220"/>
      <c r="S598" s="220"/>
      <c r="T598" s="220"/>
      <c r="U598" s="221"/>
      <c r="V598" s="133" t="s">
        <v>152</v>
      </c>
      <c r="W598" s="133"/>
      <c r="X598" s="133"/>
      <c r="Y598" s="133"/>
      <c r="Z598" s="133"/>
      <c r="AA598" s="133"/>
      <c r="AB598" s="133"/>
      <c r="AC598" s="133"/>
      <c r="AD598" s="133"/>
      <c r="AE598" s="133"/>
      <c r="AF598" s="133"/>
      <c r="AG598" s="133"/>
      <c r="AH598" s="133"/>
      <c r="AI598" s="133"/>
      <c r="AJ598" s="133"/>
      <c r="AK598" s="133"/>
      <c r="AL598" s="133"/>
      <c r="AM598" s="133"/>
      <c r="AN598" s="133"/>
      <c r="AO598" s="133"/>
      <c r="AP598" s="133"/>
      <c r="AQ598" s="133"/>
      <c r="AR598" s="133"/>
      <c r="AS598" s="133"/>
      <c r="AT598" s="133"/>
      <c r="AU598" s="133"/>
      <c r="AV598" s="133"/>
      <c r="AW598" s="133"/>
      <c r="AX598" s="133"/>
      <c r="AY598" s="133"/>
      <c r="AZ598" s="133"/>
      <c r="BA598" s="133"/>
      <c r="BB598" s="134"/>
    </row>
    <row r="599" spans="1:59" ht="14.25">
      <c r="A599" s="40"/>
      <c r="B599" s="40"/>
      <c r="C599" s="40"/>
      <c r="D599" s="40"/>
      <c r="E599" s="40"/>
      <c r="F599" s="40"/>
      <c r="G599" s="40"/>
      <c r="H599" s="40"/>
      <c r="I599" s="40"/>
      <c r="J599" s="40"/>
      <c r="K599" s="40"/>
      <c r="L599" s="41"/>
      <c r="M599" s="41"/>
      <c r="N599" s="41"/>
      <c r="O599" s="41"/>
      <c r="P599" s="40"/>
      <c r="Q599" s="40"/>
      <c r="R599" s="40"/>
      <c r="S599" s="40"/>
      <c r="T599" s="40"/>
      <c r="U599" s="40"/>
      <c r="V599" s="42"/>
      <c r="W599" s="42"/>
      <c r="X599" s="42"/>
      <c r="Y599" s="42"/>
      <c r="Z599" s="42"/>
      <c r="AA599" s="42"/>
      <c r="AB599" s="42"/>
      <c r="AC599" s="42"/>
      <c r="AD599" s="42"/>
      <c r="AE599" s="42"/>
      <c r="AF599" s="42"/>
      <c r="AG599" s="42"/>
      <c r="AH599" s="42"/>
      <c r="AI599" s="42"/>
      <c r="AJ599" s="42"/>
      <c r="AK599" s="42"/>
      <c r="AL599" s="42"/>
      <c r="AM599" s="42"/>
      <c r="AN599" s="42"/>
      <c r="AO599" s="42"/>
      <c r="AP599" s="42"/>
      <c r="AQ599" s="42"/>
      <c r="AR599" s="42"/>
      <c r="AS599" s="42"/>
      <c r="AT599" s="42"/>
      <c r="AU599" s="42"/>
      <c r="AV599" s="42"/>
      <c r="AW599" s="42"/>
      <c r="AX599" s="42"/>
      <c r="AY599" s="42"/>
      <c r="AZ599" s="42"/>
      <c r="BA599" s="42"/>
      <c r="BB599" s="42"/>
    </row>
    <row r="600" spans="1:59" ht="14.25">
      <c r="A600" s="43"/>
      <c r="B600" s="44" t="s">
        <v>72</v>
      </c>
      <c r="C600" s="31"/>
      <c r="D600" s="31"/>
      <c r="E600" s="31"/>
      <c r="F600" s="31"/>
      <c r="G600" s="31"/>
      <c r="H600" s="31"/>
      <c r="I600" s="31"/>
      <c r="J600" s="31"/>
      <c r="K600" s="31"/>
      <c r="L600" s="45"/>
      <c r="M600" s="45"/>
      <c r="N600" s="45"/>
      <c r="O600" s="45"/>
      <c r="P600" s="31"/>
      <c r="Q600" s="31"/>
      <c r="R600" s="31"/>
      <c r="S600" s="31"/>
      <c r="T600" s="31"/>
      <c r="U600" s="31"/>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row>
    <row r="601" spans="1:59" ht="15" thickBot="1">
      <c r="A601" s="31"/>
      <c r="B601" s="31"/>
      <c r="C601" s="31"/>
      <c r="D601" s="31"/>
      <c r="E601" s="31"/>
      <c r="F601" s="31"/>
      <c r="G601" s="31"/>
      <c r="H601" s="31"/>
      <c r="I601" s="31"/>
      <c r="J601" s="31"/>
      <c r="K601" s="31"/>
      <c r="L601" s="45"/>
      <c r="M601" s="45"/>
      <c r="N601" s="45"/>
      <c r="O601" s="45"/>
      <c r="P601" s="31"/>
      <c r="Q601" s="31"/>
      <c r="R601" s="31"/>
      <c r="S601" s="31"/>
      <c r="T601" s="31"/>
      <c r="U601" s="31"/>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c r="BA601" s="44"/>
      <c r="BB601" s="44"/>
    </row>
    <row r="602" spans="1:59" ht="14.25">
      <c r="A602" s="31"/>
      <c r="B602" s="46"/>
      <c r="C602" s="40"/>
      <c r="D602" s="40"/>
      <c r="E602" s="40"/>
      <c r="F602" s="40"/>
      <c r="G602" s="40"/>
      <c r="H602" s="40"/>
      <c r="I602" s="40"/>
      <c r="J602" s="40"/>
      <c r="K602" s="40"/>
      <c r="L602" s="41"/>
      <c r="M602" s="41"/>
      <c r="N602" s="41"/>
      <c r="O602" s="41"/>
      <c r="P602" s="40"/>
      <c r="Q602" s="40"/>
      <c r="R602" s="40"/>
      <c r="S602" s="40"/>
      <c r="T602" s="40"/>
      <c r="U602" s="40"/>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c r="AR602" s="42"/>
      <c r="AS602" s="42"/>
      <c r="AT602" s="42"/>
      <c r="AU602" s="42"/>
      <c r="AV602" s="42"/>
      <c r="AW602" s="42"/>
      <c r="AX602" s="42"/>
      <c r="AY602" s="42"/>
      <c r="AZ602" s="42"/>
      <c r="BA602" s="42"/>
      <c r="BB602" s="47"/>
    </row>
    <row r="603" spans="1:59" s="74" customFormat="1" ht="14.25">
      <c r="A603" s="44"/>
      <c r="B603" s="135" t="s">
        <v>153</v>
      </c>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c r="AA603" s="136"/>
      <c r="AB603" s="136"/>
      <c r="AC603" s="136"/>
      <c r="AD603" s="136"/>
      <c r="AE603" s="136"/>
      <c r="AF603" s="136"/>
      <c r="AG603" s="136"/>
      <c r="AH603" s="136"/>
      <c r="AI603" s="136"/>
      <c r="AJ603" s="136"/>
      <c r="AK603" s="136"/>
      <c r="AL603" s="136"/>
      <c r="AM603" s="136"/>
      <c r="AN603" s="136"/>
      <c r="AO603" s="136"/>
      <c r="AP603" s="136"/>
      <c r="AQ603" s="136"/>
      <c r="AR603" s="136"/>
      <c r="AS603" s="136"/>
      <c r="AT603" s="136"/>
      <c r="AU603" s="136"/>
      <c r="AV603" s="136"/>
      <c r="AW603" s="136"/>
      <c r="AX603" s="136"/>
      <c r="AY603" s="136"/>
      <c r="AZ603" s="136"/>
      <c r="BA603" s="136"/>
      <c r="BB603" s="137"/>
    </row>
    <row r="604" spans="1:59" ht="13.5">
      <c r="A604" s="31"/>
      <c r="B604" s="135"/>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c r="AB604" s="136"/>
      <c r="AC604" s="136"/>
      <c r="AD604" s="136"/>
      <c r="AE604" s="136"/>
      <c r="AF604" s="136"/>
      <c r="AG604" s="136"/>
      <c r="AH604" s="136"/>
      <c r="AI604" s="136"/>
      <c r="AJ604" s="136"/>
      <c r="AK604" s="136"/>
      <c r="AL604" s="136"/>
      <c r="AM604" s="136"/>
      <c r="AN604" s="136"/>
      <c r="AO604" s="136"/>
      <c r="AP604" s="136"/>
      <c r="AQ604" s="136"/>
      <c r="AR604" s="136"/>
      <c r="AS604" s="136"/>
      <c r="AT604" s="136"/>
      <c r="AU604" s="136"/>
      <c r="AV604" s="136"/>
      <c r="AW604" s="136"/>
      <c r="AX604" s="136"/>
      <c r="AY604" s="136"/>
      <c r="AZ604" s="136"/>
      <c r="BA604" s="136"/>
      <c r="BB604" s="137"/>
      <c r="BG604" s="34"/>
    </row>
    <row r="605" spans="1:59">
      <c r="A605" s="31"/>
      <c r="B605" s="135"/>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c r="AA605" s="136"/>
      <c r="AB605" s="136"/>
      <c r="AC605" s="136"/>
      <c r="AD605" s="136"/>
      <c r="AE605" s="136"/>
      <c r="AF605" s="136"/>
      <c r="AG605" s="136"/>
      <c r="AH605" s="136"/>
      <c r="AI605" s="136"/>
      <c r="AJ605" s="136"/>
      <c r="AK605" s="136"/>
      <c r="AL605" s="136"/>
      <c r="AM605" s="136"/>
      <c r="AN605" s="136"/>
      <c r="AO605" s="136"/>
      <c r="AP605" s="136"/>
      <c r="AQ605" s="136"/>
      <c r="AR605" s="136"/>
      <c r="AS605" s="136"/>
      <c r="AT605" s="136"/>
      <c r="AU605" s="136"/>
      <c r="AV605" s="136"/>
      <c r="AW605" s="136"/>
      <c r="AX605" s="136"/>
      <c r="AY605" s="136"/>
      <c r="AZ605" s="136"/>
      <c r="BA605" s="136"/>
      <c r="BB605" s="137"/>
    </row>
    <row r="606" spans="1:59">
      <c r="A606" s="31"/>
      <c r="B606" s="135"/>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c r="AA606" s="136"/>
      <c r="AB606" s="136"/>
      <c r="AC606" s="136"/>
      <c r="AD606" s="136"/>
      <c r="AE606" s="136"/>
      <c r="AF606" s="136"/>
      <c r="AG606" s="136"/>
      <c r="AH606" s="136"/>
      <c r="AI606" s="136"/>
      <c r="AJ606" s="136"/>
      <c r="AK606" s="136"/>
      <c r="AL606" s="136"/>
      <c r="AM606" s="136"/>
      <c r="AN606" s="136"/>
      <c r="AO606" s="136"/>
      <c r="AP606" s="136"/>
      <c r="AQ606" s="136"/>
      <c r="AR606" s="136"/>
      <c r="AS606" s="136"/>
      <c r="AT606" s="136"/>
      <c r="AU606" s="136"/>
      <c r="AV606" s="136"/>
      <c r="AW606" s="136"/>
      <c r="AX606" s="136"/>
      <c r="AY606" s="136"/>
      <c r="AZ606" s="136"/>
      <c r="BA606" s="136"/>
      <c r="BB606" s="137"/>
    </row>
    <row r="607" spans="1:59">
      <c r="A607" s="31"/>
      <c r="B607" s="135"/>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c r="AA607" s="136"/>
      <c r="AB607" s="136"/>
      <c r="AC607" s="136"/>
      <c r="AD607" s="136"/>
      <c r="AE607" s="136"/>
      <c r="AF607" s="136"/>
      <c r="AG607" s="136"/>
      <c r="AH607" s="136"/>
      <c r="AI607" s="136"/>
      <c r="AJ607" s="136"/>
      <c r="AK607" s="136"/>
      <c r="AL607" s="136"/>
      <c r="AM607" s="136"/>
      <c r="AN607" s="136"/>
      <c r="AO607" s="136"/>
      <c r="AP607" s="136"/>
      <c r="AQ607" s="136"/>
      <c r="AR607" s="136"/>
      <c r="AS607" s="136"/>
      <c r="AT607" s="136"/>
      <c r="AU607" s="136"/>
      <c r="AV607" s="136"/>
      <c r="AW607" s="136"/>
      <c r="AX607" s="136"/>
      <c r="AY607" s="136"/>
      <c r="AZ607" s="136"/>
      <c r="BA607" s="136"/>
      <c r="BB607" s="137"/>
    </row>
    <row r="608" spans="1:59">
      <c r="A608" s="31"/>
      <c r="B608" s="135"/>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c r="AB608" s="136"/>
      <c r="AC608" s="136"/>
      <c r="AD608" s="136"/>
      <c r="AE608" s="136"/>
      <c r="AF608" s="136"/>
      <c r="AG608" s="136"/>
      <c r="AH608" s="136"/>
      <c r="AI608" s="136"/>
      <c r="AJ608" s="136"/>
      <c r="AK608" s="136"/>
      <c r="AL608" s="136"/>
      <c r="AM608" s="136"/>
      <c r="AN608" s="136"/>
      <c r="AO608" s="136"/>
      <c r="AP608" s="136"/>
      <c r="AQ608" s="136"/>
      <c r="AR608" s="136"/>
      <c r="AS608" s="136"/>
      <c r="AT608" s="136"/>
      <c r="AU608" s="136"/>
      <c r="AV608" s="136"/>
      <c r="AW608" s="136"/>
      <c r="AX608" s="136"/>
      <c r="AY608" s="136"/>
      <c r="AZ608" s="136"/>
      <c r="BA608" s="136"/>
      <c r="BB608" s="137"/>
    </row>
    <row r="609" spans="1:255">
      <c r="A609" s="31"/>
      <c r="B609" s="135"/>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c r="AA609" s="136"/>
      <c r="AB609" s="136"/>
      <c r="AC609" s="136"/>
      <c r="AD609" s="136"/>
      <c r="AE609" s="136"/>
      <c r="AF609" s="136"/>
      <c r="AG609" s="136"/>
      <c r="AH609" s="136"/>
      <c r="AI609" s="136"/>
      <c r="AJ609" s="136"/>
      <c r="AK609" s="136"/>
      <c r="AL609" s="136"/>
      <c r="AM609" s="136"/>
      <c r="AN609" s="136"/>
      <c r="AO609" s="136"/>
      <c r="AP609" s="136"/>
      <c r="AQ609" s="136"/>
      <c r="AR609" s="136"/>
      <c r="AS609" s="136"/>
      <c r="AT609" s="136"/>
      <c r="AU609" s="136"/>
      <c r="AV609" s="136"/>
      <c r="AW609" s="136"/>
      <c r="AX609" s="136"/>
      <c r="AY609" s="136"/>
      <c r="AZ609" s="136"/>
      <c r="BA609" s="136"/>
      <c r="BB609" s="137"/>
    </row>
    <row r="610" spans="1:255">
      <c r="A610" s="31"/>
      <c r="B610" s="135"/>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c r="AA610" s="136"/>
      <c r="AB610" s="136"/>
      <c r="AC610" s="136"/>
      <c r="AD610" s="136"/>
      <c r="AE610" s="136"/>
      <c r="AF610" s="136"/>
      <c r="AG610" s="136"/>
      <c r="AH610" s="136"/>
      <c r="AI610" s="136"/>
      <c r="AJ610" s="136"/>
      <c r="AK610" s="136"/>
      <c r="AL610" s="136"/>
      <c r="AM610" s="136"/>
      <c r="AN610" s="136"/>
      <c r="AO610" s="136"/>
      <c r="AP610" s="136"/>
      <c r="AQ610" s="136"/>
      <c r="AR610" s="136"/>
      <c r="AS610" s="136"/>
      <c r="AT610" s="136"/>
      <c r="AU610" s="136"/>
      <c r="AV610" s="136"/>
      <c r="AW610" s="136"/>
      <c r="AX610" s="136"/>
      <c r="AY610" s="136"/>
      <c r="AZ610" s="136"/>
      <c r="BA610" s="136"/>
      <c r="BB610" s="137"/>
    </row>
    <row r="611" spans="1:255">
      <c r="A611" s="31"/>
      <c r="B611" s="135"/>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c r="AA611" s="136"/>
      <c r="AB611" s="136"/>
      <c r="AC611" s="136"/>
      <c r="AD611" s="136"/>
      <c r="AE611" s="136"/>
      <c r="AF611" s="136"/>
      <c r="AG611" s="136"/>
      <c r="AH611" s="136"/>
      <c r="AI611" s="136"/>
      <c r="AJ611" s="136"/>
      <c r="AK611" s="136"/>
      <c r="AL611" s="136"/>
      <c r="AM611" s="136"/>
      <c r="AN611" s="136"/>
      <c r="AO611" s="136"/>
      <c r="AP611" s="136"/>
      <c r="AQ611" s="136"/>
      <c r="AR611" s="136"/>
      <c r="AS611" s="136"/>
      <c r="AT611" s="136"/>
      <c r="AU611" s="136"/>
      <c r="AV611" s="136"/>
      <c r="AW611" s="136"/>
      <c r="AX611" s="136"/>
      <c r="AY611" s="136"/>
      <c r="AZ611" s="136"/>
      <c r="BA611" s="136"/>
      <c r="BB611" s="137"/>
    </row>
    <row r="612" spans="1:255">
      <c r="A612" s="31"/>
      <c r="B612" s="135"/>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c r="AA612" s="136"/>
      <c r="AB612" s="136"/>
      <c r="AC612" s="136"/>
      <c r="AD612" s="136"/>
      <c r="AE612" s="136"/>
      <c r="AF612" s="136"/>
      <c r="AG612" s="136"/>
      <c r="AH612" s="136"/>
      <c r="AI612" s="136"/>
      <c r="AJ612" s="136"/>
      <c r="AK612" s="136"/>
      <c r="AL612" s="136"/>
      <c r="AM612" s="136"/>
      <c r="AN612" s="136"/>
      <c r="AO612" s="136"/>
      <c r="AP612" s="136"/>
      <c r="AQ612" s="136"/>
      <c r="AR612" s="136"/>
      <c r="AS612" s="136"/>
      <c r="AT612" s="136"/>
      <c r="AU612" s="136"/>
      <c r="AV612" s="136"/>
      <c r="AW612" s="136"/>
      <c r="AX612" s="136"/>
      <c r="AY612" s="136"/>
      <c r="AZ612" s="136"/>
      <c r="BA612" s="136"/>
      <c r="BB612" s="137"/>
    </row>
    <row r="613" spans="1:255" ht="15" thickBot="1">
      <c r="A613" s="48"/>
      <c r="B613" s="49"/>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c r="AS613" s="50"/>
      <c r="AT613" s="50"/>
      <c r="AU613" s="50"/>
      <c r="AV613" s="50"/>
      <c r="AW613" s="50"/>
      <c r="AX613" s="50"/>
      <c r="AY613" s="50"/>
      <c r="AZ613" s="50"/>
      <c r="BA613" s="50"/>
      <c r="BB613" s="51"/>
    </row>
    <row r="614" spans="1:255">
      <c r="B614" s="52"/>
    </row>
    <row r="615" spans="1:255">
      <c r="B615" s="52"/>
    </row>
    <row r="616" spans="1:255" ht="14.25">
      <c r="B616" s="44" t="s">
        <v>74</v>
      </c>
      <c r="C616" s="31"/>
      <c r="D616" s="31"/>
      <c r="E616" s="31"/>
      <c r="F616" s="31"/>
      <c r="G616" s="31"/>
      <c r="H616" s="31"/>
      <c r="I616" s="31"/>
      <c r="J616" s="31"/>
      <c r="K616" s="31"/>
      <c r="L616" s="45"/>
      <c r="M616" s="45"/>
      <c r="N616" s="45"/>
      <c r="O616" s="45"/>
      <c r="P616" s="31"/>
      <c r="Q616" s="31"/>
      <c r="R616" s="31"/>
      <c r="S616" s="31"/>
      <c r="T616" s="31"/>
      <c r="U616" s="31"/>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row>
    <row r="617" spans="1:255" ht="15" thickBot="1">
      <c r="B617" s="31"/>
      <c r="C617" s="31"/>
      <c r="D617" s="31"/>
      <c r="E617" s="31"/>
      <c r="F617" s="31"/>
      <c r="G617" s="31"/>
      <c r="H617" s="31"/>
      <c r="I617" s="31"/>
      <c r="J617" s="31"/>
      <c r="K617" s="31"/>
      <c r="L617" s="45"/>
      <c r="M617" s="45"/>
      <c r="N617" s="45"/>
      <c r="O617" s="45"/>
      <c r="P617" s="31"/>
      <c r="Q617" s="31"/>
      <c r="R617" s="31"/>
      <c r="S617" s="31"/>
      <c r="T617" s="31"/>
      <c r="U617" s="31"/>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t="s">
        <v>75</v>
      </c>
      <c r="AV617" s="44"/>
      <c r="AW617" s="44"/>
      <c r="AX617" s="44"/>
      <c r="AY617" s="44"/>
      <c r="AZ617" s="44"/>
      <c r="BA617" s="44"/>
      <c r="BB617" s="44"/>
    </row>
    <row r="618" spans="1:255" s="34" customFormat="1" ht="13.5">
      <c r="A618" s="31"/>
      <c r="B618" s="138" t="s">
        <v>76</v>
      </c>
      <c r="C618" s="167"/>
      <c r="D618" s="167"/>
      <c r="E618" s="167"/>
      <c r="F618" s="167"/>
      <c r="G618" s="167"/>
      <c r="H618" s="167"/>
      <c r="I618" s="167"/>
      <c r="J618" s="167"/>
      <c r="K618" s="167"/>
      <c r="L618" s="167"/>
      <c r="M618" s="167"/>
      <c r="N618" s="167"/>
      <c r="O618" s="167"/>
      <c r="P618" s="167"/>
      <c r="Q618" s="167"/>
      <c r="R618" s="167"/>
      <c r="S618" s="167"/>
      <c r="T618" s="167"/>
      <c r="U618" s="167"/>
      <c r="V618" s="167"/>
      <c r="W618" s="167"/>
      <c r="X618" s="167"/>
      <c r="Y618" s="167"/>
      <c r="Z618" s="167"/>
      <c r="AA618" s="167"/>
      <c r="AB618" s="167"/>
      <c r="AC618" s="167"/>
      <c r="AD618" s="168"/>
      <c r="AE618" s="144" t="s">
        <v>170</v>
      </c>
      <c r="AF618" s="167"/>
      <c r="AG618" s="167"/>
      <c r="AH618" s="167"/>
      <c r="AI618" s="167"/>
      <c r="AJ618" s="167"/>
      <c r="AK618" s="167"/>
      <c r="AL618" s="167"/>
      <c r="AM618" s="168"/>
      <c r="AN618" s="144" t="s">
        <v>169</v>
      </c>
      <c r="AO618" s="167"/>
      <c r="AP618" s="167"/>
      <c r="AQ618" s="167"/>
      <c r="AR618" s="167"/>
      <c r="AS618" s="167"/>
      <c r="AT618" s="167"/>
      <c r="AU618" s="167"/>
      <c r="AV618" s="168"/>
      <c r="AW618" s="144" t="s">
        <v>78</v>
      </c>
      <c r="AX618" s="167"/>
      <c r="AY618" s="167"/>
      <c r="AZ618" s="167"/>
      <c r="BA618" s="167"/>
      <c r="BB618" s="178"/>
      <c r="BC618" s="33"/>
      <c r="BD618" s="33"/>
      <c r="BE618" s="33"/>
      <c r="BF618" s="33"/>
      <c r="BG618" s="33"/>
      <c r="BH618" s="33"/>
      <c r="BI618" s="33"/>
      <c r="BJ618" s="33"/>
      <c r="BK618" s="33"/>
      <c r="BL618" s="33"/>
      <c r="BM618" s="33"/>
      <c r="BN618" s="33"/>
      <c r="BO618" s="33"/>
      <c r="BP618" s="33"/>
      <c r="BQ618" s="33"/>
      <c r="BR618" s="33"/>
      <c r="BS618" s="33"/>
      <c r="BT618" s="33"/>
      <c r="BU618" s="33"/>
      <c r="BV618" s="33"/>
      <c r="BW618" s="33"/>
      <c r="BX618" s="33"/>
      <c r="BY618" s="33"/>
      <c r="BZ618" s="33"/>
      <c r="CA618" s="33"/>
      <c r="CB618" s="33"/>
      <c r="CC618" s="33"/>
      <c r="CD618" s="33"/>
      <c r="CE618" s="33"/>
      <c r="CF618" s="33"/>
      <c r="CG618" s="33"/>
      <c r="CH618" s="33"/>
      <c r="CI618" s="33"/>
      <c r="CJ618" s="33"/>
      <c r="CK618" s="33"/>
      <c r="CL618" s="33"/>
      <c r="CM618" s="33"/>
      <c r="CN618" s="33"/>
      <c r="CO618" s="33"/>
      <c r="CP618" s="33"/>
      <c r="CQ618" s="33"/>
      <c r="CR618" s="33"/>
      <c r="CS618" s="33"/>
      <c r="CT618" s="33"/>
      <c r="CU618" s="33"/>
      <c r="CV618" s="33"/>
      <c r="CW618" s="33"/>
      <c r="CX618" s="33"/>
      <c r="CY618" s="33"/>
      <c r="CZ618" s="33"/>
      <c r="DA618" s="33"/>
      <c r="DB618" s="33"/>
      <c r="DC618" s="33"/>
      <c r="DD618" s="33"/>
      <c r="DE618" s="33"/>
      <c r="DF618" s="33"/>
      <c r="DG618" s="33"/>
      <c r="DH618" s="33"/>
      <c r="DI618" s="33"/>
      <c r="DJ618" s="33"/>
      <c r="DK618" s="33"/>
      <c r="DL618" s="33"/>
      <c r="DM618" s="33"/>
      <c r="DN618" s="33"/>
      <c r="DO618" s="33"/>
      <c r="DP618" s="33"/>
      <c r="DQ618" s="33"/>
      <c r="DR618" s="33"/>
      <c r="DS618" s="33"/>
      <c r="DT618" s="33"/>
      <c r="DU618" s="33"/>
      <c r="DV618" s="33"/>
      <c r="DW618" s="33"/>
      <c r="DX618" s="33"/>
      <c r="DY618" s="33"/>
      <c r="DZ618" s="33"/>
      <c r="EA618" s="33"/>
      <c r="EB618" s="33"/>
      <c r="EC618" s="33"/>
      <c r="ED618" s="33"/>
      <c r="EE618" s="33"/>
      <c r="EF618" s="33"/>
      <c r="EG618" s="33"/>
      <c r="EH618" s="33"/>
      <c r="EI618" s="33"/>
      <c r="EJ618" s="33"/>
      <c r="EK618" s="33"/>
      <c r="EL618" s="33"/>
      <c r="EM618" s="33"/>
      <c r="EN618" s="33"/>
      <c r="EO618" s="33"/>
      <c r="EP618" s="33"/>
      <c r="EQ618" s="33"/>
      <c r="ER618" s="33"/>
      <c r="ES618" s="33"/>
      <c r="ET618" s="33"/>
      <c r="EU618" s="33"/>
      <c r="EV618" s="33"/>
      <c r="EW618" s="33"/>
      <c r="EX618" s="33"/>
      <c r="EY618" s="33"/>
      <c r="EZ618" s="33"/>
      <c r="FA618" s="33"/>
      <c r="FB618" s="33"/>
      <c r="FC618" s="33"/>
      <c r="FD618" s="33"/>
      <c r="FE618" s="33"/>
      <c r="FF618" s="33"/>
      <c r="FG618" s="33"/>
      <c r="FH618" s="33"/>
      <c r="FI618" s="33"/>
      <c r="FJ618" s="33"/>
      <c r="FK618" s="33"/>
      <c r="FL618" s="33"/>
      <c r="FM618" s="33"/>
      <c r="FN618" s="33"/>
      <c r="FO618" s="33"/>
      <c r="FP618" s="33"/>
      <c r="FQ618" s="33"/>
      <c r="FR618" s="33"/>
      <c r="FS618" s="33"/>
      <c r="FT618" s="33"/>
      <c r="FU618" s="33"/>
      <c r="FV618" s="33"/>
      <c r="FW618" s="33"/>
      <c r="FX618" s="33"/>
      <c r="FY618" s="33"/>
      <c r="FZ618" s="33"/>
      <c r="GA618" s="33"/>
      <c r="GB618" s="33"/>
      <c r="GC618" s="33"/>
      <c r="GD618" s="33"/>
      <c r="GE618" s="33"/>
      <c r="GF618" s="33"/>
      <c r="GG618" s="33"/>
      <c r="GH618" s="33"/>
      <c r="GI618" s="33"/>
      <c r="GJ618" s="33"/>
      <c r="GK618" s="33"/>
      <c r="GL618" s="33"/>
      <c r="GM618" s="33"/>
      <c r="GN618" s="33"/>
      <c r="GO618" s="33"/>
      <c r="GP618" s="33"/>
      <c r="GQ618" s="33"/>
      <c r="GR618" s="33"/>
      <c r="GS618" s="33"/>
      <c r="GT618" s="33"/>
      <c r="GU618" s="33"/>
      <c r="GV618" s="33"/>
      <c r="GW618" s="33"/>
      <c r="GX618" s="33"/>
      <c r="GY618" s="33"/>
      <c r="GZ618" s="33"/>
      <c r="HA618" s="33"/>
      <c r="HB618" s="33"/>
      <c r="HC618" s="33"/>
      <c r="HD618" s="33"/>
      <c r="HE618" s="33"/>
      <c r="HF618" s="33"/>
      <c r="HG618" s="33"/>
      <c r="HH618" s="33"/>
      <c r="HI618" s="33"/>
      <c r="HJ618" s="33"/>
      <c r="HK618" s="33"/>
      <c r="HL618" s="33"/>
      <c r="HM618" s="33"/>
      <c r="HN618" s="33"/>
      <c r="HO618" s="33"/>
      <c r="HP618" s="33"/>
      <c r="HQ618" s="33"/>
      <c r="HR618" s="33"/>
      <c r="HS618" s="33"/>
      <c r="HT618" s="33"/>
      <c r="HU618" s="33"/>
      <c r="HV618" s="33"/>
      <c r="HW618" s="33"/>
      <c r="HX618" s="33"/>
      <c r="HY618" s="33"/>
      <c r="HZ618" s="33"/>
      <c r="IA618" s="33"/>
      <c r="IB618" s="33"/>
      <c r="IC618" s="33"/>
      <c r="ID618" s="33"/>
      <c r="IE618" s="33"/>
      <c r="IF618" s="33"/>
      <c r="IG618" s="33"/>
      <c r="IH618" s="33"/>
      <c r="II618" s="33"/>
      <c r="IJ618" s="33"/>
      <c r="IK618" s="33"/>
      <c r="IL618" s="33"/>
      <c r="IM618" s="33"/>
      <c r="IN618" s="33"/>
      <c r="IO618" s="33"/>
      <c r="IP618" s="33"/>
      <c r="IQ618" s="33"/>
      <c r="IR618" s="33"/>
      <c r="IS618" s="33"/>
      <c r="IT618" s="33"/>
      <c r="IU618" s="33"/>
    </row>
    <row r="619" spans="1:255" s="34" customFormat="1" ht="13.5">
      <c r="A619" s="31"/>
      <c r="B619" s="169"/>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c r="AB619" s="170"/>
      <c r="AC619" s="170"/>
      <c r="AD619" s="171"/>
      <c r="AE619" s="177"/>
      <c r="AF619" s="170"/>
      <c r="AG619" s="170"/>
      <c r="AH619" s="170"/>
      <c r="AI619" s="170"/>
      <c r="AJ619" s="170"/>
      <c r="AK619" s="170"/>
      <c r="AL619" s="170"/>
      <c r="AM619" s="171"/>
      <c r="AN619" s="177"/>
      <c r="AO619" s="170"/>
      <c r="AP619" s="170"/>
      <c r="AQ619" s="170"/>
      <c r="AR619" s="170"/>
      <c r="AS619" s="170"/>
      <c r="AT619" s="170"/>
      <c r="AU619" s="170"/>
      <c r="AV619" s="171"/>
      <c r="AW619" s="177"/>
      <c r="AX619" s="170"/>
      <c r="AY619" s="170"/>
      <c r="AZ619" s="170"/>
      <c r="BA619" s="170"/>
      <c r="BB619" s="179"/>
      <c r="BC619" s="33"/>
      <c r="BD619" s="33"/>
      <c r="BE619" s="33"/>
      <c r="BF619" s="33"/>
      <c r="BG619" s="33"/>
      <c r="BH619" s="33"/>
      <c r="BI619" s="33"/>
      <c r="BJ619" s="33"/>
      <c r="BK619" s="33"/>
      <c r="BL619" s="33"/>
      <c r="BM619" s="33"/>
      <c r="BN619" s="33"/>
      <c r="BO619" s="33"/>
      <c r="BP619" s="33"/>
      <c r="BQ619" s="33"/>
      <c r="BR619" s="33"/>
      <c r="BS619" s="33"/>
      <c r="BT619" s="33"/>
      <c r="BU619" s="33"/>
      <c r="BV619" s="33"/>
      <c r="BW619" s="33"/>
      <c r="BX619" s="33"/>
      <c r="BY619" s="33"/>
      <c r="BZ619" s="33"/>
      <c r="CA619" s="33"/>
      <c r="CB619" s="33"/>
      <c r="CC619" s="33"/>
      <c r="CD619" s="33"/>
      <c r="CE619" s="33"/>
      <c r="CF619" s="33"/>
      <c r="CG619" s="33"/>
      <c r="CH619" s="33"/>
      <c r="CI619" s="33"/>
      <c r="CJ619" s="33"/>
      <c r="CK619" s="33"/>
      <c r="CL619" s="33"/>
      <c r="CM619" s="33"/>
      <c r="CN619" s="33"/>
      <c r="CO619" s="33"/>
      <c r="CP619" s="33"/>
      <c r="CQ619" s="33"/>
      <c r="CR619" s="33"/>
      <c r="CS619" s="33"/>
      <c r="CT619" s="33"/>
      <c r="CU619" s="33"/>
      <c r="CV619" s="33"/>
      <c r="CW619" s="33"/>
      <c r="CX619" s="33"/>
      <c r="CY619" s="33"/>
      <c r="CZ619" s="33"/>
      <c r="DA619" s="33"/>
      <c r="DB619" s="33"/>
      <c r="DC619" s="33"/>
      <c r="DD619" s="33"/>
      <c r="DE619" s="33"/>
      <c r="DF619" s="33"/>
      <c r="DG619" s="33"/>
      <c r="DH619" s="33"/>
      <c r="DI619" s="33"/>
      <c r="DJ619" s="33"/>
      <c r="DK619" s="33"/>
      <c r="DL619" s="33"/>
      <c r="DM619" s="33"/>
      <c r="DN619" s="33"/>
      <c r="DO619" s="33"/>
      <c r="DP619" s="33"/>
      <c r="DQ619" s="33"/>
      <c r="DR619" s="33"/>
      <c r="DS619" s="33"/>
      <c r="DT619" s="33"/>
      <c r="DU619" s="33"/>
      <c r="DV619" s="33"/>
      <c r="DW619" s="33"/>
      <c r="DX619" s="33"/>
      <c r="DY619" s="33"/>
      <c r="DZ619" s="33"/>
      <c r="EA619" s="33"/>
      <c r="EB619" s="33"/>
      <c r="EC619" s="33"/>
      <c r="ED619" s="33"/>
      <c r="EE619" s="33"/>
      <c r="EF619" s="33"/>
      <c r="EG619" s="33"/>
      <c r="EH619" s="33"/>
      <c r="EI619" s="33"/>
      <c r="EJ619" s="33"/>
      <c r="EK619" s="33"/>
      <c r="EL619" s="33"/>
      <c r="EM619" s="33"/>
      <c r="EN619" s="33"/>
      <c r="EO619" s="33"/>
      <c r="EP619" s="33"/>
      <c r="EQ619" s="33"/>
      <c r="ER619" s="33"/>
      <c r="ES619" s="33"/>
      <c r="ET619" s="33"/>
      <c r="EU619" s="33"/>
      <c r="EV619" s="33"/>
      <c r="EW619" s="33"/>
      <c r="EX619" s="33"/>
      <c r="EY619" s="33"/>
      <c r="EZ619" s="33"/>
      <c r="FA619" s="33"/>
      <c r="FB619" s="33"/>
      <c r="FC619" s="33"/>
      <c r="FD619" s="33"/>
      <c r="FE619" s="33"/>
      <c r="FF619" s="33"/>
      <c r="FG619" s="33"/>
      <c r="FH619" s="33"/>
      <c r="FI619" s="33"/>
      <c r="FJ619" s="33"/>
      <c r="FK619" s="33"/>
      <c r="FL619" s="33"/>
      <c r="FM619" s="33"/>
      <c r="FN619" s="33"/>
      <c r="FO619" s="33"/>
      <c r="FP619" s="33"/>
      <c r="FQ619" s="33"/>
      <c r="FR619" s="33"/>
      <c r="FS619" s="33"/>
      <c r="FT619" s="33"/>
      <c r="FU619" s="33"/>
      <c r="FV619" s="33"/>
      <c r="FW619" s="33"/>
      <c r="FX619" s="33"/>
      <c r="FY619" s="33"/>
      <c r="FZ619" s="33"/>
      <c r="GA619" s="33"/>
      <c r="GB619" s="33"/>
      <c r="GC619" s="33"/>
      <c r="GD619" s="33"/>
      <c r="GE619" s="33"/>
      <c r="GF619" s="33"/>
      <c r="GG619" s="33"/>
      <c r="GH619" s="33"/>
      <c r="GI619" s="33"/>
      <c r="GJ619" s="33"/>
      <c r="GK619" s="33"/>
      <c r="GL619" s="33"/>
      <c r="GM619" s="33"/>
      <c r="GN619" s="33"/>
      <c r="GO619" s="33"/>
      <c r="GP619" s="33"/>
      <c r="GQ619" s="33"/>
      <c r="GR619" s="33"/>
      <c r="GS619" s="33"/>
      <c r="GT619" s="33"/>
      <c r="GU619" s="33"/>
      <c r="GV619" s="33"/>
      <c r="GW619" s="33"/>
      <c r="GX619" s="33"/>
      <c r="GY619" s="33"/>
      <c r="GZ619" s="33"/>
      <c r="HA619" s="33"/>
      <c r="HB619" s="33"/>
      <c r="HC619" s="33"/>
      <c r="HD619" s="33"/>
      <c r="HE619" s="33"/>
      <c r="HF619" s="33"/>
      <c r="HG619" s="33"/>
      <c r="HH619" s="33"/>
      <c r="HI619" s="33"/>
      <c r="HJ619" s="33"/>
      <c r="HK619" s="33"/>
      <c r="HL619" s="33"/>
      <c r="HM619" s="33"/>
      <c r="HN619" s="33"/>
      <c r="HO619" s="33"/>
      <c r="HP619" s="33"/>
      <c r="HQ619" s="33"/>
      <c r="HR619" s="33"/>
      <c r="HS619" s="33"/>
      <c r="HT619" s="33"/>
      <c r="HU619" s="33"/>
      <c r="HV619" s="33"/>
      <c r="HW619" s="33"/>
      <c r="HX619" s="33"/>
      <c r="HY619" s="33"/>
      <c r="HZ619" s="33"/>
      <c r="IA619" s="33"/>
      <c r="IB619" s="33"/>
      <c r="IC619" s="33"/>
      <c r="ID619" s="33"/>
      <c r="IE619" s="33"/>
      <c r="IF619" s="33"/>
      <c r="IG619" s="33"/>
      <c r="IH619" s="33"/>
      <c r="II619" s="33"/>
      <c r="IJ619" s="33"/>
      <c r="IK619" s="33"/>
      <c r="IL619" s="33"/>
      <c r="IM619" s="33"/>
      <c r="IN619" s="33"/>
      <c r="IO619" s="33"/>
      <c r="IP619" s="33"/>
      <c r="IQ619" s="33"/>
      <c r="IR619" s="33"/>
      <c r="IS619" s="33"/>
      <c r="IT619" s="33"/>
      <c r="IU619" s="33"/>
    </row>
    <row r="620" spans="1:255" s="34" customFormat="1" ht="14.25">
      <c r="A620" s="31"/>
      <c r="B620" s="32" t="s">
        <v>79</v>
      </c>
      <c r="C620" s="80" t="s">
        <v>154</v>
      </c>
      <c r="D620" s="54"/>
      <c r="E620" s="54"/>
      <c r="F620" s="54"/>
      <c r="G620" s="54"/>
      <c r="H620" s="54"/>
      <c r="I620" s="54"/>
      <c r="J620" s="54"/>
      <c r="K620" s="54"/>
      <c r="L620" s="54"/>
      <c r="M620" s="54"/>
      <c r="N620" s="54"/>
      <c r="O620" s="54"/>
      <c r="P620" s="54"/>
      <c r="Q620" s="54"/>
      <c r="R620" s="54"/>
      <c r="S620" s="54"/>
      <c r="T620" s="54"/>
      <c r="U620" s="54"/>
      <c r="V620" s="54"/>
      <c r="W620" s="54"/>
      <c r="X620" s="54"/>
      <c r="Y620" s="54"/>
      <c r="Z620" s="55"/>
      <c r="AA620" s="55"/>
      <c r="AB620" s="55"/>
      <c r="AC620" s="55"/>
      <c r="AD620" s="55"/>
      <c r="AE620" s="148">
        <v>28471</v>
      </c>
      <c r="AF620" s="157"/>
      <c r="AG620" s="157"/>
      <c r="AH620" s="157"/>
      <c r="AI620" s="157"/>
      <c r="AJ620" s="157"/>
      <c r="AK620" s="157"/>
      <c r="AL620" s="157"/>
      <c r="AM620" s="158"/>
      <c r="AN620" s="148">
        <v>29012</v>
      </c>
      <c r="AO620" s="157"/>
      <c r="AP620" s="157"/>
      <c r="AQ620" s="157"/>
      <c r="AR620" s="157"/>
      <c r="AS620" s="157"/>
      <c r="AT620" s="157"/>
      <c r="AU620" s="157"/>
      <c r="AV620" s="158"/>
      <c r="AW620" s="148"/>
      <c r="AX620" s="157"/>
      <c r="AY620" s="157"/>
      <c r="AZ620" s="157"/>
      <c r="BA620" s="157"/>
      <c r="BB620" s="222"/>
      <c r="BC620" s="33"/>
      <c r="BD620" s="33"/>
      <c r="BE620" s="33"/>
      <c r="BF620" s="33"/>
      <c r="BG620" s="33"/>
      <c r="BH620" s="33"/>
      <c r="BI620" s="33"/>
      <c r="BJ620" s="33"/>
      <c r="BK620" s="33"/>
      <c r="BL620" s="33"/>
      <c r="BM620" s="33"/>
      <c r="BN620" s="33"/>
      <c r="BO620" s="33"/>
      <c r="BP620" s="33"/>
      <c r="BQ620" s="33"/>
      <c r="BR620" s="33"/>
      <c r="BS620" s="33"/>
      <c r="BT620" s="33"/>
      <c r="BU620" s="33"/>
      <c r="BV620" s="33"/>
      <c r="BW620" s="33"/>
      <c r="BX620" s="33"/>
      <c r="BY620" s="33"/>
      <c r="BZ620" s="33"/>
      <c r="CA620" s="33"/>
      <c r="CB620" s="33"/>
      <c r="CC620" s="33"/>
      <c r="CD620" s="33"/>
      <c r="CE620" s="33"/>
      <c r="CF620" s="33"/>
      <c r="CG620" s="33"/>
      <c r="CH620" s="33"/>
      <c r="CI620" s="33"/>
      <c r="CJ620" s="33"/>
      <c r="CK620" s="33"/>
      <c r="CL620" s="33"/>
      <c r="CM620" s="33"/>
      <c r="CN620" s="33"/>
      <c r="CO620" s="33"/>
      <c r="CP620" s="33"/>
      <c r="CQ620" s="33"/>
      <c r="CR620" s="33"/>
      <c r="CS620" s="33"/>
      <c r="CT620" s="33"/>
      <c r="CU620" s="33"/>
      <c r="CV620" s="33"/>
      <c r="CW620" s="33"/>
      <c r="CX620" s="33"/>
      <c r="CY620" s="33"/>
      <c r="CZ620" s="33"/>
      <c r="DA620" s="33"/>
      <c r="DB620" s="33"/>
      <c r="DC620" s="33"/>
      <c r="DD620" s="33"/>
      <c r="DE620" s="33"/>
      <c r="DF620" s="33"/>
      <c r="DG620" s="33"/>
      <c r="DH620" s="33"/>
      <c r="DI620" s="33"/>
      <c r="DJ620" s="33"/>
      <c r="DK620" s="33"/>
      <c r="DL620" s="33"/>
      <c r="DM620" s="33"/>
      <c r="DN620" s="33"/>
      <c r="DO620" s="33"/>
      <c r="DP620" s="33"/>
      <c r="DQ620" s="33"/>
      <c r="DR620" s="33"/>
      <c r="DS620" s="33"/>
      <c r="DT620" s="33"/>
      <c r="DU620" s="33"/>
      <c r="DV620" s="33"/>
      <c r="DW620" s="33"/>
      <c r="DX620" s="33"/>
      <c r="DY620" s="33"/>
      <c r="DZ620" s="33"/>
      <c r="EA620" s="33"/>
      <c r="EB620" s="33"/>
      <c r="EC620" s="33"/>
      <c r="ED620" s="33"/>
      <c r="EE620" s="33"/>
      <c r="EF620" s="33"/>
      <c r="EG620" s="33"/>
      <c r="EH620" s="33"/>
      <c r="EI620" s="33"/>
      <c r="EJ620" s="33"/>
      <c r="EK620" s="33"/>
      <c r="EL620" s="33"/>
      <c r="EM620" s="33"/>
      <c r="EN620" s="33"/>
      <c r="EO620" s="33"/>
      <c r="EP620" s="33"/>
      <c r="EQ620" s="33"/>
      <c r="ER620" s="33"/>
      <c r="ES620" s="33"/>
      <c r="ET620" s="33"/>
      <c r="EU620" s="33"/>
      <c r="EV620" s="33"/>
      <c r="EW620" s="33"/>
      <c r="EX620" s="33"/>
      <c r="EY620" s="33"/>
      <c r="EZ620" s="33"/>
      <c r="FA620" s="33"/>
      <c r="FB620" s="33"/>
      <c r="FC620" s="33"/>
      <c r="FD620" s="33"/>
      <c r="FE620" s="33"/>
      <c r="FF620" s="33"/>
      <c r="FG620" s="33"/>
      <c r="FH620" s="33"/>
      <c r="FI620" s="33"/>
      <c r="FJ620" s="33"/>
      <c r="FK620" s="33"/>
      <c r="FL620" s="33"/>
      <c r="FM620" s="33"/>
      <c r="FN620" s="33"/>
      <c r="FO620" s="33"/>
      <c r="FP620" s="33"/>
      <c r="FQ620" s="33"/>
      <c r="FR620" s="33"/>
      <c r="FS620" s="33"/>
      <c r="FT620" s="33"/>
      <c r="FU620" s="33"/>
      <c r="FV620" s="33"/>
      <c r="FW620" s="33"/>
      <c r="FX620" s="33"/>
      <c r="FY620" s="33"/>
      <c r="FZ620" s="33"/>
      <c r="GA620" s="33"/>
      <c r="GB620" s="33"/>
      <c r="GC620" s="33"/>
      <c r="GD620" s="33"/>
      <c r="GE620" s="33"/>
      <c r="GF620" s="33"/>
      <c r="GG620" s="33"/>
      <c r="GH620" s="33"/>
      <c r="GI620" s="33"/>
      <c r="GJ620" s="33"/>
      <c r="GK620" s="33"/>
      <c r="GL620" s="33"/>
      <c r="GM620" s="33"/>
      <c r="GN620" s="33"/>
      <c r="GO620" s="33"/>
      <c r="GP620" s="33"/>
      <c r="GQ620" s="33"/>
      <c r="GR620" s="33"/>
      <c r="GS620" s="33"/>
      <c r="GT620" s="33"/>
      <c r="GU620" s="33"/>
      <c r="GV620" s="33"/>
      <c r="GW620" s="33"/>
      <c r="GX620" s="33"/>
      <c r="GY620" s="33"/>
      <c r="GZ620" s="33"/>
      <c r="HA620" s="33"/>
      <c r="HB620" s="33"/>
      <c r="HC620" s="33"/>
      <c r="HD620" s="33"/>
      <c r="HE620" s="33"/>
      <c r="HF620" s="33"/>
      <c r="HG620" s="33"/>
      <c r="HH620" s="33"/>
      <c r="HI620" s="33"/>
      <c r="HJ620" s="33"/>
      <c r="HK620" s="33"/>
      <c r="HL620" s="33"/>
      <c r="HM620" s="33"/>
      <c r="HN620" s="33"/>
      <c r="HO620" s="33"/>
      <c r="HP620" s="33"/>
      <c r="HQ620" s="33"/>
      <c r="HR620" s="33"/>
      <c r="HS620" s="33"/>
      <c r="HT620" s="33"/>
      <c r="HU620" s="33"/>
      <c r="HV620" s="33"/>
      <c r="HW620" s="33"/>
      <c r="HX620" s="33"/>
      <c r="HY620" s="33"/>
      <c r="HZ620" s="33"/>
      <c r="IA620" s="33"/>
      <c r="IB620" s="33"/>
      <c r="IC620" s="33"/>
      <c r="ID620" s="33"/>
      <c r="IE620" s="33"/>
      <c r="IF620" s="33"/>
      <c r="IG620" s="33"/>
      <c r="IH620" s="33"/>
      <c r="II620" s="33"/>
      <c r="IJ620" s="33"/>
      <c r="IK620" s="33"/>
      <c r="IL620" s="33"/>
      <c r="IM620" s="33"/>
      <c r="IN620" s="33"/>
      <c r="IO620" s="33"/>
      <c r="IP620" s="33"/>
      <c r="IQ620" s="33"/>
      <c r="IR620" s="33"/>
      <c r="IS620" s="33"/>
      <c r="IT620" s="33"/>
      <c r="IU620" s="33"/>
    </row>
    <row r="621" spans="1:255" s="34" customFormat="1" ht="14.25">
      <c r="A621" s="31"/>
      <c r="B621" s="32"/>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89"/>
      <c r="AA621" s="89"/>
      <c r="AB621" s="89"/>
      <c r="AC621" s="89"/>
      <c r="AD621" s="89"/>
      <c r="AE621" s="148"/>
      <c r="AF621" s="157"/>
      <c r="AG621" s="157"/>
      <c r="AH621" s="157"/>
      <c r="AI621" s="157"/>
      <c r="AJ621" s="157"/>
      <c r="AK621" s="157"/>
      <c r="AL621" s="157"/>
      <c r="AM621" s="158"/>
      <c r="AN621" s="148"/>
      <c r="AO621" s="157"/>
      <c r="AP621" s="157"/>
      <c r="AQ621" s="157"/>
      <c r="AR621" s="157"/>
      <c r="AS621" s="157"/>
      <c r="AT621" s="157"/>
      <c r="AU621" s="157"/>
      <c r="AV621" s="158"/>
      <c r="AW621" s="148"/>
      <c r="AX621" s="157"/>
      <c r="AY621" s="157"/>
      <c r="AZ621" s="157"/>
      <c r="BA621" s="157"/>
      <c r="BB621" s="222"/>
      <c r="BC621" s="33"/>
      <c r="BD621" s="33"/>
      <c r="BE621" s="33"/>
      <c r="BF621" s="33"/>
      <c r="BG621" s="33"/>
      <c r="BH621" s="33"/>
      <c r="BI621" s="33"/>
      <c r="BJ621" s="33"/>
      <c r="BK621" s="33"/>
      <c r="BL621" s="33"/>
      <c r="BM621" s="33"/>
      <c r="BN621" s="33"/>
      <c r="BO621" s="33"/>
      <c r="BP621" s="33"/>
      <c r="BQ621" s="33"/>
      <c r="BR621" s="33"/>
      <c r="BS621" s="33"/>
      <c r="BT621" s="33"/>
      <c r="BU621" s="33"/>
      <c r="BV621" s="33"/>
      <c r="BW621" s="33"/>
      <c r="BX621" s="33"/>
      <c r="BY621" s="33"/>
      <c r="BZ621" s="33"/>
      <c r="CA621" s="33"/>
      <c r="CB621" s="33"/>
      <c r="CC621" s="33"/>
      <c r="CD621" s="33"/>
      <c r="CE621" s="33"/>
      <c r="CF621" s="33"/>
      <c r="CG621" s="33"/>
      <c r="CH621" s="33"/>
      <c r="CI621" s="33"/>
      <c r="CJ621" s="33"/>
      <c r="CK621" s="33"/>
      <c r="CL621" s="33"/>
      <c r="CM621" s="33"/>
      <c r="CN621" s="33"/>
      <c r="CO621" s="33"/>
      <c r="CP621" s="33"/>
      <c r="CQ621" s="33"/>
      <c r="CR621" s="33"/>
      <c r="CS621" s="33"/>
      <c r="CT621" s="33"/>
      <c r="CU621" s="33"/>
      <c r="CV621" s="33"/>
      <c r="CW621" s="33"/>
      <c r="CX621" s="33"/>
      <c r="CY621" s="33"/>
      <c r="CZ621" s="33"/>
      <c r="DA621" s="33"/>
      <c r="DB621" s="33"/>
      <c r="DC621" s="33"/>
      <c r="DD621" s="33"/>
      <c r="DE621" s="33"/>
      <c r="DF621" s="33"/>
      <c r="DG621" s="33"/>
      <c r="DH621" s="33"/>
      <c r="DI621" s="33"/>
      <c r="DJ621" s="33"/>
      <c r="DK621" s="33"/>
      <c r="DL621" s="33"/>
      <c r="DM621" s="33"/>
      <c r="DN621" s="33"/>
      <c r="DO621" s="33"/>
      <c r="DP621" s="33"/>
      <c r="DQ621" s="33"/>
      <c r="DR621" s="33"/>
      <c r="DS621" s="33"/>
      <c r="DT621" s="33"/>
      <c r="DU621" s="33"/>
      <c r="DV621" s="33"/>
      <c r="DW621" s="33"/>
      <c r="DX621" s="33"/>
      <c r="DY621" s="33"/>
      <c r="DZ621" s="33"/>
      <c r="EA621" s="33"/>
      <c r="EB621" s="33"/>
      <c r="EC621" s="33"/>
      <c r="ED621" s="33"/>
      <c r="EE621" s="33"/>
      <c r="EF621" s="33"/>
      <c r="EG621" s="33"/>
      <c r="EH621" s="33"/>
      <c r="EI621" s="33"/>
      <c r="EJ621" s="33"/>
      <c r="EK621" s="33"/>
      <c r="EL621" s="33"/>
      <c r="EM621" s="33"/>
      <c r="EN621" s="33"/>
      <c r="EO621" s="33"/>
      <c r="EP621" s="33"/>
      <c r="EQ621" s="33"/>
      <c r="ER621" s="33"/>
      <c r="ES621" s="33"/>
      <c r="ET621" s="33"/>
      <c r="EU621" s="33"/>
      <c r="EV621" s="33"/>
      <c r="EW621" s="33"/>
      <c r="EX621" s="33"/>
      <c r="EY621" s="33"/>
      <c r="EZ621" s="33"/>
      <c r="FA621" s="33"/>
      <c r="FB621" s="33"/>
      <c r="FC621" s="33"/>
      <c r="FD621" s="33"/>
      <c r="FE621" s="33"/>
      <c r="FF621" s="33"/>
      <c r="FG621" s="33"/>
      <c r="FH621" s="33"/>
      <c r="FI621" s="33"/>
      <c r="FJ621" s="33"/>
      <c r="FK621" s="33"/>
      <c r="FL621" s="33"/>
      <c r="FM621" s="33"/>
      <c r="FN621" s="33"/>
      <c r="FO621" s="33"/>
      <c r="FP621" s="33"/>
      <c r="FQ621" s="33"/>
      <c r="FR621" s="33"/>
      <c r="FS621" s="33"/>
      <c r="FT621" s="33"/>
      <c r="FU621" s="33"/>
      <c r="FV621" s="33"/>
      <c r="FW621" s="33"/>
      <c r="FX621" s="33"/>
      <c r="FY621" s="33"/>
      <c r="FZ621" s="33"/>
      <c r="GA621" s="33"/>
      <c r="GB621" s="33"/>
      <c r="GC621" s="33"/>
      <c r="GD621" s="33"/>
      <c r="GE621" s="33"/>
      <c r="GF621" s="33"/>
      <c r="GG621" s="33"/>
      <c r="GH621" s="33"/>
      <c r="GI621" s="33"/>
      <c r="GJ621" s="33"/>
      <c r="GK621" s="33"/>
      <c r="GL621" s="33"/>
      <c r="GM621" s="33"/>
      <c r="GN621" s="33"/>
      <c r="GO621" s="33"/>
      <c r="GP621" s="33"/>
      <c r="GQ621" s="33"/>
      <c r="GR621" s="33"/>
      <c r="GS621" s="33"/>
      <c r="GT621" s="33"/>
      <c r="GU621" s="33"/>
      <c r="GV621" s="33"/>
      <c r="GW621" s="33"/>
      <c r="GX621" s="33"/>
      <c r="GY621" s="33"/>
      <c r="GZ621" s="33"/>
      <c r="HA621" s="33"/>
      <c r="HB621" s="33"/>
      <c r="HC621" s="33"/>
      <c r="HD621" s="33"/>
      <c r="HE621" s="33"/>
      <c r="HF621" s="33"/>
      <c r="HG621" s="33"/>
      <c r="HH621" s="33"/>
      <c r="HI621" s="33"/>
      <c r="HJ621" s="33"/>
      <c r="HK621" s="33"/>
      <c r="HL621" s="33"/>
      <c r="HM621" s="33"/>
      <c r="HN621" s="33"/>
      <c r="HO621" s="33"/>
      <c r="HP621" s="33"/>
      <c r="HQ621" s="33"/>
      <c r="HR621" s="33"/>
      <c r="HS621" s="33"/>
      <c r="HT621" s="33"/>
      <c r="HU621" s="33"/>
      <c r="HV621" s="33"/>
      <c r="HW621" s="33"/>
      <c r="HX621" s="33"/>
      <c r="HY621" s="33"/>
      <c r="HZ621" s="33"/>
      <c r="IA621" s="33"/>
      <c r="IB621" s="33"/>
      <c r="IC621" s="33"/>
      <c r="ID621" s="33"/>
      <c r="IE621" s="33"/>
      <c r="IF621" s="33"/>
      <c r="IG621" s="33"/>
      <c r="IH621" s="33"/>
      <c r="II621" s="33"/>
      <c r="IJ621" s="33"/>
      <c r="IK621" s="33"/>
      <c r="IL621" s="33"/>
      <c r="IM621" s="33"/>
      <c r="IN621" s="33"/>
      <c r="IO621" s="33"/>
      <c r="IP621" s="33"/>
      <c r="IQ621" s="33"/>
      <c r="IR621" s="33"/>
      <c r="IS621" s="33"/>
      <c r="IT621" s="33"/>
      <c r="IU621" s="33"/>
    </row>
    <row r="622" spans="1:255" s="34" customFormat="1" ht="14.25">
      <c r="A622" s="31"/>
      <c r="B622" s="32"/>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89"/>
      <c r="AA622" s="89"/>
      <c r="AB622" s="89"/>
      <c r="AC622" s="89"/>
      <c r="AD622" s="89"/>
      <c r="AE622" s="148"/>
      <c r="AF622" s="157"/>
      <c r="AG622" s="157"/>
      <c r="AH622" s="157"/>
      <c r="AI622" s="157"/>
      <c r="AJ622" s="157"/>
      <c r="AK622" s="157"/>
      <c r="AL622" s="157"/>
      <c r="AM622" s="158"/>
      <c r="AN622" s="148"/>
      <c r="AO622" s="157"/>
      <c r="AP622" s="157"/>
      <c r="AQ622" s="157"/>
      <c r="AR622" s="157"/>
      <c r="AS622" s="157"/>
      <c r="AT622" s="157"/>
      <c r="AU622" s="157"/>
      <c r="AV622" s="158"/>
      <c r="AW622" s="148"/>
      <c r="AX622" s="157"/>
      <c r="AY622" s="157"/>
      <c r="AZ622" s="157"/>
      <c r="BA622" s="157"/>
      <c r="BB622" s="222"/>
      <c r="BC622" s="33"/>
      <c r="BD622" s="33"/>
      <c r="BE622" s="33"/>
      <c r="BF622" s="33"/>
      <c r="BG622" s="33"/>
      <c r="BH622" s="33"/>
      <c r="BI622" s="33"/>
      <c r="BJ622" s="33"/>
      <c r="BK622" s="33"/>
      <c r="BL622" s="33"/>
      <c r="BM622" s="33"/>
      <c r="BN622" s="33"/>
      <c r="BO622" s="33"/>
      <c r="BP622" s="33"/>
      <c r="BQ622" s="33"/>
      <c r="BR622" s="33"/>
      <c r="BS622" s="33"/>
      <c r="BT622" s="33"/>
      <c r="BU622" s="33"/>
      <c r="BV622" s="33"/>
      <c r="BW622" s="33"/>
      <c r="BX622" s="33"/>
      <c r="BY622" s="33"/>
      <c r="BZ622" s="33"/>
      <c r="CA622" s="33"/>
      <c r="CB622" s="33"/>
      <c r="CC622" s="33"/>
      <c r="CD622" s="33"/>
      <c r="CE622" s="33"/>
      <c r="CF622" s="33"/>
      <c r="CG622" s="33"/>
      <c r="CH622" s="33"/>
      <c r="CI622" s="33"/>
      <c r="CJ622" s="33"/>
      <c r="CK622" s="33"/>
      <c r="CL622" s="33"/>
      <c r="CM622" s="33"/>
      <c r="CN622" s="33"/>
      <c r="CO622" s="33"/>
      <c r="CP622" s="33"/>
      <c r="CQ622" s="33"/>
      <c r="CR622" s="33"/>
      <c r="CS622" s="33"/>
      <c r="CT622" s="33"/>
      <c r="CU622" s="33"/>
      <c r="CV622" s="33"/>
      <c r="CW622" s="33"/>
      <c r="CX622" s="33"/>
      <c r="CY622" s="33"/>
      <c r="CZ622" s="33"/>
      <c r="DA622" s="33"/>
      <c r="DB622" s="33"/>
      <c r="DC622" s="33"/>
      <c r="DD622" s="33"/>
      <c r="DE622" s="33"/>
      <c r="DF622" s="33"/>
      <c r="DG622" s="33"/>
      <c r="DH622" s="33"/>
      <c r="DI622" s="33"/>
      <c r="DJ622" s="33"/>
      <c r="DK622" s="33"/>
      <c r="DL622" s="33"/>
      <c r="DM622" s="33"/>
      <c r="DN622" s="33"/>
      <c r="DO622" s="33"/>
      <c r="DP622" s="33"/>
      <c r="DQ622" s="33"/>
      <c r="DR622" s="33"/>
      <c r="DS622" s="33"/>
      <c r="DT622" s="33"/>
      <c r="DU622" s="33"/>
      <c r="DV622" s="33"/>
      <c r="DW622" s="33"/>
      <c r="DX622" s="33"/>
      <c r="DY622" s="33"/>
      <c r="DZ622" s="33"/>
      <c r="EA622" s="33"/>
      <c r="EB622" s="33"/>
      <c r="EC622" s="33"/>
      <c r="ED622" s="33"/>
      <c r="EE622" s="33"/>
      <c r="EF622" s="33"/>
      <c r="EG622" s="33"/>
      <c r="EH622" s="33"/>
      <c r="EI622" s="33"/>
      <c r="EJ622" s="33"/>
      <c r="EK622" s="33"/>
      <c r="EL622" s="33"/>
      <c r="EM622" s="33"/>
      <c r="EN622" s="33"/>
      <c r="EO622" s="33"/>
      <c r="EP622" s="33"/>
      <c r="EQ622" s="33"/>
      <c r="ER622" s="33"/>
      <c r="ES622" s="33"/>
      <c r="ET622" s="33"/>
      <c r="EU622" s="33"/>
      <c r="EV622" s="33"/>
      <c r="EW622" s="33"/>
      <c r="EX622" s="33"/>
      <c r="EY622" s="33"/>
      <c r="EZ622" s="33"/>
      <c r="FA622" s="33"/>
      <c r="FB622" s="33"/>
      <c r="FC622" s="33"/>
      <c r="FD622" s="33"/>
      <c r="FE622" s="33"/>
      <c r="FF622" s="33"/>
      <c r="FG622" s="33"/>
      <c r="FH622" s="33"/>
      <c r="FI622" s="33"/>
      <c r="FJ622" s="33"/>
      <c r="FK622" s="33"/>
      <c r="FL622" s="33"/>
      <c r="FM622" s="33"/>
      <c r="FN622" s="33"/>
      <c r="FO622" s="33"/>
      <c r="FP622" s="33"/>
      <c r="FQ622" s="33"/>
      <c r="FR622" s="33"/>
      <c r="FS622" s="33"/>
      <c r="FT622" s="33"/>
      <c r="FU622" s="33"/>
      <c r="FV622" s="33"/>
      <c r="FW622" s="33"/>
      <c r="FX622" s="33"/>
      <c r="FY622" s="33"/>
      <c r="FZ622" s="33"/>
      <c r="GA622" s="33"/>
      <c r="GB622" s="33"/>
      <c r="GC622" s="33"/>
      <c r="GD622" s="33"/>
      <c r="GE622" s="33"/>
      <c r="GF622" s="33"/>
      <c r="GG622" s="33"/>
      <c r="GH622" s="33"/>
      <c r="GI622" s="33"/>
      <c r="GJ622" s="33"/>
      <c r="GK622" s="33"/>
      <c r="GL622" s="33"/>
      <c r="GM622" s="33"/>
      <c r="GN622" s="33"/>
      <c r="GO622" s="33"/>
      <c r="GP622" s="33"/>
      <c r="GQ622" s="33"/>
      <c r="GR622" s="33"/>
      <c r="GS622" s="33"/>
      <c r="GT622" s="33"/>
      <c r="GU622" s="33"/>
      <c r="GV622" s="33"/>
      <c r="GW622" s="33"/>
      <c r="GX622" s="33"/>
      <c r="GY622" s="33"/>
      <c r="GZ622" s="33"/>
      <c r="HA622" s="33"/>
      <c r="HB622" s="33"/>
      <c r="HC622" s="33"/>
      <c r="HD622" s="33"/>
      <c r="HE622" s="33"/>
      <c r="HF622" s="33"/>
      <c r="HG622" s="33"/>
      <c r="HH622" s="33"/>
      <c r="HI622" s="33"/>
      <c r="HJ622" s="33"/>
      <c r="HK622" s="33"/>
      <c r="HL622" s="33"/>
      <c r="HM622" s="33"/>
      <c r="HN622" s="33"/>
      <c r="HO622" s="33"/>
      <c r="HP622" s="33"/>
      <c r="HQ622" s="33"/>
      <c r="HR622" s="33"/>
      <c r="HS622" s="33"/>
      <c r="HT622" s="33"/>
      <c r="HU622" s="33"/>
      <c r="HV622" s="33"/>
      <c r="HW622" s="33"/>
      <c r="HX622" s="33"/>
      <c r="HY622" s="33"/>
      <c r="HZ622" s="33"/>
      <c r="IA622" s="33"/>
      <c r="IB622" s="33"/>
      <c r="IC622" s="33"/>
      <c r="ID622" s="33"/>
      <c r="IE622" s="33"/>
      <c r="IF622" s="33"/>
      <c r="IG622" s="33"/>
      <c r="IH622" s="33"/>
      <c r="II622" s="33"/>
      <c r="IJ622" s="33"/>
      <c r="IK622" s="33"/>
      <c r="IL622" s="33"/>
      <c r="IM622" s="33"/>
      <c r="IN622" s="33"/>
      <c r="IO622" s="33"/>
      <c r="IP622" s="33"/>
      <c r="IQ622" s="33"/>
      <c r="IR622" s="33"/>
      <c r="IS622" s="33"/>
      <c r="IT622" s="33"/>
      <c r="IU622" s="33"/>
    </row>
    <row r="623" spans="1:255" s="34" customFormat="1" ht="14.25">
      <c r="A623" s="31"/>
      <c r="B623" s="32"/>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89"/>
      <c r="AA623" s="89"/>
      <c r="AB623" s="89"/>
      <c r="AC623" s="89"/>
      <c r="AD623" s="89"/>
      <c r="AE623" s="148"/>
      <c r="AF623" s="157"/>
      <c r="AG623" s="157"/>
      <c r="AH623" s="157"/>
      <c r="AI623" s="157"/>
      <c r="AJ623" s="157"/>
      <c r="AK623" s="157"/>
      <c r="AL623" s="157"/>
      <c r="AM623" s="158"/>
      <c r="AN623" s="148"/>
      <c r="AO623" s="157"/>
      <c r="AP623" s="157"/>
      <c r="AQ623" s="157"/>
      <c r="AR623" s="157"/>
      <c r="AS623" s="157"/>
      <c r="AT623" s="157"/>
      <c r="AU623" s="157"/>
      <c r="AV623" s="158"/>
      <c r="AW623" s="148"/>
      <c r="AX623" s="157"/>
      <c r="AY623" s="157"/>
      <c r="AZ623" s="157"/>
      <c r="BA623" s="157"/>
      <c r="BB623" s="222"/>
      <c r="BC623" s="33"/>
      <c r="BD623" s="33"/>
      <c r="BE623" s="33"/>
      <c r="BF623" s="33"/>
      <c r="BG623" s="33"/>
      <c r="BH623" s="33"/>
      <c r="BI623" s="33"/>
      <c r="BJ623" s="33"/>
      <c r="BK623" s="33"/>
      <c r="BL623" s="33"/>
      <c r="BM623" s="33"/>
      <c r="BN623" s="33"/>
      <c r="BO623" s="33"/>
      <c r="BP623" s="33"/>
      <c r="BQ623" s="33"/>
      <c r="BR623" s="33"/>
      <c r="BS623" s="33"/>
      <c r="BT623" s="33"/>
      <c r="BU623" s="33"/>
      <c r="BV623" s="33"/>
      <c r="BW623" s="33"/>
      <c r="BX623" s="33"/>
      <c r="BY623" s="33"/>
      <c r="BZ623" s="33"/>
      <c r="CA623" s="33"/>
      <c r="CB623" s="33"/>
      <c r="CC623" s="33"/>
      <c r="CD623" s="33"/>
      <c r="CE623" s="33"/>
      <c r="CF623" s="33"/>
      <c r="CG623" s="33"/>
      <c r="CH623" s="33"/>
      <c r="CI623" s="33"/>
      <c r="CJ623" s="33"/>
      <c r="CK623" s="33"/>
      <c r="CL623" s="33"/>
      <c r="CM623" s="33"/>
      <c r="CN623" s="33"/>
      <c r="CO623" s="33"/>
      <c r="CP623" s="33"/>
      <c r="CQ623" s="33"/>
      <c r="CR623" s="33"/>
      <c r="CS623" s="33"/>
      <c r="CT623" s="33"/>
      <c r="CU623" s="33"/>
      <c r="CV623" s="33"/>
      <c r="CW623" s="33"/>
      <c r="CX623" s="33"/>
      <c r="CY623" s="33"/>
      <c r="CZ623" s="33"/>
      <c r="DA623" s="33"/>
      <c r="DB623" s="33"/>
      <c r="DC623" s="33"/>
      <c r="DD623" s="33"/>
      <c r="DE623" s="33"/>
      <c r="DF623" s="33"/>
      <c r="DG623" s="33"/>
      <c r="DH623" s="33"/>
      <c r="DI623" s="33"/>
      <c r="DJ623" s="33"/>
      <c r="DK623" s="33"/>
      <c r="DL623" s="33"/>
      <c r="DM623" s="33"/>
      <c r="DN623" s="33"/>
      <c r="DO623" s="33"/>
      <c r="DP623" s="33"/>
      <c r="DQ623" s="33"/>
      <c r="DR623" s="33"/>
      <c r="DS623" s="33"/>
      <c r="DT623" s="33"/>
      <c r="DU623" s="33"/>
      <c r="DV623" s="33"/>
      <c r="DW623" s="33"/>
      <c r="DX623" s="33"/>
      <c r="DY623" s="33"/>
      <c r="DZ623" s="33"/>
      <c r="EA623" s="33"/>
      <c r="EB623" s="33"/>
      <c r="EC623" s="33"/>
      <c r="ED623" s="33"/>
      <c r="EE623" s="33"/>
      <c r="EF623" s="33"/>
      <c r="EG623" s="33"/>
      <c r="EH623" s="33"/>
      <c r="EI623" s="33"/>
      <c r="EJ623" s="33"/>
      <c r="EK623" s="33"/>
      <c r="EL623" s="33"/>
      <c r="EM623" s="33"/>
      <c r="EN623" s="33"/>
      <c r="EO623" s="33"/>
      <c r="EP623" s="33"/>
      <c r="EQ623" s="33"/>
      <c r="ER623" s="33"/>
      <c r="ES623" s="33"/>
      <c r="ET623" s="33"/>
      <c r="EU623" s="33"/>
      <c r="EV623" s="33"/>
      <c r="EW623" s="33"/>
      <c r="EX623" s="33"/>
      <c r="EY623" s="33"/>
      <c r="EZ623" s="33"/>
      <c r="FA623" s="33"/>
      <c r="FB623" s="33"/>
      <c r="FC623" s="33"/>
      <c r="FD623" s="33"/>
      <c r="FE623" s="33"/>
      <c r="FF623" s="33"/>
      <c r="FG623" s="33"/>
      <c r="FH623" s="33"/>
      <c r="FI623" s="33"/>
      <c r="FJ623" s="33"/>
      <c r="FK623" s="33"/>
      <c r="FL623" s="33"/>
      <c r="FM623" s="33"/>
      <c r="FN623" s="33"/>
      <c r="FO623" s="33"/>
      <c r="FP623" s="33"/>
      <c r="FQ623" s="33"/>
      <c r="FR623" s="33"/>
      <c r="FS623" s="33"/>
      <c r="FT623" s="33"/>
      <c r="FU623" s="33"/>
      <c r="FV623" s="33"/>
      <c r="FW623" s="33"/>
      <c r="FX623" s="33"/>
      <c r="FY623" s="33"/>
      <c r="FZ623" s="33"/>
      <c r="GA623" s="33"/>
      <c r="GB623" s="33"/>
      <c r="GC623" s="33"/>
      <c r="GD623" s="33"/>
      <c r="GE623" s="33"/>
      <c r="GF623" s="33"/>
      <c r="GG623" s="33"/>
      <c r="GH623" s="33"/>
      <c r="GI623" s="33"/>
      <c r="GJ623" s="33"/>
      <c r="GK623" s="33"/>
      <c r="GL623" s="33"/>
      <c r="GM623" s="33"/>
      <c r="GN623" s="33"/>
      <c r="GO623" s="33"/>
      <c r="GP623" s="33"/>
      <c r="GQ623" s="33"/>
      <c r="GR623" s="33"/>
      <c r="GS623" s="33"/>
      <c r="GT623" s="33"/>
      <c r="GU623" s="33"/>
      <c r="GV623" s="33"/>
      <c r="GW623" s="33"/>
      <c r="GX623" s="33"/>
      <c r="GY623" s="33"/>
      <c r="GZ623" s="33"/>
      <c r="HA623" s="33"/>
      <c r="HB623" s="33"/>
      <c r="HC623" s="33"/>
      <c r="HD623" s="33"/>
      <c r="HE623" s="33"/>
      <c r="HF623" s="33"/>
      <c r="HG623" s="33"/>
      <c r="HH623" s="33"/>
      <c r="HI623" s="33"/>
      <c r="HJ623" s="33"/>
      <c r="HK623" s="33"/>
      <c r="HL623" s="33"/>
      <c r="HM623" s="33"/>
      <c r="HN623" s="33"/>
      <c r="HO623" s="33"/>
      <c r="HP623" s="33"/>
      <c r="HQ623" s="33"/>
      <c r="HR623" s="33"/>
      <c r="HS623" s="33"/>
      <c r="HT623" s="33"/>
      <c r="HU623" s="33"/>
      <c r="HV623" s="33"/>
      <c r="HW623" s="33"/>
      <c r="HX623" s="33"/>
      <c r="HY623" s="33"/>
      <c r="HZ623" s="33"/>
      <c r="IA623" s="33"/>
      <c r="IB623" s="33"/>
      <c r="IC623" s="33"/>
      <c r="ID623" s="33"/>
      <c r="IE623" s="33"/>
      <c r="IF623" s="33"/>
      <c r="IG623" s="33"/>
      <c r="IH623" s="33"/>
      <c r="II623" s="33"/>
      <c r="IJ623" s="33"/>
      <c r="IK623" s="33"/>
      <c r="IL623" s="33"/>
      <c r="IM623" s="33"/>
      <c r="IN623" s="33"/>
      <c r="IO623" s="33"/>
      <c r="IP623" s="33"/>
      <c r="IQ623" s="33"/>
      <c r="IR623" s="33"/>
      <c r="IS623" s="33"/>
      <c r="IT623" s="33"/>
      <c r="IU623" s="33"/>
    </row>
    <row r="624" spans="1:255" s="34" customFormat="1" ht="14.25">
      <c r="A624" s="31"/>
      <c r="B624" s="58"/>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60"/>
      <c r="AA624" s="60"/>
      <c r="AB624" s="60"/>
      <c r="AC624" s="60"/>
      <c r="AD624" s="60"/>
      <c r="AE624" s="148"/>
      <c r="AF624" s="157"/>
      <c r="AG624" s="157"/>
      <c r="AH624" s="157"/>
      <c r="AI624" s="157"/>
      <c r="AJ624" s="157"/>
      <c r="AK624" s="157"/>
      <c r="AL624" s="157"/>
      <c r="AM624" s="158"/>
      <c r="AN624" s="148"/>
      <c r="AO624" s="157"/>
      <c r="AP624" s="157"/>
      <c r="AQ624" s="157"/>
      <c r="AR624" s="157"/>
      <c r="AS624" s="157"/>
      <c r="AT624" s="157"/>
      <c r="AU624" s="157"/>
      <c r="AV624" s="158"/>
      <c r="AW624" s="154"/>
      <c r="AX624" s="223"/>
      <c r="AY624" s="223"/>
      <c r="AZ624" s="223"/>
      <c r="BA624" s="223"/>
      <c r="BB624" s="224"/>
      <c r="BC624" s="33"/>
      <c r="BD624" s="33"/>
      <c r="BE624" s="33"/>
      <c r="BF624" s="33"/>
      <c r="BG624" s="33"/>
      <c r="BH624" s="33"/>
      <c r="BI624" s="33"/>
      <c r="BJ624" s="33"/>
      <c r="BK624" s="33"/>
      <c r="BL624" s="33"/>
      <c r="BM624" s="33"/>
      <c r="BN624" s="33"/>
      <c r="BO624" s="33"/>
      <c r="BP624" s="33"/>
      <c r="BQ624" s="33"/>
      <c r="BR624" s="33"/>
      <c r="BS624" s="33"/>
      <c r="BT624" s="33"/>
      <c r="BU624" s="33"/>
      <c r="BV624" s="33"/>
      <c r="BW624" s="33"/>
      <c r="BX624" s="33"/>
      <c r="BY624" s="33"/>
      <c r="BZ624" s="33"/>
      <c r="CA624" s="33"/>
      <c r="CB624" s="33"/>
      <c r="CC624" s="33"/>
      <c r="CD624" s="33"/>
      <c r="CE624" s="33"/>
      <c r="CF624" s="33"/>
      <c r="CG624" s="33"/>
      <c r="CH624" s="33"/>
      <c r="CI624" s="33"/>
      <c r="CJ624" s="33"/>
      <c r="CK624" s="33"/>
      <c r="CL624" s="33"/>
      <c r="CM624" s="33"/>
      <c r="CN624" s="33"/>
      <c r="CO624" s="33"/>
      <c r="CP624" s="33"/>
      <c r="CQ624" s="33"/>
      <c r="CR624" s="33"/>
      <c r="CS624" s="33"/>
      <c r="CT624" s="33"/>
      <c r="CU624" s="33"/>
      <c r="CV624" s="33"/>
      <c r="CW624" s="33"/>
      <c r="CX624" s="33"/>
      <c r="CY624" s="33"/>
      <c r="CZ624" s="33"/>
      <c r="DA624" s="33"/>
      <c r="DB624" s="33"/>
      <c r="DC624" s="33"/>
      <c r="DD624" s="33"/>
      <c r="DE624" s="33"/>
      <c r="DF624" s="33"/>
      <c r="DG624" s="33"/>
      <c r="DH624" s="33"/>
      <c r="DI624" s="33"/>
      <c r="DJ624" s="33"/>
      <c r="DK624" s="33"/>
      <c r="DL624" s="33"/>
      <c r="DM624" s="33"/>
      <c r="DN624" s="33"/>
      <c r="DO624" s="33"/>
      <c r="DP624" s="33"/>
      <c r="DQ624" s="33"/>
      <c r="DR624" s="33"/>
      <c r="DS624" s="33"/>
      <c r="DT624" s="33"/>
      <c r="DU624" s="33"/>
      <c r="DV624" s="33"/>
      <c r="DW624" s="33"/>
      <c r="DX624" s="33"/>
      <c r="DY624" s="33"/>
      <c r="DZ624" s="33"/>
      <c r="EA624" s="33"/>
      <c r="EB624" s="33"/>
      <c r="EC624" s="33"/>
      <c r="ED624" s="33"/>
      <c r="EE624" s="33"/>
      <c r="EF624" s="33"/>
      <c r="EG624" s="33"/>
      <c r="EH624" s="33"/>
      <c r="EI624" s="33"/>
      <c r="EJ624" s="33"/>
      <c r="EK624" s="33"/>
      <c r="EL624" s="33"/>
      <c r="EM624" s="33"/>
      <c r="EN624" s="33"/>
      <c r="EO624" s="33"/>
      <c r="EP624" s="33"/>
      <c r="EQ624" s="33"/>
      <c r="ER624" s="33"/>
      <c r="ES624" s="33"/>
      <c r="ET624" s="33"/>
      <c r="EU624" s="33"/>
      <c r="EV624" s="33"/>
      <c r="EW624" s="33"/>
      <c r="EX624" s="33"/>
      <c r="EY624" s="33"/>
      <c r="EZ624" s="33"/>
      <c r="FA624" s="33"/>
      <c r="FB624" s="33"/>
      <c r="FC624" s="33"/>
      <c r="FD624" s="33"/>
      <c r="FE624" s="33"/>
      <c r="FF624" s="33"/>
      <c r="FG624" s="33"/>
      <c r="FH624" s="33"/>
      <c r="FI624" s="33"/>
      <c r="FJ624" s="33"/>
      <c r="FK624" s="33"/>
      <c r="FL624" s="33"/>
      <c r="FM624" s="33"/>
      <c r="FN624" s="33"/>
      <c r="FO624" s="33"/>
      <c r="FP624" s="33"/>
      <c r="FQ624" s="33"/>
      <c r="FR624" s="33"/>
      <c r="FS624" s="33"/>
      <c r="FT624" s="33"/>
      <c r="FU624" s="33"/>
      <c r="FV624" s="33"/>
      <c r="FW624" s="33"/>
      <c r="FX624" s="33"/>
      <c r="FY624" s="33"/>
      <c r="FZ624" s="33"/>
      <c r="GA624" s="33"/>
      <c r="GB624" s="33"/>
      <c r="GC624" s="33"/>
      <c r="GD624" s="33"/>
      <c r="GE624" s="33"/>
      <c r="GF624" s="33"/>
      <c r="GG624" s="33"/>
      <c r="GH624" s="33"/>
      <c r="GI624" s="33"/>
      <c r="GJ624" s="33"/>
      <c r="GK624" s="33"/>
      <c r="GL624" s="33"/>
      <c r="GM624" s="33"/>
      <c r="GN624" s="33"/>
      <c r="GO624" s="33"/>
      <c r="GP624" s="33"/>
      <c r="GQ624" s="33"/>
      <c r="GR624" s="33"/>
      <c r="GS624" s="33"/>
      <c r="GT624" s="33"/>
      <c r="GU624" s="33"/>
      <c r="GV624" s="33"/>
      <c r="GW624" s="33"/>
      <c r="GX624" s="33"/>
      <c r="GY624" s="33"/>
      <c r="GZ624" s="33"/>
      <c r="HA624" s="33"/>
      <c r="HB624" s="33"/>
      <c r="HC624" s="33"/>
      <c r="HD624" s="33"/>
      <c r="HE624" s="33"/>
      <c r="HF624" s="33"/>
      <c r="HG624" s="33"/>
      <c r="HH624" s="33"/>
      <c r="HI624" s="33"/>
      <c r="HJ624" s="33"/>
      <c r="HK624" s="33"/>
      <c r="HL624" s="33"/>
      <c r="HM624" s="33"/>
      <c r="HN624" s="33"/>
      <c r="HO624" s="33"/>
      <c r="HP624" s="33"/>
      <c r="HQ624" s="33"/>
      <c r="HR624" s="33"/>
      <c r="HS624" s="33"/>
      <c r="HT624" s="33"/>
      <c r="HU624" s="33"/>
      <c r="HV624" s="33"/>
      <c r="HW624" s="33"/>
      <c r="HX624" s="33"/>
      <c r="HY624" s="33"/>
      <c r="HZ624" s="33"/>
      <c r="IA624" s="33"/>
      <c r="IB624" s="33"/>
      <c r="IC624" s="33"/>
      <c r="ID624" s="33"/>
      <c r="IE624" s="33"/>
      <c r="IF624" s="33"/>
      <c r="IG624" s="33"/>
      <c r="IH624" s="33"/>
      <c r="II624" s="33"/>
      <c r="IJ624" s="33"/>
      <c r="IK624" s="33"/>
      <c r="IL624" s="33"/>
      <c r="IM624" s="33"/>
      <c r="IN624" s="33"/>
      <c r="IO624" s="33"/>
      <c r="IP624" s="33"/>
      <c r="IQ624" s="33"/>
      <c r="IR624" s="33"/>
      <c r="IS624" s="33"/>
      <c r="IT624" s="33"/>
      <c r="IU624" s="33"/>
    </row>
    <row r="625" spans="1:255" s="34" customFormat="1" ht="14.25">
      <c r="A625" s="31"/>
      <c r="B625" s="32"/>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89"/>
      <c r="AA625" s="89"/>
      <c r="AB625" s="89"/>
      <c r="AC625" s="89"/>
      <c r="AD625" s="89"/>
      <c r="AE625" s="148"/>
      <c r="AF625" s="157"/>
      <c r="AG625" s="157"/>
      <c r="AH625" s="157"/>
      <c r="AI625" s="157"/>
      <c r="AJ625" s="157"/>
      <c r="AK625" s="157"/>
      <c r="AL625" s="157"/>
      <c r="AM625" s="158"/>
      <c r="AN625" s="148"/>
      <c r="AO625" s="157"/>
      <c r="AP625" s="157"/>
      <c r="AQ625" s="157"/>
      <c r="AR625" s="157"/>
      <c r="AS625" s="157"/>
      <c r="AT625" s="157"/>
      <c r="AU625" s="157"/>
      <c r="AV625" s="158"/>
      <c r="AW625" s="148"/>
      <c r="AX625" s="157"/>
      <c r="AY625" s="157"/>
      <c r="AZ625" s="157"/>
      <c r="BA625" s="157"/>
      <c r="BB625" s="222"/>
      <c r="BC625" s="33"/>
      <c r="BD625" s="33"/>
      <c r="BE625" s="33"/>
      <c r="BF625" s="33"/>
      <c r="BG625" s="33"/>
      <c r="BH625" s="33"/>
      <c r="BI625" s="33"/>
      <c r="BJ625" s="33"/>
      <c r="BK625" s="33"/>
      <c r="BL625" s="33"/>
      <c r="BM625" s="33"/>
      <c r="BN625" s="33"/>
      <c r="BO625" s="33"/>
      <c r="BP625" s="33"/>
      <c r="BQ625" s="33"/>
      <c r="BR625" s="33"/>
      <c r="BS625" s="33"/>
      <c r="BT625" s="33"/>
      <c r="BU625" s="33"/>
      <c r="BV625" s="33"/>
      <c r="BW625" s="33"/>
      <c r="BX625" s="33"/>
      <c r="BY625" s="33"/>
      <c r="BZ625" s="33"/>
      <c r="CA625" s="33"/>
      <c r="CB625" s="33"/>
      <c r="CC625" s="33"/>
      <c r="CD625" s="33"/>
      <c r="CE625" s="33"/>
      <c r="CF625" s="33"/>
      <c r="CG625" s="33"/>
      <c r="CH625" s="33"/>
      <c r="CI625" s="33"/>
      <c r="CJ625" s="33"/>
      <c r="CK625" s="33"/>
      <c r="CL625" s="33"/>
      <c r="CM625" s="33"/>
      <c r="CN625" s="33"/>
      <c r="CO625" s="33"/>
      <c r="CP625" s="33"/>
      <c r="CQ625" s="33"/>
      <c r="CR625" s="33"/>
      <c r="CS625" s="33"/>
      <c r="CT625" s="33"/>
      <c r="CU625" s="33"/>
      <c r="CV625" s="33"/>
      <c r="CW625" s="33"/>
      <c r="CX625" s="33"/>
      <c r="CY625" s="33"/>
      <c r="CZ625" s="33"/>
      <c r="DA625" s="33"/>
      <c r="DB625" s="33"/>
      <c r="DC625" s="33"/>
      <c r="DD625" s="33"/>
      <c r="DE625" s="33"/>
      <c r="DF625" s="33"/>
      <c r="DG625" s="33"/>
      <c r="DH625" s="33"/>
      <c r="DI625" s="33"/>
      <c r="DJ625" s="33"/>
      <c r="DK625" s="33"/>
      <c r="DL625" s="33"/>
      <c r="DM625" s="33"/>
      <c r="DN625" s="33"/>
      <c r="DO625" s="33"/>
      <c r="DP625" s="33"/>
      <c r="DQ625" s="33"/>
      <c r="DR625" s="33"/>
      <c r="DS625" s="33"/>
      <c r="DT625" s="33"/>
      <c r="DU625" s="33"/>
      <c r="DV625" s="33"/>
      <c r="DW625" s="33"/>
      <c r="DX625" s="33"/>
      <c r="DY625" s="33"/>
      <c r="DZ625" s="33"/>
      <c r="EA625" s="33"/>
      <c r="EB625" s="33"/>
      <c r="EC625" s="33"/>
      <c r="ED625" s="33"/>
      <c r="EE625" s="33"/>
      <c r="EF625" s="33"/>
      <c r="EG625" s="33"/>
      <c r="EH625" s="33"/>
      <c r="EI625" s="33"/>
      <c r="EJ625" s="33"/>
      <c r="EK625" s="33"/>
      <c r="EL625" s="33"/>
      <c r="EM625" s="33"/>
      <c r="EN625" s="33"/>
      <c r="EO625" s="33"/>
      <c r="EP625" s="33"/>
      <c r="EQ625" s="33"/>
      <c r="ER625" s="33"/>
      <c r="ES625" s="33"/>
      <c r="ET625" s="33"/>
      <c r="EU625" s="33"/>
      <c r="EV625" s="33"/>
      <c r="EW625" s="33"/>
      <c r="EX625" s="33"/>
      <c r="EY625" s="33"/>
      <c r="EZ625" s="33"/>
      <c r="FA625" s="33"/>
      <c r="FB625" s="33"/>
      <c r="FC625" s="33"/>
      <c r="FD625" s="33"/>
      <c r="FE625" s="33"/>
      <c r="FF625" s="33"/>
      <c r="FG625" s="33"/>
      <c r="FH625" s="33"/>
      <c r="FI625" s="33"/>
      <c r="FJ625" s="33"/>
      <c r="FK625" s="33"/>
      <c r="FL625" s="33"/>
      <c r="FM625" s="33"/>
      <c r="FN625" s="33"/>
      <c r="FO625" s="33"/>
      <c r="FP625" s="33"/>
      <c r="FQ625" s="33"/>
      <c r="FR625" s="33"/>
      <c r="FS625" s="33"/>
      <c r="FT625" s="33"/>
      <c r="FU625" s="33"/>
      <c r="FV625" s="33"/>
      <c r="FW625" s="33"/>
      <c r="FX625" s="33"/>
      <c r="FY625" s="33"/>
      <c r="FZ625" s="33"/>
      <c r="GA625" s="33"/>
      <c r="GB625" s="33"/>
      <c r="GC625" s="33"/>
      <c r="GD625" s="33"/>
      <c r="GE625" s="33"/>
      <c r="GF625" s="33"/>
      <c r="GG625" s="33"/>
      <c r="GH625" s="33"/>
      <c r="GI625" s="33"/>
      <c r="GJ625" s="33"/>
      <c r="GK625" s="33"/>
      <c r="GL625" s="33"/>
      <c r="GM625" s="33"/>
      <c r="GN625" s="33"/>
      <c r="GO625" s="33"/>
      <c r="GP625" s="33"/>
      <c r="GQ625" s="33"/>
      <c r="GR625" s="33"/>
      <c r="GS625" s="33"/>
      <c r="GT625" s="33"/>
      <c r="GU625" s="33"/>
      <c r="GV625" s="33"/>
      <c r="GW625" s="33"/>
      <c r="GX625" s="33"/>
      <c r="GY625" s="33"/>
      <c r="GZ625" s="33"/>
      <c r="HA625" s="33"/>
      <c r="HB625" s="33"/>
      <c r="HC625" s="33"/>
      <c r="HD625" s="33"/>
      <c r="HE625" s="33"/>
      <c r="HF625" s="33"/>
      <c r="HG625" s="33"/>
      <c r="HH625" s="33"/>
      <c r="HI625" s="33"/>
      <c r="HJ625" s="33"/>
      <c r="HK625" s="33"/>
      <c r="HL625" s="33"/>
      <c r="HM625" s="33"/>
      <c r="HN625" s="33"/>
      <c r="HO625" s="33"/>
      <c r="HP625" s="33"/>
      <c r="HQ625" s="33"/>
      <c r="HR625" s="33"/>
      <c r="HS625" s="33"/>
      <c r="HT625" s="33"/>
      <c r="HU625" s="33"/>
      <c r="HV625" s="33"/>
      <c r="HW625" s="33"/>
      <c r="HX625" s="33"/>
      <c r="HY625" s="33"/>
      <c r="HZ625" s="33"/>
      <c r="IA625" s="33"/>
      <c r="IB625" s="33"/>
      <c r="IC625" s="33"/>
      <c r="ID625" s="33"/>
      <c r="IE625" s="33"/>
      <c r="IF625" s="33"/>
      <c r="IG625" s="33"/>
      <c r="IH625" s="33"/>
      <c r="II625" s="33"/>
      <c r="IJ625" s="33"/>
      <c r="IK625" s="33"/>
      <c r="IL625" s="33"/>
      <c r="IM625" s="33"/>
      <c r="IN625" s="33"/>
      <c r="IO625" s="33"/>
      <c r="IP625" s="33"/>
      <c r="IQ625" s="33"/>
      <c r="IR625" s="33"/>
      <c r="IS625" s="33"/>
      <c r="IT625" s="33"/>
      <c r="IU625" s="33"/>
    </row>
    <row r="626" spans="1:255" s="34" customFormat="1" ht="14.25">
      <c r="A626" s="31"/>
      <c r="B626" s="58"/>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148"/>
      <c r="AF626" s="190"/>
      <c r="AG626" s="190"/>
      <c r="AH626" s="190"/>
      <c r="AI626" s="190"/>
      <c r="AJ626" s="190"/>
      <c r="AK626" s="190"/>
      <c r="AL626" s="190"/>
      <c r="AM626" s="191"/>
      <c r="AN626" s="148"/>
      <c r="AO626" s="157"/>
      <c r="AP626" s="157"/>
      <c r="AQ626" s="157"/>
      <c r="AR626" s="157"/>
      <c r="AS626" s="157"/>
      <c r="AT626" s="157"/>
      <c r="AU626" s="157"/>
      <c r="AV626" s="158"/>
      <c r="AW626" s="148"/>
      <c r="AX626" s="180"/>
      <c r="AY626" s="180"/>
      <c r="AZ626" s="180"/>
      <c r="BA626" s="180"/>
      <c r="BB626" s="182"/>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3"/>
      <c r="EV626" s="33"/>
      <c r="EW626" s="33"/>
      <c r="EX626" s="33"/>
      <c r="EY626" s="33"/>
      <c r="EZ626" s="33"/>
      <c r="FA626" s="33"/>
      <c r="FB626" s="33"/>
      <c r="FC626" s="33"/>
      <c r="FD626" s="33"/>
      <c r="FE626" s="33"/>
      <c r="FF626" s="33"/>
      <c r="FG626" s="33"/>
      <c r="FH626" s="33"/>
      <c r="FI626" s="33"/>
      <c r="FJ626" s="33"/>
      <c r="FK626" s="33"/>
      <c r="FL626" s="33"/>
      <c r="FM626" s="33"/>
      <c r="FN626" s="33"/>
      <c r="FO626" s="33"/>
      <c r="FP626" s="33"/>
      <c r="FQ626" s="33"/>
      <c r="FR626" s="33"/>
      <c r="FS626" s="33"/>
      <c r="FT626" s="33"/>
      <c r="FU626" s="33"/>
      <c r="FV626" s="33"/>
      <c r="FW626" s="33"/>
      <c r="FX626" s="33"/>
      <c r="FY626" s="33"/>
      <c r="FZ626" s="33"/>
      <c r="GA626" s="33"/>
      <c r="GB626" s="33"/>
      <c r="GC626" s="33"/>
      <c r="GD626" s="33"/>
      <c r="GE626" s="33"/>
      <c r="GF626" s="33"/>
      <c r="GG626" s="33"/>
      <c r="GH626" s="33"/>
      <c r="GI626" s="33"/>
      <c r="GJ626" s="33"/>
      <c r="GK626" s="33"/>
      <c r="GL626" s="33"/>
      <c r="GM626" s="33"/>
      <c r="GN626" s="33"/>
      <c r="GO626" s="33"/>
      <c r="GP626" s="33"/>
      <c r="GQ626" s="33"/>
      <c r="GR626" s="33"/>
      <c r="GS626" s="33"/>
      <c r="GT626" s="33"/>
      <c r="GU626" s="33"/>
      <c r="GV626" s="33"/>
      <c r="GW626" s="33"/>
      <c r="GX626" s="33"/>
      <c r="GY626" s="33"/>
      <c r="GZ626" s="33"/>
      <c r="HA626" s="33"/>
      <c r="HB626" s="33"/>
      <c r="HC626" s="33"/>
      <c r="HD626" s="33"/>
      <c r="HE626" s="33"/>
      <c r="HF626" s="33"/>
      <c r="HG626" s="33"/>
      <c r="HH626" s="33"/>
      <c r="HI626" s="33"/>
      <c r="HJ626" s="33"/>
      <c r="HK626" s="33"/>
      <c r="HL626" s="33"/>
      <c r="HM626" s="33"/>
      <c r="HN626" s="33"/>
      <c r="HO626" s="33"/>
      <c r="HP626" s="33"/>
      <c r="HQ626" s="33"/>
      <c r="HR626" s="33"/>
      <c r="HS626" s="33"/>
      <c r="HT626" s="33"/>
      <c r="HU626" s="33"/>
      <c r="HV626" s="33"/>
      <c r="HW626" s="33"/>
      <c r="HX626" s="33"/>
      <c r="HY626" s="33"/>
      <c r="HZ626" s="33"/>
      <c r="IA626" s="33"/>
      <c r="IB626" s="33"/>
      <c r="IC626" s="33"/>
      <c r="ID626" s="33"/>
      <c r="IE626" s="33"/>
      <c r="IF626" s="33"/>
      <c r="IG626" s="33"/>
      <c r="IH626" s="33"/>
      <c r="II626" s="33"/>
      <c r="IJ626" s="33"/>
      <c r="IK626" s="33"/>
      <c r="IL626" s="33"/>
      <c r="IM626" s="33"/>
      <c r="IN626" s="33"/>
      <c r="IO626" s="33"/>
      <c r="IP626" s="33"/>
      <c r="IQ626" s="33"/>
      <c r="IR626" s="33"/>
      <c r="IS626" s="33"/>
      <c r="IT626" s="33"/>
      <c r="IU626" s="33"/>
    </row>
    <row r="627" spans="1:255" s="34" customFormat="1" ht="15" thickBot="1">
      <c r="A627" s="31"/>
      <c r="B627" s="62"/>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159"/>
      <c r="AF627" s="199"/>
      <c r="AG627" s="199"/>
      <c r="AH627" s="199"/>
      <c r="AI627" s="199"/>
      <c r="AJ627" s="199"/>
      <c r="AK627" s="199"/>
      <c r="AL627" s="199"/>
      <c r="AM627" s="200"/>
      <c r="AN627" s="159"/>
      <c r="AO627" s="162"/>
      <c r="AP627" s="162"/>
      <c r="AQ627" s="162"/>
      <c r="AR627" s="162"/>
      <c r="AS627" s="162"/>
      <c r="AT627" s="162"/>
      <c r="AU627" s="162"/>
      <c r="AV627" s="163"/>
      <c r="AW627" s="164"/>
      <c r="AX627" s="201"/>
      <c r="AY627" s="201"/>
      <c r="AZ627" s="201"/>
      <c r="BA627" s="201"/>
      <c r="BB627" s="202"/>
      <c r="BC627" s="33"/>
      <c r="BD627" s="33"/>
      <c r="BE627" s="33"/>
      <c r="BF627" s="33"/>
      <c r="BG627" s="33"/>
      <c r="BH627" s="33"/>
      <c r="BI627" s="33"/>
      <c r="BJ627" s="33"/>
      <c r="BK627" s="33"/>
      <c r="BL627" s="33"/>
      <c r="BM627" s="33"/>
      <c r="BN627" s="33"/>
      <c r="BO627" s="33"/>
      <c r="BP627" s="33"/>
      <c r="BQ627" s="33"/>
      <c r="BR627" s="33"/>
      <c r="BS627" s="33"/>
      <c r="BT627" s="33"/>
      <c r="BU627" s="33"/>
      <c r="BV627" s="33"/>
      <c r="BW627" s="33"/>
      <c r="BX627" s="33"/>
      <c r="BY627" s="33"/>
      <c r="BZ627" s="33"/>
      <c r="CA627" s="33"/>
      <c r="CB627" s="33"/>
      <c r="CC627" s="33"/>
      <c r="CD627" s="33"/>
      <c r="CE627" s="33"/>
      <c r="CF627" s="33"/>
      <c r="CG627" s="33"/>
      <c r="CH627" s="33"/>
      <c r="CI627" s="33"/>
      <c r="CJ627" s="33"/>
      <c r="CK627" s="33"/>
      <c r="CL627" s="33"/>
      <c r="CM627" s="33"/>
      <c r="CN627" s="33"/>
      <c r="CO627" s="33"/>
      <c r="CP627" s="33"/>
      <c r="CQ627" s="33"/>
      <c r="CR627" s="33"/>
      <c r="CS627" s="33"/>
      <c r="CT627" s="33"/>
      <c r="CU627" s="33"/>
      <c r="CV627" s="33"/>
      <c r="CW627" s="33"/>
      <c r="CX627" s="33"/>
      <c r="CY627" s="33"/>
      <c r="CZ627" s="33"/>
      <c r="DA627" s="33"/>
      <c r="DB627" s="33"/>
      <c r="DC627" s="33"/>
      <c r="DD627" s="33"/>
      <c r="DE627" s="33"/>
      <c r="DF627" s="33"/>
      <c r="DG627" s="33"/>
      <c r="DH627" s="33"/>
      <c r="DI627" s="33"/>
      <c r="DJ627" s="33"/>
      <c r="DK627" s="33"/>
      <c r="DL627" s="33"/>
      <c r="DM627" s="33"/>
      <c r="DN627" s="33"/>
      <c r="DO627" s="33"/>
      <c r="DP627" s="33"/>
      <c r="DQ627" s="33"/>
      <c r="DR627" s="33"/>
      <c r="DS627" s="33"/>
      <c r="DT627" s="33"/>
      <c r="DU627" s="33"/>
      <c r="DV627" s="33"/>
      <c r="DW627" s="33"/>
      <c r="DX627" s="33"/>
      <c r="DY627" s="33"/>
      <c r="DZ627" s="33"/>
      <c r="EA627" s="33"/>
      <c r="EB627" s="33"/>
      <c r="EC627" s="33"/>
      <c r="ED627" s="33"/>
      <c r="EE627" s="33"/>
      <c r="EF627" s="33"/>
      <c r="EG627" s="33"/>
      <c r="EH627" s="33"/>
      <c r="EI627" s="33"/>
      <c r="EJ627" s="33"/>
      <c r="EK627" s="33"/>
      <c r="EL627" s="33"/>
      <c r="EM627" s="33"/>
      <c r="EN627" s="33"/>
      <c r="EO627" s="33"/>
      <c r="EP627" s="33"/>
      <c r="EQ627" s="33"/>
      <c r="ER627" s="33"/>
      <c r="ES627" s="33"/>
      <c r="ET627" s="33"/>
      <c r="EU627" s="33"/>
      <c r="EV627" s="33"/>
      <c r="EW627" s="33"/>
      <c r="EX627" s="33"/>
      <c r="EY627" s="33"/>
      <c r="EZ627" s="33"/>
      <c r="FA627" s="33"/>
      <c r="FB627" s="33"/>
      <c r="FC627" s="33"/>
      <c r="FD627" s="33"/>
      <c r="FE627" s="33"/>
      <c r="FF627" s="33"/>
      <c r="FG627" s="33"/>
      <c r="FH627" s="33"/>
      <c r="FI627" s="33"/>
      <c r="FJ627" s="33"/>
      <c r="FK627" s="33"/>
      <c r="FL627" s="33"/>
      <c r="FM627" s="33"/>
      <c r="FN627" s="33"/>
      <c r="FO627" s="33"/>
      <c r="FP627" s="33"/>
      <c r="FQ627" s="33"/>
      <c r="FR627" s="33"/>
      <c r="FS627" s="33"/>
      <c r="FT627" s="33"/>
      <c r="FU627" s="33"/>
      <c r="FV627" s="33"/>
      <c r="FW627" s="33"/>
      <c r="FX627" s="33"/>
      <c r="FY627" s="33"/>
      <c r="FZ627" s="33"/>
      <c r="GA627" s="33"/>
      <c r="GB627" s="33"/>
      <c r="GC627" s="33"/>
      <c r="GD627" s="33"/>
      <c r="GE627" s="33"/>
      <c r="GF627" s="33"/>
      <c r="GG627" s="33"/>
      <c r="GH627" s="33"/>
      <c r="GI627" s="33"/>
      <c r="GJ627" s="33"/>
      <c r="GK627" s="33"/>
      <c r="GL627" s="33"/>
      <c r="GM627" s="33"/>
      <c r="GN627" s="33"/>
      <c r="GO627" s="33"/>
      <c r="GP627" s="33"/>
      <c r="GQ627" s="33"/>
      <c r="GR627" s="33"/>
      <c r="GS627" s="33"/>
      <c r="GT627" s="33"/>
      <c r="GU627" s="33"/>
      <c r="GV627" s="33"/>
      <c r="GW627" s="33"/>
      <c r="GX627" s="33"/>
      <c r="GY627" s="33"/>
      <c r="GZ627" s="33"/>
      <c r="HA627" s="33"/>
      <c r="HB627" s="33"/>
      <c r="HC627" s="33"/>
      <c r="HD627" s="33"/>
      <c r="HE627" s="33"/>
      <c r="HF627" s="33"/>
      <c r="HG627" s="33"/>
      <c r="HH627" s="33"/>
      <c r="HI627" s="33"/>
      <c r="HJ627" s="33"/>
      <c r="HK627" s="33"/>
      <c r="HL627" s="33"/>
      <c r="HM627" s="33"/>
      <c r="HN627" s="33"/>
      <c r="HO627" s="33"/>
      <c r="HP627" s="33"/>
      <c r="HQ627" s="33"/>
      <c r="HR627" s="33"/>
      <c r="HS627" s="33"/>
      <c r="HT627" s="33"/>
      <c r="HU627" s="33"/>
      <c r="HV627" s="33"/>
      <c r="HW627" s="33"/>
      <c r="HX627" s="33"/>
      <c r="HY627" s="33"/>
      <c r="HZ627" s="33"/>
      <c r="IA627" s="33"/>
      <c r="IB627" s="33"/>
      <c r="IC627" s="33"/>
      <c r="ID627" s="33"/>
      <c r="IE627" s="33"/>
      <c r="IF627" s="33"/>
      <c r="IG627" s="33"/>
      <c r="IH627" s="33"/>
      <c r="II627" s="33"/>
      <c r="IJ627" s="33"/>
      <c r="IK627" s="33"/>
      <c r="IL627" s="33"/>
      <c r="IM627" s="33"/>
      <c r="IN627" s="33"/>
      <c r="IO627" s="33"/>
      <c r="IP627" s="33"/>
      <c r="IQ627" s="33"/>
      <c r="IR627" s="33"/>
      <c r="IS627" s="33"/>
      <c r="IT627" s="33"/>
      <c r="IU627" s="33"/>
    </row>
    <row r="628" spans="1:255" s="34" customFormat="1" ht="15.75" thickTop="1" thickBot="1">
      <c r="A628" s="48"/>
      <c r="B628" s="183" t="s">
        <v>80</v>
      </c>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c r="Z628" s="203"/>
      <c r="AA628" s="203"/>
      <c r="AB628" s="203"/>
      <c r="AC628" s="203"/>
      <c r="AD628" s="204"/>
      <c r="AE628" s="186">
        <f>SUM(AE620:AM627)</f>
        <v>28471</v>
      </c>
      <c r="AF628" s="205"/>
      <c r="AG628" s="205"/>
      <c r="AH628" s="205"/>
      <c r="AI628" s="205"/>
      <c r="AJ628" s="205"/>
      <c r="AK628" s="205"/>
      <c r="AL628" s="205"/>
      <c r="AM628" s="206"/>
      <c r="AN628" s="186">
        <f>SUM(AN620:AW627)</f>
        <v>29012</v>
      </c>
      <c r="AO628" s="205"/>
      <c r="AP628" s="205"/>
      <c r="AQ628" s="205"/>
      <c r="AR628" s="205"/>
      <c r="AS628" s="205"/>
      <c r="AT628" s="205"/>
      <c r="AU628" s="205"/>
      <c r="AV628" s="206"/>
      <c r="AW628" s="186"/>
      <c r="AX628" s="205"/>
      <c r="AY628" s="205"/>
      <c r="AZ628" s="205"/>
      <c r="BA628" s="205"/>
      <c r="BB628" s="207"/>
      <c r="BC628" s="33"/>
      <c r="BD628" s="33"/>
      <c r="BE628" s="33"/>
      <c r="BF628" s="33"/>
      <c r="BG628" s="33"/>
      <c r="BH628" s="33"/>
      <c r="BI628" s="33"/>
      <c r="BJ628" s="33"/>
      <c r="BK628" s="33"/>
      <c r="BL628" s="33"/>
      <c r="BM628" s="33"/>
      <c r="BN628" s="33"/>
      <c r="BO628" s="33"/>
      <c r="BP628" s="33"/>
      <c r="BQ628" s="33"/>
      <c r="BR628" s="33"/>
      <c r="BS628" s="33"/>
      <c r="BT628" s="33"/>
      <c r="BU628" s="33"/>
      <c r="BV628" s="33"/>
      <c r="BW628" s="33"/>
      <c r="BX628" s="33"/>
      <c r="BY628" s="33"/>
      <c r="BZ628" s="33"/>
      <c r="CA628" s="33"/>
      <c r="CB628" s="33"/>
      <c r="CC628" s="33"/>
      <c r="CD628" s="33"/>
      <c r="CE628" s="33"/>
      <c r="CF628" s="33"/>
      <c r="CG628" s="33"/>
      <c r="CH628" s="33"/>
      <c r="CI628" s="33"/>
      <c r="CJ628" s="33"/>
      <c r="CK628" s="33"/>
      <c r="CL628" s="33"/>
      <c r="CM628" s="33"/>
      <c r="CN628" s="33"/>
      <c r="CO628" s="33"/>
      <c r="CP628" s="33"/>
      <c r="CQ628" s="33"/>
      <c r="CR628" s="33"/>
      <c r="CS628" s="33"/>
      <c r="CT628" s="33"/>
      <c r="CU628" s="33"/>
      <c r="CV628" s="33"/>
      <c r="CW628" s="33"/>
      <c r="CX628" s="33"/>
      <c r="CY628" s="33"/>
      <c r="CZ628" s="33"/>
      <c r="DA628" s="33"/>
      <c r="DB628" s="33"/>
      <c r="DC628" s="33"/>
      <c r="DD628" s="33"/>
      <c r="DE628" s="33"/>
      <c r="DF628" s="33"/>
      <c r="DG628" s="33"/>
      <c r="DH628" s="33"/>
      <c r="DI628" s="33"/>
      <c r="DJ628" s="33"/>
      <c r="DK628" s="33"/>
      <c r="DL628" s="33"/>
      <c r="DM628" s="33"/>
      <c r="DN628" s="33"/>
      <c r="DO628" s="33"/>
      <c r="DP628" s="33"/>
      <c r="DQ628" s="33"/>
      <c r="DR628" s="33"/>
      <c r="DS628" s="33"/>
      <c r="DT628" s="33"/>
      <c r="DU628" s="33"/>
      <c r="DV628" s="33"/>
      <c r="DW628" s="33"/>
      <c r="DX628" s="33"/>
      <c r="DY628" s="33"/>
      <c r="DZ628" s="33"/>
      <c r="EA628" s="33"/>
      <c r="EB628" s="33"/>
      <c r="EC628" s="33"/>
      <c r="ED628" s="33"/>
      <c r="EE628" s="33"/>
      <c r="EF628" s="33"/>
      <c r="EG628" s="33"/>
      <c r="EH628" s="33"/>
      <c r="EI628" s="33"/>
      <c r="EJ628" s="33"/>
      <c r="EK628" s="33"/>
      <c r="EL628" s="33"/>
      <c r="EM628" s="33"/>
      <c r="EN628" s="33"/>
      <c r="EO628" s="33"/>
      <c r="EP628" s="33"/>
      <c r="EQ628" s="33"/>
      <c r="ER628" s="33"/>
      <c r="ES628" s="33"/>
      <c r="ET628" s="33"/>
      <c r="EU628" s="33"/>
      <c r="EV628" s="33"/>
      <c r="EW628" s="33"/>
      <c r="EX628" s="33"/>
      <c r="EY628" s="33"/>
      <c r="EZ628" s="33"/>
      <c r="FA628" s="33"/>
      <c r="FB628" s="33"/>
      <c r="FC628" s="33"/>
      <c r="FD628" s="33"/>
      <c r="FE628" s="33"/>
      <c r="FF628" s="33"/>
      <c r="FG628" s="33"/>
      <c r="FH628" s="33"/>
      <c r="FI628" s="33"/>
      <c r="FJ628" s="33"/>
      <c r="FK628" s="33"/>
      <c r="FL628" s="33"/>
      <c r="FM628" s="33"/>
      <c r="FN628" s="33"/>
      <c r="FO628" s="33"/>
      <c r="FP628" s="33"/>
      <c r="FQ628" s="33"/>
      <c r="FR628" s="33"/>
      <c r="FS628" s="33"/>
      <c r="FT628" s="33"/>
      <c r="FU628" s="33"/>
      <c r="FV628" s="33"/>
      <c r="FW628" s="33"/>
      <c r="FX628" s="33"/>
      <c r="FY628" s="33"/>
      <c r="FZ628" s="33"/>
      <c r="GA628" s="33"/>
      <c r="GB628" s="33"/>
      <c r="GC628" s="33"/>
      <c r="GD628" s="33"/>
      <c r="GE628" s="33"/>
      <c r="GF628" s="33"/>
      <c r="GG628" s="33"/>
      <c r="GH628" s="33"/>
      <c r="GI628" s="33"/>
      <c r="GJ628" s="33"/>
      <c r="GK628" s="33"/>
      <c r="GL628" s="33"/>
      <c r="GM628" s="33"/>
      <c r="GN628" s="33"/>
      <c r="GO628" s="33"/>
      <c r="GP628" s="33"/>
      <c r="GQ628" s="33"/>
      <c r="GR628" s="33"/>
      <c r="GS628" s="33"/>
      <c r="GT628" s="33"/>
      <c r="GU628" s="33"/>
      <c r="GV628" s="33"/>
      <c r="GW628" s="33"/>
      <c r="GX628" s="33"/>
      <c r="GY628" s="33"/>
      <c r="GZ628" s="33"/>
      <c r="HA628" s="33"/>
      <c r="HB628" s="33"/>
      <c r="HC628" s="33"/>
      <c r="HD628" s="33"/>
      <c r="HE628" s="33"/>
      <c r="HF628" s="33"/>
      <c r="HG628" s="33"/>
      <c r="HH628" s="33"/>
      <c r="HI628" s="33"/>
      <c r="HJ628" s="33"/>
      <c r="HK628" s="33"/>
      <c r="HL628" s="33"/>
      <c r="HM628" s="33"/>
      <c r="HN628" s="33"/>
      <c r="HO628" s="33"/>
      <c r="HP628" s="33"/>
      <c r="HQ628" s="33"/>
      <c r="HR628" s="33"/>
      <c r="HS628" s="33"/>
      <c r="HT628" s="33"/>
      <c r="HU628" s="33"/>
      <c r="HV628" s="33"/>
      <c r="HW628" s="33"/>
      <c r="HX628" s="33"/>
      <c r="HY628" s="33"/>
      <c r="HZ628" s="33"/>
      <c r="IA628" s="33"/>
      <c r="IB628" s="33"/>
      <c r="IC628" s="33"/>
      <c r="ID628" s="33"/>
      <c r="IE628" s="33"/>
      <c r="IF628" s="33"/>
      <c r="IG628" s="33"/>
      <c r="IH628" s="33"/>
      <c r="II628" s="33"/>
      <c r="IJ628" s="33"/>
      <c r="IK628" s="33"/>
      <c r="IL628" s="33"/>
      <c r="IM628" s="33"/>
      <c r="IN628" s="33"/>
      <c r="IO628" s="33"/>
      <c r="IP628" s="33"/>
      <c r="IQ628" s="33"/>
      <c r="IR628" s="33"/>
      <c r="IS628" s="33"/>
      <c r="IT628" s="33"/>
      <c r="IU628" s="33"/>
    </row>
    <row r="629" spans="1:255" ht="13.5">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c r="AJ629" s="64"/>
      <c r="AK629" s="64"/>
      <c r="AL629" s="64"/>
      <c r="AM629" s="64"/>
      <c r="AN629" s="64"/>
      <c r="AO629" s="64"/>
      <c r="AP629" s="64"/>
      <c r="AQ629" s="64"/>
      <c r="AR629" s="64"/>
      <c r="AS629" s="64"/>
      <c r="AT629" s="64"/>
      <c r="AU629" s="64"/>
      <c r="AV629" s="64"/>
      <c r="AW629" s="64"/>
      <c r="AX629" s="64"/>
      <c r="AY629" s="64"/>
      <c r="AZ629" s="64"/>
      <c r="BA629" s="64"/>
      <c r="BB629" s="64"/>
    </row>
    <row r="630" spans="1:255" ht="14.25">
      <c r="A630" s="35" t="s">
        <v>66</v>
      </c>
      <c r="BA630" s="36"/>
      <c r="BB630" s="37" t="s">
        <v>67</v>
      </c>
      <c r="BC630" s="36"/>
    </row>
    <row r="632" spans="1:255">
      <c r="AD632" s="38"/>
      <c r="AH632" s="38"/>
      <c r="AI632" s="38"/>
      <c r="AJ632" s="38"/>
      <c r="AK632" s="38"/>
      <c r="AL632" s="38"/>
      <c r="AM632" s="38"/>
      <c r="AS632" s="38"/>
      <c r="BB632" s="39" t="s">
        <v>68</v>
      </c>
    </row>
    <row r="633" spans="1:255">
      <c r="AD633" s="38"/>
      <c r="AH633" s="38"/>
      <c r="AI633" s="38"/>
      <c r="AJ633" s="38"/>
      <c r="AK633" s="38"/>
      <c r="AL633" s="38"/>
      <c r="AM633" s="38"/>
      <c r="AS633" s="38"/>
    </row>
    <row r="634" spans="1:255" ht="13.5" thickBot="1">
      <c r="AD634" s="38"/>
      <c r="AH634" s="38"/>
      <c r="AI634" s="38"/>
      <c r="AJ634" s="38"/>
      <c r="AK634" s="38"/>
      <c r="AL634" s="38"/>
      <c r="AM634" s="38"/>
      <c r="AS634" s="38"/>
    </row>
    <row r="635" spans="1:255" ht="15" thickBot="1">
      <c r="A635" s="127" t="s">
        <v>69</v>
      </c>
      <c r="B635" s="128"/>
      <c r="C635" s="128"/>
      <c r="D635" s="128"/>
      <c r="E635" s="128"/>
      <c r="F635" s="128"/>
      <c r="G635" s="128"/>
      <c r="H635" s="128"/>
      <c r="I635" s="128"/>
      <c r="J635" s="128"/>
      <c r="K635" s="129"/>
      <c r="L635" s="130">
        <v>18</v>
      </c>
      <c r="M635" s="131"/>
      <c r="N635" s="131"/>
      <c r="O635" s="132"/>
      <c r="P635" s="127" t="s">
        <v>70</v>
      </c>
      <c r="Q635" s="128"/>
      <c r="R635" s="128"/>
      <c r="S635" s="128"/>
      <c r="T635" s="128"/>
      <c r="U635" s="129"/>
      <c r="V635" s="133" t="s">
        <v>155</v>
      </c>
      <c r="W635" s="133"/>
      <c r="X635" s="133"/>
      <c r="Y635" s="133"/>
      <c r="Z635" s="133"/>
      <c r="AA635" s="133"/>
      <c r="AB635" s="133"/>
      <c r="AC635" s="133"/>
      <c r="AD635" s="133"/>
      <c r="AE635" s="133"/>
      <c r="AF635" s="133"/>
      <c r="AG635" s="133"/>
      <c r="AH635" s="133"/>
      <c r="AI635" s="133"/>
      <c r="AJ635" s="133"/>
      <c r="AK635" s="133"/>
      <c r="AL635" s="133"/>
      <c r="AM635" s="133"/>
      <c r="AN635" s="133"/>
      <c r="AO635" s="133"/>
      <c r="AP635" s="133"/>
      <c r="AQ635" s="133"/>
      <c r="AR635" s="133"/>
      <c r="AS635" s="133"/>
      <c r="AT635" s="133"/>
      <c r="AU635" s="133"/>
      <c r="AV635" s="133"/>
      <c r="AW635" s="133"/>
      <c r="AX635" s="133"/>
      <c r="AY635" s="133"/>
      <c r="AZ635" s="133"/>
      <c r="BA635" s="133"/>
      <c r="BB635" s="134"/>
    </row>
    <row r="636" spans="1:255" ht="14.25">
      <c r="A636" s="40"/>
      <c r="B636" s="40"/>
      <c r="C636" s="40"/>
      <c r="D636" s="40"/>
      <c r="E636" s="40"/>
      <c r="F636" s="40"/>
      <c r="G636" s="40"/>
      <c r="H636" s="40"/>
      <c r="I636" s="40"/>
      <c r="J636" s="40"/>
      <c r="K636" s="40"/>
      <c r="L636" s="41"/>
      <c r="M636" s="41"/>
      <c r="N636" s="41"/>
      <c r="O636" s="41"/>
      <c r="P636" s="40"/>
      <c r="Q636" s="40"/>
      <c r="R636" s="40"/>
      <c r="S636" s="40"/>
      <c r="T636" s="40"/>
      <c r="U636" s="40"/>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c r="AX636" s="42"/>
      <c r="AY636" s="42"/>
      <c r="AZ636" s="42"/>
      <c r="BA636" s="42"/>
      <c r="BB636" s="42"/>
    </row>
    <row r="637" spans="1:255" ht="14.25">
      <c r="A637" s="43"/>
      <c r="B637" s="44" t="s">
        <v>72</v>
      </c>
      <c r="C637" s="31"/>
      <c r="D637" s="31"/>
      <c r="E637" s="31"/>
      <c r="F637" s="31"/>
      <c r="G637" s="31"/>
      <c r="H637" s="31"/>
      <c r="I637" s="31"/>
      <c r="J637" s="31"/>
      <c r="K637" s="31"/>
      <c r="L637" s="45"/>
      <c r="M637" s="45"/>
      <c r="N637" s="45"/>
      <c r="O637" s="45"/>
      <c r="P637" s="31"/>
      <c r="Q637" s="31"/>
      <c r="R637" s="31"/>
      <c r="S637" s="31"/>
      <c r="T637" s="31"/>
      <c r="U637" s="31"/>
      <c r="V637" s="44"/>
      <c r="W637" s="44"/>
      <c r="X637" s="44"/>
      <c r="Y637" s="44"/>
      <c r="Z637" s="44"/>
      <c r="AA637" s="44"/>
      <c r="AB637" s="44"/>
      <c r="AC637" s="44"/>
      <c r="AD637" s="44"/>
      <c r="AE637" s="44"/>
      <c r="AF637" s="44"/>
      <c r="AG637" s="44"/>
      <c r="AH637" s="44"/>
      <c r="AI637" s="44"/>
      <c r="AJ637" s="44"/>
      <c r="AK637" s="44"/>
      <c r="AL637" s="44"/>
      <c r="AM637" s="44"/>
      <c r="AN637" s="44"/>
      <c r="AO637" s="44"/>
      <c r="AP637" s="44"/>
      <c r="AQ637" s="44"/>
      <c r="AR637" s="44"/>
      <c r="AS637" s="44"/>
      <c r="AT637" s="44"/>
      <c r="AU637" s="44"/>
      <c r="AV637" s="44"/>
      <c r="AW637" s="44"/>
      <c r="AX637" s="44"/>
      <c r="AY637" s="44"/>
      <c r="AZ637" s="44"/>
      <c r="BA637" s="44"/>
      <c r="BB637" s="44"/>
    </row>
    <row r="638" spans="1:255" ht="15" thickBot="1">
      <c r="A638" s="31"/>
      <c r="B638" s="31"/>
      <c r="C638" s="31"/>
      <c r="D638" s="31"/>
      <c r="E638" s="31"/>
      <c r="F638" s="31"/>
      <c r="G638" s="31"/>
      <c r="H638" s="31"/>
      <c r="I638" s="31"/>
      <c r="J638" s="31"/>
      <c r="K638" s="31"/>
      <c r="L638" s="45"/>
      <c r="M638" s="45"/>
      <c r="N638" s="45"/>
      <c r="O638" s="45"/>
      <c r="P638" s="31"/>
      <c r="Q638" s="31"/>
      <c r="R638" s="31"/>
      <c r="S638" s="31"/>
      <c r="T638" s="31"/>
      <c r="U638" s="31"/>
      <c r="V638" s="44"/>
      <c r="W638" s="44"/>
      <c r="X638" s="44"/>
      <c r="Y638" s="44"/>
      <c r="Z638" s="44"/>
      <c r="AA638" s="44"/>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row>
    <row r="639" spans="1:255" ht="14.25">
      <c r="A639" s="31"/>
      <c r="B639" s="46"/>
      <c r="C639" s="40"/>
      <c r="D639" s="40"/>
      <c r="E639" s="40"/>
      <c r="F639" s="40"/>
      <c r="G639" s="40"/>
      <c r="H639" s="40"/>
      <c r="I639" s="40"/>
      <c r="J639" s="40"/>
      <c r="K639" s="40"/>
      <c r="L639" s="41"/>
      <c r="M639" s="41"/>
      <c r="N639" s="41"/>
      <c r="O639" s="41"/>
      <c r="P639" s="40"/>
      <c r="Q639" s="40"/>
      <c r="R639" s="40"/>
      <c r="S639" s="40"/>
      <c r="T639" s="40"/>
      <c r="U639" s="40"/>
      <c r="V639" s="42"/>
      <c r="W639" s="42"/>
      <c r="X639" s="42"/>
      <c r="Y639" s="42"/>
      <c r="Z639" s="42"/>
      <c r="AA639" s="42"/>
      <c r="AB639" s="42"/>
      <c r="AC639" s="42"/>
      <c r="AD639" s="42"/>
      <c r="AE639" s="42"/>
      <c r="AF639" s="42"/>
      <c r="AG639" s="42"/>
      <c r="AH639" s="42"/>
      <c r="AI639" s="42"/>
      <c r="AJ639" s="42"/>
      <c r="AK639" s="42"/>
      <c r="AL639" s="42"/>
      <c r="AM639" s="42"/>
      <c r="AN639" s="42"/>
      <c r="AO639" s="42"/>
      <c r="AP639" s="42"/>
      <c r="AQ639" s="42"/>
      <c r="AR639" s="42"/>
      <c r="AS639" s="42"/>
      <c r="AT639" s="42"/>
      <c r="AU639" s="42"/>
      <c r="AV639" s="42"/>
      <c r="AW639" s="42"/>
      <c r="AX639" s="42"/>
      <c r="AY639" s="42"/>
      <c r="AZ639" s="42"/>
      <c r="BA639" s="42"/>
      <c r="BB639" s="47"/>
    </row>
    <row r="640" spans="1:255" ht="60.75" customHeight="1">
      <c r="A640" s="31"/>
      <c r="B640" s="135" t="s">
        <v>165</v>
      </c>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c r="AA640" s="136"/>
      <c r="AB640" s="136"/>
      <c r="AC640" s="136"/>
      <c r="AD640" s="136"/>
      <c r="AE640" s="136"/>
      <c r="AF640" s="136"/>
      <c r="AG640" s="136"/>
      <c r="AH640" s="136"/>
      <c r="AI640" s="136"/>
      <c r="AJ640" s="136"/>
      <c r="AK640" s="136"/>
      <c r="AL640" s="136"/>
      <c r="AM640" s="136"/>
      <c r="AN640" s="136"/>
      <c r="AO640" s="136"/>
      <c r="AP640" s="136"/>
      <c r="AQ640" s="136"/>
      <c r="AR640" s="136"/>
      <c r="AS640" s="136"/>
      <c r="AT640" s="136"/>
      <c r="AU640" s="136"/>
      <c r="AV640" s="136"/>
      <c r="AW640" s="136"/>
      <c r="AX640" s="136"/>
      <c r="AY640" s="136"/>
      <c r="AZ640" s="136"/>
      <c r="BA640" s="136"/>
      <c r="BB640" s="137"/>
    </row>
    <row r="641" spans="1:255" ht="13.5">
      <c r="A641" s="31"/>
      <c r="B641" s="135"/>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c r="AA641" s="136"/>
      <c r="AB641" s="136"/>
      <c r="AC641" s="136"/>
      <c r="AD641" s="136"/>
      <c r="AE641" s="136"/>
      <c r="AF641" s="136"/>
      <c r="AG641" s="136"/>
      <c r="AH641" s="136"/>
      <c r="AI641" s="136"/>
      <c r="AJ641" s="136"/>
      <c r="AK641" s="136"/>
      <c r="AL641" s="136"/>
      <c r="AM641" s="136"/>
      <c r="AN641" s="136"/>
      <c r="AO641" s="136"/>
      <c r="AP641" s="136"/>
      <c r="AQ641" s="136"/>
      <c r="AR641" s="136"/>
      <c r="AS641" s="136"/>
      <c r="AT641" s="136"/>
      <c r="AU641" s="136"/>
      <c r="AV641" s="136"/>
      <c r="AW641" s="136"/>
      <c r="AX641" s="136"/>
      <c r="AY641" s="136"/>
      <c r="AZ641" s="136"/>
      <c r="BA641" s="136"/>
      <c r="BB641" s="137"/>
      <c r="BG641" s="34"/>
    </row>
    <row r="642" spans="1:255">
      <c r="A642" s="31"/>
      <c r="B642" s="135"/>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c r="AA642" s="136"/>
      <c r="AB642" s="136"/>
      <c r="AC642" s="136"/>
      <c r="AD642" s="136"/>
      <c r="AE642" s="136"/>
      <c r="AF642" s="136"/>
      <c r="AG642" s="136"/>
      <c r="AH642" s="136"/>
      <c r="AI642" s="136"/>
      <c r="AJ642" s="136"/>
      <c r="AK642" s="136"/>
      <c r="AL642" s="136"/>
      <c r="AM642" s="136"/>
      <c r="AN642" s="136"/>
      <c r="AO642" s="136"/>
      <c r="AP642" s="136"/>
      <c r="AQ642" s="136"/>
      <c r="AR642" s="136"/>
      <c r="AS642" s="136"/>
      <c r="AT642" s="136"/>
      <c r="AU642" s="136"/>
      <c r="AV642" s="136"/>
      <c r="AW642" s="136"/>
      <c r="AX642" s="136"/>
      <c r="AY642" s="136"/>
      <c r="AZ642" s="136"/>
      <c r="BA642" s="136"/>
      <c r="BB642" s="137"/>
    </row>
    <row r="643" spans="1:255">
      <c r="A643" s="31"/>
      <c r="B643" s="135"/>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c r="AB643" s="136"/>
      <c r="AC643" s="136"/>
      <c r="AD643" s="136"/>
      <c r="AE643" s="136"/>
      <c r="AF643" s="136"/>
      <c r="AG643" s="136"/>
      <c r="AH643" s="136"/>
      <c r="AI643" s="136"/>
      <c r="AJ643" s="136"/>
      <c r="AK643" s="136"/>
      <c r="AL643" s="136"/>
      <c r="AM643" s="136"/>
      <c r="AN643" s="136"/>
      <c r="AO643" s="136"/>
      <c r="AP643" s="136"/>
      <c r="AQ643" s="136"/>
      <c r="AR643" s="136"/>
      <c r="AS643" s="136"/>
      <c r="AT643" s="136"/>
      <c r="AU643" s="136"/>
      <c r="AV643" s="136"/>
      <c r="AW643" s="136"/>
      <c r="AX643" s="136"/>
      <c r="AY643" s="136"/>
      <c r="AZ643" s="136"/>
      <c r="BA643" s="136"/>
      <c r="BB643" s="137"/>
    </row>
    <row r="644" spans="1:255">
      <c r="A644" s="31"/>
      <c r="B644" s="135"/>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c r="AA644" s="136"/>
      <c r="AB644" s="136"/>
      <c r="AC644" s="136"/>
      <c r="AD644" s="136"/>
      <c r="AE644" s="136"/>
      <c r="AF644" s="136"/>
      <c r="AG644" s="136"/>
      <c r="AH644" s="136"/>
      <c r="AI644" s="136"/>
      <c r="AJ644" s="136"/>
      <c r="AK644" s="136"/>
      <c r="AL644" s="136"/>
      <c r="AM644" s="136"/>
      <c r="AN644" s="136"/>
      <c r="AO644" s="136"/>
      <c r="AP644" s="136"/>
      <c r="AQ644" s="136"/>
      <c r="AR644" s="136"/>
      <c r="AS644" s="136"/>
      <c r="AT644" s="136"/>
      <c r="AU644" s="136"/>
      <c r="AV644" s="136"/>
      <c r="AW644" s="136"/>
      <c r="AX644" s="136"/>
      <c r="AY644" s="136"/>
      <c r="AZ644" s="136"/>
      <c r="BA644" s="136"/>
      <c r="BB644" s="137"/>
    </row>
    <row r="645" spans="1:255">
      <c r="A645" s="31"/>
      <c r="B645" s="135"/>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c r="AA645" s="136"/>
      <c r="AB645" s="136"/>
      <c r="AC645" s="136"/>
      <c r="AD645" s="136"/>
      <c r="AE645" s="136"/>
      <c r="AF645" s="136"/>
      <c r="AG645" s="136"/>
      <c r="AH645" s="136"/>
      <c r="AI645" s="136"/>
      <c r="AJ645" s="136"/>
      <c r="AK645" s="136"/>
      <c r="AL645" s="136"/>
      <c r="AM645" s="136"/>
      <c r="AN645" s="136"/>
      <c r="AO645" s="136"/>
      <c r="AP645" s="136"/>
      <c r="AQ645" s="136"/>
      <c r="AR645" s="136"/>
      <c r="AS645" s="136"/>
      <c r="AT645" s="136"/>
      <c r="AU645" s="136"/>
      <c r="AV645" s="136"/>
      <c r="AW645" s="136"/>
      <c r="AX645" s="136"/>
      <c r="AY645" s="136"/>
      <c r="AZ645" s="136"/>
      <c r="BA645" s="136"/>
      <c r="BB645" s="137"/>
    </row>
    <row r="646" spans="1:255" ht="12" customHeight="1">
      <c r="A646" s="31"/>
      <c r="B646" s="135"/>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c r="AA646" s="136"/>
      <c r="AB646" s="136"/>
      <c r="AC646" s="136"/>
      <c r="AD646" s="136"/>
      <c r="AE646" s="136"/>
      <c r="AF646" s="136"/>
      <c r="AG646" s="136"/>
      <c r="AH646" s="136"/>
      <c r="AI646" s="136"/>
      <c r="AJ646" s="136"/>
      <c r="AK646" s="136"/>
      <c r="AL646" s="136"/>
      <c r="AM646" s="136"/>
      <c r="AN646" s="136"/>
      <c r="AO646" s="136"/>
      <c r="AP646" s="136"/>
      <c r="AQ646" s="136"/>
      <c r="AR646" s="136"/>
      <c r="AS646" s="136"/>
      <c r="AT646" s="136"/>
      <c r="AU646" s="136"/>
      <c r="AV646" s="136"/>
      <c r="AW646" s="136"/>
      <c r="AX646" s="136"/>
      <c r="AY646" s="136"/>
      <c r="AZ646" s="136"/>
      <c r="BA646" s="136"/>
      <c r="BB646" s="137"/>
    </row>
    <row r="647" spans="1:255">
      <c r="A647" s="31"/>
      <c r="B647" s="135"/>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c r="AA647" s="136"/>
      <c r="AB647" s="136"/>
      <c r="AC647" s="136"/>
      <c r="AD647" s="136"/>
      <c r="AE647" s="136"/>
      <c r="AF647" s="136"/>
      <c r="AG647" s="136"/>
      <c r="AH647" s="136"/>
      <c r="AI647" s="136"/>
      <c r="AJ647" s="136"/>
      <c r="AK647" s="136"/>
      <c r="AL647" s="136"/>
      <c r="AM647" s="136"/>
      <c r="AN647" s="136"/>
      <c r="AO647" s="136"/>
      <c r="AP647" s="136"/>
      <c r="AQ647" s="136"/>
      <c r="AR647" s="136"/>
      <c r="AS647" s="136"/>
      <c r="AT647" s="136"/>
      <c r="AU647" s="136"/>
      <c r="AV647" s="136"/>
      <c r="AW647" s="136"/>
      <c r="AX647" s="136"/>
      <c r="AY647" s="136"/>
      <c r="AZ647" s="136"/>
      <c r="BA647" s="136"/>
      <c r="BB647" s="137"/>
    </row>
    <row r="648" spans="1:255">
      <c r="A648" s="31"/>
      <c r="B648" s="135"/>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c r="AA648" s="136"/>
      <c r="AB648" s="136"/>
      <c r="AC648" s="136"/>
      <c r="AD648" s="136"/>
      <c r="AE648" s="136"/>
      <c r="AF648" s="136"/>
      <c r="AG648" s="136"/>
      <c r="AH648" s="136"/>
      <c r="AI648" s="136"/>
      <c r="AJ648" s="136"/>
      <c r="AK648" s="136"/>
      <c r="AL648" s="136"/>
      <c r="AM648" s="136"/>
      <c r="AN648" s="136"/>
      <c r="AO648" s="136"/>
      <c r="AP648" s="136"/>
      <c r="AQ648" s="136"/>
      <c r="AR648" s="136"/>
      <c r="AS648" s="136"/>
      <c r="AT648" s="136"/>
      <c r="AU648" s="136"/>
      <c r="AV648" s="136"/>
      <c r="AW648" s="136"/>
      <c r="AX648" s="136"/>
      <c r="AY648" s="136"/>
      <c r="AZ648" s="136"/>
      <c r="BA648" s="136"/>
      <c r="BB648" s="137"/>
    </row>
    <row r="649" spans="1:255">
      <c r="A649" s="31"/>
      <c r="B649" s="135"/>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136"/>
      <c r="AB649" s="136"/>
      <c r="AC649" s="136"/>
      <c r="AD649" s="136"/>
      <c r="AE649" s="136"/>
      <c r="AF649" s="136"/>
      <c r="AG649" s="136"/>
      <c r="AH649" s="136"/>
      <c r="AI649" s="136"/>
      <c r="AJ649" s="136"/>
      <c r="AK649" s="136"/>
      <c r="AL649" s="136"/>
      <c r="AM649" s="136"/>
      <c r="AN649" s="136"/>
      <c r="AO649" s="136"/>
      <c r="AP649" s="136"/>
      <c r="AQ649" s="136"/>
      <c r="AR649" s="136"/>
      <c r="AS649" s="136"/>
      <c r="AT649" s="136"/>
      <c r="AU649" s="136"/>
      <c r="AV649" s="136"/>
      <c r="AW649" s="136"/>
      <c r="AX649" s="136"/>
      <c r="AY649" s="136"/>
      <c r="AZ649" s="136"/>
      <c r="BA649" s="136"/>
      <c r="BB649" s="137"/>
    </row>
    <row r="650" spans="1:255" ht="15" thickBot="1">
      <c r="A650" s="48"/>
      <c r="B650" s="49"/>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c r="AQ650" s="50"/>
      <c r="AR650" s="50"/>
      <c r="AS650" s="50"/>
      <c r="AT650" s="50"/>
      <c r="AU650" s="50"/>
      <c r="AV650" s="50"/>
      <c r="AW650" s="50"/>
      <c r="AX650" s="50"/>
      <c r="AY650" s="50"/>
      <c r="AZ650" s="50"/>
      <c r="BA650" s="50"/>
      <c r="BB650" s="51"/>
    </row>
    <row r="651" spans="1:255">
      <c r="B651" s="52"/>
    </row>
    <row r="652" spans="1:255">
      <c r="B652" s="52"/>
    </row>
    <row r="653" spans="1:255" ht="14.25">
      <c r="B653" s="44" t="s">
        <v>74</v>
      </c>
      <c r="C653" s="31"/>
      <c r="D653" s="31"/>
      <c r="E653" s="31"/>
      <c r="F653" s="31"/>
      <c r="G653" s="31"/>
      <c r="H653" s="31"/>
      <c r="I653" s="31"/>
      <c r="J653" s="31"/>
      <c r="K653" s="31"/>
      <c r="L653" s="45"/>
      <c r="M653" s="45"/>
      <c r="N653" s="45"/>
      <c r="O653" s="45"/>
      <c r="P653" s="31"/>
      <c r="Q653" s="31"/>
      <c r="R653" s="31"/>
      <c r="S653" s="31"/>
      <c r="T653" s="31"/>
      <c r="U653" s="31"/>
      <c r="V653" s="44"/>
      <c r="W653" s="44"/>
      <c r="X653" s="44"/>
      <c r="Y653" s="44"/>
      <c r="Z653" s="44"/>
      <c r="AA653" s="44"/>
      <c r="AB653" s="44"/>
      <c r="AC653" s="44"/>
      <c r="AD653" s="44"/>
      <c r="AE653" s="44"/>
      <c r="AF653" s="44"/>
      <c r="AG653" s="44"/>
      <c r="AH653" s="44"/>
      <c r="AI653" s="44"/>
      <c r="AJ653" s="44"/>
      <c r="AK653" s="44"/>
      <c r="AL653" s="44"/>
      <c r="AM653" s="44"/>
      <c r="AN653" s="44"/>
      <c r="AO653" s="44"/>
      <c r="AP653" s="44"/>
      <c r="AQ653" s="44"/>
      <c r="AR653" s="44"/>
      <c r="AS653" s="44"/>
      <c r="AT653" s="44"/>
      <c r="AU653" s="44"/>
      <c r="AV653" s="44"/>
      <c r="AW653" s="44"/>
      <c r="AX653" s="44"/>
      <c r="AY653" s="44"/>
      <c r="AZ653" s="44"/>
      <c r="BA653" s="44"/>
      <c r="BB653" s="44"/>
    </row>
    <row r="654" spans="1:255" ht="15" thickBot="1">
      <c r="B654" s="31"/>
      <c r="C654" s="31"/>
      <c r="D654" s="31"/>
      <c r="E654" s="31"/>
      <c r="F654" s="31"/>
      <c r="G654" s="31"/>
      <c r="H654" s="31"/>
      <c r="I654" s="31"/>
      <c r="J654" s="31"/>
      <c r="K654" s="31"/>
      <c r="L654" s="45"/>
      <c r="M654" s="45"/>
      <c r="N654" s="45"/>
      <c r="O654" s="45"/>
      <c r="P654" s="31"/>
      <c r="Q654" s="31"/>
      <c r="R654" s="31"/>
      <c r="S654" s="31"/>
      <c r="T654" s="31"/>
      <c r="U654" s="31"/>
      <c r="V654" s="44"/>
      <c r="W654" s="44"/>
      <c r="X654" s="44"/>
      <c r="Y654" s="44"/>
      <c r="Z654" s="44"/>
      <c r="AA654" s="44"/>
      <c r="AB654" s="44"/>
      <c r="AC654" s="44"/>
      <c r="AD654" s="44"/>
      <c r="AE654" s="44"/>
      <c r="AF654" s="44"/>
      <c r="AG654" s="44"/>
      <c r="AH654" s="44"/>
      <c r="AI654" s="44"/>
      <c r="AJ654" s="44"/>
      <c r="AK654" s="44"/>
      <c r="AL654" s="44"/>
      <c r="AM654" s="44"/>
      <c r="AN654" s="44"/>
      <c r="AO654" s="44"/>
      <c r="AP654" s="44"/>
      <c r="AQ654" s="44"/>
      <c r="AR654" s="44"/>
      <c r="AS654" s="44"/>
      <c r="AT654" s="44"/>
      <c r="AU654" s="44" t="s">
        <v>75</v>
      </c>
      <c r="AV654" s="44"/>
      <c r="AW654" s="44"/>
      <c r="AX654" s="44"/>
      <c r="AY654" s="44"/>
      <c r="AZ654" s="44"/>
      <c r="BA654" s="44"/>
      <c r="BB654" s="44"/>
    </row>
    <row r="655" spans="1:255" s="34" customFormat="1" ht="13.5" customHeight="1">
      <c r="A655" s="31"/>
      <c r="B655" s="138" t="s">
        <v>76</v>
      </c>
      <c r="C655" s="167"/>
      <c r="D655" s="167"/>
      <c r="E655" s="167"/>
      <c r="F655" s="167"/>
      <c r="G655" s="167"/>
      <c r="H655" s="167"/>
      <c r="I655" s="167"/>
      <c r="J655" s="167"/>
      <c r="K655" s="167"/>
      <c r="L655" s="167"/>
      <c r="M655" s="167"/>
      <c r="N655" s="167"/>
      <c r="O655" s="167"/>
      <c r="P655" s="167"/>
      <c r="Q655" s="167"/>
      <c r="R655" s="167"/>
      <c r="S655" s="167"/>
      <c r="T655" s="167"/>
      <c r="U655" s="167"/>
      <c r="V655" s="167"/>
      <c r="W655" s="167"/>
      <c r="X655" s="167"/>
      <c r="Y655" s="167"/>
      <c r="Z655" s="167"/>
      <c r="AA655" s="167"/>
      <c r="AB655" s="167"/>
      <c r="AC655" s="167"/>
      <c r="AD655" s="168"/>
      <c r="AE655" s="144" t="s">
        <v>170</v>
      </c>
      <c r="AF655" s="167"/>
      <c r="AG655" s="167"/>
      <c r="AH655" s="167"/>
      <c r="AI655" s="167"/>
      <c r="AJ655" s="167"/>
      <c r="AK655" s="167"/>
      <c r="AL655" s="167"/>
      <c r="AM655" s="168"/>
      <c r="AN655" s="144" t="s">
        <v>169</v>
      </c>
      <c r="AO655" s="167"/>
      <c r="AP655" s="167"/>
      <c r="AQ655" s="167"/>
      <c r="AR655" s="167"/>
      <c r="AS655" s="167"/>
      <c r="AT655" s="167"/>
      <c r="AU655" s="167"/>
      <c r="AV655" s="168"/>
      <c r="AW655" s="144" t="s">
        <v>78</v>
      </c>
      <c r="AX655" s="167"/>
      <c r="AY655" s="167"/>
      <c r="AZ655" s="167"/>
      <c r="BA655" s="167"/>
      <c r="BB655" s="178"/>
      <c r="BC655" s="33"/>
      <c r="BD655" s="33"/>
      <c r="BE655" s="33"/>
      <c r="BF655" s="33"/>
      <c r="BG655" s="33"/>
      <c r="BH655" s="33"/>
      <c r="BI655" s="33"/>
      <c r="BJ655" s="33"/>
      <c r="BK655" s="33"/>
      <c r="BL655" s="33"/>
      <c r="BM655" s="33"/>
      <c r="BN655" s="33"/>
      <c r="BO655" s="33"/>
      <c r="BP655" s="33"/>
      <c r="BQ655" s="33"/>
      <c r="BR655" s="33"/>
      <c r="BS655" s="33"/>
      <c r="BT655" s="33"/>
      <c r="BU655" s="33"/>
      <c r="BV655" s="33"/>
      <c r="BW655" s="33"/>
      <c r="BX655" s="33"/>
      <c r="BY655" s="33"/>
      <c r="BZ655" s="33"/>
      <c r="CA655" s="33"/>
      <c r="CB655" s="33"/>
      <c r="CC655" s="33"/>
      <c r="CD655" s="33"/>
      <c r="CE655" s="33"/>
      <c r="CF655" s="33"/>
      <c r="CG655" s="33"/>
      <c r="CH655" s="33"/>
      <c r="CI655" s="33"/>
      <c r="CJ655" s="33"/>
      <c r="CK655" s="33"/>
      <c r="CL655" s="33"/>
      <c r="CM655" s="33"/>
      <c r="CN655" s="33"/>
      <c r="CO655" s="33"/>
      <c r="CP655" s="33"/>
      <c r="CQ655" s="33"/>
      <c r="CR655" s="33"/>
      <c r="CS655" s="33"/>
      <c r="CT655" s="33"/>
      <c r="CU655" s="33"/>
      <c r="CV655" s="33"/>
      <c r="CW655" s="33"/>
      <c r="CX655" s="33"/>
      <c r="CY655" s="33"/>
      <c r="CZ655" s="33"/>
      <c r="DA655" s="33"/>
      <c r="DB655" s="33"/>
      <c r="DC655" s="33"/>
      <c r="DD655" s="33"/>
      <c r="DE655" s="33"/>
      <c r="DF655" s="33"/>
      <c r="DG655" s="33"/>
      <c r="DH655" s="33"/>
      <c r="DI655" s="33"/>
      <c r="DJ655" s="33"/>
      <c r="DK655" s="33"/>
      <c r="DL655" s="33"/>
      <c r="DM655" s="33"/>
      <c r="DN655" s="33"/>
      <c r="DO655" s="33"/>
      <c r="DP655" s="33"/>
      <c r="DQ655" s="33"/>
      <c r="DR655" s="33"/>
      <c r="DS655" s="33"/>
      <c r="DT655" s="33"/>
      <c r="DU655" s="33"/>
      <c r="DV655" s="33"/>
      <c r="DW655" s="33"/>
      <c r="DX655" s="33"/>
      <c r="DY655" s="33"/>
      <c r="DZ655" s="33"/>
      <c r="EA655" s="33"/>
      <c r="EB655" s="33"/>
      <c r="EC655" s="33"/>
      <c r="ED655" s="33"/>
      <c r="EE655" s="33"/>
      <c r="EF655" s="33"/>
      <c r="EG655" s="33"/>
      <c r="EH655" s="33"/>
      <c r="EI655" s="33"/>
      <c r="EJ655" s="33"/>
      <c r="EK655" s="33"/>
      <c r="EL655" s="33"/>
      <c r="EM655" s="33"/>
      <c r="EN655" s="33"/>
      <c r="EO655" s="33"/>
      <c r="EP655" s="33"/>
      <c r="EQ655" s="33"/>
      <c r="ER655" s="33"/>
      <c r="ES655" s="33"/>
      <c r="ET655" s="33"/>
      <c r="EU655" s="33"/>
      <c r="EV655" s="33"/>
      <c r="EW655" s="33"/>
      <c r="EX655" s="33"/>
      <c r="EY655" s="33"/>
      <c r="EZ655" s="33"/>
      <c r="FA655" s="33"/>
      <c r="FB655" s="33"/>
      <c r="FC655" s="33"/>
      <c r="FD655" s="33"/>
      <c r="FE655" s="33"/>
      <c r="FF655" s="33"/>
      <c r="FG655" s="33"/>
      <c r="FH655" s="33"/>
      <c r="FI655" s="33"/>
      <c r="FJ655" s="33"/>
      <c r="FK655" s="33"/>
      <c r="FL655" s="33"/>
      <c r="FM655" s="33"/>
      <c r="FN655" s="33"/>
      <c r="FO655" s="33"/>
      <c r="FP655" s="33"/>
      <c r="FQ655" s="33"/>
      <c r="FR655" s="33"/>
      <c r="FS655" s="33"/>
      <c r="FT655" s="33"/>
      <c r="FU655" s="33"/>
      <c r="FV655" s="33"/>
      <c r="FW655" s="33"/>
      <c r="FX655" s="33"/>
      <c r="FY655" s="33"/>
      <c r="FZ655" s="33"/>
      <c r="GA655" s="33"/>
      <c r="GB655" s="33"/>
      <c r="GC655" s="33"/>
      <c r="GD655" s="33"/>
      <c r="GE655" s="33"/>
      <c r="GF655" s="33"/>
      <c r="GG655" s="33"/>
      <c r="GH655" s="33"/>
      <c r="GI655" s="33"/>
      <c r="GJ655" s="33"/>
      <c r="GK655" s="33"/>
      <c r="GL655" s="33"/>
      <c r="GM655" s="33"/>
      <c r="GN655" s="33"/>
      <c r="GO655" s="33"/>
      <c r="GP655" s="33"/>
      <c r="GQ655" s="33"/>
      <c r="GR655" s="33"/>
      <c r="GS655" s="33"/>
      <c r="GT655" s="33"/>
      <c r="GU655" s="33"/>
      <c r="GV655" s="33"/>
      <c r="GW655" s="33"/>
      <c r="GX655" s="33"/>
      <c r="GY655" s="33"/>
      <c r="GZ655" s="33"/>
      <c r="HA655" s="33"/>
      <c r="HB655" s="33"/>
      <c r="HC655" s="33"/>
      <c r="HD655" s="33"/>
      <c r="HE655" s="33"/>
      <c r="HF655" s="33"/>
      <c r="HG655" s="33"/>
      <c r="HH655" s="33"/>
      <c r="HI655" s="33"/>
      <c r="HJ655" s="33"/>
      <c r="HK655" s="33"/>
      <c r="HL655" s="33"/>
      <c r="HM655" s="33"/>
      <c r="HN655" s="33"/>
      <c r="HO655" s="33"/>
      <c r="HP655" s="33"/>
      <c r="HQ655" s="33"/>
      <c r="HR655" s="33"/>
      <c r="HS655" s="33"/>
      <c r="HT655" s="33"/>
      <c r="HU655" s="33"/>
      <c r="HV655" s="33"/>
      <c r="HW655" s="33"/>
      <c r="HX655" s="33"/>
      <c r="HY655" s="33"/>
      <c r="HZ655" s="33"/>
      <c r="IA655" s="33"/>
      <c r="IB655" s="33"/>
      <c r="IC655" s="33"/>
      <c r="ID655" s="33"/>
      <c r="IE655" s="33"/>
      <c r="IF655" s="33"/>
      <c r="IG655" s="33"/>
      <c r="IH655" s="33"/>
      <c r="II655" s="33"/>
      <c r="IJ655" s="33"/>
      <c r="IK655" s="33"/>
      <c r="IL655" s="33"/>
      <c r="IM655" s="33"/>
      <c r="IN655" s="33"/>
      <c r="IO655" s="33"/>
      <c r="IP655" s="33"/>
      <c r="IQ655" s="33"/>
      <c r="IR655" s="33"/>
      <c r="IS655" s="33"/>
      <c r="IT655" s="33"/>
      <c r="IU655" s="33"/>
    </row>
    <row r="656" spans="1:255" s="34" customFormat="1" ht="13.5">
      <c r="A656" s="31"/>
      <c r="B656" s="169"/>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c r="AB656" s="170"/>
      <c r="AC656" s="170"/>
      <c r="AD656" s="171"/>
      <c r="AE656" s="177"/>
      <c r="AF656" s="170"/>
      <c r="AG656" s="170"/>
      <c r="AH656" s="170"/>
      <c r="AI656" s="170"/>
      <c r="AJ656" s="170"/>
      <c r="AK656" s="170"/>
      <c r="AL656" s="170"/>
      <c r="AM656" s="171"/>
      <c r="AN656" s="177"/>
      <c r="AO656" s="170"/>
      <c r="AP656" s="170"/>
      <c r="AQ656" s="170"/>
      <c r="AR656" s="170"/>
      <c r="AS656" s="170"/>
      <c r="AT656" s="170"/>
      <c r="AU656" s="170"/>
      <c r="AV656" s="171"/>
      <c r="AW656" s="177"/>
      <c r="AX656" s="170"/>
      <c r="AY656" s="170"/>
      <c r="AZ656" s="170"/>
      <c r="BA656" s="170"/>
      <c r="BB656" s="179"/>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3"/>
      <c r="EV656" s="33"/>
      <c r="EW656" s="33"/>
      <c r="EX656" s="33"/>
      <c r="EY656" s="33"/>
      <c r="EZ656" s="33"/>
      <c r="FA656" s="33"/>
      <c r="FB656" s="33"/>
      <c r="FC656" s="33"/>
      <c r="FD656" s="33"/>
      <c r="FE656" s="33"/>
      <c r="FF656" s="33"/>
      <c r="FG656" s="33"/>
      <c r="FH656" s="33"/>
      <c r="FI656" s="33"/>
      <c r="FJ656" s="33"/>
      <c r="FK656" s="33"/>
      <c r="FL656" s="33"/>
      <c r="FM656" s="33"/>
      <c r="FN656" s="33"/>
      <c r="FO656" s="33"/>
      <c r="FP656" s="33"/>
      <c r="FQ656" s="33"/>
      <c r="FR656" s="33"/>
      <c r="FS656" s="33"/>
      <c r="FT656" s="33"/>
      <c r="FU656" s="33"/>
      <c r="FV656" s="33"/>
      <c r="FW656" s="33"/>
      <c r="FX656" s="33"/>
      <c r="FY656" s="33"/>
      <c r="FZ656" s="33"/>
      <c r="GA656" s="33"/>
      <c r="GB656" s="33"/>
      <c r="GC656" s="33"/>
      <c r="GD656" s="33"/>
      <c r="GE656" s="33"/>
      <c r="GF656" s="33"/>
      <c r="GG656" s="33"/>
      <c r="GH656" s="33"/>
      <c r="GI656" s="33"/>
      <c r="GJ656" s="33"/>
      <c r="GK656" s="33"/>
      <c r="GL656" s="33"/>
      <c r="GM656" s="33"/>
      <c r="GN656" s="33"/>
      <c r="GO656" s="33"/>
      <c r="GP656" s="33"/>
      <c r="GQ656" s="33"/>
      <c r="GR656" s="33"/>
      <c r="GS656" s="33"/>
      <c r="GT656" s="33"/>
      <c r="GU656" s="33"/>
      <c r="GV656" s="33"/>
      <c r="GW656" s="33"/>
      <c r="GX656" s="33"/>
      <c r="GY656" s="33"/>
      <c r="GZ656" s="33"/>
      <c r="HA656" s="33"/>
      <c r="HB656" s="33"/>
      <c r="HC656" s="33"/>
      <c r="HD656" s="33"/>
      <c r="HE656" s="33"/>
      <c r="HF656" s="33"/>
      <c r="HG656" s="33"/>
      <c r="HH656" s="33"/>
      <c r="HI656" s="33"/>
      <c r="HJ656" s="33"/>
      <c r="HK656" s="33"/>
      <c r="HL656" s="33"/>
      <c r="HM656" s="33"/>
      <c r="HN656" s="33"/>
      <c r="HO656" s="33"/>
      <c r="HP656" s="33"/>
      <c r="HQ656" s="33"/>
      <c r="HR656" s="33"/>
      <c r="HS656" s="33"/>
      <c r="HT656" s="33"/>
      <c r="HU656" s="33"/>
      <c r="HV656" s="33"/>
      <c r="HW656" s="33"/>
      <c r="HX656" s="33"/>
      <c r="HY656" s="33"/>
      <c r="HZ656" s="33"/>
      <c r="IA656" s="33"/>
      <c r="IB656" s="33"/>
      <c r="IC656" s="33"/>
      <c r="ID656" s="33"/>
      <c r="IE656" s="33"/>
      <c r="IF656" s="33"/>
      <c r="IG656" s="33"/>
      <c r="IH656" s="33"/>
      <c r="II656" s="33"/>
      <c r="IJ656" s="33"/>
      <c r="IK656" s="33"/>
      <c r="IL656" s="33"/>
      <c r="IM656" s="33"/>
      <c r="IN656" s="33"/>
      <c r="IO656" s="33"/>
      <c r="IP656" s="33"/>
      <c r="IQ656" s="33"/>
      <c r="IR656" s="33"/>
      <c r="IS656" s="33"/>
      <c r="IT656" s="33"/>
      <c r="IU656" s="33"/>
    </row>
    <row r="657" spans="1:255" s="34" customFormat="1" ht="18.75" customHeight="1">
      <c r="A657" s="31"/>
      <c r="B657" s="66" t="s">
        <v>79</v>
      </c>
      <c r="C657" s="57" t="s">
        <v>156</v>
      </c>
      <c r="D657" s="54"/>
      <c r="E657" s="54"/>
      <c r="F657" s="54"/>
      <c r="G657" s="54"/>
      <c r="H657" s="54"/>
      <c r="I657" s="54"/>
      <c r="J657" s="54"/>
      <c r="K657" s="54"/>
      <c r="L657" s="54"/>
      <c r="M657" s="54"/>
      <c r="N657" s="54"/>
      <c r="O657" s="54"/>
      <c r="P657" s="54"/>
      <c r="Q657" s="54"/>
      <c r="R657" s="54"/>
      <c r="S657" s="54"/>
      <c r="T657" s="54"/>
      <c r="U657" s="54"/>
      <c r="V657" s="54"/>
      <c r="W657" s="54"/>
      <c r="X657" s="54"/>
      <c r="Y657" s="54"/>
      <c r="Z657" s="55"/>
      <c r="AA657" s="55"/>
      <c r="AB657" s="55"/>
      <c r="AC657" s="55"/>
      <c r="AD657" s="55"/>
      <c r="AE657" s="148">
        <v>549553</v>
      </c>
      <c r="AF657" s="180"/>
      <c r="AG657" s="180"/>
      <c r="AH657" s="180"/>
      <c r="AI657" s="180"/>
      <c r="AJ657" s="180"/>
      <c r="AK657" s="180"/>
      <c r="AL657" s="180"/>
      <c r="AM657" s="181"/>
      <c r="AN657" s="148">
        <v>545695</v>
      </c>
      <c r="AO657" s="180"/>
      <c r="AP657" s="180"/>
      <c r="AQ657" s="180"/>
      <c r="AR657" s="180"/>
      <c r="AS657" s="180"/>
      <c r="AT657" s="180"/>
      <c r="AU657" s="180"/>
      <c r="AV657" s="181"/>
      <c r="AW657" s="148"/>
      <c r="AX657" s="180"/>
      <c r="AY657" s="180"/>
      <c r="AZ657" s="180"/>
      <c r="BA657" s="180"/>
      <c r="BB657" s="182"/>
      <c r="BC657" s="33"/>
      <c r="BD657" s="33"/>
      <c r="BE657" s="33"/>
      <c r="BF657" s="33"/>
      <c r="BG657" s="33"/>
      <c r="BH657" s="33"/>
      <c r="BI657" s="33"/>
      <c r="BJ657" s="33"/>
      <c r="BK657" s="33"/>
      <c r="BL657" s="33"/>
      <c r="BM657" s="33"/>
      <c r="BN657" s="33"/>
      <c r="BO657" s="33"/>
      <c r="BP657" s="33"/>
      <c r="BQ657" s="33"/>
      <c r="BR657" s="33"/>
      <c r="BS657" s="33"/>
      <c r="BT657" s="33"/>
      <c r="BU657" s="33"/>
      <c r="BV657" s="33"/>
      <c r="BW657" s="33"/>
      <c r="BX657" s="33"/>
      <c r="BY657" s="33"/>
      <c r="BZ657" s="33"/>
      <c r="CA657" s="33"/>
      <c r="CB657" s="33"/>
      <c r="CC657" s="33"/>
      <c r="CD657" s="33"/>
      <c r="CE657" s="33"/>
      <c r="CF657" s="33"/>
      <c r="CG657" s="33"/>
      <c r="CH657" s="33"/>
      <c r="CI657" s="33"/>
      <c r="CJ657" s="33"/>
      <c r="CK657" s="33"/>
      <c r="CL657" s="33"/>
      <c r="CM657" s="33"/>
      <c r="CN657" s="33"/>
      <c r="CO657" s="33"/>
      <c r="CP657" s="33"/>
      <c r="CQ657" s="33"/>
      <c r="CR657" s="33"/>
      <c r="CS657" s="33"/>
      <c r="CT657" s="33"/>
      <c r="CU657" s="33"/>
      <c r="CV657" s="33"/>
      <c r="CW657" s="33"/>
      <c r="CX657" s="33"/>
      <c r="CY657" s="33"/>
      <c r="CZ657" s="33"/>
      <c r="DA657" s="33"/>
      <c r="DB657" s="33"/>
      <c r="DC657" s="33"/>
      <c r="DD657" s="33"/>
      <c r="DE657" s="33"/>
      <c r="DF657" s="33"/>
      <c r="DG657" s="33"/>
      <c r="DH657" s="33"/>
      <c r="DI657" s="33"/>
      <c r="DJ657" s="33"/>
      <c r="DK657" s="33"/>
      <c r="DL657" s="33"/>
      <c r="DM657" s="33"/>
      <c r="DN657" s="33"/>
      <c r="DO657" s="33"/>
      <c r="DP657" s="33"/>
      <c r="DQ657" s="33"/>
      <c r="DR657" s="33"/>
      <c r="DS657" s="33"/>
      <c r="DT657" s="33"/>
      <c r="DU657" s="33"/>
      <c r="DV657" s="33"/>
      <c r="DW657" s="33"/>
      <c r="DX657" s="33"/>
      <c r="DY657" s="33"/>
      <c r="DZ657" s="33"/>
      <c r="EA657" s="33"/>
      <c r="EB657" s="33"/>
      <c r="EC657" s="33"/>
      <c r="ED657" s="33"/>
      <c r="EE657" s="33"/>
      <c r="EF657" s="33"/>
      <c r="EG657" s="33"/>
      <c r="EH657" s="33"/>
      <c r="EI657" s="33"/>
      <c r="EJ657" s="33"/>
      <c r="EK657" s="33"/>
      <c r="EL657" s="33"/>
      <c r="EM657" s="33"/>
      <c r="EN657" s="33"/>
      <c r="EO657" s="33"/>
      <c r="EP657" s="33"/>
      <c r="EQ657" s="33"/>
      <c r="ER657" s="33"/>
      <c r="ES657" s="33"/>
      <c r="ET657" s="33"/>
      <c r="EU657" s="33"/>
      <c r="EV657" s="33"/>
      <c r="EW657" s="33"/>
      <c r="EX657" s="33"/>
      <c r="EY657" s="33"/>
      <c r="EZ657" s="33"/>
      <c r="FA657" s="33"/>
      <c r="FB657" s="33"/>
      <c r="FC657" s="33"/>
      <c r="FD657" s="33"/>
      <c r="FE657" s="33"/>
      <c r="FF657" s="33"/>
      <c r="FG657" s="33"/>
      <c r="FH657" s="33"/>
      <c r="FI657" s="33"/>
      <c r="FJ657" s="33"/>
      <c r="FK657" s="33"/>
      <c r="FL657" s="33"/>
      <c r="FM657" s="33"/>
      <c r="FN657" s="33"/>
      <c r="FO657" s="33"/>
      <c r="FP657" s="33"/>
      <c r="FQ657" s="33"/>
      <c r="FR657" s="33"/>
      <c r="FS657" s="33"/>
      <c r="FT657" s="33"/>
      <c r="FU657" s="33"/>
      <c r="FV657" s="33"/>
      <c r="FW657" s="33"/>
      <c r="FX657" s="33"/>
      <c r="FY657" s="33"/>
      <c r="FZ657" s="33"/>
      <c r="GA657" s="33"/>
      <c r="GB657" s="33"/>
      <c r="GC657" s="33"/>
      <c r="GD657" s="33"/>
      <c r="GE657" s="33"/>
      <c r="GF657" s="33"/>
      <c r="GG657" s="33"/>
      <c r="GH657" s="33"/>
      <c r="GI657" s="33"/>
      <c r="GJ657" s="33"/>
      <c r="GK657" s="33"/>
      <c r="GL657" s="33"/>
      <c r="GM657" s="33"/>
      <c r="GN657" s="33"/>
      <c r="GO657" s="33"/>
      <c r="GP657" s="33"/>
      <c r="GQ657" s="33"/>
      <c r="GR657" s="33"/>
      <c r="GS657" s="33"/>
      <c r="GT657" s="33"/>
      <c r="GU657" s="33"/>
      <c r="GV657" s="33"/>
      <c r="GW657" s="33"/>
      <c r="GX657" s="33"/>
      <c r="GY657" s="33"/>
      <c r="GZ657" s="33"/>
      <c r="HA657" s="33"/>
      <c r="HB657" s="33"/>
      <c r="HC657" s="33"/>
      <c r="HD657" s="33"/>
      <c r="HE657" s="33"/>
      <c r="HF657" s="33"/>
      <c r="HG657" s="33"/>
      <c r="HH657" s="33"/>
      <c r="HI657" s="33"/>
      <c r="HJ657" s="33"/>
      <c r="HK657" s="33"/>
      <c r="HL657" s="33"/>
      <c r="HM657" s="33"/>
      <c r="HN657" s="33"/>
      <c r="HO657" s="33"/>
      <c r="HP657" s="33"/>
      <c r="HQ657" s="33"/>
      <c r="HR657" s="33"/>
      <c r="HS657" s="33"/>
      <c r="HT657" s="33"/>
      <c r="HU657" s="33"/>
      <c r="HV657" s="33"/>
      <c r="HW657" s="33"/>
      <c r="HX657" s="33"/>
      <c r="HY657" s="33"/>
      <c r="HZ657" s="33"/>
      <c r="IA657" s="33"/>
      <c r="IB657" s="33"/>
      <c r="IC657" s="33"/>
      <c r="ID657" s="33"/>
      <c r="IE657" s="33"/>
      <c r="IF657" s="33"/>
      <c r="IG657" s="33"/>
      <c r="IH657" s="33"/>
      <c r="II657" s="33"/>
      <c r="IJ657" s="33"/>
      <c r="IK657" s="33"/>
      <c r="IL657" s="33"/>
      <c r="IM657" s="33"/>
      <c r="IN657" s="33"/>
      <c r="IO657" s="33"/>
      <c r="IP657" s="33"/>
      <c r="IQ657" s="33"/>
      <c r="IR657" s="33"/>
      <c r="IS657" s="33"/>
      <c r="IT657" s="33"/>
      <c r="IU657" s="33"/>
    </row>
    <row r="658" spans="1:255" s="34" customFormat="1" ht="18.75" customHeight="1">
      <c r="A658" s="31"/>
      <c r="B658" s="32" t="s">
        <v>79</v>
      </c>
      <c r="C658" s="57" t="s">
        <v>157</v>
      </c>
      <c r="D658" s="57"/>
      <c r="E658" s="57"/>
      <c r="F658" s="57"/>
      <c r="G658" s="57"/>
      <c r="H658" s="57"/>
      <c r="I658" s="57"/>
      <c r="J658" s="57"/>
      <c r="K658" s="57"/>
      <c r="L658" s="57"/>
      <c r="M658" s="57"/>
      <c r="N658" s="57"/>
      <c r="O658" s="57"/>
      <c r="P658" s="57"/>
      <c r="Q658" s="57"/>
      <c r="R658" s="57"/>
      <c r="S658" s="57"/>
      <c r="T658" s="57"/>
      <c r="U658" s="57"/>
      <c r="V658" s="57"/>
      <c r="W658" s="57"/>
      <c r="X658" s="57"/>
      <c r="Y658" s="57"/>
      <c r="Z658" s="89"/>
      <c r="AA658" s="89"/>
      <c r="AB658" s="89"/>
      <c r="AC658" s="89"/>
      <c r="AD658" s="89"/>
      <c r="AE658" s="148">
        <v>16928</v>
      </c>
      <c r="AF658" s="180"/>
      <c r="AG658" s="180"/>
      <c r="AH658" s="180"/>
      <c r="AI658" s="180"/>
      <c r="AJ658" s="180"/>
      <c r="AK658" s="180"/>
      <c r="AL658" s="180"/>
      <c r="AM658" s="181"/>
      <c r="AN658" s="148">
        <v>21369</v>
      </c>
      <c r="AO658" s="180"/>
      <c r="AP658" s="180"/>
      <c r="AQ658" s="180"/>
      <c r="AR658" s="180"/>
      <c r="AS658" s="180"/>
      <c r="AT658" s="180"/>
      <c r="AU658" s="180"/>
      <c r="AV658" s="181"/>
      <c r="AW658" s="148"/>
      <c r="AX658" s="180"/>
      <c r="AY658" s="180"/>
      <c r="AZ658" s="180"/>
      <c r="BA658" s="180"/>
      <c r="BB658" s="182"/>
      <c r="BC658" s="33"/>
      <c r="BD658" s="33"/>
      <c r="BE658" s="33"/>
      <c r="BF658" s="33"/>
      <c r="BG658" s="33"/>
      <c r="BH658" s="33"/>
      <c r="BI658" s="33"/>
      <c r="BJ658" s="33"/>
      <c r="BK658" s="33"/>
      <c r="BL658" s="33"/>
      <c r="BM658" s="33"/>
      <c r="BN658" s="33"/>
      <c r="BO658" s="33"/>
      <c r="BP658" s="33"/>
      <c r="BQ658" s="33"/>
      <c r="BR658" s="33"/>
      <c r="BS658" s="33"/>
      <c r="BT658" s="33"/>
      <c r="BU658" s="33"/>
      <c r="BV658" s="33"/>
      <c r="BW658" s="33"/>
      <c r="BX658" s="33"/>
      <c r="BY658" s="33"/>
      <c r="BZ658" s="33"/>
      <c r="CA658" s="33"/>
      <c r="CB658" s="33"/>
      <c r="CC658" s="33"/>
      <c r="CD658" s="33"/>
      <c r="CE658" s="33"/>
      <c r="CF658" s="33"/>
      <c r="CG658" s="33"/>
      <c r="CH658" s="33"/>
      <c r="CI658" s="33"/>
      <c r="CJ658" s="33"/>
      <c r="CK658" s="33"/>
      <c r="CL658" s="33"/>
      <c r="CM658" s="33"/>
      <c r="CN658" s="33"/>
      <c r="CO658" s="33"/>
      <c r="CP658" s="33"/>
      <c r="CQ658" s="33"/>
      <c r="CR658" s="33"/>
      <c r="CS658" s="33"/>
      <c r="CT658" s="33"/>
      <c r="CU658" s="33"/>
      <c r="CV658" s="33"/>
      <c r="CW658" s="33"/>
      <c r="CX658" s="33"/>
      <c r="CY658" s="33"/>
      <c r="CZ658" s="33"/>
      <c r="DA658" s="33"/>
      <c r="DB658" s="33"/>
      <c r="DC658" s="33"/>
      <c r="DD658" s="33"/>
      <c r="DE658" s="33"/>
      <c r="DF658" s="33"/>
      <c r="DG658" s="33"/>
      <c r="DH658" s="33"/>
      <c r="DI658" s="33"/>
      <c r="DJ658" s="33"/>
      <c r="DK658" s="33"/>
      <c r="DL658" s="33"/>
      <c r="DM658" s="33"/>
      <c r="DN658" s="33"/>
      <c r="DO658" s="33"/>
      <c r="DP658" s="33"/>
      <c r="DQ658" s="33"/>
      <c r="DR658" s="33"/>
      <c r="DS658" s="33"/>
      <c r="DT658" s="33"/>
      <c r="DU658" s="33"/>
      <c r="DV658" s="33"/>
      <c r="DW658" s="33"/>
      <c r="DX658" s="33"/>
      <c r="DY658" s="33"/>
      <c r="DZ658" s="33"/>
      <c r="EA658" s="33"/>
      <c r="EB658" s="33"/>
      <c r="EC658" s="33"/>
      <c r="ED658" s="33"/>
      <c r="EE658" s="33"/>
      <c r="EF658" s="33"/>
      <c r="EG658" s="33"/>
      <c r="EH658" s="33"/>
      <c r="EI658" s="33"/>
      <c r="EJ658" s="33"/>
      <c r="EK658" s="33"/>
      <c r="EL658" s="33"/>
      <c r="EM658" s="33"/>
      <c r="EN658" s="33"/>
      <c r="EO658" s="33"/>
      <c r="EP658" s="33"/>
      <c r="EQ658" s="33"/>
      <c r="ER658" s="33"/>
      <c r="ES658" s="33"/>
      <c r="ET658" s="33"/>
      <c r="EU658" s="33"/>
      <c r="EV658" s="33"/>
      <c r="EW658" s="33"/>
      <c r="EX658" s="33"/>
      <c r="EY658" s="33"/>
      <c r="EZ658" s="33"/>
      <c r="FA658" s="33"/>
      <c r="FB658" s="33"/>
      <c r="FC658" s="33"/>
      <c r="FD658" s="33"/>
      <c r="FE658" s="33"/>
      <c r="FF658" s="33"/>
      <c r="FG658" s="33"/>
      <c r="FH658" s="33"/>
      <c r="FI658" s="33"/>
      <c r="FJ658" s="33"/>
      <c r="FK658" s="33"/>
      <c r="FL658" s="33"/>
      <c r="FM658" s="33"/>
      <c r="FN658" s="33"/>
      <c r="FO658" s="33"/>
      <c r="FP658" s="33"/>
      <c r="FQ658" s="33"/>
      <c r="FR658" s="33"/>
      <c r="FS658" s="33"/>
      <c r="FT658" s="33"/>
      <c r="FU658" s="33"/>
      <c r="FV658" s="33"/>
      <c r="FW658" s="33"/>
      <c r="FX658" s="33"/>
      <c r="FY658" s="33"/>
      <c r="FZ658" s="33"/>
      <c r="GA658" s="33"/>
      <c r="GB658" s="33"/>
      <c r="GC658" s="33"/>
      <c r="GD658" s="33"/>
      <c r="GE658" s="33"/>
      <c r="GF658" s="33"/>
      <c r="GG658" s="33"/>
      <c r="GH658" s="33"/>
      <c r="GI658" s="33"/>
      <c r="GJ658" s="33"/>
      <c r="GK658" s="33"/>
      <c r="GL658" s="33"/>
      <c r="GM658" s="33"/>
      <c r="GN658" s="33"/>
      <c r="GO658" s="33"/>
      <c r="GP658" s="33"/>
      <c r="GQ658" s="33"/>
      <c r="GR658" s="33"/>
      <c r="GS658" s="33"/>
      <c r="GT658" s="33"/>
      <c r="GU658" s="33"/>
      <c r="GV658" s="33"/>
      <c r="GW658" s="33"/>
      <c r="GX658" s="33"/>
      <c r="GY658" s="33"/>
      <c r="GZ658" s="33"/>
      <c r="HA658" s="33"/>
      <c r="HB658" s="33"/>
      <c r="HC658" s="33"/>
      <c r="HD658" s="33"/>
      <c r="HE658" s="33"/>
      <c r="HF658" s="33"/>
      <c r="HG658" s="33"/>
      <c r="HH658" s="33"/>
      <c r="HI658" s="33"/>
      <c r="HJ658" s="33"/>
      <c r="HK658" s="33"/>
      <c r="HL658" s="33"/>
      <c r="HM658" s="33"/>
      <c r="HN658" s="33"/>
      <c r="HO658" s="33"/>
      <c r="HP658" s="33"/>
      <c r="HQ658" s="33"/>
      <c r="HR658" s="33"/>
      <c r="HS658" s="33"/>
      <c r="HT658" s="33"/>
      <c r="HU658" s="33"/>
      <c r="HV658" s="33"/>
      <c r="HW658" s="33"/>
      <c r="HX658" s="33"/>
      <c r="HY658" s="33"/>
      <c r="HZ658" s="33"/>
      <c r="IA658" s="33"/>
      <c r="IB658" s="33"/>
      <c r="IC658" s="33"/>
      <c r="ID658" s="33"/>
      <c r="IE658" s="33"/>
      <c r="IF658" s="33"/>
      <c r="IG658" s="33"/>
      <c r="IH658" s="33"/>
      <c r="II658" s="33"/>
      <c r="IJ658" s="33"/>
      <c r="IK658" s="33"/>
      <c r="IL658" s="33"/>
      <c r="IM658" s="33"/>
      <c r="IN658" s="33"/>
      <c r="IO658" s="33"/>
      <c r="IP658" s="33"/>
      <c r="IQ658" s="33"/>
      <c r="IR658" s="33"/>
      <c r="IS658" s="33"/>
      <c r="IT658" s="33"/>
      <c r="IU658" s="33"/>
    </row>
    <row r="659" spans="1:255" s="34" customFormat="1" ht="18.75" customHeight="1">
      <c r="A659" s="31"/>
      <c r="B659" s="53" t="s">
        <v>79</v>
      </c>
      <c r="C659" s="45" t="s">
        <v>158</v>
      </c>
      <c r="D659" s="57"/>
      <c r="E659" s="57"/>
      <c r="F659" s="57"/>
      <c r="G659" s="57"/>
      <c r="H659" s="57"/>
      <c r="I659" s="57"/>
      <c r="J659" s="57"/>
      <c r="K659" s="57"/>
      <c r="L659" s="57"/>
      <c r="M659" s="57"/>
      <c r="N659" s="57"/>
      <c r="O659" s="57"/>
      <c r="P659" s="57"/>
      <c r="Q659" s="57"/>
      <c r="R659" s="57"/>
      <c r="S659" s="57"/>
      <c r="T659" s="57"/>
      <c r="U659" s="57"/>
      <c r="V659" s="57"/>
      <c r="W659" s="57"/>
      <c r="X659" s="57"/>
      <c r="Y659" s="57"/>
      <c r="Z659" s="89"/>
      <c r="AA659" s="89"/>
      <c r="AB659" s="89"/>
      <c r="AC659" s="89"/>
      <c r="AD659" s="89"/>
      <c r="AE659" s="148">
        <f>171889+13293</f>
        <v>185182</v>
      </c>
      <c r="AF659" s="180"/>
      <c r="AG659" s="180"/>
      <c r="AH659" s="180"/>
      <c r="AI659" s="180"/>
      <c r="AJ659" s="180"/>
      <c r="AK659" s="180"/>
      <c r="AL659" s="180"/>
      <c r="AM659" s="181"/>
      <c r="AN659" s="148">
        <f>170972+12665</f>
        <v>183637</v>
      </c>
      <c r="AO659" s="180"/>
      <c r="AP659" s="180"/>
      <c r="AQ659" s="180"/>
      <c r="AR659" s="180"/>
      <c r="AS659" s="180"/>
      <c r="AT659" s="180"/>
      <c r="AU659" s="180"/>
      <c r="AV659" s="181"/>
      <c r="AW659" s="148"/>
      <c r="AX659" s="180"/>
      <c r="AY659" s="180"/>
      <c r="AZ659" s="180"/>
      <c r="BA659" s="180"/>
      <c r="BB659" s="182"/>
      <c r="BC659" s="33"/>
      <c r="BD659" s="33"/>
      <c r="BE659" s="33"/>
      <c r="BF659" s="33"/>
      <c r="BG659" s="33"/>
      <c r="BH659" s="33"/>
      <c r="BI659" s="33"/>
      <c r="BJ659" s="33"/>
      <c r="BK659" s="33"/>
      <c r="BL659" s="33"/>
      <c r="BM659" s="33"/>
      <c r="BN659" s="33"/>
      <c r="BO659" s="33"/>
      <c r="BP659" s="33"/>
      <c r="BQ659" s="33"/>
      <c r="BR659" s="33"/>
      <c r="BS659" s="33"/>
      <c r="BT659" s="33"/>
      <c r="BU659" s="33"/>
      <c r="BV659" s="33"/>
      <c r="BW659" s="33"/>
      <c r="BX659" s="33"/>
      <c r="BY659" s="33"/>
      <c r="BZ659" s="33"/>
      <c r="CA659" s="33"/>
      <c r="CB659" s="33"/>
      <c r="CC659" s="33"/>
      <c r="CD659" s="33"/>
      <c r="CE659" s="33"/>
      <c r="CF659" s="33"/>
      <c r="CG659" s="33"/>
      <c r="CH659" s="33"/>
      <c r="CI659" s="33"/>
      <c r="CJ659" s="33"/>
      <c r="CK659" s="33"/>
      <c r="CL659" s="33"/>
      <c r="CM659" s="33"/>
      <c r="CN659" s="33"/>
      <c r="CO659" s="33"/>
      <c r="CP659" s="33"/>
      <c r="CQ659" s="33"/>
      <c r="CR659" s="33"/>
      <c r="CS659" s="33"/>
      <c r="CT659" s="33"/>
      <c r="CU659" s="33"/>
      <c r="CV659" s="33"/>
      <c r="CW659" s="33"/>
      <c r="CX659" s="33"/>
      <c r="CY659" s="33"/>
      <c r="CZ659" s="33"/>
      <c r="DA659" s="33"/>
      <c r="DB659" s="33"/>
      <c r="DC659" s="33"/>
      <c r="DD659" s="33"/>
      <c r="DE659" s="33"/>
      <c r="DF659" s="33"/>
      <c r="DG659" s="33"/>
      <c r="DH659" s="33"/>
      <c r="DI659" s="33"/>
      <c r="DJ659" s="33"/>
      <c r="DK659" s="33"/>
      <c r="DL659" s="33"/>
      <c r="DM659" s="33"/>
      <c r="DN659" s="33"/>
      <c r="DO659" s="33"/>
      <c r="DP659" s="33"/>
      <c r="DQ659" s="33"/>
      <c r="DR659" s="33"/>
      <c r="DS659" s="33"/>
      <c r="DT659" s="33"/>
      <c r="DU659" s="33"/>
      <c r="DV659" s="33"/>
      <c r="DW659" s="33"/>
      <c r="DX659" s="33"/>
      <c r="DY659" s="33"/>
      <c r="DZ659" s="33"/>
      <c r="EA659" s="33"/>
      <c r="EB659" s="33"/>
      <c r="EC659" s="33"/>
      <c r="ED659" s="33"/>
      <c r="EE659" s="33"/>
      <c r="EF659" s="33"/>
      <c r="EG659" s="33"/>
      <c r="EH659" s="33"/>
      <c r="EI659" s="33"/>
      <c r="EJ659" s="33"/>
      <c r="EK659" s="33"/>
      <c r="EL659" s="33"/>
      <c r="EM659" s="33"/>
      <c r="EN659" s="33"/>
      <c r="EO659" s="33"/>
      <c r="EP659" s="33"/>
      <c r="EQ659" s="33"/>
      <c r="ER659" s="33"/>
      <c r="ES659" s="33"/>
      <c r="ET659" s="33"/>
      <c r="EU659" s="33"/>
      <c r="EV659" s="33"/>
      <c r="EW659" s="33"/>
      <c r="EX659" s="33"/>
      <c r="EY659" s="33"/>
      <c r="EZ659" s="33"/>
      <c r="FA659" s="33"/>
      <c r="FB659" s="33"/>
      <c r="FC659" s="33"/>
      <c r="FD659" s="33"/>
      <c r="FE659" s="33"/>
      <c r="FF659" s="33"/>
      <c r="FG659" s="33"/>
      <c r="FH659" s="33"/>
      <c r="FI659" s="33"/>
      <c r="FJ659" s="33"/>
      <c r="FK659" s="33"/>
      <c r="FL659" s="33"/>
      <c r="FM659" s="33"/>
      <c r="FN659" s="33"/>
      <c r="FO659" s="33"/>
      <c r="FP659" s="33"/>
      <c r="FQ659" s="33"/>
      <c r="FR659" s="33"/>
      <c r="FS659" s="33"/>
      <c r="FT659" s="33"/>
      <c r="FU659" s="33"/>
      <c r="FV659" s="33"/>
      <c r="FW659" s="33"/>
      <c r="FX659" s="33"/>
      <c r="FY659" s="33"/>
      <c r="FZ659" s="33"/>
      <c r="GA659" s="33"/>
      <c r="GB659" s="33"/>
      <c r="GC659" s="33"/>
      <c r="GD659" s="33"/>
      <c r="GE659" s="33"/>
      <c r="GF659" s="33"/>
      <c r="GG659" s="33"/>
      <c r="GH659" s="33"/>
      <c r="GI659" s="33"/>
      <c r="GJ659" s="33"/>
      <c r="GK659" s="33"/>
      <c r="GL659" s="33"/>
      <c r="GM659" s="33"/>
      <c r="GN659" s="33"/>
      <c r="GO659" s="33"/>
      <c r="GP659" s="33"/>
      <c r="GQ659" s="33"/>
      <c r="GR659" s="33"/>
      <c r="GS659" s="33"/>
      <c r="GT659" s="33"/>
      <c r="GU659" s="33"/>
      <c r="GV659" s="33"/>
      <c r="GW659" s="33"/>
      <c r="GX659" s="33"/>
      <c r="GY659" s="33"/>
      <c r="GZ659" s="33"/>
      <c r="HA659" s="33"/>
      <c r="HB659" s="33"/>
      <c r="HC659" s="33"/>
      <c r="HD659" s="33"/>
      <c r="HE659" s="33"/>
      <c r="HF659" s="33"/>
      <c r="HG659" s="33"/>
      <c r="HH659" s="33"/>
      <c r="HI659" s="33"/>
      <c r="HJ659" s="33"/>
      <c r="HK659" s="33"/>
      <c r="HL659" s="33"/>
      <c r="HM659" s="33"/>
      <c r="HN659" s="33"/>
      <c r="HO659" s="33"/>
      <c r="HP659" s="33"/>
      <c r="HQ659" s="33"/>
      <c r="HR659" s="33"/>
      <c r="HS659" s="33"/>
      <c r="HT659" s="33"/>
      <c r="HU659" s="33"/>
      <c r="HV659" s="33"/>
      <c r="HW659" s="33"/>
      <c r="HX659" s="33"/>
      <c r="HY659" s="33"/>
      <c r="HZ659" s="33"/>
      <c r="IA659" s="33"/>
      <c r="IB659" s="33"/>
      <c r="IC659" s="33"/>
      <c r="ID659" s="33"/>
      <c r="IE659" s="33"/>
      <c r="IF659" s="33"/>
      <c r="IG659" s="33"/>
      <c r="IH659" s="33"/>
      <c r="II659" s="33"/>
      <c r="IJ659" s="33"/>
      <c r="IK659" s="33"/>
      <c r="IL659" s="33"/>
      <c r="IM659" s="33"/>
      <c r="IN659" s="33"/>
      <c r="IO659" s="33"/>
      <c r="IP659" s="33"/>
      <c r="IQ659" s="33"/>
      <c r="IR659" s="33"/>
      <c r="IS659" s="33"/>
      <c r="IT659" s="33"/>
      <c r="IU659" s="33"/>
    </row>
    <row r="660" spans="1:255" s="34" customFormat="1" ht="18.75" customHeight="1">
      <c r="A660" s="31"/>
      <c r="B660" s="66" t="s">
        <v>79</v>
      </c>
      <c r="C660" s="57" t="s">
        <v>159</v>
      </c>
      <c r="D660" s="59"/>
      <c r="E660" s="59"/>
      <c r="F660" s="59"/>
      <c r="G660" s="59"/>
      <c r="H660" s="59"/>
      <c r="I660" s="59"/>
      <c r="J660" s="59"/>
      <c r="K660" s="59"/>
      <c r="L660" s="59"/>
      <c r="M660" s="59"/>
      <c r="N660" s="59"/>
      <c r="O660" s="59"/>
      <c r="P660" s="59"/>
      <c r="Q660" s="59"/>
      <c r="R660" s="59"/>
      <c r="S660" s="59"/>
      <c r="T660" s="59"/>
      <c r="U660" s="59"/>
      <c r="V660" s="59"/>
      <c r="W660" s="59"/>
      <c r="X660" s="59"/>
      <c r="Y660" s="59"/>
      <c r="Z660" s="60"/>
      <c r="AA660" s="60"/>
      <c r="AB660" s="60"/>
      <c r="AC660" s="60"/>
      <c r="AD660" s="60"/>
      <c r="AE660" s="148">
        <v>9840</v>
      </c>
      <c r="AF660" s="180"/>
      <c r="AG660" s="180"/>
      <c r="AH660" s="180"/>
      <c r="AI660" s="180"/>
      <c r="AJ660" s="180"/>
      <c r="AK660" s="180"/>
      <c r="AL660" s="180"/>
      <c r="AM660" s="181"/>
      <c r="AN660" s="148">
        <v>2366</v>
      </c>
      <c r="AO660" s="180"/>
      <c r="AP660" s="180"/>
      <c r="AQ660" s="180"/>
      <c r="AR660" s="180"/>
      <c r="AS660" s="180"/>
      <c r="AT660" s="180"/>
      <c r="AU660" s="180"/>
      <c r="AV660" s="181"/>
      <c r="AW660" s="154"/>
      <c r="AX660" s="192"/>
      <c r="AY660" s="192"/>
      <c r="AZ660" s="192"/>
      <c r="BA660" s="192"/>
      <c r="BB660" s="193"/>
      <c r="BC660" s="33"/>
      <c r="BD660" s="33"/>
      <c r="BE660" s="33"/>
      <c r="BF660" s="33"/>
      <c r="BG660" s="33"/>
      <c r="BH660" s="33"/>
      <c r="BI660" s="33"/>
      <c r="BJ660" s="33"/>
      <c r="BK660" s="33"/>
      <c r="BL660" s="33"/>
      <c r="BM660" s="33"/>
      <c r="BN660" s="33"/>
      <c r="BO660" s="33"/>
      <c r="BP660" s="33"/>
      <c r="BQ660" s="33"/>
      <c r="BR660" s="33"/>
      <c r="BS660" s="33"/>
      <c r="BT660" s="33"/>
      <c r="BU660" s="33"/>
      <c r="BV660" s="33"/>
      <c r="BW660" s="33"/>
      <c r="BX660" s="33"/>
      <c r="BY660" s="33"/>
      <c r="BZ660" s="33"/>
      <c r="CA660" s="33"/>
      <c r="CB660" s="33"/>
      <c r="CC660" s="33"/>
      <c r="CD660" s="33"/>
      <c r="CE660" s="33"/>
      <c r="CF660" s="33"/>
      <c r="CG660" s="33"/>
      <c r="CH660" s="33"/>
      <c r="CI660" s="33"/>
      <c r="CJ660" s="33"/>
      <c r="CK660" s="33"/>
      <c r="CL660" s="33"/>
      <c r="CM660" s="33"/>
      <c r="CN660" s="33"/>
      <c r="CO660" s="33"/>
      <c r="CP660" s="33"/>
      <c r="CQ660" s="33"/>
      <c r="CR660" s="33"/>
      <c r="CS660" s="33"/>
      <c r="CT660" s="33"/>
      <c r="CU660" s="33"/>
      <c r="CV660" s="33"/>
      <c r="CW660" s="33"/>
      <c r="CX660" s="33"/>
      <c r="CY660" s="33"/>
      <c r="CZ660" s="33"/>
      <c r="DA660" s="33"/>
      <c r="DB660" s="33"/>
      <c r="DC660" s="33"/>
      <c r="DD660" s="33"/>
      <c r="DE660" s="33"/>
      <c r="DF660" s="33"/>
      <c r="DG660" s="33"/>
      <c r="DH660" s="33"/>
      <c r="DI660" s="33"/>
      <c r="DJ660" s="33"/>
      <c r="DK660" s="33"/>
      <c r="DL660" s="33"/>
      <c r="DM660" s="33"/>
      <c r="DN660" s="33"/>
      <c r="DO660" s="33"/>
      <c r="DP660" s="33"/>
      <c r="DQ660" s="33"/>
      <c r="DR660" s="33"/>
      <c r="DS660" s="33"/>
      <c r="DT660" s="33"/>
      <c r="DU660" s="33"/>
      <c r="DV660" s="33"/>
      <c r="DW660" s="33"/>
      <c r="DX660" s="33"/>
      <c r="DY660" s="33"/>
      <c r="DZ660" s="33"/>
      <c r="EA660" s="33"/>
      <c r="EB660" s="33"/>
      <c r="EC660" s="33"/>
      <c r="ED660" s="33"/>
      <c r="EE660" s="33"/>
      <c r="EF660" s="33"/>
      <c r="EG660" s="33"/>
      <c r="EH660" s="33"/>
      <c r="EI660" s="33"/>
      <c r="EJ660" s="33"/>
      <c r="EK660" s="33"/>
      <c r="EL660" s="33"/>
      <c r="EM660" s="33"/>
      <c r="EN660" s="33"/>
      <c r="EO660" s="33"/>
      <c r="EP660" s="33"/>
      <c r="EQ660" s="33"/>
      <c r="ER660" s="33"/>
      <c r="ES660" s="33"/>
      <c r="ET660" s="33"/>
      <c r="EU660" s="33"/>
      <c r="EV660" s="33"/>
      <c r="EW660" s="33"/>
      <c r="EX660" s="33"/>
      <c r="EY660" s="33"/>
      <c r="EZ660" s="33"/>
      <c r="FA660" s="33"/>
      <c r="FB660" s="33"/>
      <c r="FC660" s="33"/>
      <c r="FD660" s="33"/>
      <c r="FE660" s="33"/>
      <c r="FF660" s="33"/>
      <c r="FG660" s="33"/>
      <c r="FH660" s="33"/>
      <c r="FI660" s="33"/>
      <c r="FJ660" s="33"/>
      <c r="FK660" s="33"/>
      <c r="FL660" s="33"/>
      <c r="FM660" s="33"/>
      <c r="FN660" s="33"/>
      <c r="FO660" s="33"/>
      <c r="FP660" s="33"/>
      <c r="FQ660" s="33"/>
      <c r="FR660" s="33"/>
      <c r="FS660" s="33"/>
      <c r="FT660" s="33"/>
      <c r="FU660" s="33"/>
      <c r="FV660" s="33"/>
      <c r="FW660" s="33"/>
      <c r="FX660" s="33"/>
      <c r="FY660" s="33"/>
      <c r="FZ660" s="33"/>
      <c r="GA660" s="33"/>
      <c r="GB660" s="33"/>
      <c r="GC660" s="33"/>
      <c r="GD660" s="33"/>
      <c r="GE660" s="33"/>
      <c r="GF660" s="33"/>
      <c r="GG660" s="33"/>
      <c r="GH660" s="33"/>
      <c r="GI660" s="33"/>
      <c r="GJ660" s="33"/>
      <c r="GK660" s="33"/>
      <c r="GL660" s="33"/>
      <c r="GM660" s="33"/>
      <c r="GN660" s="33"/>
      <c r="GO660" s="33"/>
      <c r="GP660" s="33"/>
      <c r="GQ660" s="33"/>
      <c r="GR660" s="33"/>
      <c r="GS660" s="33"/>
      <c r="GT660" s="33"/>
      <c r="GU660" s="33"/>
      <c r="GV660" s="33"/>
      <c r="GW660" s="33"/>
      <c r="GX660" s="33"/>
      <c r="GY660" s="33"/>
      <c r="GZ660" s="33"/>
      <c r="HA660" s="33"/>
      <c r="HB660" s="33"/>
      <c r="HC660" s="33"/>
      <c r="HD660" s="33"/>
      <c r="HE660" s="33"/>
      <c r="HF660" s="33"/>
      <c r="HG660" s="33"/>
      <c r="HH660" s="33"/>
      <c r="HI660" s="33"/>
      <c r="HJ660" s="33"/>
      <c r="HK660" s="33"/>
      <c r="HL660" s="33"/>
      <c r="HM660" s="33"/>
      <c r="HN660" s="33"/>
      <c r="HO660" s="33"/>
      <c r="HP660" s="33"/>
      <c r="HQ660" s="33"/>
      <c r="HR660" s="33"/>
      <c r="HS660" s="33"/>
      <c r="HT660" s="33"/>
      <c r="HU660" s="33"/>
      <c r="HV660" s="33"/>
      <c r="HW660" s="33"/>
      <c r="HX660" s="33"/>
      <c r="HY660" s="33"/>
      <c r="HZ660" s="33"/>
      <c r="IA660" s="33"/>
      <c r="IB660" s="33"/>
      <c r="IC660" s="33"/>
      <c r="ID660" s="33"/>
      <c r="IE660" s="33"/>
      <c r="IF660" s="33"/>
      <c r="IG660" s="33"/>
      <c r="IH660" s="33"/>
      <c r="II660" s="33"/>
      <c r="IJ660" s="33"/>
      <c r="IK660" s="33"/>
      <c r="IL660" s="33"/>
      <c r="IM660" s="33"/>
      <c r="IN660" s="33"/>
      <c r="IO660" s="33"/>
      <c r="IP660" s="33"/>
      <c r="IQ660" s="33"/>
      <c r="IR660" s="33"/>
      <c r="IS660" s="33"/>
      <c r="IT660" s="33"/>
      <c r="IU660" s="33"/>
    </row>
    <row r="661" spans="1:255" s="34" customFormat="1" ht="18.75" customHeight="1">
      <c r="A661" s="31"/>
      <c r="B661" s="66" t="s">
        <v>79</v>
      </c>
      <c r="C661" s="57" t="s">
        <v>160</v>
      </c>
      <c r="D661" s="57"/>
      <c r="E661" s="57"/>
      <c r="F661" s="57"/>
      <c r="G661" s="57"/>
      <c r="H661" s="57"/>
      <c r="I661" s="57"/>
      <c r="J661" s="57"/>
      <c r="K661" s="57"/>
      <c r="L661" s="57"/>
      <c r="M661" s="57"/>
      <c r="N661" s="57"/>
      <c r="O661" s="57"/>
      <c r="P661" s="57"/>
      <c r="Q661" s="57"/>
      <c r="R661" s="57"/>
      <c r="S661" s="57"/>
      <c r="T661" s="57"/>
      <c r="U661" s="57"/>
      <c r="V661" s="57"/>
      <c r="W661" s="57"/>
      <c r="X661" s="57"/>
      <c r="Y661" s="57"/>
      <c r="Z661" s="89"/>
      <c r="AA661" s="89"/>
      <c r="AB661" s="89"/>
      <c r="AC661" s="89"/>
      <c r="AD661" s="89"/>
      <c r="AE661" s="148">
        <v>9134</v>
      </c>
      <c r="AF661" s="180"/>
      <c r="AG661" s="180"/>
      <c r="AH661" s="180"/>
      <c r="AI661" s="180"/>
      <c r="AJ661" s="180"/>
      <c r="AK661" s="180"/>
      <c r="AL661" s="180"/>
      <c r="AM661" s="181"/>
      <c r="AN661" s="148">
        <v>13851</v>
      </c>
      <c r="AO661" s="180"/>
      <c r="AP661" s="180"/>
      <c r="AQ661" s="180"/>
      <c r="AR661" s="180"/>
      <c r="AS661" s="180"/>
      <c r="AT661" s="180"/>
      <c r="AU661" s="180"/>
      <c r="AV661" s="181"/>
      <c r="AW661" s="148"/>
      <c r="AX661" s="180"/>
      <c r="AY661" s="180"/>
      <c r="AZ661" s="180"/>
      <c r="BA661" s="180"/>
      <c r="BB661" s="182"/>
      <c r="BC661" s="33"/>
      <c r="BD661" s="33"/>
      <c r="BE661" s="33"/>
      <c r="BF661" s="33"/>
      <c r="BG661" s="33"/>
      <c r="BH661" s="33"/>
      <c r="BI661" s="33"/>
      <c r="BJ661" s="33"/>
      <c r="BK661" s="33"/>
      <c r="BL661" s="33"/>
      <c r="BM661" s="33"/>
      <c r="BN661" s="33"/>
      <c r="BO661" s="33"/>
      <c r="BP661" s="33"/>
      <c r="BQ661" s="33"/>
      <c r="BR661" s="33"/>
      <c r="BS661" s="33"/>
      <c r="BT661" s="33"/>
      <c r="BU661" s="33"/>
      <c r="BV661" s="33"/>
      <c r="BW661" s="33"/>
      <c r="BX661" s="33"/>
      <c r="BY661" s="33"/>
      <c r="BZ661" s="33"/>
      <c r="CA661" s="33"/>
      <c r="CB661" s="33"/>
      <c r="CC661" s="33"/>
      <c r="CD661" s="33"/>
      <c r="CE661" s="33"/>
      <c r="CF661" s="33"/>
      <c r="CG661" s="33"/>
      <c r="CH661" s="33"/>
      <c r="CI661" s="33"/>
      <c r="CJ661" s="33"/>
      <c r="CK661" s="33"/>
      <c r="CL661" s="33"/>
      <c r="CM661" s="33"/>
      <c r="CN661" s="33"/>
      <c r="CO661" s="33"/>
      <c r="CP661" s="33"/>
      <c r="CQ661" s="33"/>
      <c r="CR661" s="33"/>
      <c r="CS661" s="33"/>
      <c r="CT661" s="33"/>
      <c r="CU661" s="33"/>
      <c r="CV661" s="33"/>
      <c r="CW661" s="33"/>
      <c r="CX661" s="33"/>
      <c r="CY661" s="33"/>
      <c r="CZ661" s="33"/>
      <c r="DA661" s="33"/>
      <c r="DB661" s="33"/>
      <c r="DC661" s="33"/>
      <c r="DD661" s="33"/>
      <c r="DE661" s="33"/>
      <c r="DF661" s="33"/>
      <c r="DG661" s="33"/>
      <c r="DH661" s="33"/>
      <c r="DI661" s="33"/>
      <c r="DJ661" s="33"/>
      <c r="DK661" s="33"/>
      <c r="DL661" s="33"/>
      <c r="DM661" s="33"/>
      <c r="DN661" s="33"/>
      <c r="DO661" s="33"/>
      <c r="DP661" s="33"/>
      <c r="DQ661" s="33"/>
      <c r="DR661" s="33"/>
      <c r="DS661" s="33"/>
      <c r="DT661" s="33"/>
      <c r="DU661" s="33"/>
      <c r="DV661" s="33"/>
      <c r="DW661" s="33"/>
      <c r="DX661" s="33"/>
      <c r="DY661" s="33"/>
      <c r="DZ661" s="33"/>
      <c r="EA661" s="33"/>
      <c r="EB661" s="33"/>
      <c r="EC661" s="33"/>
      <c r="ED661" s="33"/>
      <c r="EE661" s="33"/>
      <c r="EF661" s="33"/>
      <c r="EG661" s="33"/>
      <c r="EH661" s="33"/>
      <c r="EI661" s="33"/>
      <c r="EJ661" s="33"/>
      <c r="EK661" s="33"/>
      <c r="EL661" s="33"/>
      <c r="EM661" s="33"/>
      <c r="EN661" s="33"/>
      <c r="EO661" s="33"/>
      <c r="EP661" s="33"/>
      <c r="EQ661" s="33"/>
      <c r="ER661" s="33"/>
      <c r="ES661" s="33"/>
      <c r="ET661" s="33"/>
      <c r="EU661" s="33"/>
      <c r="EV661" s="33"/>
      <c r="EW661" s="33"/>
      <c r="EX661" s="33"/>
      <c r="EY661" s="33"/>
      <c r="EZ661" s="33"/>
      <c r="FA661" s="33"/>
      <c r="FB661" s="33"/>
      <c r="FC661" s="33"/>
      <c r="FD661" s="33"/>
      <c r="FE661" s="33"/>
      <c r="FF661" s="33"/>
      <c r="FG661" s="33"/>
      <c r="FH661" s="33"/>
      <c r="FI661" s="33"/>
      <c r="FJ661" s="33"/>
      <c r="FK661" s="33"/>
      <c r="FL661" s="33"/>
      <c r="FM661" s="33"/>
      <c r="FN661" s="33"/>
      <c r="FO661" s="33"/>
      <c r="FP661" s="33"/>
      <c r="FQ661" s="33"/>
      <c r="FR661" s="33"/>
      <c r="FS661" s="33"/>
      <c r="FT661" s="33"/>
      <c r="FU661" s="33"/>
      <c r="FV661" s="33"/>
      <c r="FW661" s="33"/>
      <c r="FX661" s="33"/>
      <c r="FY661" s="33"/>
      <c r="FZ661" s="33"/>
      <c r="GA661" s="33"/>
      <c r="GB661" s="33"/>
      <c r="GC661" s="33"/>
      <c r="GD661" s="33"/>
      <c r="GE661" s="33"/>
      <c r="GF661" s="33"/>
      <c r="GG661" s="33"/>
      <c r="GH661" s="33"/>
      <c r="GI661" s="33"/>
      <c r="GJ661" s="33"/>
      <c r="GK661" s="33"/>
      <c r="GL661" s="33"/>
      <c r="GM661" s="33"/>
      <c r="GN661" s="33"/>
      <c r="GO661" s="33"/>
      <c r="GP661" s="33"/>
      <c r="GQ661" s="33"/>
      <c r="GR661" s="33"/>
      <c r="GS661" s="33"/>
      <c r="GT661" s="33"/>
      <c r="GU661" s="33"/>
      <c r="GV661" s="33"/>
      <c r="GW661" s="33"/>
      <c r="GX661" s="33"/>
      <c r="GY661" s="33"/>
      <c r="GZ661" s="33"/>
      <c r="HA661" s="33"/>
      <c r="HB661" s="33"/>
      <c r="HC661" s="33"/>
      <c r="HD661" s="33"/>
      <c r="HE661" s="33"/>
      <c r="HF661" s="33"/>
      <c r="HG661" s="33"/>
      <c r="HH661" s="33"/>
      <c r="HI661" s="33"/>
      <c r="HJ661" s="33"/>
      <c r="HK661" s="33"/>
      <c r="HL661" s="33"/>
      <c r="HM661" s="33"/>
      <c r="HN661" s="33"/>
      <c r="HO661" s="33"/>
      <c r="HP661" s="33"/>
      <c r="HQ661" s="33"/>
      <c r="HR661" s="33"/>
      <c r="HS661" s="33"/>
      <c r="HT661" s="33"/>
      <c r="HU661" s="33"/>
      <c r="HV661" s="33"/>
      <c r="HW661" s="33"/>
      <c r="HX661" s="33"/>
      <c r="HY661" s="33"/>
      <c r="HZ661" s="33"/>
      <c r="IA661" s="33"/>
      <c r="IB661" s="33"/>
      <c r="IC661" s="33"/>
      <c r="ID661" s="33"/>
      <c r="IE661" s="33"/>
      <c r="IF661" s="33"/>
      <c r="IG661" s="33"/>
      <c r="IH661" s="33"/>
      <c r="II661" s="33"/>
      <c r="IJ661" s="33"/>
      <c r="IK661" s="33"/>
      <c r="IL661" s="33"/>
      <c r="IM661" s="33"/>
      <c r="IN661" s="33"/>
      <c r="IO661" s="33"/>
      <c r="IP661" s="33"/>
      <c r="IQ661" s="33"/>
      <c r="IR661" s="33"/>
      <c r="IS661" s="33"/>
      <c r="IT661" s="33"/>
      <c r="IU661" s="33"/>
    </row>
    <row r="662" spans="1:255" s="34" customFormat="1" ht="18.75" customHeight="1">
      <c r="A662" s="31"/>
      <c r="B662" s="58" t="s">
        <v>141</v>
      </c>
      <c r="C662" s="59" t="s">
        <v>161</v>
      </c>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148">
        <v>1559</v>
      </c>
      <c r="AF662" s="157"/>
      <c r="AG662" s="157"/>
      <c r="AH662" s="157"/>
      <c r="AI662" s="157"/>
      <c r="AJ662" s="157"/>
      <c r="AK662" s="157"/>
      <c r="AL662" s="157"/>
      <c r="AM662" s="158"/>
      <c r="AN662" s="148">
        <v>1488</v>
      </c>
      <c r="AO662" s="157"/>
      <c r="AP662" s="157"/>
      <c r="AQ662" s="157"/>
      <c r="AR662" s="157"/>
      <c r="AS662" s="157"/>
      <c r="AT662" s="157"/>
      <c r="AU662" s="157"/>
      <c r="AV662" s="158"/>
      <c r="AW662" s="148"/>
      <c r="AX662" s="180"/>
      <c r="AY662" s="180"/>
      <c r="AZ662" s="180"/>
      <c r="BA662" s="180"/>
      <c r="BB662" s="182"/>
      <c r="BC662" s="33"/>
      <c r="BD662" s="33"/>
      <c r="BE662" s="33"/>
      <c r="BF662" s="33"/>
      <c r="BG662" s="33"/>
      <c r="BH662" s="33"/>
      <c r="BI662" s="33"/>
      <c r="BJ662" s="33"/>
      <c r="BK662" s="33"/>
      <c r="BL662" s="33"/>
      <c r="BM662" s="33"/>
      <c r="BN662" s="33"/>
      <c r="BO662" s="33"/>
      <c r="BP662" s="33"/>
      <c r="BQ662" s="33"/>
      <c r="BR662" s="33"/>
      <c r="BS662" s="33"/>
      <c r="BT662" s="33"/>
      <c r="BU662" s="33"/>
      <c r="BV662" s="33"/>
      <c r="BW662" s="33"/>
      <c r="BX662" s="33"/>
      <c r="BY662" s="33"/>
      <c r="BZ662" s="33"/>
      <c r="CA662" s="33"/>
      <c r="CB662" s="33"/>
      <c r="CC662" s="33"/>
      <c r="CD662" s="33"/>
      <c r="CE662" s="33"/>
      <c r="CF662" s="33"/>
      <c r="CG662" s="33"/>
      <c r="CH662" s="33"/>
      <c r="CI662" s="33"/>
      <c r="CJ662" s="33"/>
      <c r="CK662" s="33"/>
      <c r="CL662" s="33"/>
      <c r="CM662" s="33"/>
      <c r="CN662" s="33"/>
      <c r="CO662" s="33"/>
      <c r="CP662" s="33"/>
      <c r="CQ662" s="33"/>
      <c r="CR662" s="33"/>
      <c r="CS662" s="33"/>
      <c r="CT662" s="33"/>
      <c r="CU662" s="33"/>
      <c r="CV662" s="33"/>
      <c r="CW662" s="33"/>
      <c r="CX662" s="33"/>
      <c r="CY662" s="33"/>
      <c r="CZ662" s="33"/>
      <c r="DA662" s="33"/>
      <c r="DB662" s="33"/>
      <c r="DC662" s="33"/>
      <c r="DD662" s="33"/>
      <c r="DE662" s="33"/>
      <c r="DF662" s="33"/>
      <c r="DG662" s="33"/>
      <c r="DH662" s="33"/>
      <c r="DI662" s="33"/>
      <c r="DJ662" s="33"/>
      <c r="DK662" s="33"/>
      <c r="DL662" s="33"/>
      <c r="DM662" s="33"/>
      <c r="DN662" s="33"/>
      <c r="DO662" s="33"/>
      <c r="DP662" s="33"/>
      <c r="DQ662" s="33"/>
      <c r="DR662" s="33"/>
      <c r="DS662" s="33"/>
      <c r="DT662" s="33"/>
      <c r="DU662" s="33"/>
      <c r="DV662" s="33"/>
      <c r="DW662" s="33"/>
      <c r="DX662" s="33"/>
      <c r="DY662" s="33"/>
      <c r="DZ662" s="33"/>
      <c r="EA662" s="33"/>
      <c r="EB662" s="33"/>
      <c r="EC662" s="33"/>
      <c r="ED662" s="33"/>
      <c r="EE662" s="33"/>
      <c r="EF662" s="33"/>
      <c r="EG662" s="33"/>
      <c r="EH662" s="33"/>
      <c r="EI662" s="33"/>
      <c r="EJ662" s="33"/>
      <c r="EK662" s="33"/>
      <c r="EL662" s="33"/>
      <c r="EM662" s="33"/>
      <c r="EN662" s="33"/>
      <c r="EO662" s="33"/>
      <c r="EP662" s="33"/>
      <c r="EQ662" s="33"/>
      <c r="ER662" s="33"/>
      <c r="ES662" s="33"/>
      <c r="ET662" s="33"/>
      <c r="EU662" s="33"/>
      <c r="EV662" s="33"/>
      <c r="EW662" s="33"/>
      <c r="EX662" s="33"/>
      <c r="EY662" s="33"/>
      <c r="EZ662" s="33"/>
      <c r="FA662" s="33"/>
      <c r="FB662" s="33"/>
      <c r="FC662" s="33"/>
      <c r="FD662" s="33"/>
      <c r="FE662" s="33"/>
      <c r="FF662" s="33"/>
      <c r="FG662" s="33"/>
      <c r="FH662" s="33"/>
      <c r="FI662" s="33"/>
      <c r="FJ662" s="33"/>
      <c r="FK662" s="33"/>
      <c r="FL662" s="33"/>
      <c r="FM662" s="33"/>
      <c r="FN662" s="33"/>
      <c r="FO662" s="33"/>
      <c r="FP662" s="33"/>
      <c r="FQ662" s="33"/>
      <c r="FR662" s="33"/>
      <c r="FS662" s="33"/>
      <c r="FT662" s="33"/>
      <c r="FU662" s="33"/>
      <c r="FV662" s="33"/>
      <c r="FW662" s="33"/>
      <c r="FX662" s="33"/>
      <c r="FY662" s="33"/>
      <c r="FZ662" s="33"/>
      <c r="GA662" s="33"/>
      <c r="GB662" s="33"/>
      <c r="GC662" s="33"/>
      <c r="GD662" s="33"/>
      <c r="GE662" s="33"/>
      <c r="GF662" s="33"/>
      <c r="GG662" s="33"/>
      <c r="GH662" s="33"/>
      <c r="GI662" s="33"/>
      <c r="GJ662" s="33"/>
      <c r="GK662" s="33"/>
      <c r="GL662" s="33"/>
      <c r="GM662" s="33"/>
      <c r="GN662" s="33"/>
      <c r="GO662" s="33"/>
      <c r="GP662" s="33"/>
      <c r="GQ662" s="33"/>
      <c r="GR662" s="33"/>
      <c r="GS662" s="33"/>
      <c r="GT662" s="33"/>
      <c r="GU662" s="33"/>
      <c r="GV662" s="33"/>
      <c r="GW662" s="33"/>
      <c r="GX662" s="33"/>
      <c r="GY662" s="33"/>
      <c r="GZ662" s="33"/>
      <c r="HA662" s="33"/>
      <c r="HB662" s="33"/>
      <c r="HC662" s="33"/>
      <c r="HD662" s="33"/>
      <c r="HE662" s="33"/>
      <c r="HF662" s="33"/>
      <c r="HG662" s="33"/>
      <c r="HH662" s="33"/>
      <c r="HI662" s="33"/>
      <c r="HJ662" s="33"/>
      <c r="HK662" s="33"/>
      <c r="HL662" s="33"/>
      <c r="HM662" s="33"/>
      <c r="HN662" s="33"/>
      <c r="HO662" s="33"/>
      <c r="HP662" s="33"/>
      <c r="HQ662" s="33"/>
      <c r="HR662" s="33"/>
      <c r="HS662" s="33"/>
      <c r="HT662" s="33"/>
      <c r="HU662" s="33"/>
      <c r="HV662" s="33"/>
      <c r="HW662" s="33"/>
      <c r="HX662" s="33"/>
      <c r="HY662" s="33"/>
      <c r="HZ662" s="33"/>
      <c r="IA662" s="33"/>
      <c r="IB662" s="33"/>
      <c r="IC662" s="33"/>
      <c r="ID662" s="33"/>
      <c r="IE662" s="33"/>
      <c r="IF662" s="33"/>
      <c r="IG662" s="33"/>
      <c r="IH662" s="33"/>
      <c r="II662" s="33"/>
      <c r="IJ662" s="33"/>
      <c r="IK662" s="33"/>
      <c r="IL662" s="33"/>
      <c r="IM662" s="33"/>
      <c r="IN662" s="33"/>
      <c r="IO662" s="33"/>
      <c r="IP662" s="33"/>
      <c r="IQ662" s="33"/>
      <c r="IR662" s="33"/>
      <c r="IS662" s="33"/>
      <c r="IT662" s="33"/>
      <c r="IU662" s="33"/>
    </row>
    <row r="663" spans="1:255" s="34" customFormat="1" ht="18.75" customHeight="1" thickBot="1">
      <c r="A663" s="31"/>
      <c r="B663" s="68" t="s">
        <v>79</v>
      </c>
      <c r="C663" s="59" t="s">
        <v>162</v>
      </c>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159">
        <v>33</v>
      </c>
      <c r="AF663" s="162"/>
      <c r="AG663" s="162"/>
      <c r="AH663" s="162"/>
      <c r="AI663" s="162"/>
      <c r="AJ663" s="162"/>
      <c r="AK663" s="162"/>
      <c r="AL663" s="162"/>
      <c r="AM663" s="163"/>
      <c r="AN663" s="159">
        <v>28</v>
      </c>
      <c r="AO663" s="162"/>
      <c r="AP663" s="162"/>
      <c r="AQ663" s="162"/>
      <c r="AR663" s="162"/>
      <c r="AS663" s="162"/>
      <c r="AT663" s="162"/>
      <c r="AU663" s="162"/>
      <c r="AV663" s="163"/>
      <c r="AW663" s="164"/>
      <c r="AX663" s="201"/>
      <c r="AY663" s="201"/>
      <c r="AZ663" s="201"/>
      <c r="BA663" s="201"/>
      <c r="BB663" s="202"/>
      <c r="BC663" s="33"/>
      <c r="BD663" s="33"/>
      <c r="BE663" s="33"/>
      <c r="BF663" s="33"/>
      <c r="BG663" s="33"/>
      <c r="BH663" s="33"/>
      <c r="BI663" s="33"/>
      <c r="BJ663" s="33"/>
      <c r="BK663" s="33"/>
      <c r="BL663" s="33"/>
      <c r="BM663" s="33"/>
      <c r="BN663" s="33"/>
      <c r="BO663" s="33"/>
      <c r="BP663" s="33"/>
      <c r="BQ663" s="33"/>
      <c r="BR663" s="33"/>
      <c r="BS663" s="33"/>
      <c r="BT663" s="33"/>
      <c r="BU663" s="33"/>
      <c r="BV663" s="33"/>
      <c r="BW663" s="33"/>
      <c r="BX663" s="33"/>
      <c r="BY663" s="33"/>
      <c r="BZ663" s="33"/>
      <c r="CA663" s="33"/>
      <c r="CB663" s="33"/>
      <c r="CC663" s="33"/>
      <c r="CD663" s="33"/>
      <c r="CE663" s="33"/>
      <c r="CF663" s="33"/>
      <c r="CG663" s="33"/>
      <c r="CH663" s="33"/>
      <c r="CI663" s="33"/>
      <c r="CJ663" s="33"/>
      <c r="CK663" s="33"/>
      <c r="CL663" s="33"/>
      <c r="CM663" s="33"/>
      <c r="CN663" s="33"/>
      <c r="CO663" s="33"/>
      <c r="CP663" s="33"/>
      <c r="CQ663" s="33"/>
      <c r="CR663" s="33"/>
      <c r="CS663" s="33"/>
      <c r="CT663" s="33"/>
      <c r="CU663" s="33"/>
      <c r="CV663" s="33"/>
      <c r="CW663" s="33"/>
      <c r="CX663" s="33"/>
      <c r="CY663" s="33"/>
      <c r="CZ663" s="33"/>
      <c r="DA663" s="33"/>
      <c r="DB663" s="33"/>
      <c r="DC663" s="33"/>
      <c r="DD663" s="33"/>
      <c r="DE663" s="33"/>
      <c r="DF663" s="33"/>
      <c r="DG663" s="33"/>
      <c r="DH663" s="33"/>
      <c r="DI663" s="33"/>
      <c r="DJ663" s="33"/>
      <c r="DK663" s="33"/>
      <c r="DL663" s="33"/>
      <c r="DM663" s="33"/>
      <c r="DN663" s="33"/>
      <c r="DO663" s="33"/>
      <c r="DP663" s="33"/>
      <c r="DQ663" s="33"/>
      <c r="DR663" s="33"/>
      <c r="DS663" s="33"/>
      <c r="DT663" s="33"/>
      <c r="DU663" s="33"/>
      <c r="DV663" s="33"/>
      <c r="DW663" s="33"/>
      <c r="DX663" s="33"/>
      <c r="DY663" s="33"/>
      <c r="DZ663" s="33"/>
      <c r="EA663" s="33"/>
      <c r="EB663" s="33"/>
      <c r="EC663" s="33"/>
      <c r="ED663" s="33"/>
      <c r="EE663" s="33"/>
      <c r="EF663" s="33"/>
      <c r="EG663" s="33"/>
      <c r="EH663" s="33"/>
      <c r="EI663" s="33"/>
      <c r="EJ663" s="33"/>
      <c r="EK663" s="33"/>
      <c r="EL663" s="33"/>
      <c r="EM663" s="33"/>
      <c r="EN663" s="33"/>
      <c r="EO663" s="33"/>
      <c r="EP663" s="33"/>
      <c r="EQ663" s="33"/>
      <c r="ER663" s="33"/>
      <c r="ES663" s="33"/>
      <c r="ET663" s="33"/>
      <c r="EU663" s="33"/>
      <c r="EV663" s="33"/>
      <c r="EW663" s="33"/>
      <c r="EX663" s="33"/>
      <c r="EY663" s="33"/>
      <c r="EZ663" s="33"/>
      <c r="FA663" s="33"/>
      <c r="FB663" s="33"/>
      <c r="FC663" s="33"/>
      <c r="FD663" s="33"/>
      <c r="FE663" s="33"/>
      <c r="FF663" s="33"/>
      <c r="FG663" s="33"/>
      <c r="FH663" s="33"/>
      <c r="FI663" s="33"/>
      <c r="FJ663" s="33"/>
      <c r="FK663" s="33"/>
      <c r="FL663" s="33"/>
      <c r="FM663" s="33"/>
      <c r="FN663" s="33"/>
      <c r="FO663" s="33"/>
      <c r="FP663" s="33"/>
      <c r="FQ663" s="33"/>
      <c r="FR663" s="33"/>
      <c r="FS663" s="33"/>
      <c r="FT663" s="33"/>
      <c r="FU663" s="33"/>
      <c r="FV663" s="33"/>
      <c r="FW663" s="33"/>
      <c r="FX663" s="33"/>
      <c r="FY663" s="33"/>
      <c r="FZ663" s="33"/>
      <c r="GA663" s="33"/>
      <c r="GB663" s="33"/>
      <c r="GC663" s="33"/>
      <c r="GD663" s="33"/>
      <c r="GE663" s="33"/>
      <c r="GF663" s="33"/>
      <c r="GG663" s="33"/>
      <c r="GH663" s="33"/>
      <c r="GI663" s="33"/>
      <c r="GJ663" s="33"/>
      <c r="GK663" s="33"/>
      <c r="GL663" s="33"/>
      <c r="GM663" s="33"/>
      <c r="GN663" s="33"/>
      <c r="GO663" s="33"/>
      <c r="GP663" s="33"/>
      <c r="GQ663" s="33"/>
      <c r="GR663" s="33"/>
      <c r="GS663" s="33"/>
      <c r="GT663" s="33"/>
      <c r="GU663" s="33"/>
      <c r="GV663" s="33"/>
      <c r="GW663" s="33"/>
      <c r="GX663" s="33"/>
      <c r="GY663" s="33"/>
      <c r="GZ663" s="33"/>
      <c r="HA663" s="33"/>
      <c r="HB663" s="33"/>
      <c r="HC663" s="33"/>
      <c r="HD663" s="33"/>
      <c r="HE663" s="33"/>
      <c r="HF663" s="33"/>
      <c r="HG663" s="33"/>
      <c r="HH663" s="33"/>
      <c r="HI663" s="33"/>
      <c r="HJ663" s="33"/>
      <c r="HK663" s="33"/>
      <c r="HL663" s="33"/>
      <c r="HM663" s="33"/>
      <c r="HN663" s="33"/>
      <c r="HO663" s="33"/>
      <c r="HP663" s="33"/>
      <c r="HQ663" s="33"/>
      <c r="HR663" s="33"/>
      <c r="HS663" s="33"/>
      <c r="HT663" s="33"/>
      <c r="HU663" s="33"/>
      <c r="HV663" s="33"/>
      <c r="HW663" s="33"/>
      <c r="HX663" s="33"/>
      <c r="HY663" s="33"/>
      <c r="HZ663" s="33"/>
      <c r="IA663" s="33"/>
      <c r="IB663" s="33"/>
      <c r="IC663" s="33"/>
      <c r="ID663" s="33"/>
      <c r="IE663" s="33"/>
      <c r="IF663" s="33"/>
      <c r="IG663" s="33"/>
      <c r="IH663" s="33"/>
      <c r="II663" s="33"/>
      <c r="IJ663" s="33"/>
      <c r="IK663" s="33"/>
      <c r="IL663" s="33"/>
      <c r="IM663" s="33"/>
      <c r="IN663" s="33"/>
      <c r="IO663" s="33"/>
      <c r="IP663" s="33"/>
      <c r="IQ663" s="33"/>
      <c r="IR663" s="33"/>
      <c r="IS663" s="33"/>
      <c r="IT663" s="33"/>
      <c r="IU663" s="33"/>
    </row>
    <row r="664" spans="1:255" s="34" customFormat="1" ht="18.75" customHeight="1" thickTop="1" thickBot="1">
      <c r="A664" s="48"/>
      <c r="B664" s="183" t="s">
        <v>80</v>
      </c>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c r="AA664" s="203"/>
      <c r="AB664" s="203"/>
      <c r="AC664" s="203"/>
      <c r="AD664" s="204"/>
      <c r="AE664" s="186">
        <f>SUM(AE657:AM663)</f>
        <v>772229</v>
      </c>
      <c r="AF664" s="205"/>
      <c r="AG664" s="205"/>
      <c r="AH664" s="205"/>
      <c r="AI664" s="205"/>
      <c r="AJ664" s="205"/>
      <c r="AK664" s="205"/>
      <c r="AL664" s="205"/>
      <c r="AM664" s="206"/>
      <c r="AN664" s="186">
        <f>SUM(AN657:AW663)</f>
        <v>768434</v>
      </c>
      <c r="AO664" s="205"/>
      <c r="AP664" s="205"/>
      <c r="AQ664" s="205"/>
      <c r="AR664" s="205"/>
      <c r="AS664" s="205"/>
      <c r="AT664" s="205"/>
      <c r="AU664" s="205"/>
      <c r="AV664" s="206"/>
      <c r="AW664" s="186"/>
      <c r="AX664" s="205"/>
      <c r="AY664" s="205"/>
      <c r="AZ664" s="205"/>
      <c r="BA664" s="205"/>
      <c r="BB664" s="207"/>
      <c r="BC664" s="33"/>
      <c r="BD664" s="33"/>
      <c r="BE664" s="33"/>
      <c r="BF664" s="33"/>
      <c r="BG664" s="33"/>
      <c r="BH664" s="33"/>
      <c r="BI664" s="33"/>
      <c r="BJ664" s="33"/>
      <c r="BK664" s="33"/>
      <c r="BL664" s="33"/>
      <c r="BM664" s="33"/>
      <c r="BN664" s="33"/>
      <c r="BO664" s="33"/>
      <c r="BP664" s="33"/>
      <c r="BQ664" s="33"/>
      <c r="BR664" s="33"/>
      <c r="BS664" s="33"/>
      <c r="BT664" s="33"/>
      <c r="BU664" s="33"/>
      <c r="BV664" s="33"/>
      <c r="BW664" s="33"/>
      <c r="BX664" s="33"/>
      <c r="BY664" s="33"/>
      <c r="BZ664" s="33"/>
      <c r="CA664" s="33"/>
      <c r="CB664" s="33"/>
      <c r="CC664" s="33"/>
      <c r="CD664" s="33"/>
      <c r="CE664" s="33"/>
      <c r="CF664" s="33"/>
      <c r="CG664" s="33"/>
      <c r="CH664" s="33"/>
      <c r="CI664" s="33"/>
      <c r="CJ664" s="33"/>
      <c r="CK664" s="33"/>
      <c r="CL664" s="33"/>
      <c r="CM664" s="33"/>
      <c r="CN664" s="33"/>
      <c r="CO664" s="33"/>
      <c r="CP664" s="33"/>
      <c r="CQ664" s="33"/>
      <c r="CR664" s="33"/>
      <c r="CS664" s="33"/>
      <c r="CT664" s="33"/>
      <c r="CU664" s="33"/>
      <c r="CV664" s="33"/>
      <c r="CW664" s="33"/>
      <c r="CX664" s="33"/>
      <c r="CY664" s="33"/>
      <c r="CZ664" s="33"/>
      <c r="DA664" s="33"/>
      <c r="DB664" s="33"/>
      <c r="DC664" s="33"/>
      <c r="DD664" s="33"/>
      <c r="DE664" s="33"/>
      <c r="DF664" s="33"/>
      <c r="DG664" s="33"/>
      <c r="DH664" s="33"/>
      <c r="DI664" s="33"/>
      <c r="DJ664" s="33"/>
      <c r="DK664" s="33"/>
      <c r="DL664" s="33"/>
      <c r="DM664" s="33"/>
      <c r="DN664" s="33"/>
      <c r="DO664" s="33"/>
      <c r="DP664" s="33"/>
      <c r="DQ664" s="33"/>
      <c r="DR664" s="33"/>
      <c r="DS664" s="33"/>
      <c r="DT664" s="33"/>
      <c r="DU664" s="33"/>
      <c r="DV664" s="33"/>
      <c r="DW664" s="33"/>
      <c r="DX664" s="33"/>
      <c r="DY664" s="33"/>
      <c r="DZ664" s="33"/>
      <c r="EA664" s="33"/>
      <c r="EB664" s="33"/>
      <c r="EC664" s="33"/>
      <c r="ED664" s="33"/>
      <c r="EE664" s="33"/>
      <c r="EF664" s="33"/>
      <c r="EG664" s="33"/>
      <c r="EH664" s="33"/>
      <c r="EI664" s="33"/>
      <c r="EJ664" s="33"/>
      <c r="EK664" s="33"/>
      <c r="EL664" s="33"/>
      <c r="EM664" s="33"/>
      <c r="EN664" s="33"/>
      <c r="EO664" s="33"/>
      <c r="EP664" s="33"/>
      <c r="EQ664" s="33"/>
      <c r="ER664" s="33"/>
      <c r="ES664" s="33"/>
      <c r="ET664" s="33"/>
      <c r="EU664" s="33"/>
      <c r="EV664" s="33"/>
      <c r="EW664" s="33"/>
      <c r="EX664" s="33"/>
      <c r="EY664" s="33"/>
      <c r="EZ664" s="33"/>
      <c r="FA664" s="33"/>
      <c r="FB664" s="33"/>
      <c r="FC664" s="33"/>
      <c r="FD664" s="33"/>
      <c r="FE664" s="33"/>
      <c r="FF664" s="33"/>
      <c r="FG664" s="33"/>
      <c r="FH664" s="33"/>
      <c r="FI664" s="33"/>
      <c r="FJ664" s="33"/>
      <c r="FK664" s="33"/>
      <c r="FL664" s="33"/>
      <c r="FM664" s="33"/>
      <c r="FN664" s="33"/>
      <c r="FO664" s="33"/>
      <c r="FP664" s="33"/>
      <c r="FQ664" s="33"/>
      <c r="FR664" s="33"/>
      <c r="FS664" s="33"/>
      <c r="FT664" s="33"/>
      <c r="FU664" s="33"/>
      <c r="FV664" s="33"/>
      <c r="FW664" s="33"/>
      <c r="FX664" s="33"/>
      <c r="FY664" s="33"/>
      <c r="FZ664" s="33"/>
      <c r="GA664" s="33"/>
      <c r="GB664" s="33"/>
      <c r="GC664" s="33"/>
      <c r="GD664" s="33"/>
      <c r="GE664" s="33"/>
      <c r="GF664" s="33"/>
      <c r="GG664" s="33"/>
      <c r="GH664" s="33"/>
      <c r="GI664" s="33"/>
      <c r="GJ664" s="33"/>
      <c r="GK664" s="33"/>
      <c r="GL664" s="33"/>
      <c r="GM664" s="33"/>
      <c r="GN664" s="33"/>
      <c r="GO664" s="33"/>
      <c r="GP664" s="33"/>
      <c r="GQ664" s="33"/>
      <c r="GR664" s="33"/>
      <c r="GS664" s="33"/>
      <c r="GT664" s="33"/>
      <c r="GU664" s="33"/>
      <c r="GV664" s="33"/>
      <c r="GW664" s="33"/>
      <c r="GX664" s="33"/>
      <c r="GY664" s="33"/>
      <c r="GZ664" s="33"/>
      <c r="HA664" s="33"/>
      <c r="HB664" s="33"/>
      <c r="HC664" s="33"/>
      <c r="HD664" s="33"/>
      <c r="HE664" s="33"/>
      <c r="HF664" s="33"/>
      <c r="HG664" s="33"/>
      <c r="HH664" s="33"/>
      <c r="HI664" s="33"/>
      <c r="HJ664" s="33"/>
      <c r="HK664" s="33"/>
      <c r="HL664" s="33"/>
      <c r="HM664" s="33"/>
      <c r="HN664" s="33"/>
      <c r="HO664" s="33"/>
      <c r="HP664" s="33"/>
      <c r="HQ664" s="33"/>
      <c r="HR664" s="33"/>
      <c r="HS664" s="33"/>
      <c r="HT664" s="33"/>
      <c r="HU664" s="33"/>
      <c r="HV664" s="33"/>
      <c r="HW664" s="33"/>
      <c r="HX664" s="33"/>
      <c r="HY664" s="33"/>
      <c r="HZ664" s="33"/>
      <c r="IA664" s="33"/>
      <c r="IB664" s="33"/>
      <c r="IC664" s="33"/>
      <c r="ID664" s="33"/>
      <c r="IE664" s="33"/>
      <c r="IF664" s="33"/>
      <c r="IG664" s="33"/>
      <c r="IH664" s="33"/>
      <c r="II664" s="33"/>
      <c r="IJ664" s="33"/>
      <c r="IK664" s="33"/>
      <c r="IL664" s="33"/>
      <c r="IM664" s="33"/>
      <c r="IN664" s="33"/>
      <c r="IO664" s="33"/>
      <c r="IP664" s="33"/>
      <c r="IQ664" s="33"/>
      <c r="IR664" s="33"/>
      <c r="IS664" s="33"/>
      <c r="IT664" s="33"/>
      <c r="IU664" s="33"/>
    </row>
    <row r="665" spans="1:255" ht="13.5">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c r="AI665" s="64"/>
      <c r="AJ665" s="64"/>
      <c r="AK665" s="64"/>
      <c r="AL665" s="64"/>
      <c r="AM665" s="64"/>
      <c r="AN665" s="64"/>
      <c r="AO665" s="64"/>
      <c r="AP665" s="64"/>
      <c r="AQ665" s="64"/>
      <c r="AR665" s="64"/>
      <c r="AS665" s="64"/>
      <c r="AT665" s="64"/>
      <c r="AU665" s="64"/>
      <c r="AV665" s="64"/>
      <c r="AW665" s="64"/>
      <c r="AX665" s="64"/>
      <c r="AY665" s="64"/>
      <c r="AZ665" s="64"/>
      <c r="BA665" s="64"/>
      <c r="BB665" s="64"/>
    </row>
    <row r="666" spans="1:255" ht="14.25">
      <c r="A666" s="35" t="s">
        <v>66</v>
      </c>
      <c r="BA666" s="36"/>
      <c r="BB666" s="37"/>
      <c r="BC666" s="36" t="s">
        <v>67</v>
      </c>
    </row>
    <row r="668" spans="1:255">
      <c r="AD668" s="38"/>
      <c r="AH668" s="38"/>
      <c r="AI668" s="38"/>
      <c r="AJ668" s="38"/>
      <c r="AK668" s="38"/>
      <c r="AL668" s="38"/>
      <c r="AM668" s="38"/>
      <c r="AS668" s="38"/>
      <c r="BB668" s="39" t="s">
        <v>68</v>
      </c>
    </row>
    <row r="669" spans="1:255">
      <c r="AD669" s="38"/>
      <c r="AH669" s="38"/>
      <c r="AI669" s="38"/>
      <c r="AJ669" s="38"/>
      <c r="AK669" s="38"/>
      <c r="AL669" s="38"/>
      <c r="AM669" s="38"/>
      <c r="AS669" s="38"/>
    </row>
    <row r="670" spans="1:255" ht="13.5" thickBot="1">
      <c r="AD670" s="38"/>
      <c r="AH670" s="38"/>
      <c r="AI670" s="38"/>
      <c r="AJ670" s="38"/>
      <c r="AK670" s="38"/>
      <c r="AL670" s="38"/>
      <c r="AM670" s="38"/>
      <c r="AS670" s="38"/>
    </row>
    <row r="671" spans="1:255" ht="15" thickBot="1">
      <c r="A671" s="127" t="s">
        <v>69</v>
      </c>
      <c r="B671" s="128"/>
      <c r="C671" s="128"/>
      <c r="D671" s="128"/>
      <c r="E671" s="128"/>
      <c r="F671" s="128"/>
      <c r="G671" s="128"/>
      <c r="H671" s="128"/>
      <c r="I671" s="128"/>
      <c r="J671" s="128"/>
      <c r="K671" s="129"/>
      <c r="L671" s="130">
        <v>19</v>
      </c>
      <c r="M671" s="131"/>
      <c r="N671" s="131"/>
      <c r="O671" s="132"/>
      <c r="P671" s="127" t="s">
        <v>70</v>
      </c>
      <c r="Q671" s="128"/>
      <c r="R671" s="128"/>
      <c r="S671" s="128"/>
      <c r="T671" s="128"/>
      <c r="U671" s="129"/>
      <c r="V671" s="133" t="s">
        <v>163</v>
      </c>
      <c r="W671" s="133"/>
      <c r="X671" s="133"/>
      <c r="Y671" s="133"/>
      <c r="Z671" s="133"/>
      <c r="AA671" s="133"/>
      <c r="AB671" s="133"/>
      <c r="AC671" s="133"/>
      <c r="AD671" s="133"/>
      <c r="AE671" s="133"/>
      <c r="AF671" s="133"/>
      <c r="AG671" s="133"/>
      <c r="AH671" s="133"/>
      <c r="AI671" s="133"/>
      <c r="AJ671" s="133"/>
      <c r="AK671" s="133"/>
      <c r="AL671" s="133"/>
      <c r="AM671" s="133"/>
      <c r="AN671" s="133"/>
      <c r="AO671" s="133"/>
      <c r="AP671" s="133"/>
      <c r="AQ671" s="133"/>
      <c r="AR671" s="133"/>
      <c r="AS671" s="133"/>
      <c r="AT671" s="133"/>
      <c r="AU671" s="133"/>
      <c r="AV671" s="133"/>
      <c r="AW671" s="133"/>
      <c r="AX671" s="133"/>
      <c r="AY671" s="133"/>
      <c r="AZ671" s="133"/>
      <c r="BA671" s="133"/>
      <c r="BB671" s="134"/>
    </row>
    <row r="672" spans="1:255" ht="14.25">
      <c r="A672" s="40"/>
      <c r="B672" s="40"/>
      <c r="C672" s="40"/>
      <c r="D672" s="40"/>
      <c r="E672" s="40"/>
      <c r="F672" s="40"/>
      <c r="G672" s="40"/>
      <c r="H672" s="40"/>
      <c r="I672" s="40"/>
      <c r="J672" s="40"/>
      <c r="K672" s="40"/>
      <c r="L672" s="41"/>
      <c r="M672" s="41"/>
      <c r="N672" s="41"/>
      <c r="O672" s="41"/>
      <c r="P672" s="40"/>
      <c r="Q672" s="40"/>
      <c r="R672" s="40"/>
      <c r="S672" s="40"/>
      <c r="T672" s="40"/>
      <c r="U672" s="40"/>
      <c r="V672" s="42"/>
      <c r="W672" s="42"/>
      <c r="X672" s="42"/>
      <c r="Y672" s="42"/>
      <c r="Z672" s="42"/>
      <c r="AA672" s="42"/>
      <c r="AB672" s="42"/>
      <c r="AC672" s="42"/>
      <c r="AD672" s="42"/>
      <c r="AE672" s="42"/>
      <c r="AF672" s="42"/>
      <c r="AG672" s="42"/>
      <c r="AH672" s="42"/>
      <c r="AI672" s="42"/>
      <c r="AJ672" s="42"/>
      <c r="AK672" s="42"/>
      <c r="AL672" s="42"/>
      <c r="AM672" s="42"/>
      <c r="AN672" s="42"/>
      <c r="AO672" s="42"/>
      <c r="AP672" s="42"/>
      <c r="AQ672" s="42"/>
      <c r="AR672" s="42"/>
      <c r="AS672" s="42"/>
      <c r="AT672" s="42"/>
      <c r="AU672" s="42"/>
      <c r="AV672" s="42"/>
      <c r="AW672" s="42"/>
      <c r="AX672" s="42"/>
      <c r="AY672" s="42"/>
      <c r="AZ672" s="42"/>
      <c r="BA672" s="42"/>
      <c r="BB672" s="42"/>
    </row>
    <row r="673" spans="1:59" ht="14.25">
      <c r="A673" s="43"/>
      <c r="B673" s="44" t="s">
        <v>72</v>
      </c>
      <c r="C673" s="31"/>
      <c r="D673" s="31"/>
      <c r="E673" s="31"/>
      <c r="F673" s="31"/>
      <c r="G673" s="31"/>
      <c r="H673" s="31"/>
      <c r="I673" s="31"/>
      <c r="J673" s="31"/>
      <c r="K673" s="31"/>
      <c r="L673" s="45"/>
      <c r="M673" s="45"/>
      <c r="N673" s="45"/>
      <c r="O673" s="45"/>
      <c r="P673" s="31"/>
      <c r="Q673" s="31"/>
      <c r="R673" s="31"/>
      <c r="S673" s="31"/>
      <c r="T673" s="31"/>
      <c r="U673" s="31"/>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row>
    <row r="674" spans="1:59" ht="15" thickBot="1">
      <c r="A674" s="31"/>
      <c r="B674" s="31"/>
      <c r="C674" s="31"/>
      <c r="D674" s="31"/>
      <c r="E674" s="31"/>
      <c r="F674" s="31"/>
      <c r="G674" s="31"/>
      <c r="H674" s="31"/>
      <c r="I674" s="31"/>
      <c r="J674" s="31"/>
      <c r="K674" s="31"/>
      <c r="L674" s="45"/>
      <c r="M674" s="45"/>
      <c r="N674" s="45"/>
      <c r="O674" s="45"/>
      <c r="P674" s="31"/>
      <c r="Q674" s="31"/>
      <c r="R674" s="31"/>
      <c r="S674" s="31"/>
      <c r="T674" s="31"/>
      <c r="U674" s="31"/>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row>
    <row r="675" spans="1:59" ht="14.25">
      <c r="A675" s="31"/>
      <c r="B675" s="46"/>
      <c r="C675" s="40"/>
      <c r="D675" s="40"/>
      <c r="E675" s="40"/>
      <c r="F675" s="40"/>
      <c r="G675" s="40"/>
      <c r="H675" s="40"/>
      <c r="I675" s="40"/>
      <c r="J675" s="40"/>
      <c r="K675" s="40"/>
      <c r="L675" s="41"/>
      <c r="M675" s="41"/>
      <c r="N675" s="41"/>
      <c r="O675" s="41"/>
      <c r="P675" s="40"/>
      <c r="Q675" s="40"/>
      <c r="R675" s="40"/>
      <c r="S675" s="40"/>
      <c r="T675" s="40"/>
      <c r="U675" s="40"/>
      <c r="V675" s="42"/>
      <c r="W675" s="42"/>
      <c r="X675" s="42"/>
      <c r="Y675" s="42"/>
      <c r="Z675" s="42"/>
      <c r="AA675" s="42"/>
      <c r="AB675" s="42"/>
      <c r="AC675" s="42"/>
      <c r="AD675" s="42"/>
      <c r="AE675" s="42"/>
      <c r="AF675" s="42"/>
      <c r="AG675" s="42"/>
      <c r="AH675" s="42"/>
      <c r="AI675" s="42"/>
      <c r="AJ675" s="42"/>
      <c r="AK675" s="42"/>
      <c r="AL675" s="42"/>
      <c r="AM675" s="42"/>
      <c r="AN675" s="42"/>
      <c r="AO675" s="42"/>
      <c r="AP675" s="42"/>
      <c r="AQ675" s="42"/>
      <c r="AR675" s="42"/>
      <c r="AS675" s="42"/>
      <c r="AT675" s="42"/>
      <c r="AU675" s="42"/>
      <c r="AV675" s="42"/>
      <c r="AW675" s="42"/>
      <c r="AX675" s="42"/>
      <c r="AY675" s="42"/>
      <c r="AZ675" s="42"/>
      <c r="BA675" s="42"/>
      <c r="BB675" s="47"/>
    </row>
    <row r="676" spans="1:59">
      <c r="A676" s="31"/>
      <c r="B676" s="135" t="s">
        <v>164</v>
      </c>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c r="AA676" s="136"/>
      <c r="AB676" s="136"/>
      <c r="AC676" s="136"/>
      <c r="AD676" s="136"/>
      <c r="AE676" s="136"/>
      <c r="AF676" s="136"/>
      <c r="AG676" s="136"/>
      <c r="AH676" s="136"/>
      <c r="AI676" s="136"/>
      <c r="AJ676" s="136"/>
      <c r="AK676" s="136"/>
      <c r="AL676" s="136"/>
      <c r="AM676" s="136"/>
      <c r="AN676" s="136"/>
      <c r="AO676" s="136"/>
      <c r="AP676" s="136"/>
      <c r="AQ676" s="136"/>
      <c r="AR676" s="136"/>
      <c r="AS676" s="136"/>
      <c r="AT676" s="136"/>
      <c r="AU676" s="136"/>
      <c r="AV676" s="136"/>
      <c r="AW676" s="136"/>
      <c r="AX676" s="136"/>
      <c r="AY676" s="136"/>
      <c r="AZ676" s="136"/>
      <c r="BA676" s="136"/>
      <c r="BB676" s="137"/>
    </row>
    <row r="677" spans="1:59" ht="13.5">
      <c r="A677" s="31"/>
      <c r="B677" s="135"/>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c r="AA677" s="136"/>
      <c r="AB677" s="136"/>
      <c r="AC677" s="136"/>
      <c r="AD677" s="136"/>
      <c r="AE677" s="136"/>
      <c r="AF677" s="136"/>
      <c r="AG677" s="136"/>
      <c r="AH677" s="136"/>
      <c r="AI677" s="136"/>
      <c r="AJ677" s="136"/>
      <c r="AK677" s="136"/>
      <c r="AL677" s="136"/>
      <c r="AM677" s="136"/>
      <c r="AN677" s="136"/>
      <c r="AO677" s="136"/>
      <c r="AP677" s="136"/>
      <c r="AQ677" s="136"/>
      <c r="AR677" s="136"/>
      <c r="AS677" s="136"/>
      <c r="AT677" s="136"/>
      <c r="AU677" s="136"/>
      <c r="AV677" s="136"/>
      <c r="AW677" s="136"/>
      <c r="AX677" s="136"/>
      <c r="AY677" s="136"/>
      <c r="AZ677" s="136"/>
      <c r="BA677" s="136"/>
      <c r="BB677" s="137"/>
      <c r="BG677" s="34"/>
    </row>
    <row r="678" spans="1:59">
      <c r="A678" s="31"/>
      <c r="B678" s="135"/>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c r="AA678" s="136"/>
      <c r="AB678" s="136"/>
      <c r="AC678" s="136"/>
      <c r="AD678" s="136"/>
      <c r="AE678" s="136"/>
      <c r="AF678" s="136"/>
      <c r="AG678" s="136"/>
      <c r="AH678" s="136"/>
      <c r="AI678" s="136"/>
      <c r="AJ678" s="136"/>
      <c r="AK678" s="136"/>
      <c r="AL678" s="136"/>
      <c r="AM678" s="136"/>
      <c r="AN678" s="136"/>
      <c r="AO678" s="136"/>
      <c r="AP678" s="136"/>
      <c r="AQ678" s="136"/>
      <c r="AR678" s="136"/>
      <c r="AS678" s="136"/>
      <c r="AT678" s="136"/>
      <c r="AU678" s="136"/>
      <c r="AV678" s="136"/>
      <c r="AW678" s="136"/>
      <c r="AX678" s="136"/>
      <c r="AY678" s="136"/>
      <c r="AZ678" s="136"/>
      <c r="BA678" s="136"/>
      <c r="BB678" s="137"/>
    </row>
    <row r="679" spans="1:59">
      <c r="A679" s="31"/>
      <c r="B679" s="135"/>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c r="AB679" s="136"/>
      <c r="AC679" s="136"/>
      <c r="AD679" s="136"/>
      <c r="AE679" s="136"/>
      <c r="AF679" s="136"/>
      <c r="AG679" s="136"/>
      <c r="AH679" s="136"/>
      <c r="AI679" s="136"/>
      <c r="AJ679" s="136"/>
      <c r="AK679" s="136"/>
      <c r="AL679" s="136"/>
      <c r="AM679" s="136"/>
      <c r="AN679" s="136"/>
      <c r="AO679" s="136"/>
      <c r="AP679" s="136"/>
      <c r="AQ679" s="136"/>
      <c r="AR679" s="136"/>
      <c r="AS679" s="136"/>
      <c r="AT679" s="136"/>
      <c r="AU679" s="136"/>
      <c r="AV679" s="136"/>
      <c r="AW679" s="136"/>
      <c r="AX679" s="136"/>
      <c r="AY679" s="136"/>
      <c r="AZ679" s="136"/>
      <c r="BA679" s="136"/>
      <c r="BB679" s="137"/>
    </row>
    <row r="680" spans="1:59">
      <c r="A680" s="31"/>
      <c r="B680" s="135"/>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c r="AA680" s="136"/>
      <c r="AB680" s="136"/>
      <c r="AC680" s="136"/>
      <c r="AD680" s="136"/>
      <c r="AE680" s="136"/>
      <c r="AF680" s="136"/>
      <c r="AG680" s="136"/>
      <c r="AH680" s="136"/>
      <c r="AI680" s="136"/>
      <c r="AJ680" s="136"/>
      <c r="AK680" s="136"/>
      <c r="AL680" s="136"/>
      <c r="AM680" s="136"/>
      <c r="AN680" s="136"/>
      <c r="AO680" s="136"/>
      <c r="AP680" s="136"/>
      <c r="AQ680" s="136"/>
      <c r="AR680" s="136"/>
      <c r="AS680" s="136"/>
      <c r="AT680" s="136"/>
      <c r="AU680" s="136"/>
      <c r="AV680" s="136"/>
      <c r="AW680" s="136"/>
      <c r="AX680" s="136"/>
      <c r="AY680" s="136"/>
      <c r="AZ680" s="136"/>
      <c r="BA680" s="136"/>
      <c r="BB680" s="137"/>
    </row>
    <row r="681" spans="1:59">
      <c r="A681" s="31"/>
      <c r="B681" s="135"/>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c r="AA681" s="136"/>
      <c r="AB681" s="136"/>
      <c r="AC681" s="136"/>
      <c r="AD681" s="136"/>
      <c r="AE681" s="136"/>
      <c r="AF681" s="136"/>
      <c r="AG681" s="136"/>
      <c r="AH681" s="136"/>
      <c r="AI681" s="136"/>
      <c r="AJ681" s="136"/>
      <c r="AK681" s="136"/>
      <c r="AL681" s="136"/>
      <c r="AM681" s="136"/>
      <c r="AN681" s="136"/>
      <c r="AO681" s="136"/>
      <c r="AP681" s="136"/>
      <c r="AQ681" s="136"/>
      <c r="AR681" s="136"/>
      <c r="AS681" s="136"/>
      <c r="AT681" s="136"/>
      <c r="AU681" s="136"/>
      <c r="AV681" s="136"/>
      <c r="AW681" s="136"/>
      <c r="AX681" s="136"/>
      <c r="AY681" s="136"/>
      <c r="AZ681" s="136"/>
      <c r="BA681" s="136"/>
      <c r="BB681" s="137"/>
    </row>
    <row r="682" spans="1:59">
      <c r="A682" s="31"/>
      <c r="B682" s="135"/>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c r="AB682" s="136"/>
      <c r="AC682" s="136"/>
      <c r="AD682" s="136"/>
      <c r="AE682" s="136"/>
      <c r="AF682" s="136"/>
      <c r="AG682" s="136"/>
      <c r="AH682" s="136"/>
      <c r="AI682" s="136"/>
      <c r="AJ682" s="136"/>
      <c r="AK682" s="136"/>
      <c r="AL682" s="136"/>
      <c r="AM682" s="136"/>
      <c r="AN682" s="136"/>
      <c r="AO682" s="136"/>
      <c r="AP682" s="136"/>
      <c r="AQ682" s="136"/>
      <c r="AR682" s="136"/>
      <c r="AS682" s="136"/>
      <c r="AT682" s="136"/>
      <c r="AU682" s="136"/>
      <c r="AV682" s="136"/>
      <c r="AW682" s="136"/>
      <c r="AX682" s="136"/>
      <c r="AY682" s="136"/>
      <c r="AZ682" s="136"/>
      <c r="BA682" s="136"/>
      <c r="BB682" s="137"/>
    </row>
    <row r="683" spans="1:59">
      <c r="A683" s="31"/>
      <c r="B683" s="135"/>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c r="AA683" s="136"/>
      <c r="AB683" s="136"/>
      <c r="AC683" s="136"/>
      <c r="AD683" s="136"/>
      <c r="AE683" s="136"/>
      <c r="AF683" s="136"/>
      <c r="AG683" s="136"/>
      <c r="AH683" s="136"/>
      <c r="AI683" s="136"/>
      <c r="AJ683" s="136"/>
      <c r="AK683" s="136"/>
      <c r="AL683" s="136"/>
      <c r="AM683" s="136"/>
      <c r="AN683" s="136"/>
      <c r="AO683" s="136"/>
      <c r="AP683" s="136"/>
      <c r="AQ683" s="136"/>
      <c r="AR683" s="136"/>
      <c r="AS683" s="136"/>
      <c r="AT683" s="136"/>
      <c r="AU683" s="136"/>
      <c r="AV683" s="136"/>
      <c r="AW683" s="136"/>
      <c r="AX683" s="136"/>
      <c r="AY683" s="136"/>
      <c r="AZ683" s="136"/>
      <c r="BA683" s="136"/>
      <c r="BB683" s="137"/>
    </row>
    <row r="684" spans="1:59">
      <c r="A684" s="31"/>
      <c r="B684" s="135"/>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c r="AA684" s="136"/>
      <c r="AB684" s="136"/>
      <c r="AC684" s="136"/>
      <c r="AD684" s="136"/>
      <c r="AE684" s="136"/>
      <c r="AF684" s="136"/>
      <c r="AG684" s="136"/>
      <c r="AH684" s="136"/>
      <c r="AI684" s="136"/>
      <c r="AJ684" s="136"/>
      <c r="AK684" s="136"/>
      <c r="AL684" s="136"/>
      <c r="AM684" s="136"/>
      <c r="AN684" s="136"/>
      <c r="AO684" s="136"/>
      <c r="AP684" s="136"/>
      <c r="AQ684" s="136"/>
      <c r="AR684" s="136"/>
      <c r="AS684" s="136"/>
      <c r="AT684" s="136"/>
      <c r="AU684" s="136"/>
      <c r="AV684" s="136"/>
      <c r="AW684" s="136"/>
      <c r="AX684" s="136"/>
      <c r="AY684" s="136"/>
      <c r="AZ684" s="136"/>
      <c r="BA684" s="136"/>
      <c r="BB684" s="137"/>
    </row>
    <row r="685" spans="1:59">
      <c r="A685" s="31"/>
      <c r="B685" s="135"/>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c r="AA685" s="136"/>
      <c r="AB685" s="136"/>
      <c r="AC685" s="136"/>
      <c r="AD685" s="136"/>
      <c r="AE685" s="136"/>
      <c r="AF685" s="136"/>
      <c r="AG685" s="136"/>
      <c r="AH685" s="136"/>
      <c r="AI685" s="136"/>
      <c r="AJ685" s="136"/>
      <c r="AK685" s="136"/>
      <c r="AL685" s="136"/>
      <c r="AM685" s="136"/>
      <c r="AN685" s="136"/>
      <c r="AO685" s="136"/>
      <c r="AP685" s="136"/>
      <c r="AQ685" s="136"/>
      <c r="AR685" s="136"/>
      <c r="AS685" s="136"/>
      <c r="AT685" s="136"/>
      <c r="AU685" s="136"/>
      <c r="AV685" s="136"/>
      <c r="AW685" s="136"/>
      <c r="AX685" s="136"/>
      <c r="AY685" s="136"/>
      <c r="AZ685" s="136"/>
      <c r="BA685" s="136"/>
      <c r="BB685" s="137"/>
    </row>
    <row r="686" spans="1:59" ht="15" thickBot="1">
      <c r="A686" s="48"/>
      <c r="B686" s="49"/>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50"/>
      <c r="AS686" s="50"/>
      <c r="AT686" s="50"/>
      <c r="AU686" s="50"/>
      <c r="AV686" s="50"/>
      <c r="AW686" s="50"/>
      <c r="AX686" s="50"/>
      <c r="AY686" s="50"/>
      <c r="AZ686" s="50"/>
      <c r="BA686" s="50"/>
      <c r="BB686" s="51"/>
    </row>
    <row r="687" spans="1:59">
      <c r="B687" s="52"/>
    </row>
    <row r="688" spans="1:59">
      <c r="B688" s="52"/>
    </row>
    <row r="689" spans="1:255" ht="14.25">
      <c r="B689" s="44" t="s">
        <v>74</v>
      </c>
      <c r="C689" s="31"/>
      <c r="D689" s="31"/>
      <c r="E689" s="31"/>
      <c r="F689" s="31"/>
      <c r="G689" s="31"/>
      <c r="H689" s="31"/>
      <c r="I689" s="31"/>
      <c r="J689" s="31"/>
      <c r="K689" s="31"/>
      <c r="L689" s="45"/>
      <c r="M689" s="45"/>
      <c r="N689" s="45"/>
      <c r="O689" s="45"/>
      <c r="P689" s="31"/>
      <c r="Q689" s="31"/>
      <c r="R689" s="31"/>
      <c r="S689" s="31"/>
      <c r="T689" s="31"/>
      <c r="U689" s="31"/>
      <c r="V689" s="44"/>
      <c r="W689" s="44"/>
      <c r="X689" s="44"/>
      <c r="Y689" s="44"/>
      <c r="Z689" s="44"/>
      <c r="AA689" s="44"/>
      <c r="AB689" s="44"/>
      <c r="AC689" s="44"/>
      <c r="AD689" s="44"/>
      <c r="AE689" s="44"/>
      <c r="AF689" s="44"/>
      <c r="AG689" s="44"/>
      <c r="AH689" s="44"/>
      <c r="AI689" s="44"/>
      <c r="AJ689" s="44"/>
      <c r="AK689" s="44"/>
      <c r="AL689" s="44"/>
      <c r="AM689" s="44"/>
      <c r="AN689" s="44"/>
      <c r="AO689" s="44"/>
      <c r="AP689" s="44"/>
      <c r="AQ689" s="44"/>
      <c r="AR689" s="44"/>
      <c r="AS689" s="44"/>
      <c r="AT689" s="44"/>
      <c r="AU689" s="44"/>
      <c r="AV689" s="44"/>
      <c r="AW689" s="44"/>
      <c r="AX689" s="44"/>
      <c r="AY689" s="44"/>
      <c r="AZ689" s="44"/>
      <c r="BA689" s="44"/>
      <c r="BB689" s="44"/>
    </row>
    <row r="690" spans="1:255" ht="15" thickBot="1">
      <c r="B690" s="31"/>
      <c r="C690" s="31"/>
      <c r="D690" s="31"/>
      <c r="E690" s="31"/>
      <c r="F690" s="31"/>
      <c r="G690" s="31"/>
      <c r="H690" s="31"/>
      <c r="I690" s="31"/>
      <c r="J690" s="31"/>
      <c r="K690" s="31"/>
      <c r="L690" s="45"/>
      <c r="M690" s="45"/>
      <c r="N690" s="45"/>
      <c r="O690" s="45"/>
      <c r="P690" s="31"/>
      <c r="Q690" s="31"/>
      <c r="R690" s="31"/>
      <c r="S690" s="31"/>
      <c r="T690" s="31"/>
      <c r="U690" s="31"/>
      <c r="V690" s="44"/>
      <c r="W690" s="44"/>
      <c r="X690" s="44"/>
      <c r="Y690" s="44"/>
      <c r="Z690" s="44"/>
      <c r="AA690" s="44"/>
      <c r="AB690" s="44"/>
      <c r="AC690" s="44"/>
      <c r="AD690" s="44"/>
      <c r="AE690" s="44"/>
      <c r="AF690" s="44"/>
      <c r="AG690" s="44"/>
      <c r="AH690" s="44"/>
      <c r="AI690" s="44"/>
      <c r="AJ690" s="44"/>
      <c r="AK690" s="44"/>
      <c r="AL690" s="44"/>
      <c r="AM690" s="44"/>
      <c r="AN690" s="44"/>
      <c r="AO690" s="44"/>
      <c r="AP690" s="44"/>
      <c r="AQ690" s="44"/>
      <c r="AR690" s="44"/>
      <c r="AS690" s="44"/>
      <c r="AT690" s="44"/>
      <c r="AU690" s="44"/>
      <c r="AV690" s="44" t="s">
        <v>75</v>
      </c>
      <c r="AW690" s="44"/>
      <c r="AX690" s="44"/>
      <c r="AY690" s="44"/>
      <c r="AZ690" s="44"/>
      <c r="BA690" s="44"/>
      <c r="BB690" s="44"/>
    </row>
    <row r="691" spans="1:255" s="34" customFormat="1" ht="13.5" customHeight="1">
      <c r="A691" s="31"/>
      <c r="B691" s="138" t="s">
        <v>76</v>
      </c>
      <c r="C691" s="167"/>
      <c r="D691" s="167"/>
      <c r="E691" s="167"/>
      <c r="F691" s="167"/>
      <c r="G691" s="167"/>
      <c r="H691" s="167"/>
      <c r="I691" s="167"/>
      <c r="J691" s="167"/>
      <c r="K691" s="167"/>
      <c r="L691" s="167"/>
      <c r="M691" s="167"/>
      <c r="N691" s="167"/>
      <c r="O691" s="167"/>
      <c r="P691" s="167"/>
      <c r="Q691" s="167"/>
      <c r="R691" s="167"/>
      <c r="S691" s="167"/>
      <c r="T691" s="167"/>
      <c r="U691" s="167"/>
      <c r="V691" s="167"/>
      <c r="W691" s="167"/>
      <c r="X691" s="167"/>
      <c r="Y691" s="167"/>
      <c r="Z691" s="167"/>
      <c r="AA691" s="167"/>
      <c r="AB691" s="167"/>
      <c r="AC691" s="167"/>
      <c r="AD691" s="168"/>
      <c r="AE691" s="144" t="s">
        <v>170</v>
      </c>
      <c r="AF691" s="167"/>
      <c r="AG691" s="167"/>
      <c r="AH691" s="167"/>
      <c r="AI691" s="167"/>
      <c r="AJ691" s="167"/>
      <c r="AK691" s="167"/>
      <c r="AL691" s="167"/>
      <c r="AM691" s="168"/>
      <c r="AN691" s="144" t="s">
        <v>171</v>
      </c>
      <c r="AO691" s="167"/>
      <c r="AP691" s="167"/>
      <c r="AQ691" s="167"/>
      <c r="AR691" s="167"/>
      <c r="AS691" s="167"/>
      <c r="AT691" s="167"/>
      <c r="AU691" s="167"/>
      <c r="AV691" s="168"/>
      <c r="AW691" s="144" t="s">
        <v>78</v>
      </c>
      <c r="AX691" s="167"/>
      <c r="AY691" s="167"/>
      <c r="AZ691" s="167"/>
      <c r="BA691" s="167"/>
      <c r="BB691" s="178"/>
      <c r="BC691" s="33"/>
      <c r="BD691" s="33"/>
      <c r="BE691" s="33"/>
      <c r="BF691" s="33"/>
      <c r="BG691" s="33"/>
      <c r="BH691" s="33"/>
      <c r="BI691" s="33"/>
      <c r="BJ691" s="33"/>
      <c r="BK691" s="33"/>
      <c r="BL691" s="33"/>
      <c r="BM691" s="33"/>
      <c r="BN691" s="33"/>
      <c r="BO691" s="33"/>
      <c r="BP691" s="33"/>
      <c r="BQ691" s="33"/>
      <c r="BR691" s="33"/>
      <c r="BS691" s="33"/>
      <c r="BT691" s="33"/>
      <c r="BU691" s="33"/>
      <c r="BV691" s="33"/>
      <c r="BW691" s="33"/>
      <c r="BX691" s="33"/>
      <c r="BY691" s="33"/>
      <c r="BZ691" s="33"/>
      <c r="CA691" s="33"/>
      <c r="CB691" s="33"/>
      <c r="CC691" s="33"/>
      <c r="CD691" s="33"/>
      <c r="CE691" s="33"/>
      <c r="CF691" s="33"/>
      <c r="CG691" s="33"/>
      <c r="CH691" s="33"/>
      <c r="CI691" s="33"/>
      <c r="CJ691" s="33"/>
      <c r="CK691" s="33"/>
      <c r="CL691" s="33"/>
      <c r="CM691" s="33"/>
      <c r="CN691" s="33"/>
      <c r="CO691" s="33"/>
      <c r="CP691" s="33"/>
      <c r="CQ691" s="33"/>
      <c r="CR691" s="33"/>
      <c r="CS691" s="33"/>
      <c r="CT691" s="33"/>
      <c r="CU691" s="33"/>
      <c r="CV691" s="33"/>
      <c r="CW691" s="33"/>
      <c r="CX691" s="33"/>
      <c r="CY691" s="33"/>
      <c r="CZ691" s="33"/>
      <c r="DA691" s="33"/>
      <c r="DB691" s="33"/>
      <c r="DC691" s="33"/>
      <c r="DD691" s="33"/>
      <c r="DE691" s="33"/>
      <c r="DF691" s="33"/>
      <c r="DG691" s="33"/>
      <c r="DH691" s="33"/>
      <c r="DI691" s="33"/>
      <c r="DJ691" s="33"/>
      <c r="DK691" s="33"/>
      <c r="DL691" s="33"/>
      <c r="DM691" s="33"/>
      <c r="DN691" s="33"/>
      <c r="DO691" s="33"/>
      <c r="DP691" s="33"/>
      <c r="DQ691" s="33"/>
      <c r="DR691" s="33"/>
      <c r="DS691" s="33"/>
      <c r="DT691" s="33"/>
      <c r="DU691" s="33"/>
      <c r="DV691" s="33"/>
      <c r="DW691" s="33"/>
      <c r="DX691" s="33"/>
      <c r="DY691" s="33"/>
      <c r="DZ691" s="33"/>
      <c r="EA691" s="33"/>
      <c r="EB691" s="33"/>
      <c r="EC691" s="33"/>
      <c r="ED691" s="33"/>
      <c r="EE691" s="33"/>
      <c r="EF691" s="33"/>
      <c r="EG691" s="33"/>
      <c r="EH691" s="33"/>
      <c r="EI691" s="33"/>
      <c r="EJ691" s="33"/>
      <c r="EK691" s="33"/>
      <c r="EL691" s="33"/>
      <c r="EM691" s="33"/>
      <c r="EN691" s="33"/>
      <c r="EO691" s="33"/>
      <c r="EP691" s="33"/>
      <c r="EQ691" s="33"/>
      <c r="ER691" s="33"/>
      <c r="ES691" s="33"/>
      <c r="ET691" s="33"/>
      <c r="EU691" s="33"/>
      <c r="EV691" s="33"/>
      <c r="EW691" s="33"/>
      <c r="EX691" s="33"/>
      <c r="EY691" s="33"/>
      <c r="EZ691" s="33"/>
      <c r="FA691" s="33"/>
      <c r="FB691" s="33"/>
      <c r="FC691" s="33"/>
      <c r="FD691" s="33"/>
      <c r="FE691" s="33"/>
      <c r="FF691" s="33"/>
      <c r="FG691" s="33"/>
      <c r="FH691" s="33"/>
      <c r="FI691" s="33"/>
      <c r="FJ691" s="33"/>
      <c r="FK691" s="33"/>
      <c r="FL691" s="33"/>
      <c r="FM691" s="33"/>
      <c r="FN691" s="33"/>
      <c r="FO691" s="33"/>
      <c r="FP691" s="33"/>
      <c r="FQ691" s="33"/>
      <c r="FR691" s="33"/>
      <c r="FS691" s="33"/>
      <c r="FT691" s="33"/>
      <c r="FU691" s="33"/>
      <c r="FV691" s="33"/>
      <c r="FW691" s="33"/>
      <c r="FX691" s="33"/>
      <c r="FY691" s="33"/>
      <c r="FZ691" s="33"/>
      <c r="GA691" s="33"/>
      <c r="GB691" s="33"/>
      <c r="GC691" s="33"/>
      <c r="GD691" s="33"/>
      <c r="GE691" s="33"/>
      <c r="GF691" s="33"/>
      <c r="GG691" s="33"/>
      <c r="GH691" s="33"/>
      <c r="GI691" s="33"/>
      <c r="GJ691" s="33"/>
      <c r="GK691" s="33"/>
      <c r="GL691" s="33"/>
      <c r="GM691" s="33"/>
      <c r="GN691" s="33"/>
      <c r="GO691" s="33"/>
      <c r="GP691" s="33"/>
      <c r="GQ691" s="33"/>
      <c r="GR691" s="33"/>
      <c r="GS691" s="33"/>
      <c r="GT691" s="33"/>
      <c r="GU691" s="33"/>
      <c r="GV691" s="33"/>
      <c r="GW691" s="33"/>
      <c r="GX691" s="33"/>
      <c r="GY691" s="33"/>
      <c r="GZ691" s="33"/>
      <c r="HA691" s="33"/>
      <c r="HB691" s="33"/>
      <c r="HC691" s="33"/>
      <c r="HD691" s="33"/>
      <c r="HE691" s="33"/>
      <c r="HF691" s="33"/>
      <c r="HG691" s="33"/>
      <c r="HH691" s="33"/>
      <c r="HI691" s="33"/>
      <c r="HJ691" s="33"/>
      <c r="HK691" s="33"/>
      <c r="HL691" s="33"/>
      <c r="HM691" s="33"/>
      <c r="HN691" s="33"/>
      <c r="HO691" s="33"/>
      <c r="HP691" s="33"/>
      <c r="HQ691" s="33"/>
      <c r="HR691" s="33"/>
      <c r="HS691" s="33"/>
      <c r="HT691" s="33"/>
      <c r="HU691" s="33"/>
      <c r="HV691" s="33"/>
      <c r="HW691" s="33"/>
      <c r="HX691" s="33"/>
      <c r="HY691" s="33"/>
      <c r="HZ691" s="33"/>
      <c r="IA691" s="33"/>
      <c r="IB691" s="33"/>
      <c r="IC691" s="33"/>
      <c r="ID691" s="33"/>
      <c r="IE691" s="33"/>
      <c r="IF691" s="33"/>
      <c r="IG691" s="33"/>
      <c r="IH691" s="33"/>
      <c r="II691" s="33"/>
      <c r="IJ691" s="33"/>
      <c r="IK691" s="33"/>
      <c r="IL691" s="33"/>
      <c r="IM691" s="33"/>
      <c r="IN691" s="33"/>
      <c r="IO691" s="33"/>
      <c r="IP691" s="33"/>
      <c r="IQ691" s="33"/>
      <c r="IR691" s="33"/>
      <c r="IS691" s="33"/>
      <c r="IT691" s="33"/>
      <c r="IU691" s="33"/>
    </row>
    <row r="692" spans="1:255" s="34" customFormat="1" ht="13.5" customHeight="1">
      <c r="A692" s="31"/>
      <c r="B692" s="169"/>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c r="AB692" s="170"/>
      <c r="AC692" s="170"/>
      <c r="AD692" s="171"/>
      <c r="AE692" s="177"/>
      <c r="AF692" s="170"/>
      <c r="AG692" s="170"/>
      <c r="AH692" s="170"/>
      <c r="AI692" s="170"/>
      <c r="AJ692" s="170"/>
      <c r="AK692" s="170"/>
      <c r="AL692" s="170"/>
      <c r="AM692" s="171"/>
      <c r="AN692" s="177"/>
      <c r="AO692" s="170"/>
      <c r="AP692" s="170"/>
      <c r="AQ692" s="170"/>
      <c r="AR692" s="170"/>
      <c r="AS692" s="170"/>
      <c r="AT692" s="170"/>
      <c r="AU692" s="170"/>
      <c r="AV692" s="171"/>
      <c r="AW692" s="177"/>
      <c r="AX692" s="170"/>
      <c r="AY692" s="170"/>
      <c r="AZ692" s="170"/>
      <c r="BA692" s="170"/>
      <c r="BB692" s="179"/>
      <c r="BC692" s="33"/>
      <c r="BD692" s="33"/>
      <c r="BE692" s="33"/>
      <c r="BF692" s="33"/>
      <c r="BG692" s="33"/>
      <c r="BH692" s="33"/>
      <c r="BI692" s="33"/>
      <c r="BJ692" s="33"/>
      <c r="BK692" s="33"/>
      <c r="BL692" s="33"/>
      <c r="BM692" s="33"/>
      <c r="BN692" s="33"/>
      <c r="BO692" s="33"/>
      <c r="BP692" s="33"/>
      <c r="BQ692" s="33"/>
      <c r="BR692" s="33"/>
      <c r="BS692" s="33"/>
      <c r="BT692" s="33"/>
      <c r="BU692" s="33"/>
      <c r="BV692" s="33"/>
      <c r="BW692" s="33"/>
      <c r="BX692" s="33"/>
      <c r="BY692" s="33"/>
      <c r="BZ692" s="33"/>
      <c r="CA692" s="33"/>
      <c r="CB692" s="33"/>
      <c r="CC692" s="33"/>
      <c r="CD692" s="33"/>
      <c r="CE692" s="33"/>
      <c r="CF692" s="33"/>
      <c r="CG692" s="33"/>
      <c r="CH692" s="33"/>
      <c r="CI692" s="33"/>
      <c r="CJ692" s="33"/>
      <c r="CK692" s="33"/>
      <c r="CL692" s="33"/>
      <c r="CM692" s="33"/>
      <c r="CN692" s="33"/>
      <c r="CO692" s="33"/>
      <c r="CP692" s="33"/>
      <c r="CQ692" s="33"/>
      <c r="CR692" s="33"/>
      <c r="CS692" s="33"/>
      <c r="CT692" s="33"/>
      <c r="CU692" s="33"/>
      <c r="CV692" s="33"/>
      <c r="CW692" s="33"/>
      <c r="CX692" s="33"/>
      <c r="CY692" s="33"/>
      <c r="CZ692" s="33"/>
      <c r="DA692" s="33"/>
      <c r="DB692" s="33"/>
      <c r="DC692" s="33"/>
      <c r="DD692" s="33"/>
      <c r="DE692" s="33"/>
      <c r="DF692" s="33"/>
      <c r="DG692" s="33"/>
      <c r="DH692" s="33"/>
      <c r="DI692" s="33"/>
      <c r="DJ692" s="33"/>
      <c r="DK692" s="33"/>
      <c r="DL692" s="33"/>
      <c r="DM692" s="33"/>
      <c r="DN692" s="33"/>
      <c r="DO692" s="33"/>
      <c r="DP692" s="33"/>
      <c r="DQ692" s="33"/>
      <c r="DR692" s="33"/>
      <c r="DS692" s="33"/>
      <c r="DT692" s="33"/>
      <c r="DU692" s="33"/>
      <c r="DV692" s="33"/>
      <c r="DW692" s="33"/>
      <c r="DX692" s="33"/>
      <c r="DY692" s="33"/>
      <c r="DZ692" s="33"/>
      <c r="EA692" s="33"/>
      <c r="EB692" s="33"/>
      <c r="EC692" s="33"/>
      <c r="ED692" s="33"/>
      <c r="EE692" s="33"/>
      <c r="EF692" s="33"/>
      <c r="EG692" s="33"/>
      <c r="EH692" s="33"/>
      <c r="EI692" s="33"/>
      <c r="EJ692" s="33"/>
      <c r="EK692" s="33"/>
      <c r="EL692" s="33"/>
      <c r="EM692" s="33"/>
      <c r="EN692" s="33"/>
      <c r="EO692" s="33"/>
      <c r="EP692" s="33"/>
      <c r="EQ692" s="33"/>
      <c r="ER692" s="33"/>
      <c r="ES692" s="33"/>
      <c r="ET692" s="33"/>
      <c r="EU692" s="33"/>
      <c r="EV692" s="33"/>
      <c r="EW692" s="33"/>
      <c r="EX692" s="33"/>
      <c r="EY692" s="33"/>
      <c r="EZ692" s="33"/>
      <c r="FA692" s="33"/>
      <c r="FB692" s="33"/>
      <c r="FC692" s="33"/>
      <c r="FD692" s="33"/>
      <c r="FE692" s="33"/>
      <c r="FF692" s="33"/>
      <c r="FG692" s="33"/>
      <c r="FH692" s="33"/>
      <c r="FI692" s="33"/>
      <c r="FJ692" s="33"/>
      <c r="FK692" s="33"/>
      <c r="FL692" s="33"/>
      <c r="FM692" s="33"/>
      <c r="FN692" s="33"/>
      <c r="FO692" s="33"/>
      <c r="FP692" s="33"/>
      <c r="FQ692" s="33"/>
      <c r="FR692" s="33"/>
      <c r="FS692" s="33"/>
      <c r="FT692" s="33"/>
      <c r="FU692" s="33"/>
      <c r="FV692" s="33"/>
      <c r="FW692" s="33"/>
      <c r="FX692" s="33"/>
      <c r="FY692" s="33"/>
      <c r="FZ692" s="33"/>
      <c r="GA692" s="33"/>
      <c r="GB692" s="33"/>
      <c r="GC692" s="33"/>
      <c r="GD692" s="33"/>
      <c r="GE692" s="33"/>
      <c r="GF692" s="33"/>
      <c r="GG692" s="33"/>
      <c r="GH692" s="33"/>
      <c r="GI692" s="33"/>
      <c r="GJ692" s="33"/>
      <c r="GK692" s="33"/>
      <c r="GL692" s="33"/>
      <c r="GM692" s="33"/>
      <c r="GN692" s="33"/>
      <c r="GO692" s="33"/>
      <c r="GP692" s="33"/>
      <c r="GQ692" s="33"/>
      <c r="GR692" s="33"/>
      <c r="GS692" s="33"/>
      <c r="GT692" s="33"/>
      <c r="GU692" s="33"/>
      <c r="GV692" s="33"/>
      <c r="GW692" s="33"/>
      <c r="GX692" s="33"/>
      <c r="GY692" s="33"/>
      <c r="GZ692" s="33"/>
      <c r="HA692" s="33"/>
      <c r="HB692" s="33"/>
      <c r="HC692" s="33"/>
      <c r="HD692" s="33"/>
      <c r="HE692" s="33"/>
      <c r="HF692" s="33"/>
      <c r="HG692" s="33"/>
      <c r="HH692" s="33"/>
      <c r="HI692" s="33"/>
      <c r="HJ692" s="33"/>
      <c r="HK692" s="33"/>
      <c r="HL692" s="33"/>
      <c r="HM692" s="33"/>
      <c r="HN692" s="33"/>
      <c r="HO692" s="33"/>
      <c r="HP692" s="33"/>
      <c r="HQ692" s="33"/>
      <c r="HR692" s="33"/>
      <c r="HS692" s="33"/>
      <c r="HT692" s="33"/>
      <c r="HU692" s="33"/>
      <c r="HV692" s="33"/>
      <c r="HW692" s="33"/>
      <c r="HX692" s="33"/>
      <c r="HY692" s="33"/>
      <c r="HZ692" s="33"/>
      <c r="IA692" s="33"/>
      <c r="IB692" s="33"/>
      <c r="IC692" s="33"/>
      <c r="ID692" s="33"/>
      <c r="IE692" s="33"/>
      <c r="IF692" s="33"/>
      <c r="IG692" s="33"/>
      <c r="IH692" s="33"/>
      <c r="II692" s="33"/>
      <c r="IJ692" s="33"/>
      <c r="IK692" s="33"/>
      <c r="IL692" s="33"/>
      <c r="IM692" s="33"/>
      <c r="IN692" s="33"/>
      <c r="IO692" s="33"/>
      <c r="IP692" s="33"/>
      <c r="IQ692" s="33"/>
      <c r="IR692" s="33"/>
      <c r="IS692" s="33"/>
      <c r="IT692" s="33"/>
      <c r="IU692" s="33"/>
    </row>
    <row r="693" spans="1:255" s="34" customFormat="1" ht="18.75" customHeight="1">
      <c r="A693" s="31"/>
      <c r="B693" s="53" t="s">
        <v>79</v>
      </c>
      <c r="C693" s="54" t="s">
        <v>163</v>
      </c>
      <c r="D693" s="54"/>
      <c r="E693" s="54"/>
      <c r="F693" s="54"/>
      <c r="G693" s="54"/>
      <c r="H693" s="54"/>
      <c r="I693" s="54"/>
      <c r="J693" s="54"/>
      <c r="K693" s="54"/>
      <c r="L693" s="54"/>
      <c r="M693" s="54"/>
      <c r="N693" s="54"/>
      <c r="O693" s="54"/>
      <c r="P693" s="54"/>
      <c r="Q693" s="54"/>
      <c r="R693" s="54"/>
      <c r="S693" s="54"/>
      <c r="T693" s="54"/>
      <c r="U693" s="54"/>
      <c r="V693" s="54"/>
      <c r="W693" s="54"/>
      <c r="X693" s="54"/>
      <c r="Y693" s="54"/>
      <c r="Z693" s="55"/>
      <c r="AA693" s="55"/>
      <c r="AB693" s="55"/>
      <c r="AC693" s="55"/>
      <c r="AD693" s="55"/>
      <c r="AE693" s="148">
        <v>150000</v>
      </c>
      <c r="AF693" s="180"/>
      <c r="AG693" s="180"/>
      <c r="AH693" s="180"/>
      <c r="AI693" s="180"/>
      <c r="AJ693" s="180"/>
      <c r="AK693" s="180"/>
      <c r="AL693" s="180"/>
      <c r="AM693" s="181"/>
      <c r="AN693" s="148">
        <v>150000</v>
      </c>
      <c r="AO693" s="180"/>
      <c r="AP693" s="180"/>
      <c r="AQ693" s="180"/>
      <c r="AR693" s="180"/>
      <c r="AS693" s="180"/>
      <c r="AT693" s="180"/>
      <c r="AU693" s="180"/>
      <c r="AV693" s="181"/>
      <c r="AW693" s="148"/>
      <c r="AX693" s="180"/>
      <c r="AY693" s="180"/>
      <c r="AZ693" s="180"/>
      <c r="BA693" s="180"/>
      <c r="BB693" s="182"/>
      <c r="BC693" s="33"/>
      <c r="BD693" s="33"/>
      <c r="BE693" s="33"/>
      <c r="BF693" s="33"/>
      <c r="BG693" s="33"/>
      <c r="BH693" s="33"/>
      <c r="BI693" s="33"/>
      <c r="BJ693" s="33"/>
      <c r="BK693" s="33"/>
      <c r="BL693" s="33"/>
      <c r="BM693" s="33"/>
      <c r="BN693" s="33"/>
      <c r="BO693" s="33"/>
      <c r="BP693" s="33"/>
      <c r="BQ693" s="33"/>
      <c r="BR693" s="33"/>
      <c r="BS693" s="33"/>
      <c r="BT693" s="33"/>
      <c r="BU693" s="33"/>
      <c r="BV693" s="33"/>
      <c r="BW693" s="33"/>
      <c r="BX693" s="33"/>
      <c r="BY693" s="33"/>
      <c r="BZ693" s="33"/>
      <c r="CA693" s="33"/>
      <c r="CB693" s="33"/>
      <c r="CC693" s="33"/>
      <c r="CD693" s="33"/>
      <c r="CE693" s="33"/>
      <c r="CF693" s="33"/>
      <c r="CG693" s="33"/>
      <c r="CH693" s="33"/>
      <c r="CI693" s="33"/>
      <c r="CJ693" s="33"/>
      <c r="CK693" s="33"/>
      <c r="CL693" s="33"/>
      <c r="CM693" s="33"/>
      <c r="CN693" s="33"/>
      <c r="CO693" s="33"/>
      <c r="CP693" s="33"/>
      <c r="CQ693" s="33"/>
      <c r="CR693" s="33"/>
      <c r="CS693" s="33"/>
      <c r="CT693" s="33"/>
      <c r="CU693" s="33"/>
      <c r="CV693" s="33"/>
      <c r="CW693" s="33"/>
      <c r="CX693" s="33"/>
      <c r="CY693" s="33"/>
      <c r="CZ693" s="33"/>
      <c r="DA693" s="33"/>
      <c r="DB693" s="33"/>
      <c r="DC693" s="33"/>
      <c r="DD693" s="33"/>
      <c r="DE693" s="33"/>
      <c r="DF693" s="33"/>
      <c r="DG693" s="33"/>
      <c r="DH693" s="33"/>
      <c r="DI693" s="33"/>
      <c r="DJ693" s="33"/>
      <c r="DK693" s="33"/>
      <c r="DL693" s="33"/>
      <c r="DM693" s="33"/>
      <c r="DN693" s="33"/>
      <c r="DO693" s="33"/>
      <c r="DP693" s="33"/>
      <c r="DQ693" s="33"/>
      <c r="DR693" s="33"/>
      <c r="DS693" s="33"/>
      <c r="DT693" s="33"/>
      <c r="DU693" s="33"/>
      <c r="DV693" s="33"/>
      <c r="DW693" s="33"/>
      <c r="DX693" s="33"/>
      <c r="DY693" s="33"/>
      <c r="DZ693" s="33"/>
      <c r="EA693" s="33"/>
      <c r="EB693" s="33"/>
      <c r="EC693" s="33"/>
      <c r="ED693" s="33"/>
      <c r="EE693" s="33"/>
      <c r="EF693" s="33"/>
      <c r="EG693" s="33"/>
      <c r="EH693" s="33"/>
      <c r="EI693" s="33"/>
      <c r="EJ693" s="33"/>
      <c r="EK693" s="33"/>
      <c r="EL693" s="33"/>
      <c r="EM693" s="33"/>
      <c r="EN693" s="33"/>
      <c r="EO693" s="33"/>
      <c r="EP693" s="33"/>
      <c r="EQ693" s="33"/>
      <c r="ER693" s="33"/>
      <c r="ES693" s="33"/>
      <c r="ET693" s="33"/>
      <c r="EU693" s="33"/>
      <c r="EV693" s="33"/>
      <c r="EW693" s="33"/>
      <c r="EX693" s="33"/>
      <c r="EY693" s="33"/>
      <c r="EZ693" s="33"/>
      <c r="FA693" s="33"/>
      <c r="FB693" s="33"/>
      <c r="FC693" s="33"/>
      <c r="FD693" s="33"/>
      <c r="FE693" s="33"/>
      <c r="FF693" s="33"/>
      <c r="FG693" s="33"/>
      <c r="FH693" s="33"/>
      <c r="FI693" s="33"/>
      <c r="FJ693" s="33"/>
      <c r="FK693" s="33"/>
      <c r="FL693" s="33"/>
      <c r="FM693" s="33"/>
      <c r="FN693" s="33"/>
      <c r="FO693" s="33"/>
      <c r="FP693" s="33"/>
      <c r="FQ693" s="33"/>
      <c r="FR693" s="33"/>
      <c r="FS693" s="33"/>
      <c r="FT693" s="33"/>
      <c r="FU693" s="33"/>
      <c r="FV693" s="33"/>
      <c r="FW693" s="33"/>
      <c r="FX693" s="33"/>
      <c r="FY693" s="33"/>
      <c r="FZ693" s="33"/>
      <c r="GA693" s="33"/>
      <c r="GB693" s="33"/>
      <c r="GC693" s="33"/>
      <c r="GD693" s="33"/>
      <c r="GE693" s="33"/>
      <c r="GF693" s="33"/>
      <c r="GG693" s="33"/>
      <c r="GH693" s="33"/>
      <c r="GI693" s="33"/>
      <c r="GJ693" s="33"/>
      <c r="GK693" s="33"/>
      <c r="GL693" s="33"/>
      <c r="GM693" s="33"/>
      <c r="GN693" s="33"/>
      <c r="GO693" s="33"/>
      <c r="GP693" s="33"/>
      <c r="GQ693" s="33"/>
      <c r="GR693" s="33"/>
      <c r="GS693" s="33"/>
      <c r="GT693" s="33"/>
      <c r="GU693" s="33"/>
      <c r="GV693" s="33"/>
      <c r="GW693" s="33"/>
      <c r="GX693" s="33"/>
      <c r="GY693" s="33"/>
      <c r="GZ693" s="33"/>
      <c r="HA693" s="33"/>
      <c r="HB693" s="33"/>
      <c r="HC693" s="33"/>
      <c r="HD693" s="33"/>
      <c r="HE693" s="33"/>
      <c r="HF693" s="33"/>
      <c r="HG693" s="33"/>
      <c r="HH693" s="33"/>
      <c r="HI693" s="33"/>
      <c r="HJ693" s="33"/>
      <c r="HK693" s="33"/>
      <c r="HL693" s="33"/>
      <c r="HM693" s="33"/>
      <c r="HN693" s="33"/>
      <c r="HO693" s="33"/>
      <c r="HP693" s="33"/>
      <c r="HQ693" s="33"/>
      <c r="HR693" s="33"/>
      <c r="HS693" s="33"/>
      <c r="HT693" s="33"/>
      <c r="HU693" s="33"/>
      <c r="HV693" s="33"/>
      <c r="HW693" s="33"/>
      <c r="HX693" s="33"/>
      <c r="HY693" s="33"/>
      <c r="HZ693" s="33"/>
      <c r="IA693" s="33"/>
      <c r="IB693" s="33"/>
      <c r="IC693" s="33"/>
      <c r="ID693" s="33"/>
      <c r="IE693" s="33"/>
      <c r="IF693" s="33"/>
      <c r="IG693" s="33"/>
      <c r="IH693" s="33"/>
      <c r="II693" s="33"/>
      <c r="IJ693" s="33"/>
      <c r="IK693" s="33"/>
      <c r="IL693" s="33"/>
      <c r="IM693" s="33"/>
      <c r="IN693" s="33"/>
      <c r="IO693" s="33"/>
      <c r="IP693" s="33"/>
      <c r="IQ693" s="33"/>
      <c r="IR693" s="33"/>
      <c r="IS693" s="33"/>
      <c r="IT693" s="33"/>
      <c r="IU693" s="33"/>
    </row>
    <row r="694" spans="1:255" s="34" customFormat="1" ht="18.75" customHeight="1">
      <c r="A694" s="31"/>
      <c r="B694" s="32"/>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89"/>
      <c r="AA694" s="89"/>
      <c r="AB694" s="89"/>
      <c r="AC694" s="89"/>
      <c r="AD694" s="89"/>
      <c r="AE694" s="148"/>
      <c r="AF694" s="190"/>
      <c r="AG694" s="190"/>
      <c r="AH694" s="190"/>
      <c r="AI694" s="190"/>
      <c r="AJ694" s="190"/>
      <c r="AK694" s="190"/>
      <c r="AL694" s="190"/>
      <c r="AM694" s="191"/>
      <c r="AN694" s="148"/>
      <c r="AO694" s="180"/>
      <c r="AP694" s="180"/>
      <c r="AQ694" s="180"/>
      <c r="AR694" s="180"/>
      <c r="AS694" s="180"/>
      <c r="AT694" s="180"/>
      <c r="AU694" s="180"/>
      <c r="AV694" s="181"/>
      <c r="AW694" s="148"/>
      <c r="AX694" s="180"/>
      <c r="AY694" s="180"/>
      <c r="AZ694" s="180"/>
      <c r="BA694" s="180"/>
      <c r="BB694" s="182"/>
      <c r="BC694" s="33"/>
      <c r="BD694" s="33"/>
      <c r="BE694" s="33"/>
      <c r="BF694" s="33"/>
      <c r="BG694" s="33"/>
      <c r="BH694" s="33"/>
      <c r="BI694" s="33"/>
      <c r="BJ694" s="33"/>
      <c r="BK694" s="33"/>
      <c r="BL694" s="33"/>
      <c r="BM694" s="33"/>
      <c r="BN694" s="33"/>
      <c r="BO694" s="33"/>
      <c r="BP694" s="33"/>
      <c r="BQ694" s="33"/>
      <c r="BR694" s="33"/>
      <c r="BS694" s="33"/>
      <c r="BT694" s="33"/>
      <c r="BU694" s="33"/>
      <c r="BV694" s="33"/>
      <c r="BW694" s="33"/>
      <c r="BX694" s="33"/>
      <c r="BY694" s="33"/>
      <c r="BZ694" s="33"/>
      <c r="CA694" s="33"/>
      <c r="CB694" s="33"/>
      <c r="CC694" s="33"/>
      <c r="CD694" s="33"/>
      <c r="CE694" s="33"/>
      <c r="CF694" s="33"/>
      <c r="CG694" s="33"/>
      <c r="CH694" s="33"/>
      <c r="CI694" s="33"/>
      <c r="CJ694" s="33"/>
      <c r="CK694" s="33"/>
      <c r="CL694" s="33"/>
      <c r="CM694" s="33"/>
      <c r="CN694" s="33"/>
      <c r="CO694" s="33"/>
      <c r="CP694" s="33"/>
      <c r="CQ694" s="33"/>
      <c r="CR694" s="33"/>
      <c r="CS694" s="33"/>
      <c r="CT694" s="33"/>
      <c r="CU694" s="33"/>
      <c r="CV694" s="33"/>
      <c r="CW694" s="33"/>
      <c r="CX694" s="33"/>
      <c r="CY694" s="33"/>
      <c r="CZ694" s="33"/>
      <c r="DA694" s="33"/>
      <c r="DB694" s="33"/>
      <c r="DC694" s="33"/>
      <c r="DD694" s="33"/>
      <c r="DE694" s="33"/>
      <c r="DF694" s="33"/>
      <c r="DG694" s="33"/>
      <c r="DH694" s="33"/>
      <c r="DI694" s="33"/>
      <c r="DJ694" s="33"/>
      <c r="DK694" s="33"/>
      <c r="DL694" s="33"/>
      <c r="DM694" s="33"/>
      <c r="DN694" s="33"/>
      <c r="DO694" s="33"/>
      <c r="DP694" s="33"/>
      <c r="DQ694" s="33"/>
      <c r="DR694" s="33"/>
      <c r="DS694" s="33"/>
      <c r="DT694" s="33"/>
      <c r="DU694" s="33"/>
      <c r="DV694" s="33"/>
      <c r="DW694" s="33"/>
      <c r="DX694" s="33"/>
      <c r="DY694" s="33"/>
      <c r="DZ694" s="33"/>
      <c r="EA694" s="33"/>
      <c r="EB694" s="33"/>
      <c r="EC694" s="33"/>
      <c r="ED694" s="33"/>
      <c r="EE694" s="33"/>
      <c r="EF694" s="33"/>
      <c r="EG694" s="33"/>
      <c r="EH694" s="33"/>
      <c r="EI694" s="33"/>
      <c r="EJ694" s="33"/>
      <c r="EK694" s="33"/>
      <c r="EL694" s="33"/>
      <c r="EM694" s="33"/>
      <c r="EN694" s="33"/>
      <c r="EO694" s="33"/>
      <c r="EP694" s="33"/>
      <c r="EQ694" s="33"/>
      <c r="ER694" s="33"/>
      <c r="ES694" s="33"/>
      <c r="ET694" s="33"/>
      <c r="EU694" s="33"/>
      <c r="EV694" s="33"/>
      <c r="EW694" s="33"/>
      <c r="EX694" s="33"/>
      <c r="EY694" s="33"/>
      <c r="EZ694" s="33"/>
      <c r="FA694" s="33"/>
      <c r="FB694" s="33"/>
      <c r="FC694" s="33"/>
      <c r="FD694" s="33"/>
      <c r="FE694" s="33"/>
      <c r="FF694" s="33"/>
      <c r="FG694" s="33"/>
      <c r="FH694" s="33"/>
      <c r="FI694" s="33"/>
      <c r="FJ694" s="33"/>
      <c r="FK694" s="33"/>
      <c r="FL694" s="33"/>
      <c r="FM694" s="33"/>
      <c r="FN694" s="33"/>
      <c r="FO694" s="33"/>
      <c r="FP694" s="33"/>
      <c r="FQ694" s="33"/>
      <c r="FR694" s="33"/>
      <c r="FS694" s="33"/>
      <c r="FT694" s="33"/>
      <c r="FU694" s="33"/>
      <c r="FV694" s="33"/>
      <c r="FW694" s="33"/>
      <c r="FX694" s="33"/>
      <c r="FY694" s="33"/>
      <c r="FZ694" s="33"/>
      <c r="GA694" s="33"/>
      <c r="GB694" s="33"/>
      <c r="GC694" s="33"/>
      <c r="GD694" s="33"/>
      <c r="GE694" s="33"/>
      <c r="GF694" s="33"/>
      <c r="GG694" s="33"/>
      <c r="GH694" s="33"/>
      <c r="GI694" s="33"/>
      <c r="GJ694" s="33"/>
      <c r="GK694" s="33"/>
      <c r="GL694" s="33"/>
      <c r="GM694" s="33"/>
      <c r="GN694" s="33"/>
      <c r="GO694" s="33"/>
      <c r="GP694" s="33"/>
      <c r="GQ694" s="33"/>
      <c r="GR694" s="33"/>
      <c r="GS694" s="33"/>
      <c r="GT694" s="33"/>
      <c r="GU694" s="33"/>
      <c r="GV694" s="33"/>
      <c r="GW694" s="33"/>
      <c r="GX694" s="33"/>
      <c r="GY694" s="33"/>
      <c r="GZ694" s="33"/>
      <c r="HA694" s="33"/>
      <c r="HB694" s="33"/>
      <c r="HC694" s="33"/>
      <c r="HD694" s="33"/>
      <c r="HE694" s="33"/>
      <c r="HF694" s="33"/>
      <c r="HG694" s="33"/>
      <c r="HH694" s="33"/>
      <c r="HI694" s="33"/>
      <c r="HJ694" s="33"/>
      <c r="HK694" s="33"/>
      <c r="HL694" s="33"/>
      <c r="HM694" s="33"/>
      <c r="HN694" s="33"/>
      <c r="HO694" s="33"/>
      <c r="HP694" s="33"/>
      <c r="HQ694" s="33"/>
      <c r="HR694" s="33"/>
      <c r="HS694" s="33"/>
      <c r="HT694" s="33"/>
      <c r="HU694" s="33"/>
      <c r="HV694" s="33"/>
      <c r="HW694" s="33"/>
      <c r="HX694" s="33"/>
      <c r="HY694" s="33"/>
      <c r="HZ694" s="33"/>
      <c r="IA694" s="33"/>
      <c r="IB694" s="33"/>
      <c r="IC694" s="33"/>
      <c r="ID694" s="33"/>
      <c r="IE694" s="33"/>
      <c r="IF694" s="33"/>
      <c r="IG694" s="33"/>
      <c r="IH694" s="33"/>
      <c r="II694" s="33"/>
      <c r="IJ694" s="33"/>
      <c r="IK694" s="33"/>
      <c r="IL694" s="33"/>
      <c r="IM694" s="33"/>
      <c r="IN694" s="33"/>
      <c r="IO694" s="33"/>
      <c r="IP694" s="33"/>
      <c r="IQ694" s="33"/>
      <c r="IR694" s="33"/>
      <c r="IS694" s="33"/>
      <c r="IT694" s="33"/>
      <c r="IU694" s="33"/>
    </row>
    <row r="695" spans="1:255" s="34" customFormat="1" ht="18.75" customHeight="1">
      <c r="A695" s="31"/>
      <c r="B695" s="32"/>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89"/>
      <c r="AA695" s="89"/>
      <c r="AB695" s="89"/>
      <c r="AC695" s="89"/>
      <c r="AD695" s="89"/>
      <c r="AE695" s="148"/>
      <c r="AF695" s="190"/>
      <c r="AG695" s="190"/>
      <c r="AH695" s="190"/>
      <c r="AI695" s="190"/>
      <c r="AJ695" s="190"/>
      <c r="AK695" s="190"/>
      <c r="AL695" s="190"/>
      <c r="AM695" s="191"/>
      <c r="AN695" s="148"/>
      <c r="AO695" s="180"/>
      <c r="AP695" s="180"/>
      <c r="AQ695" s="180"/>
      <c r="AR695" s="180"/>
      <c r="AS695" s="180"/>
      <c r="AT695" s="180"/>
      <c r="AU695" s="180"/>
      <c r="AV695" s="181"/>
      <c r="AW695" s="148"/>
      <c r="AX695" s="180"/>
      <c r="AY695" s="180"/>
      <c r="AZ695" s="180"/>
      <c r="BA695" s="180"/>
      <c r="BB695" s="182"/>
      <c r="BC695" s="33"/>
      <c r="BD695" s="33"/>
      <c r="BE695" s="33"/>
      <c r="BF695" s="33"/>
      <c r="BG695" s="33"/>
      <c r="BH695" s="33"/>
      <c r="BI695" s="33"/>
      <c r="BJ695" s="33"/>
      <c r="BK695" s="33"/>
      <c r="BL695" s="33"/>
      <c r="BM695" s="33"/>
      <c r="BN695" s="33"/>
      <c r="BO695" s="33"/>
      <c r="BP695" s="33"/>
      <c r="BQ695" s="33"/>
      <c r="BR695" s="33"/>
      <c r="BS695" s="33"/>
      <c r="BT695" s="33"/>
      <c r="BU695" s="33"/>
      <c r="BV695" s="33"/>
      <c r="BW695" s="33"/>
      <c r="BX695" s="33"/>
      <c r="BY695" s="33"/>
      <c r="BZ695" s="33"/>
      <c r="CA695" s="33"/>
      <c r="CB695" s="33"/>
      <c r="CC695" s="33"/>
      <c r="CD695" s="33"/>
      <c r="CE695" s="33"/>
      <c r="CF695" s="33"/>
      <c r="CG695" s="33"/>
      <c r="CH695" s="33"/>
      <c r="CI695" s="33"/>
      <c r="CJ695" s="33"/>
      <c r="CK695" s="33"/>
      <c r="CL695" s="33"/>
      <c r="CM695" s="33"/>
      <c r="CN695" s="33"/>
      <c r="CO695" s="33"/>
      <c r="CP695" s="33"/>
      <c r="CQ695" s="33"/>
      <c r="CR695" s="33"/>
      <c r="CS695" s="33"/>
      <c r="CT695" s="33"/>
      <c r="CU695" s="33"/>
      <c r="CV695" s="33"/>
      <c r="CW695" s="33"/>
      <c r="CX695" s="33"/>
      <c r="CY695" s="33"/>
      <c r="CZ695" s="33"/>
      <c r="DA695" s="33"/>
      <c r="DB695" s="33"/>
      <c r="DC695" s="33"/>
      <c r="DD695" s="33"/>
      <c r="DE695" s="33"/>
      <c r="DF695" s="33"/>
      <c r="DG695" s="33"/>
      <c r="DH695" s="33"/>
      <c r="DI695" s="33"/>
      <c r="DJ695" s="33"/>
      <c r="DK695" s="33"/>
      <c r="DL695" s="33"/>
      <c r="DM695" s="33"/>
      <c r="DN695" s="33"/>
      <c r="DO695" s="33"/>
      <c r="DP695" s="33"/>
      <c r="DQ695" s="33"/>
      <c r="DR695" s="33"/>
      <c r="DS695" s="33"/>
      <c r="DT695" s="33"/>
      <c r="DU695" s="33"/>
      <c r="DV695" s="33"/>
      <c r="DW695" s="33"/>
      <c r="DX695" s="33"/>
      <c r="DY695" s="33"/>
      <c r="DZ695" s="33"/>
      <c r="EA695" s="33"/>
      <c r="EB695" s="33"/>
      <c r="EC695" s="33"/>
      <c r="ED695" s="33"/>
      <c r="EE695" s="33"/>
      <c r="EF695" s="33"/>
      <c r="EG695" s="33"/>
      <c r="EH695" s="33"/>
      <c r="EI695" s="33"/>
      <c r="EJ695" s="33"/>
      <c r="EK695" s="33"/>
      <c r="EL695" s="33"/>
      <c r="EM695" s="33"/>
      <c r="EN695" s="33"/>
      <c r="EO695" s="33"/>
      <c r="EP695" s="33"/>
      <c r="EQ695" s="33"/>
      <c r="ER695" s="33"/>
      <c r="ES695" s="33"/>
      <c r="ET695" s="33"/>
      <c r="EU695" s="33"/>
      <c r="EV695" s="33"/>
      <c r="EW695" s="33"/>
      <c r="EX695" s="33"/>
      <c r="EY695" s="33"/>
      <c r="EZ695" s="33"/>
      <c r="FA695" s="33"/>
      <c r="FB695" s="33"/>
      <c r="FC695" s="33"/>
      <c r="FD695" s="33"/>
      <c r="FE695" s="33"/>
      <c r="FF695" s="33"/>
      <c r="FG695" s="33"/>
      <c r="FH695" s="33"/>
      <c r="FI695" s="33"/>
      <c r="FJ695" s="33"/>
      <c r="FK695" s="33"/>
      <c r="FL695" s="33"/>
      <c r="FM695" s="33"/>
      <c r="FN695" s="33"/>
      <c r="FO695" s="33"/>
      <c r="FP695" s="33"/>
      <c r="FQ695" s="33"/>
      <c r="FR695" s="33"/>
      <c r="FS695" s="33"/>
      <c r="FT695" s="33"/>
      <c r="FU695" s="33"/>
      <c r="FV695" s="33"/>
      <c r="FW695" s="33"/>
      <c r="FX695" s="33"/>
      <c r="FY695" s="33"/>
      <c r="FZ695" s="33"/>
      <c r="GA695" s="33"/>
      <c r="GB695" s="33"/>
      <c r="GC695" s="33"/>
      <c r="GD695" s="33"/>
      <c r="GE695" s="33"/>
      <c r="GF695" s="33"/>
      <c r="GG695" s="33"/>
      <c r="GH695" s="33"/>
      <c r="GI695" s="33"/>
      <c r="GJ695" s="33"/>
      <c r="GK695" s="33"/>
      <c r="GL695" s="33"/>
      <c r="GM695" s="33"/>
      <c r="GN695" s="33"/>
      <c r="GO695" s="33"/>
      <c r="GP695" s="33"/>
      <c r="GQ695" s="33"/>
      <c r="GR695" s="33"/>
      <c r="GS695" s="33"/>
      <c r="GT695" s="33"/>
      <c r="GU695" s="33"/>
      <c r="GV695" s="33"/>
      <c r="GW695" s="33"/>
      <c r="GX695" s="33"/>
      <c r="GY695" s="33"/>
      <c r="GZ695" s="33"/>
      <c r="HA695" s="33"/>
      <c r="HB695" s="33"/>
      <c r="HC695" s="33"/>
      <c r="HD695" s="33"/>
      <c r="HE695" s="33"/>
      <c r="HF695" s="33"/>
      <c r="HG695" s="33"/>
      <c r="HH695" s="33"/>
      <c r="HI695" s="33"/>
      <c r="HJ695" s="33"/>
      <c r="HK695" s="33"/>
      <c r="HL695" s="33"/>
      <c r="HM695" s="33"/>
      <c r="HN695" s="33"/>
      <c r="HO695" s="33"/>
      <c r="HP695" s="33"/>
      <c r="HQ695" s="33"/>
      <c r="HR695" s="33"/>
      <c r="HS695" s="33"/>
      <c r="HT695" s="33"/>
      <c r="HU695" s="33"/>
      <c r="HV695" s="33"/>
      <c r="HW695" s="33"/>
      <c r="HX695" s="33"/>
      <c r="HY695" s="33"/>
      <c r="HZ695" s="33"/>
      <c r="IA695" s="33"/>
      <c r="IB695" s="33"/>
      <c r="IC695" s="33"/>
      <c r="ID695" s="33"/>
      <c r="IE695" s="33"/>
      <c r="IF695" s="33"/>
      <c r="IG695" s="33"/>
      <c r="IH695" s="33"/>
      <c r="II695" s="33"/>
      <c r="IJ695" s="33"/>
      <c r="IK695" s="33"/>
      <c r="IL695" s="33"/>
      <c r="IM695" s="33"/>
      <c r="IN695" s="33"/>
      <c r="IO695" s="33"/>
      <c r="IP695" s="33"/>
      <c r="IQ695" s="33"/>
      <c r="IR695" s="33"/>
      <c r="IS695" s="33"/>
      <c r="IT695" s="33"/>
      <c r="IU695" s="33"/>
    </row>
    <row r="696" spans="1:255" s="34" customFormat="1" ht="18.75" customHeight="1">
      <c r="A696" s="31"/>
      <c r="B696" s="32"/>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89"/>
      <c r="AA696" s="89"/>
      <c r="AB696" s="89"/>
      <c r="AC696" s="89"/>
      <c r="AD696" s="89"/>
      <c r="AE696" s="148"/>
      <c r="AF696" s="190"/>
      <c r="AG696" s="190"/>
      <c r="AH696" s="190"/>
      <c r="AI696" s="190"/>
      <c r="AJ696" s="190"/>
      <c r="AK696" s="190"/>
      <c r="AL696" s="190"/>
      <c r="AM696" s="191"/>
      <c r="AN696" s="148"/>
      <c r="AO696" s="180"/>
      <c r="AP696" s="180"/>
      <c r="AQ696" s="180"/>
      <c r="AR696" s="180"/>
      <c r="AS696" s="180"/>
      <c r="AT696" s="180"/>
      <c r="AU696" s="180"/>
      <c r="AV696" s="181"/>
      <c r="AW696" s="148"/>
      <c r="AX696" s="180"/>
      <c r="AY696" s="180"/>
      <c r="AZ696" s="180"/>
      <c r="BA696" s="180"/>
      <c r="BB696" s="182"/>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3"/>
      <c r="EV696" s="33"/>
      <c r="EW696" s="33"/>
      <c r="EX696" s="33"/>
      <c r="EY696" s="33"/>
      <c r="EZ696" s="33"/>
      <c r="FA696" s="33"/>
      <c r="FB696" s="33"/>
      <c r="FC696" s="33"/>
      <c r="FD696" s="33"/>
      <c r="FE696" s="33"/>
      <c r="FF696" s="33"/>
      <c r="FG696" s="33"/>
      <c r="FH696" s="33"/>
      <c r="FI696" s="33"/>
      <c r="FJ696" s="33"/>
      <c r="FK696" s="33"/>
      <c r="FL696" s="33"/>
      <c r="FM696" s="33"/>
      <c r="FN696" s="33"/>
      <c r="FO696" s="33"/>
      <c r="FP696" s="33"/>
      <c r="FQ696" s="33"/>
      <c r="FR696" s="33"/>
      <c r="FS696" s="33"/>
      <c r="FT696" s="33"/>
      <c r="FU696" s="33"/>
      <c r="FV696" s="33"/>
      <c r="FW696" s="33"/>
      <c r="FX696" s="33"/>
      <c r="FY696" s="33"/>
      <c r="FZ696" s="33"/>
      <c r="GA696" s="33"/>
      <c r="GB696" s="33"/>
      <c r="GC696" s="33"/>
      <c r="GD696" s="33"/>
      <c r="GE696" s="33"/>
      <c r="GF696" s="33"/>
      <c r="GG696" s="33"/>
      <c r="GH696" s="33"/>
      <c r="GI696" s="33"/>
      <c r="GJ696" s="33"/>
      <c r="GK696" s="33"/>
      <c r="GL696" s="33"/>
      <c r="GM696" s="33"/>
      <c r="GN696" s="33"/>
      <c r="GO696" s="33"/>
      <c r="GP696" s="33"/>
      <c r="GQ696" s="33"/>
      <c r="GR696" s="33"/>
      <c r="GS696" s="33"/>
      <c r="GT696" s="33"/>
      <c r="GU696" s="33"/>
      <c r="GV696" s="33"/>
      <c r="GW696" s="33"/>
      <c r="GX696" s="33"/>
      <c r="GY696" s="33"/>
      <c r="GZ696" s="33"/>
      <c r="HA696" s="33"/>
      <c r="HB696" s="33"/>
      <c r="HC696" s="33"/>
      <c r="HD696" s="33"/>
      <c r="HE696" s="33"/>
      <c r="HF696" s="33"/>
      <c r="HG696" s="33"/>
      <c r="HH696" s="33"/>
      <c r="HI696" s="33"/>
      <c r="HJ696" s="33"/>
      <c r="HK696" s="33"/>
      <c r="HL696" s="33"/>
      <c r="HM696" s="33"/>
      <c r="HN696" s="33"/>
      <c r="HO696" s="33"/>
      <c r="HP696" s="33"/>
      <c r="HQ696" s="33"/>
      <c r="HR696" s="33"/>
      <c r="HS696" s="33"/>
      <c r="HT696" s="33"/>
      <c r="HU696" s="33"/>
      <c r="HV696" s="33"/>
      <c r="HW696" s="33"/>
      <c r="HX696" s="33"/>
      <c r="HY696" s="33"/>
      <c r="HZ696" s="33"/>
      <c r="IA696" s="33"/>
      <c r="IB696" s="33"/>
      <c r="IC696" s="33"/>
      <c r="ID696" s="33"/>
      <c r="IE696" s="33"/>
      <c r="IF696" s="33"/>
      <c r="IG696" s="33"/>
      <c r="IH696" s="33"/>
      <c r="II696" s="33"/>
      <c r="IJ696" s="33"/>
      <c r="IK696" s="33"/>
      <c r="IL696" s="33"/>
      <c r="IM696" s="33"/>
      <c r="IN696" s="33"/>
      <c r="IO696" s="33"/>
      <c r="IP696" s="33"/>
      <c r="IQ696" s="33"/>
      <c r="IR696" s="33"/>
      <c r="IS696" s="33"/>
      <c r="IT696" s="33"/>
      <c r="IU696" s="33"/>
    </row>
    <row r="697" spans="1:255" s="34" customFormat="1" ht="18.75" customHeight="1">
      <c r="A697" s="31"/>
      <c r="B697" s="58"/>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60"/>
      <c r="AA697" s="60"/>
      <c r="AB697" s="60"/>
      <c r="AC697" s="60"/>
      <c r="AD697" s="60"/>
      <c r="AE697" s="148"/>
      <c r="AF697" s="190"/>
      <c r="AG697" s="190"/>
      <c r="AH697" s="190"/>
      <c r="AI697" s="190"/>
      <c r="AJ697" s="190"/>
      <c r="AK697" s="190"/>
      <c r="AL697" s="190"/>
      <c r="AM697" s="191"/>
      <c r="AN697" s="148"/>
      <c r="AO697" s="180"/>
      <c r="AP697" s="180"/>
      <c r="AQ697" s="180"/>
      <c r="AR697" s="180"/>
      <c r="AS697" s="180"/>
      <c r="AT697" s="180"/>
      <c r="AU697" s="180"/>
      <c r="AV697" s="181"/>
      <c r="AW697" s="154"/>
      <c r="AX697" s="192"/>
      <c r="AY697" s="192"/>
      <c r="AZ697" s="192"/>
      <c r="BA697" s="192"/>
      <c r="BB697" s="193"/>
      <c r="BC697" s="33"/>
      <c r="BD697" s="33"/>
      <c r="BE697" s="33"/>
      <c r="BF697" s="33"/>
      <c r="BG697" s="33"/>
      <c r="BH697" s="33"/>
      <c r="BI697" s="33"/>
      <c r="BJ697" s="33"/>
      <c r="BK697" s="33"/>
      <c r="BL697" s="33"/>
      <c r="BM697" s="33"/>
      <c r="BN697" s="33"/>
      <c r="BO697" s="33"/>
      <c r="BP697" s="33"/>
      <c r="BQ697" s="33"/>
      <c r="BR697" s="33"/>
      <c r="BS697" s="33"/>
      <c r="BT697" s="33"/>
      <c r="BU697" s="33"/>
      <c r="BV697" s="33"/>
      <c r="BW697" s="33"/>
      <c r="BX697" s="33"/>
      <c r="BY697" s="33"/>
      <c r="BZ697" s="33"/>
      <c r="CA697" s="33"/>
      <c r="CB697" s="33"/>
      <c r="CC697" s="33"/>
      <c r="CD697" s="33"/>
      <c r="CE697" s="33"/>
      <c r="CF697" s="33"/>
      <c r="CG697" s="33"/>
      <c r="CH697" s="33"/>
      <c r="CI697" s="33"/>
      <c r="CJ697" s="33"/>
      <c r="CK697" s="33"/>
      <c r="CL697" s="33"/>
      <c r="CM697" s="33"/>
      <c r="CN697" s="33"/>
      <c r="CO697" s="33"/>
      <c r="CP697" s="33"/>
      <c r="CQ697" s="33"/>
      <c r="CR697" s="33"/>
      <c r="CS697" s="33"/>
      <c r="CT697" s="33"/>
      <c r="CU697" s="33"/>
      <c r="CV697" s="33"/>
      <c r="CW697" s="33"/>
      <c r="CX697" s="33"/>
      <c r="CY697" s="33"/>
      <c r="CZ697" s="33"/>
      <c r="DA697" s="33"/>
      <c r="DB697" s="33"/>
      <c r="DC697" s="33"/>
      <c r="DD697" s="33"/>
      <c r="DE697" s="33"/>
      <c r="DF697" s="33"/>
      <c r="DG697" s="33"/>
      <c r="DH697" s="33"/>
      <c r="DI697" s="33"/>
      <c r="DJ697" s="33"/>
      <c r="DK697" s="33"/>
      <c r="DL697" s="33"/>
      <c r="DM697" s="33"/>
      <c r="DN697" s="33"/>
      <c r="DO697" s="33"/>
      <c r="DP697" s="33"/>
      <c r="DQ697" s="33"/>
      <c r="DR697" s="33"/>
      <c r="DS697" s="33"/>
      <c r="DT697" s="33"/>
      <c r="DU697" s="33"/>
      <c r="DV697" s="33"/>
      <c r="DW697" s="33"/>
      <c r="DX697" s="33"/>
      <c r="DY697" s="33"/>
      <c r="DZ697" s="33"/>
      <c r="EA697" s="33"/>
      <c r="EB697" s="33"/>
      <c r="EC697" s="33"/>
      <c r="ED697" s="33"/>
      <c r="EE697" s="33"/>
      <c r="EF697" s="33"/>
      <c r="EG697" s="33"/>
      <c r="EH697" s="33"/>
      <c r="EI697" s="33"/>
      <c r="EJ697" s="33"/>
      <c r="EK697" s="33"/>
      <c r="EL697" s="33"/>
      <c r="EM697" s="33"/>
      <c r="EN697" s="33"/>
      <c r="EO697" s="33"/>
      <c r="EP697" s="33"/>
      <c r="EQ697" s="33"/>
      <c r="ER697" s="33"/>
      <c r="ES697" s="33"/>
      <c r="ET697" s="33"/>
      <c r="EU697" s="33"/>
      <c r="EV697" s="33"/>
      <c r="EW697" s="33"/>
      <c r="EX697" s="33"/>
      <c r="EY697" s="33"/>
      <c r="EZ697" s="33"/>
      <c r="FA697" s="33"/>
      <c r="FB697" s="33"/>
      <c r="FC697" s="33"/>
      <c r="FD697" s="33"/>
      <c r="FE697" s="33"/>
      <c r="FF697" s="33"/>
      <c r="FG697" s="33"/>
      <c r="FH697" s="33"/>
      <c r="FI697" s="33"/>
      <c r="FJ697" s="33"/>
      <c r="FK697" s="33"/>
      <c r="FL697" s="33"/>
      <c r="FM697" s="33"/>
      <c r="FN697" s="33"/>
      <c r="FO697" s="33"/>
      <c r="FP697" s="33"/>
      <c r="FQ697" s="33"/>
      <c r="FR697" s="33"/>
      <c r="FS697" s="33"/>
      <c r="FT697" s="33"/>
      <c r="FU697" s="33"/>
      <c r="FV697" s="33"/>
      <c r="FW697" s="33"/>
      <c r="FX697" s="33"/>
      <c r="FY697" s="33"/>
      <c r="FZ697" s="33"/>
      <c r="GA697" s="33"/>
      <c r="GB697" s="33"/>
      <c r="GC697" s="33"/>
      <c r="GD697" s="33"/>
      <c r="GE697" s="33"/>
      <c r="GF697" s="33"/>
      <c r="GG697" s="33"/>
      <c r="GH697" s="33"/>
      <c r="GI697" s="33"/>
      <c r="GJ697" s="33"/>
      <c r="GK697" s="33"/>
      <c r="GL697" s="33"/>
      <c r="GM697" s="33"/>
      <c r="GN697" s="33"/>
      <c r="GO697" s="33"/>
      <c r="GP697" s="33"/>
      <c r="GQ697" s="33"/>
      <c r="GR697" s="33"/>
      <c r="GS697" s="33"/>
      <c r="GT697" s="33"/>
      <c r="GU697" s="33"/>
      <c r="GV697" s="33"/>
      <c r="GW697" s="33"/>
      <c r="GX697" s="33"/>
      <c r="GY697" s="33"/>
      <c r="GZ697" s="33"/>
      <c r="HA697" s="33"/>
      <c r="HB697" s="33"/>
      <c r="HC697" s="33"/>
      <c r="HD697" s="33"/>
      <c r="HE697" s="33"/>
      <c r="HF697" s="33"/>
      <c r="HG697" s="33"/>
      <c r="HH697" s="33"/>
      <c r="HI697" s="33"/>
      <c r="HJ697" s="33"/>
      <c r="HK697" s="33"/>
      <c r="HL697" s="33"/>
      <c r="HM697" s="33"/>
      <c r="HN697" s="33"/>
      <c r="HO697" s="33"/>
      <c r="HP697" s="33"/>
      <c r="HQ697" s="33"/>
      <c r="HR697" s="33"/>
      <c r="HS697" s="33"/>
      <c r="HT697" s="33"/>
      <c r="HU697" s="33"/>
      <c r="HV697" s="33"/>
      <c r="HW697" s="33"/>
      <c r="HX697" s="33"/>
      <c r="HY697" s="33"/>
      <c r="HZ697" s="33"/>
      <c r="IA697" s="33"/>
      <c r="IB697" s="33"/>
      <c r="IC697" s="33"/>
      <c r="ID697" s="33"/>
      <c r="IE697" s="33"/>
      <c r="IF697" s="33"/>
      <c r="IG697" s="33"/>
      <c r="IH697" s="33"/>
      <c r="II697" s="33"/>
      <c r="IJ697" s="33"/>
      <c r="IK697" s="33"/>
      <c r="IL697" s="33"/>
      <c r="IM697" s="33"/>
      <c r="IN697" s="33"/>
      <c r="IO697" s="33"/>
      <c r="IP697" s="33"/>
      <c r="IQ697" s="33"/>
      <c r="IR697" s="33"/>
      <c r="IS697" s="33"/>
      <c r="IT697" s="33"/>
      <c r="IU697" s="33"/>
    </row>
    <row r="698" spans="1:255" s="34" customFormat="1" ht="18.75" customHeight="1">
      <c r="A698" s="31"/>
      <c r="B698" s="32"/>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89"/>
      <c r="AA698" s="89"/>
      <c r="AB698" s="89"/>
      <c r="AC698" s="89"/>
      <c r="AD698" s="89"/>
      <c r="AE698" s="148"/>
      <c r="AF698" s="190"/>
      <c r="AG698" s="190"/>
      <c r="AH698" s="190"/>
      <c r="AI698" s="190"/>
      <c r="AJ698" s="190"/>
      <c r="AK698" s="190"/>
      <c r="AL698" s="190"/>
      <c r="AM698" s="191"/>
      <c r="AN698" s="148"/>
      <c r="AO698" s="180"/>
      <c r="AP698" s="180"/>
      <c r="AQ698" s="180"/>
      <c r="AR698" s="180"/>
      <c r="AS698" s="180"/>
      <c r="AT698" s="180"/>
      <c r="AU698" s="180"/>
      <c r="AV698" s="181"/>
      <c r="AW698" s="148"/>
      <c r="AX698" s="180"/>
      <c r="AY698" s="180"/>
      <c r="AZ698" s="180"/>
      <c r="BA698" s="180"/>
      <c r="BB698" s="182"/>
      <c r="BC698" s="33"/>
      <c r="BD698" s="33"/>
      <c r="BE698" s="33"/>
      <c r="BF698" s="33"/>
      <c r="BG698" s="33"/>
      <c r="BH698" s="33"/>
      <c r="BI698" s="33"/>
      <c r="BJ698" s="33"/>
      <c r="BK698" s="33"/>
      <c r="BL698" s="33"/>
      <c r="BM698" s="33"/>
      <c r="BN698" s="33"/>
      <c r="BO698" s="33"/>
      <c r="BP698" s="33"/>
      <c r="BQ698" s="33"/>
      <c r="BR698" s="33"/>
      <c r="BS698" s="33"/>
      <c r="BT698" s="33"/>
      <c r="BU698" s="33"/>
      <c r="BV698" s="33"/>
      <c r="BW698" s="33"/>
      <c r="BX698" s="33"/>
      <c r="BY698" s="33"/>
      <c r="BZ698" s="33"/>
      <c r="CA698" s="33"/>
      <c r="CB698" s="33"/>
      <c r="CC698" s="33"/>
      <c r="CD698" s="33"/>
      <c r="CE698" s="33"/>
      <c r="CF698" s="33"/>
      <c r="CG698" s="33"/>
      <c r="CH698" s="33"/>
      <c r="CI698" s="33"/>
      <c r="CJ698" s="33"/>
      <c r="CK698" s="33"/>
      <c r="CL698" s="33"/>
      <c r="CM698" s="33"/>
      <c r="CN698" s="33"/>
      <c r="CO698" s="33"/>
      <c r="CP698" s="33"/>
      <c r="CQ698" s="33"/>
      <c r="CR698" s="33"/>
      <c r="CS698" s="33"/>
      <c r="CT698" s="33"/>
      <c r="CU698" s="33"/>
      <c r="CV698" s="33"/>
      <c r="CW698" s="33"/>
      <c r="CX698" s="33"/>
      <c r="CY698" s="33"/>
      <c r="CZ698" s="33"/>
      <c r="DA698" s="33"/>
      <c r="DB698" s="33"/>
      <c r="DC698" s="33"/>
      <c r="DD698" s="33"/>
      <c r="DE698" s="33"/>
      <c r="DF698" s="33"/>
      <c r="DG698" s="33"/>
      <c r="DH698" s="33"/>
      <c r="DI698" s="33"/>
      <c r="DJ698" s="33"/>
      <c r="DK698" s="33"/>
      <c r="DL698" s="33"/>
      <c r="DM698" s="33"/>
      <c r="DN698" s="33"/>
      <c r="DO698" s="33"/>
      <c r="DP698" s="33"/>
      <c r="DQ698" s="33"/>
      <c r="DR698" s="33"/>
      <c r="DS698" s="33"/>
      <c r="DT698" s="33"/>
      <c r="DU698" s="33"/>
      <c r="DV698" s="33"/>
      <c r="DW698" s="33"/>
      <c r="DX698" s="33"/>
      <c r="DY698" s="33"/>
      <c r="DZ698" s="33"/>
      <c r="EA698" s="33"/>
      <c r="EB698" s="33"/>
      <c r="EC698" s="33"/>
      <c r="ED698" s="33"/>
      <c r="EE698" s="33"/>
      <c r="EF698" s="33"/>
      <c r="EG698" s="33"/>
      <c r="EH698" s="33"/>
      <c r="EI698" s="33"/>
      <c r="EJ698" s="33"/>
      <c r="EK698" s="33"/>
      <c r="EL698" s="33"/>
      <c r="EM698" s="33"/>
      <c r="EN698" s="33"/>
      <c r="EO698" s="33"/>
      <c r="EP698" s="33"/>
      <c r="EQ698" s="33"/>
      <c r="ER698" s="33"/>
      <c r="ES698" s="33"/>
      <c r="ET698" s="33"/>
      <c r="EU698" s="33"/>
      <c r="EV698" s="33"/>
      <c r="EW698" s="33"/>
      <c r="EX698" s="33"/>
      <c r="EY698" s="33"/>
      <c r="EZ698" s="33"/>
      <c r="FA698" s="33"/>
      <c r="FB698" s="33"/>
      <c r="FC698" s="33"/>
      <c r="FD698" s="33"/>
      <c r="FE698" s="33"/>
      <c r="FF698" s="33"/>
      <c r="FG698" s="33"/>
      <c r="FH698" s="33"/>
      <c r="FI698" s="33"/>
      <c r="FJ698" s="33"/>
      <c r="FK698" s="33"/>
      <c r="FL698" s="33"/>
      <c r="FM698" s="33"/>
      <c r="FN698" s="33"/>
      <c r="FO698" s="33"/>
      <c r="FP698" s="33"/>
      <c r="FQ698" s="33"/>
      <c r="FR698" s="33"/>
      <c r="FS698" s="33"/>
      <c r="FT698" s="33"/>
      <c r="FU698" s="33"/>
      <c r="FV698" s="33"/>
      <c r="FW698" s="33"/>
      <c r="FX698" s="33"/>
      <c r="FY698" s="33"/>
      <c r="FZ698" s="33"/>
      <c r="GA698" s="33"/>
      <c r="GB698" s="33"/>
      <c r="GC698" s="33"/>
      <c r="GD698" s="33"/>
      <c r="GE698" s="33"/>
      <c r="GF698" s="33"/>
      <c r="GG698" s="33"/>
      <c r="GH698" s="33"/>
      <c r="GI698" s="33"/>
      <c r="GJ698" s="33"/>
      <c r="GK698" s="33"/>
      <c r="GL698" s="33"/>
      <c r="GM698" s="33"/>
      <c r="GN698" s="33"/>
      <c r="GO698" s="33"/>
      <c r="GP698" s="33"/>
      <c r="GQ698" s="33"/>
      <c r="GR698" s="33"/>
      <c r="GS698" s="33"/>
      <c r="GT698" s="33"/>
      <c r="GU698" s="33"/>
      <c r="GV698" s="33"/>
      <c r="GW698" s="33"/>
      <c r="GX698" s="33"/>
      <c r="GY698" s="33"/>
      <c r="GZ698" s="33"/>
      <c r="HA698" s="33"/>
      <c r="HB698" s="33"/>
      <c r="HC698" s="33"/>
      <c r="HD698" s="33"/>
      <c r="HE698" s="33"/>
      <c r="HF698" s="33"/>
      <c r="HG698" s="33"/>
      <c r="HH698" s="33"/>
      <c r="HI698" s="33"/>
      <c r="HJ698" s="33"/>
      <c r="HK698" s="33"/>
      <c r="HL698" s="33"/>
      <c r="HM698" s="33"/>
      <c r="HN698" s="33"/>
      <c r="HO698" s="33"/>
      <c r="HP698" s="33"/>
      <c r="HQ698" s="33"/>
      <c r="HR698" s="33"/>
      <c r="HS698" s="33"/>
      <c r="HT698" s="33"/>
      <c r="HU698" s="33"/>
      <c r="HV698" s="33"/>
      <c r="HW698" s="33"/>
      <c r="HX698" s="33"/>
      <c r="HY698" s="33"/>
      <c r="HZ698" s="33"/>
      <c r="IA698" s="33"/>
      <c r="IB698" s="33"/>
      <c r="IC698" s="33"/>
      <c r="ID698" s="33"/>
      <c r="IE698" s="33"/>
      <c r="IF698" s="33"/>
      <c r="IG698" s="33"/>
      <c r="IH698" s="33"/>
      <c r="II698" s="33"/>
      <c r="IJ698" s="33"/>
      <c r="IK698" s="33"/>
      <c r="IL698" s="33"/>
      <c r="IM698" s="33"/>
      <c r="IN698" s="33"/>
      <c r="IO698" s="33"/>
      <c r="IP698" s="33"/>
      <c r="IQ698" s="33"/>
      <c r="IR698" s="33"/>
      <c r="IS698" s="33"/>
      <c r="IT698" s="33"/>
      <c r="IU698" s="33"/>
    </row>
    <row r="699" spans="1:255" s="34" customFormat="1" ht="18.75" customHeight="1">
      <c r="A699" s="31"/>
      <c r="B699" s="58"/>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148"/>
      <c r="AF699" s="190"/>
      <c r="AG699" s="190"/>
      <c r="AH699" s="190"/>
      <c r="AI699" s="190"/>
      <c r="AJ699" s="190"/>
      <c r="AK699" s="190"/>
      <c r="AL699" s="190"/>
      <c r="AM699" s="191"/>
      <c r="AN699" s="148"/>
      <c r="AO699" s="157"/>
      <c r="AP699" s="157"/>
      <c r="AQ699" s="157"/>
      <c r="AR699" s="157"/>
      <c r="AS699" s="157"/>
      <c r="AT699" s="157"/>
      <c r="AU699" s="157"/>
      <c r="AV699" s="158"/>
      <c r="AW699" s="148"/>
      <c r="AX699" s="180"/>
      <c r="AY699" s="180"/>
      <c r="AZ699" s="180"/>
      <c r="BA699" s="180"/>
      <c r="BB699" s="182"/>
      <c r="BC699" s="33"/>
      <c r="BD699" s="33"/>
      <c r="BE699" s="33"/>
      <c r="BF699" s="33"/>
      <c r="BG699" s="33"/>
      <c r="BH699" s="33"/>
      <c r="BI699" s="33"/>
      <c r="BJ699" s="33"/>
      <c r="BK699" s="33"/>
      <c r="BL699" s="33"/>
      <c r="BM699" s="33"/>
      <c r="BN699" s="33"/>
      <c r="BO699" s="33"/>
      <c r="BP699" s="33"/>
      <c r="BQ699" s="33"/>
      <c r="BR699" s="33"/>
      <c r="BS699" s="33"/>
      <c r="BT699" s="33"/>
      <c r="BU699" s="33"/>
      <c r="BV699" s="33"/>
      <c r="BW699" s="33"/>
      <c r="BX699" s="33"/>
      <c r="BY699" s="33"/>
      <c r="BZ699" s="33"/>
      <c r="CA699" s="33"/>
      <c r="CB699" s="33"/>
      <c r="CC699" s="33"/>
      <c r="CD699" s="33"/>
      <c r="CE699" s="33"/>
      <c r="CF699" s="33"/>
      <c r="CG699" s="33"/>
      <c r="CH699" s="33"/>
      <c r="CI699" s="33"/>
      <c r="CJ699" s="33"/>
      <c r="CK699" s="33"/>
      <c r="CL699" s="33"/>
      <c r="CM699" s="33"/>
      <c r="CN699" s="33"/>
      <c r="CO699" s="33"/>
      <c r="CP699" s="33"/>
      <c r="CQ699" s="33"/>
      <c r="CR699" s="33"/>
      <c r="CS699" s="33"/>
      <c r="CT699" s="33"/>
      <c r="CU699" s="33"/>
      <c r="CV699" s="33"/>
      <c r="CW699" s="33"/>
      <c r="CX699" s="33"/>
      <c r="CY699" s="33"/>
      <c r="CZ699" s="33"/>
      <c r="DA699" s="33"/>
      <c r="DB699" s="33"/>
      <c r="DC699" s="33"/>
      <c r="DD699" s="33"/>
      <c r="DE699" s="33"/>
      <c r="DF699" s="33"/>
      <c r="DG699" s="33"/>
      <c r="DH699" s="33"/>
      <c r="DI699" s="33"/>
      <c r="DJ699" s="33"/>
      <c r="DK699" s="33"/>
      <c r="DL699" s="33"/>
      <c r="DM699" s="33"/>
      <c r="DN699" s="33"/>
      <c r="DO699" s="33"/>
      <c r="DP699" s="33"/>
      <c r="DQ699" s="33"/>
      <c r="DR699" s="33"/>
      <c r="DS699" s="33"/>
      <c r="DT699" s="33"/>
      <c r="DU699" s="33"/>
      <c r="DV699" s="33"/>
      <c r="DW699" s="33"/>
      <c r="DX699" s="33"/>
      <c r="DY699" s="33"/>
      <c r="DZ699" s="33"/>
      <c r="EA699" s="33"/>
      <c r="EB699" s="33"/>
      <c r="EC699" s="33"/>
      <c r="ED699" s="33"/>
      <c r="EE699" s="33"/>
      <c r="EF699" s="33"/>
      <c r="EG699" s="33"/>
      <c r="EH699" s="33"/>
      <c r="EI699" s="33"/>
      <c r="EJ699" s="33"/>
      <c r="EK699" s="33"/>
      <c r="EL699" s="33"/>
      <c r="EM699" s="33"/>
      <c r="EN699" s="33"/>
      <c r="EO699" s="33"/>
      <c r="EP699" s="33"/>
      <c r="EQ699" s="33"/>
      <c r="ER699" s="33"/>
      <c r="ES699" s="33"/>
      <c r="ET699" s="33"/>
      <c r="EU699" s="33"/>
      <c r="EV699" s="33"/>
      <c r="EW699" s="33"/>
      <c r="EX699" s="33"/>
      <c r="EY699" s="33"/>
      <c r="EZ699" s="33"/>
      <c r="FA699" s="33"/>
      <c r="FB699" s="33"/>
      <c r="FC699" s="33"/>
      <c r="FD699" s="33"/>
      <c r="FE699" s="33"/>
      <c r="FF699" s="33"/>
      <c r="FG699" s="33"/>
      <c r="FH699" s="33"/>
      <c r="FI699" s="33"/>
      <c r="FJ699" s="33"/>
      <c r="FK699" s="33"/>
      <c r="FL699" s="33"/>
      <c r="FM699" s="33"/>
      <c r="FN699" s="33"/>
      <c r="FO699" s="33"/>
      <c r="FP699" s="33"/>
      <c r="FQ699" s="33"/>
      <c r="FR699" s="33"/>
      <c r="FS699" s="33"/>
      <c r="FT699" s="33"/>
      <c r="FU699" s="33"/>
      <c r="FV699" s="33"/>
      <c r="FW699" s="33"/>
      <c r="FX699" s="33"/>
      <c r="FY699" s="33"/>
      <c r="FZ699" s="33"/>
      <c r="GA699" s="33"/>
      <c r="GB699" s="33"/>
      <c r="GC699" s="33"/>
      <c r="GD699" s="33"/>
      <c r="GE699" s="33"/>
      <c r="GF699" s="33"/>
      <c r="GG699" s="33"/>
      <c r="GH699" s="33"/>
      <c r="GI699" s="33"/>
      <c r="GJ699" s="33"/>
      <c r="GK699" s="33"/>
      <c r="GL699" s="33"/>
      <c r="GM699" s="33"/>
      <c r="GN699" s="33"/>
      <c r="GO699" s="33"/>
      <c r="GP699" s="33"/>
      <c r="GQ699" s="33"/>
      <c r="GR699" s="33"/>
      <c r="GS699" s="33"/>
      <c r="GT699" s="33"/>
      <c r="GU699" s="33"/>
      <c r="GV699" s="33"/>
      <c r="GW699" s="33"/>
      <c r="GX699" s="33"/>
      <c r="GY699" s="33"/>
      <c r="GZ699" s="33"/>
      <c r="HA699" s="33"/>
      <c r="HB699" s="33"/>
      <c r="HC699" s="33"/>
      <c r="HD699" s="33"/>
      <c r="HE699" s="33"/>
      <c r="HF699" s="33"/>
      <c r="HG699" s="33"/>
      <c r="HH699" s="33"/>
      <c r="HI699" s="33"/>
      <c r="HJ699" s="33"/>
      <c r="HK699" s="33"/>
      <c r="HL699" s="33"/>
      <c r="HM699" s="33"/>
      <c r="HN699" s="33"/>
      <c r="HO699" s="33"/>
      <c r="HP699" s="33"/>
      <c r="HQ699" s="33"/>
      <c r="HR699" s="33"/>
      <c r="HS699" s="33"/>
      <c r="HT699" s="33"/>
      <c r="HU699" s="33"/>
      <c r="HV699" s="33"/>
      <c r="HW699" s="33"/>
      <c r="HX699" s="33"/>
      <c r="HY699" s="33"/>
      <c r="HZ699" s="33"/>
      <c r="IA699" s="33"/>
      <c r="IB699" s="33"/>
      <c r="IC699" s="33"/>
      <c r="ID699" s="33"/>
      <c r="IE699" s="33"/>
      <c r="IF699" s="33"/>
      <c r="IG699" s="33"/>
      <c r="IH699" s="33"/>
      <c r="II699" s="33"/>
      <c r="IJ699" s="33"/>
      <c r="IK699" s="33"/>
      <c r="IL699" s="33"/>
      <c r="IM699" s="33"/>
      <c r="IN699" s="33"/>
      <c r="IO699" s="33"/>
      <c r="IP699" s="33"/>
      <c r="IQ699" s="33"/>
      <c r="IR699" s="33"/>
      <c r="IS699" s="33"/>
      <c r="IT699" s="33"/>
      <c r="IU699" s="33"/>
    </row>
    <row r="700" spans="1:255" s="34" customFormat="1" ht="18.75" customHeight="1" thickBot="1">
      <c r="A700" s="31"/>
      <c r="B700" s="62"/>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159"/>
      <c r="AF700" s="199"/>
      <c r="AG700" s="199"/>
      <c r="AH700" s="199"/>
      <c r="AI700" s="199"/>
      <c r="AJ700" s="199"/>
      <c r="AK700" s="199"/>
      <c r="AL700" s="199"/>
      <c r="AM700" s="200"/>
      <c r="AN700" s="159"/>
      <c r="AO700" s="162"/>
      <c r="AP700" s="162"/>
      <c r="AQ700" s="162"/>
      <c r="AR700" s="162"/>
      <c r="AS700" s="162"/>
      <c r="AT700" s="162"/>
      <c r="AU700" s="162"/>
      <c r="AV700" s="163"/>
      <c r="AW700" s="164"/>
      <c r="AX700" s="201"/>
      <c r="AY700" s="201"/>
      <c r="AZ700" s="201"/>
      <c r="BA700" s="201"/>
      <c r="BB700" s="202"/>
      <c r="BC700" s="33"/>
      <c r="BD700" s="33"/>
      <c r="BE700" s="33"/>
      <c r="BF700" s="33"/>
      <c r="BG700" s="33"/>
      <c r="BH700" s="33"/>
      <c r="BI700" s="33"/>
      <c r="BJ700" s="33"/>
      <c r="BK700" s="33"/>
      <c r="BL700" s="33"/>
      <c r="BM700" s="33"/>
      <c r="BN700" s="33"/>
      <c r="BO700" s="33"/>
      <c r="BP700" s="33"/>
      <c r="BQ700" s="33"/>
      <c r="BR700" s="33"/>
      <c r="BS700" s="33"/>
      <c r="BT700" s="33"/>
      <c r="BU700" s="33"/>
      <c r="BV700" s="33"/>
      <c r="BW700" s="33"/>
      <c r="BX700" s="33"/>
      <c r="BY700" s="33"/>
      <c r="BZ700" s="33"/>
      <c r="CA700" s="33"/>
      <c r="CB700" s="33"/>
      <c r="CC700" s="33"/>
      <c r="CD700" s="33"/>
      <c r="CE700" s="33"/>
      <c r="CF700" s="33"/>
      <c r="CG700" s="33"/>
      <c r="CH700" s="33"/>
      <c r="CI700" s="33"/>
      <c r="CJ700" s="33"/>
      <c r="CK700" s="33"/>
      <c r="CL700" s="33"/>
      <c r="CM700" s="33"/>
      <c r="CN700" s="33"/>
      <c r="CO700" s="33"/>
      <c r="CP700" s="33"/>
      <c r="CQ700" s="33"/>
      <c r="CR700" s="33"/>
      <c r="CS700" s="33"/>
      <c r="CT700" s="33"/>
      <c r="CU700" s="33"/>
      <c r="CV700" s="33"/>
      <c r="CW700" s="33"/>
      <c r="CX700" s="33"/>
      <c r="CY700" s="33"/>
      <c r="CZ700" s="33"/>
      <c r="DA700" s="33"/>
      <c r="DB700" s="33"/>
      <c r="DC700" s="33"/>
      <c r="DD700" s="33"/>
      <c r="DE700" s="33"/>
      <c r="DF700" s="33"/>
      <c r="DG700" s="33"/>
      <c r="DH700" s="33"/>
      <c r="DI700" s="33"/>
      <c r="DJ700" s="33"/>
      <c r="DK700" s="33"/>
      <c r="DL700" s="33"/>
      <c r="DM700" s="33"/>
      <c r="DN700" s="33"/>
      <c r="DO700" s="33"/>
      <c r="DP700" s="33"/>
      <c r="DQ700" s="33"/>
      <c r="DR700" s="33"/>
      <c r="DS700" s="33"/>
      <c r="DT700" s="33"/>
      <c r="DU700" s="33"/>
      <c r="DV700" s="33"/>
      <c r="DW700" s="33"/>
      <c r="DX700" s="33"/>
      <c r="DY700" s="33"/>
      <c r="DZ700" s="33"/>
      <c r="EA700" s="33"/>
      <c r="EB700" s="33"/>
      <c r="EC700" s="33"/>
      <c r="ED700" s="33"/>
      <c r="EE700" s="33"/>
      <c r="EF700" s="33"/>
      <c r="EG700" s="33"/>
      <c r="EH700" s="33"/>
      <c r="EI700" s="33"/>
      <c r="EJ700" s="33"/>
      <c r="EK700" s="33"/>
      <c r="EL700" s="33"/>
      <c r="EM700" s="33"/>
      <c r="EN700" s="33"/>
      <c r="EO700" s="33"/>
      <c r="EP700" s="33"/>
      <c r="EQ700" s="33"/>
      <c r="ER700" s="33"/>
      <c r="ES700" s="33"/>
      <c r="ET700" s="33"/>
      <c r="EU700" s="33"/>
      <c r="EV700" s="33"/>
      <c r="EW700" s="33"/>
      <c r="EX700" s="33"/>
      <c r="EY700" s="33"/>
      <c r="EZ700" s="33"/>
      <c r="FA700" s="33"/>
      <c r="FB700" s="33"/>
      <c r="FC700" s="33"/>
      <c r="FD700" s="33"/>
      <c r="FE700" s="33"/>
      <c r="FF700" s="33"/>
      <c r="FG700" s="33"/>
      <c r="FH700" s="33"/>
      <c r="FI700" s="33"/>
      <c r="FJ700" s="33"/>
      <c r="FK700" s="33"/>
      <c r="FL700" s="33"/>
      <c r="FM700" s="33"/>
      <c r="FN700" s="33"/>
      <c r="FO700" s="33"/>
      <c r="FP700" s="33"/>
      <c r="FQ700" s="33"/>
      <c r="FR700" s="33"/>
      <c r="FS700" s="33"/>
      <c r="FT700" s="33"/>
      <c r="FU700" s="33"/>
      <c r="FV700" s="33"/>
      <c r="FW700" s="33"/>
      <c r="FX700" s="33"/>
      <c r="FY700" s="33"/>
      <c r="FZ700" s="33"/>
      <c r="GA700" s="33"/>
      <c r="GB700" s="33"/>
      <c r="GC700" s="33"/>
      <c r="GD700" s="33"/>
      <c r="GE700" s="33"/>
      <c r="GF700" s="33"/>
      <c r="GG700" s="33"/>
      <c r="GH700" s="33"/>
      <c r="GI700" s="33"/>
      <c r="GJ700" s="33"/>
      <c r="GK700" s="33"/>
      <c r="GL700" s="33"/>
      <c r="GM700" s="33"/>
      <c r="GN700" s="33"/>
      <c r="GO700" s="33"/>
      <c r="GP700" s="33"/>
      <c r="GQ700" s="33"/>
      <c r="GR700" s="33"/>
      <c r="GS700" s="33"/>
      <c r="GT700" s="33"/>
      <c r="GU700" s="33"/>
      <c r="GV700" s="33"/>
      <c r="GW700" s="33"/>
      <c r="GX700" s="33"/>
      <c r="GY700" s="33"/>
      <c r="GZ700" s="33"/>
      <c r="HA700" s="33"/>
      <c r="HB700" s="33"/>
      <c r="HC700" s="33"/>
      <c r="HD700" s="33"/>
      <c r="HE700" s="33"/>
      <c r="HF700" s="33"/>
      <c r="HG700" s="33"/>
      <c r="HH700" s="33"/>
      <c r="HI700" s="33"/>
      <c r="HJ700" s="33"/>
      <c r="HK700" s="33"/>
      <c r="HL700" s="33"/>
      <c r="HM700" s="33"/>
      <c r="HN700" s="33"/>
      <c r="HO700" s="33"/>
      <c r="HP700" s="33"/>
      <c r="HQ700" s="33"/>
      <c r="HR700" s="33"/>
      <c r="HS700" s="33"/>
      <c r="HT700" s="33"/>
      <c r="HU700" s="33"/>
      <c r="HV700" s="33"/>
      <c r="HW700" s="33"/>
      <c r="HX700" s="33"/>
      <c r="HY700" s="33"/>
      <c r="HZ700" s="33"/>
      <c r="IA700" s="33"/>
      <c r="IB700" s="33"/>
      <c r="IC700" s="33"/>
      <c r="ID700" s="33"/>
      <c r="IE700" s="33"/>
      <c r="IF700" s="33"/>
      <c r="IG700" s="33"/>
      <c r="IH700" s="33"/>
      <c r="II700" s="33"/>
      <c r="IJ700" s="33"/>
      <c r="IK700" s="33"/>
      <c r="IL700" s="33"/>
      <c r="IM700" s="33"/>
      <c r="IN700" s="33"/>
      <c r="IO700" s="33"/>
      <c r="IP700" s="33"/>
      <c r="IQ700" s="33"/>
      <c r="IR700" s="33"/>
      <c r="IS700" s="33"/>
      <c r="IT700" s="33"/>
      <c r="IU700" s="33"/>
    </row>
    <row r="701" spans="1:255" s="34" customFormat="1" ht="18.75" customHeight="1" thickTop="1" thickBot="1">
      <c r="A701" s="48"/>
      <c r="B701" s="183" t="s">
        <v>80</v>
      </c>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c r="Z701" s="203"/>
      <c r="AA701" s="203"/>
      <c r="AB701" s="203"/>
      <c r="AC701" s="203"/>
      <c r="AD701" s="204"/>
      <c r="AE701" s="186">
        <f>SUM(AE693:AM700)</f>
        <v>150000</v>
      </c>
      <c r="AF701" s="205"/>
      <c r="AG701" s="205"/>
      <c r="AH701" s="205"/>
      <c r="AI701" s="205"/>
      <c r="AJ701" s="205"/>
      <c r="AK701" s="205"/>
      <c r="AL701" s="205"/>
      <c r="AM701" s="206"/>
      <c r="AN701" s="186">
        <f>SUM(AN693:AW700)</f>
        <v>150000</v>
      </c>
      <c r="AO701" s="205"/>
      <c r="AP701" s="205"/>
      <c r="AQ701" s="205"/>
      <c r="AR701" s="205"/>
      <c r="AS701" s="205"/>
      <c r="AT701" s="205"/>
      <c r="AU701" s="205"/>
      <c r="AV701" s="206"/>
      <c r="AW701" s="186"/>
      <c r="AX701" s="205"/>
      <c r="AY701" s="205"/>
      <c r="AZ701" s="205"/>
      <c r="BA701" s="205"/>
      <c r="BB701" s="207"/>
      <c r="BC701" s="33"/>
      <c r="BD701" s="33"/>
      <c r="BE701" s="33"/>
      <c r="BF701" s="33"/>
      <c r="BG701" s="33"/>
      <c r="BH701" s="33"/>
      <c r="BI701" s="33"/>
      <c r="BJ701" s="33"/>
      <c r="BK701" s="33"/>
      <c r="BL701" s="33"/>
      <c r="BM701" s="33"/>
      <c r="BN701" s="33"/>
      <c r="BO701" s="33"/>
      <c r="BP701" s="33"/>
      <c r="BQ701" s="33"/>
      <c r="BR701" s="33"/>
      <c r="BS701" s="33"/>
      <c r="BT701" s="33"/>
      <c r="BU701" s="33"/>
      <c r="BV701" s="33"/>
      <c r="BW701" s="33"/>
      <c r="BX701" s="33"/>
      <c r="BY701" s="33"/>
      <c r="BZ701" s="33"/>
      <c r="CA701" s="33"/>
      <c r="CB701" s="33"/>
      <c r="CC701" s="33"/>
      <c r="CD701" s="33"/>
      <c r="CE701" s="33"/>
      <c r="CF701" s="33"/>
      <c r="CG701" s="33"/>
      <c r="CH701" s="33"/>
      <c r="CI701" s="33"/>
      <c r="CJ701" s="33"/>
      <c r="CK701" s="33"/>
      <c r="CL701" s="33"/>
      <c r="CM701" s="33"/>
      <c r="CN701" s="33"/>
      <c r="CO701" s="33"/>
      <c r="CP701" s="33"/>
      <c r="CQ701" s="33"/>
      <c r="CR701" s="33"/>
      <c r="CS701" s="33"/>
      <c r="CT701" s="33"/>
      <c r="CU701" s="33"/>
      <c r="CV701" s="33"/>
      <c r="CW701" s="33"/>
      <c r="CX701" s="33"/>
      <c r="CY701" s="33"/>
      <c r="CZ701" s="33"/>
      <c r="DA701" s="33"/>
      <c r="DB701" s="33"/>
      <c r="DC701" s="33"/>
      <c r="DD701" s="33"/>
      <c r="DE701" s="33"/>
      <c r="DF701" s="33"/>
      <c r="DG701" s="33"/>
      <c r="DH701" s="33"/>
      <c r="DI701" s="33"/>
      <c r="DJ701" s="33"/>
      <c r="DK701" s="33"/>
      <c r="DL701" s="33"/>
      <c r="DM701" s="33"/>
      <c r="DN701" s="33"/>
      <c r="DO701" s="33"/>
      <c r="DP701" s="33"/>
      <c r="DQ701" s="33"/>
      <c r="DR701" s="33"/>
      <c r="DS701" s="33"/>
      <c r="DT701" s="33"/>
      <c r="DU701" s="33"/>
      <c r="DV701" s="33"/>
      <c r="DW701" s="33"/>
      <c r="DX701" s="33"/>
      <c r="DY701" s="33"/>
      <c r="DZ701" s="33"/>
      <c r="EA701" s="33"/>
      <c r="EB701" s="33"/>
      <c r="EC701" s="33"/>
      <c r="ED701" s="33"/>
      <c r="EE701" s="33"/>
      <c r="EF701" s="33"/>
      <c r="EG701" s="33"/>
      <c r="EH701" s="33"/>
      <c r="EI701" s="33"/>
      <c r="EJ701" s="33"/>
      <c r="EK701" s="33"/>
      <c r="EL701" s="33"/>
      <c r="EM701" s="33"/>
      <c r="EN701" s="33"/>
      <c r="EO701" s="33"/>
      <c r="EP701" s="33"/>
      <c r="EQ701" s="33"/>
      <c r="ER701" s="33"/>
      <c r="ES701" s="33"/>
      <c r="ET701" s="33"/>
      <c r="EU701" s="33"/>
      <c r="EV701" s="33"/>
      <c r="EW701" s="33"/>
      <c r="EX701" s="33"/>
      <c r="EY701" s="33"/>
      <c r="EZ701" s="33"/>
      <c r="FA701" s="33"/>
      <c r="FB701" s="33"/>
      <c r="FC701" s="33"/>
      <c r="FD701" s="33"/>
      <c r="FE701" s="33"/>
      <c r="FF701" s="33"/>
      <c r="FG701" s="33"/>
      <c r="FH701" s="33"/>
      <c r="FI701" s="33"/>
      <c r="FJ701" s="33"/>
      <c r="FK701" s="33"/>
      <c r="FL701" s="33"/>
      <c r="FM701" s="33"/>
      <c r="FN701" s="33"/>
      <c r="FO701" s="33"/>
      <c r="FP701" s="33"/>
      <c r="FQ701" s="33"/>
      <c r="FR701" s="33"/>
      <c r="FS701" s="33"/>
      <c r="FT701" s="33"/>
      <c r="FU701" s="33"/>
      <c r="FV701" s="33"/>
      <c r="FW701" s="33"/>
      <c r="FX701" s="33"/>
      <c r="FY701" s="33"/>
      <c r="FZ701" s="33"/>
      <c r="GA701" s="33"/>
      <c r="GB701" s="33"/>
      <c r="GC701" s="33"/>
      <c r="GD701" s="33"/>
      <c r="GE701" s="33"/>
      <c r="GF701" s="33"/>
      <c r="GG701" s="33"/>
      <c r="GH701" s="33"/>
      <c r="GI701" s="33"/>
      <c r="GJ701" s="33"/>
      <c r="GK701" s="33"/>
      <c r="GL701" s="33"/>
      <c r="GM701" s="33"/>
      <c r="GN701" s="33"/>
      <c r="GO701" s="33"/>
      <c r="GP701" s="33"/>
      <c r="GQ701" s="33"/>
      <c r="GR701" s="33"/>
      <c r="GS701" s="33"/>
      <c r="GT701" s="33"/>
      <c r="GU701" s="33"/>
      <c r="GV701" s="33"/>
      <c r="GW701" s="33"/>
      <c r="GX701" s="33"/>
      <c r="GY701" s="33"/>
      <c r="GZ701" s="33"/>
      <c r="HA701" s="33"/>
      <c r="HB701" s="33"/>
      <c r="HC701" s="33"/>
      <c r="HD701" s="33"/>
      <c r="HE701" s="33"/>
      <c r="HF701" s="33"/>
      <c r="HG701" s="33"/>
      <c r="HH701" s="33"/>
      <c r="HI701" s="33"/>
      <c r="HJ701" s="33"/>
      <c r="HK701" s="33"/>
      <c r="HL701" s="33"/>
      <c r="HM701" s="33"/>
      <c r="HN701" s="33"/>
      <c r="HO701" s="33"/>
      <c r="HP701" s="33"/>
      <c r="HQ701" s="33"/>
      <c r="HR701" s="33"/>
      <c r="HS701" s="33"/>
      <c r="HT701" s="33"/>
      <c r="HU701" s="33"/>
      <c r="HV701" s="33"/>
      <c r="HW701" s="33"/>
      <c r="HX701" s="33"/>
      <c r="HY701" s="33"/>
      <c r="HZ701" s="33"/>
      <c r="IA701" s="33"/>
      <c r="IB701" s="33"/>
      <c r="IC701" s="33"/>
      <c r="ID701" s="33"/>
      <c r="IE701" s="33"/>
      <c r="IF701" s="33"/>
      <c r="IG701" s="33"/>
      <c r="IH701" s="33"/>
      <c r="II701" s="33"/>
      <c r="IJ701" s="33"/>
      <c r="IK701" s="33"/>
      <c r="IL701" s="33"/>
      <c r="IM701" s="33"/>
      <c r="IN701" s="33"/>
      <c r="IO701" s="33"/>
      <c r="IP701" s="33"/>
      <c r="IQ701" s="33"/>
      <c r="IR701" s="33"/>
      <c r="IS701" s="33"/>
      <c r="IT701" s="33"/>
      <c r="IU701" s="33"/>
    </row>
    <row r="702" spans="1:255" ht="13.5">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c r="AI702" s="64"/>
      <c r="AJ702" s="64"/>
      <c r="AK702" s="64"/>
      <c r="AL702" s="64"/>
      <c r="AM702" s="64"/>
      <c r="AN702" s="64"/>
      <c r="AO702" s="64"/>
      <c r="AP702" s="64"/>
      <c r="AQ702" s="64"/>
      <c r="AR702" s="64"/>
      <c r="AS702" s="64"/>
      <c r="AT702" s="64"/>
      <c r="AU702" s="64"/>
      <c r="AV702" s="64"/>
      <c r="AW702" s="64"/>
      <c r="AX702" s="64"/>
      <c r="AY702" s="64"/>
      <c r="AZ702" s="64"/>
      <c r="BA702" s="64"/>
      <c r="BB702" s="64"/>
    </row>
    <row r="703" spans="1:255">
      <c r="E703" s="81"/>
      <c r="F703" s="81"/>
      <c r="G703" s="81"/>
      <c r="H703" s="81"/>
      <c r="I703" s="81"/>
      <c r="J703" s="81"/>
      <c r="K703" s="81"/>
      <c r="L703" s="81"/>
      <c r="M703" s="81"/>
      <c r="N703" s="81"/>
      <c r="O703" s="81"/>
      <c r="P703" s="81"/>
      <c r="Q703" s="81"/>
      <c r="R703" s="81"/>
      <c r="S703" s="81"/>
      <c r="T703" s="81"/>
      <c r="U703" s="81"/>
      <c r="V703" s="81"/>
      <c r="W703" s="81"/>
      <c r="X703" s="81"/>
      <c r="Y703" s="81"/>
      <c r="Z703" s="81"/>
      <c r="AA703" s="81"/>
      <c r="AB703" s="81"/>
      <c r="AC703" s="81"/>
      <c r="AD703" s="81"/>
      <c r="AE703" s="81"/>
      <c r="AF703" s="81"/>
      <c r="AG703" s="81"/>
      <c r="AH703" s="81"/>
      <c r="AI703" s="81"/>
      <c r="AJ703" s="81"/>
      <c r="AK703" s="81"/>
      <c r="AL703" s="81"/>
      <c r="AM703" s="81"/>
      <c r="AN703" s="81"/>
      <c r="AO703" s="81"/>
      <c r="AP703" s="81"/>
      <c r="AQ703" s="81"/>
      <c r="AR703" s="81"/>
      <c r="AS703" s="81"/>
      <c r="AT703" s="81"/>
      <c r="AU703" s="81"/>
      <c r="AV703" s="81"/>
      <c r="AW703" s="81"/>
      <c r="AX703" s="81"/>
      <c r="AY703" s="81"/>
      <c r="AZ703" s="81"/>
      <c r="BA703" s="81"/>
      <c r="BB703" s="81"/>
    </row>
    <row r="704" spans="1:255">
      <c r="E704" s="81"/>
      <c r="F704" s="81"/>
      <c r="G704" s="81"/>
      <c r="H704" s="81"/>
      <c r="I704" s="81"/>
      <c r="J704" s="81"/>
      <c r="K704" s="81"/>
      <c r="L704" s="81"/>
      <c r="M704" s="81"/>
      <c r="N704" s="81"/>
      <c r="O704" s="81"/>
      <c r="P704" s="81"/>
      <c r="Q704" s="81"/>
      <c r="R704" s="81"/>
      <c r="S704" s="81"/>
      <c r="T704" s="81"/>
      <c r="U704" s="81"/>
      <c r="V704" s="81"/>
      <c r="W704" s="81"/>
      <c r="X704" s="81"/>
      <c r="Y704" s="81"/>
      <c r="Z704" s="81"/>
      <c r="AA704" s="81"/>
      <c r="AB704" s="81"/>
      <c r="AC704" s="81"/>
      <c r="AD704" s="81"/>
      <c r="AE704" s="81"/>
      <c r="AF704" s="81"/>
      <c r="AG704" s="81"/>
      <c r="AH704" s="81"/>
      <c r="AI704" s="81"/>
      <c r="AJ704" s="81"/>
      <c r="AK704" s="81"/>
      <c r="AL704" s="81"/>
      <c r="AM704" s="81"/>
      <c r="AN704" s="81"/>
      <c r="AO704" s="81"/>
      <c r="AP704" s="81"/>
      <c r="AQ704" s="81"/>
      <c r="AR704" s="81"/>
      <c r="AS704" s="81"/>
      <c r="AT704" s="81"/>
      <c r="AU704" s="81"/>
      <c r="AV704" s="81"/>
      <c r="AW704" s="81"/>
      <c r="AX704" s="81"/>
      <c r="AY704" s="81"/>
      <c r="AZ704" s="81"/>
      <c r="BA704" s="81"/>
      <c r="BB704" s="81"/>
    </row>
    <row r="705" spans="5:54" ht="13.5">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c r="AI705" s="64"/>
      <c r="AJ705" s="64"/>
      <c r="AK705" s="64"/>
      <c r="AL705" s="64"/>
      <c r="AM705" s="64"/>
      <c r="AN705" s="64"/>
      <c r="AO705" s="64"/>
      <c r="AP705" s="64"/>
      <c r="AQ705" s="64"/>
      <c r="AR705" s="64"/>
      <c r="AS705" s="64"/>
      <c r="AT705" s="64"/>
      <c r="AU705" s="64"/>
      <c r="AV705" s="64"/>
      <c r="AW705" s="64"/>
      <c r="AX705" s="64"/>
      <c r="AY705" s="64"/>
      <c r="AZ705" s="64"/>
      <c r="BA705" s="64"/>
      <c r="BB705" s="64"/>
    </row>
    <row r="706" spans="5:54" ht="13.5">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c r="AI706" s="64"/>
      <c r="AJ706" s="64"/>
      <c r="AK706" s="64"/>
      <c r="AL706" s="64"/>
      <c r="AM706" s="64"/>
      <c r="AN706" s="64"/>
      <c r="AO706" s="64"/>
      <c r="AP706" s="64"/>
      <c r="AQ706" s="64"/>
      <c r="AR706" s="64"/>
      <c r="AS706" s="64"/>
      <c r="AT706" s="64"/>
      <c r="AU706" s="64"/>
      <c r="AV706" s="64"/>
      <c r="AW706" s="64"/>
      <c r="AX706" s="64"/>
      <c r="AY706" s="64"/>
      <c r="AZ706" s="64"/>
      <c r="BA706" s="64"/>
      <c r="BB706" s="64"/>
    </row>
    <row r="707" spans="5:54" ht="13.5">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c r="AI707" s="64"/>
      <c r="AJ707" s="64"/>
      <c r="AK707" s="64"/>
      <c r="AL707" s="64"/>
      <c r="AM707" s="64"/>
      <c r="AN707" s="64"/>
      <c r="AO707" s="64"/>
      <c r="AP707" s="64"/>
      <c r="AQ707" s="64"/>
      <c r="AR707" s="64"/>
      <c r="AS707" s="64"/>
      <c r="AT707" s="64"/>
      <c r="AU707" s="64"/>
      <c r="AV707" s="64"/>
      <c r="AW707" s="64"/>
      <c r="AX707" s="64"/>
      <c r="AY707" s="64"/>
      <c r="AZ707" s="64"/>
      <c r="BA707" s="64"/>
      <c r="BB707" s="64"/>
    </row>
    <row r="709" spans="5:54">
      <c r="E709" s="81"/>
      <c r="F709" s="81"/>
      <c r="G709" s="81"/>
      <c r="H709" s="81"/>
      <c r="I709" s="81"/>
      <c r="J709" s="81"/>
      <c r="K709" s="81"/>
      <c r="L709" s="81"/>
      <c r="M709" s="81"/>
      <c r="N709" s="81"/>
      <c r="O709" s="81"/>
      <c r="P709" s="81"/>
      <c r="Q709" s="81"/>
      <c r="R709" s="81"/>
      <c r="S709" s="81"/>
      <c r="T709" s="81"/>
      <c r="U709" s="81"/>
      <c r="V709" s="81"/>
      <c r="W709" s="81"/>
      <c r="X709" s="81"/>
      <c r="Y709" s="81"/>
      <c r="Z709" s="81"/>
      <c r="AA709" s="81"/>
      <c r="AB709" s="81"/>
      <c r="AC709" s="81"/>
      <c r="AD709" s="81"/>
      <c r="AE709" s="81"/>
      <c r="AF709" s="81"/>
      <c r="AG709" s="81"/>
      <c r="AH709" s="81"/>
      <c r="AI709" s="81"/>
      <c r="AJ709" s="81"/>
      <c r="AK709" s="81"/>
      <c r="AL709" s="81"/>
      <c r="AM709" s="81"/>
      <c r="AN709" s="81"/>
      <c r="AO709" s="81"/>
      <c r="AP709" s="81"/>
      <c r="AQ709" s="81"/>
      <c r="AR709" s="81"/>
      <c r="AS709" s="81"/>
      <c r="AT709" s="81"/>
      <c r="AU709" s="81"/>
      <c r="AV709" s="81"/>
      <c r="AW709" s="81"/>
      <c r="AX709" s="81"/>
      <c r="AY709" s="81"/>
      <c r="AZ709" s="81"/>
      <c r="BA709" s="81"/>
      <c r="BB709" s="81"/>
    </row>
    <row r="710" spans="5:54">
      <c r="E710" s="81"/>
      <c r="F710" s="81"/>
      <c r="G710" s="81"/>
      <c r="H710" s="81"/>
      <c r="I710" s="81"/>
      <c r="J710" s="81"/>
      <c r="K710" s="81"/>
      <c r="L710" s="81"/>
      <c r="M710" s="81"/>
      <c r="N710" s="81"/>
      <c r="O710" s="81"/>
      <c r="P710" s="81"/>
      <c r="Q710" s="81"/>
      <c r="R710" s="81"/>
      <c r="S710" s="81"/>
      <c r="T710" s="81"/>
      <c r="U710" s="81"/>
      <c r="V710" s="81"/>
      <c r="W710" s="81"/>
      <c r="X710" s="81"/>
      <c r="Y710" s="81"/>
      <c r="Z710" s="81"/>
      <c r="AA710" s="81"/>
      <c r="AB710" s="81"/>
      <c r="AC710" s="81"/>
      <c r="AD710" s="81"/>
      <c r="AE710" s="81"/>
      <c r="AF710" s="81"/>
      <c r="AG710" s="81"/>
      <c r="AH710" s="81"/>
      <c r="AI710" s="81"/>
      <c r="AJ710" s="81"/>
      <c r="AK710" s="81"/>
      <c r="AL710" s="81"/>
      <c r="AM710" s="81"/>
      <c r="AN710" s="81"/>
      <c r="AO710" s="81"/>
      <c r="AP710" s="81"/>
      <c r="AQ710" s="81"/>
      <c r="AR710" s="81"/>
      <c r="AS710" s="81"/>
      <c r="AT710" s="81"/>
      <c r="AU710" s="81"/>
      <c r="AV710" s="81"/>
      <c r="AW710" s="81"/>
      <c r="AX710" s="81"/>
      <c r="AY710" s="81"/>
      <c r="AZ710" s="81"/>
      <c r="BA710" s="81"/>
      <c r="BB710" s="81"/>
    </row>
    <row r="711" spans="5:54" ht="13.5">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c r="AI711" s="64"/>
      <c r="AJ711" s="64"/>
      <c r="AK711" s="64"/>
      <c r="AL711" s="64"/>
      <c r="AM711" s="64"/>
      <c r="AN711" s="64"/>
      <c r="AO711" s="64"/>
      <c r="AP711" s="64"/>
      <c r="AQ711" s="64"/>
      <c r="AR711" s="64"/>
      <c r="AS711" s="64"/>
      <c r="AT711" s="64"/>
      <c r="AU711" s="64"/>
      <c r="AV711" s="64"/>
      <c r="AW711" s="64"/>
      <c r="AX711" s="64"/>
      <c r="AY711" s="64"/>
      <c r="AZ711" s="64"/>
      <c r="BA711" s="64"/>
      <c r="BB711" s="64"/>
    </row>
    <row r="712" spans="5:54" ht="13.5">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c r="AI712" s="64"/>
      <c r="AJ712" s="64"/>
      <c r="AK712" s="64"/>
      <c r="AL712" s="64"/>
      <c r="AM712" s="64"/>
      <c r="AN712" s="64"/>
      <c r="AO712" s="64"/>
      <c r="AP712" s="64"/>
      <c r="AQ712" s="64"/>
      <c r="AR712" s="64"/>
      <c r="AS712" s="64"/>
      <c r="AT712" s="64"/>
      <c r="AU712" s="64"/>
      <c r="AV712" s="64"/>
      <c r="AW712" s="64"/>
      <c r="AX712" s="64"/>
      <c r="AY712" s="64"/>
      <c r="AZ712" s="64"/>
      <c r="BA712" s="64"/>
      <c r="BB712" s="64"/>
    </row>
  </sheetData>
  <mergeCells count="709">
    <mergeCell ref="C366:AD366"/>
    <mergeCell ref="AE700:AM700"/>
    <mergeCell ref="AN700:AV700"/>
    <mergeCell ref="AW700:BB700"/>
    <mergeCell ref="B701:AD701"/>
    <mergeCell ref="AE701:AM701"/>
    <mergeCell ref="AN701:AV701"/>
    <mergeCell ref="AW701:BB701"/>
    <mergeCell ref="AE698:AM698"/>
    <mergeCell ref="AN698:AV698"/>
    <mergeCell ref="AW698:BB698"/>
    <mergeCell ref="AE699:AM699"/>
    <mergeCell ref="AN699:AV699"/>
    <mergeCell ref="AW699:BB699"/>
    <mergeCell ref="AE696:AM696"/>
    <mergeCell ref="AN696:AV696"/>
    <mergeCell ref="AW696:BB696"/>
    <mergeCell ref="AE697:AM697"/>
    <mergeCell ref="AN697:AV697"/>
    <mergeCell ref="AW697:BB697"/>
    <mergeCell ref="AE694:AM694"/>
    <mergeCell ref="AN694:AV694"/>
    <mergeCell ref="AW694:BB694"/>
    <mergeCell ref="AE695:AM695"/>
    <mergeCell ref="AN695:AV695"/>
    <mergeCell ref="AW695:BB695"/>
    <mergeCell ref="B676:BB685"/>
    <mergeCell ref="B691:AD692"/>
    <mergeCell ref="AE691:AM692"/>
    <mergeCell ref="AN691:AV692"/>
    <mergeCell ref="AW691:BB692"/>
    <mergeCell ref="AE693:AM693"/>
    <mergeCell ref="AN693:AV693"/>
    <mergeCell ref="AW693:BB693"/>
    <mergeCell ref="B664:AD664"/>
    <mergeCell ref="AE664:AM664"/>
    <mergeCell ref="AN664:AV664"/>
    <mergeCell ref="AW664:BB664"/>
    <mergeCell ref="A671:K671"/>
    <mergeCell ref="L671:O671"/>
    <mergeCell ref="P671:U671"/>
    <mergeCell ref="V671:BB671"/>
    <mergeCell ref="AE662:AM662"/>
    <mergeCell ref="AN662:AV662"/>
    <mergeCell ref="AW662:BB662"/>
    <mergeCell ref="AE663:AM663"/>
    <mergeCell ref="AN663:AV663"/>
    <mergeCell ref="AW663:BB663"/>
    <mergeCell ref="AE660:AM660"/>
    <mergeCell ref="AN660:AV660"/>
    <mergeCell ref="AW660:BB660"/>
    <mergeCell ref="AE661:AM661"/>
    <mergeCell ref="AN661:AV661"/>
    <mergeCell ref="AW661:BB661"/>
    <mergeCell ref="AE658:AM658"/>
    <mergeCell ref="AN658:AV658"/>
    <mergeCell ref="AW658:BB658"/>
    <mergeCell ref="AE659:AM659"/>
    <mergeCell ref="AN659:AV659"/>
    <mergeCell ref="AW659:BB659"/>
    <mergeCell ref="AE657:AM657"/>
    <mergeCell ref="AN657:AV657"/>
    <mergeCell ref="AW657:BB657"/>
    <mergeCell ref="A635:K635"/>
    <mergeCell ref="L635:O635"/>
    <mergeCell ref="P635:U635"/>
    <mergeCell ref="V635:BB635"/>
    <mergeCell ref="B640:BB649"/>
    <mergeCell ref="B655:AD656"/>
    <mergeCell ref="AE655:AM656"/>
    <mergeCell ref="AN655:AV656"/>
    <mergeCell ref="AW655:BB656"/>
    <mergeCell ref="AE627:AM627"/>
    <mergeCell ref="AN627:AV627"/>
    <mergeCell ref="AW627:BB627"/>
    <mergeCell ref="B628:AD628"/>
    <mergeCell ref="AE628:AM628"/>
    <mergeCell ref="AN628:AV628"/>
    <mergeCell ref="AW628:BB628"/>
    <mergeCell ref="AE625:AM625"/>
    <mergeCell ref="AN625:AV625"/>
    <mergeCell ref="AW625:BB625"/>
    <mergeCell ref="AE626:AM626"/>
    <mergeCell ref="AN626:AV626"/>
    <mergeCell ref="AW626:BB626"/>
    <mergeCell ref="AE623:AM623"/>
    <mergeCell ref="AN623:AV623"/>
    <mergeCell ref="AW623:BB623"/>
    <mergeCell ref="AE624:AM624"/>
    <mergeCell ref="AN624:AV624"/>
    <mergeCell ref="AW624:BB624"/>
    <mergeCell ref="AE621:AM621"/>
    <mergeCell ref="AN621:AV621"/>
    <mergeCell ref="AW621:BB621"/>
    <mergeCell ref="AE622:AM622"/>
    <mergeCell ref="AN622:AV622"/>
    <mergeCell ref="AW622:BB622"/>
    <mergeCell ref="B603:BB612"/>
    <mergeCell ref="B618:AD619"/>
    <mergeCell ref="AE618:AM619"/>
    <mergeCell ref="AN618:AV619"/>
    <mergeCell ref="AW618:BB619"/>
    <mergeCell ref="AE620:AM620"/>
    <mergeCell ref="AN620:AV620"/>
    <mergeCell ref="AW620:BB620"/>
    <mergeCell ref="B591:AD591"/>
    <mergeCell ref="AE591:AM591"/>
    <mergeCell ref="AN591:AV591"/>
    <mergeCell ref="AW591:BB591"/>
    <mergeCell ref="A598:K598"/>
    <mergeCell ref="L598:O598"/>
    <mergeCell ref="P598:U598"/>
    <mergeCell ref="V598:BB598"/>
    <mergeCell ref="AE589:AM589"/>
    <mergeCell ref="AN589:AV589"/>
    <mergeCell ref="AW589:BB589"/>
    <mergeCell ref="AE590:AM590"/>
    <mergeCell ref="AN590:AV590"/>
    <mergeCell ref="AW590:BB590"/>
    <mergeCell ref="AE587:AM587"/>
    <mergeCell ref="AN587:AV587"/>
    <mergeCell ref="AW587:BB587"/>
    <mergeCell ref="AE588:AM588"/>
    <mergeCell ref="AN588:AV588"/>
    <mergeCell ref="AW588:BB588"/>
    <mergeCell ref="AE585:AM585"/>
    <mergeCell ref="AN585:AV585"/>
    <mergeCell ref="AW585:BB585"/>
    <mergeCell ref="AE586:AM586"/>
    <mergeCell ref="AN586:AV586"/>
    <mergeCell ref="AW586:BB586"/>
    <mergeCell ref="AE583:AM583"/>
    <mergeCell ref="AN583:AV583"/>
    <mergeCell ref="AW583:BB583"/>
    <mergeCell ref="AE584:AM584"/>
    <mergeCell ref="AN584:AV584"/>
    <mergeCell ref="AW584:BB584"/>
    <mergeCell ref="A561:K561"/>
    <mergeCell ref="L561:O561"/>
    <mergeCell ref="P561:U561"/>
    <mergeCell ref="V561:BB561"/>
    <mergeCell ref="B566:BB575"/>
    <mergeCell ref="B581:AD582"/>
    <mergeCell ref="AE581:AM582"/>
    <mergeCell ref="AN581:AV582"/>
    <mergeCell ref="AW581:BB582"/>
    <mergeCell ref="AE553:AM553"/>
    <mergeCell ref="AN553:AV553"/>
    <mergeCell ref="AW553:BB553"/>
    <mergeCell ref="B554:AD554"/>
    <mergeCell ref="AE554:AM554"/>
    <mergeCell ref="AN554:AV554"/>
    <mergeCell ref="AW554:BB554"/>
    <mergeCell ref="AE551:AM551"/>
    <mergeCell ref="AN551:AV551"/>
    <mergeCell ref="AW551:BB551"/>
    <mergeCell ref="AE552:AM552"/>
    <mergeCell ref="AN552:AV552"/>
    <mergeCell ref="AW552:BB552"/>
    <mergeCell ref="AE549:AM549"/>
    <mergeCell ref="AN549:AV549"/>
    <mergeCell ref="AW549:BB549"/>
    <mergeCell ref="AE550:AM550"/>
    <mergeCell ref="AN550:AV550"/>
    <mergeCell ref="AW550:BB550"/>
    <mergeCell ref="AE547:AM547"/>
    <mergeCell ref="AN547:AV547"/>
    <mergeCell ref="AW547:BB547"/>
    <mergeCell ref="AE548:AM548"/>
    <mergeCell ref="AN548:AV548"/>
    <mergeCell ref="AW548:BB548"/>
    <mergeCell ref="B529:BB538"/>
    <mergeCell ref="B544:AD545"/>
    <mergeCell ref="AE544:AM545"/>
    <mergeCell ref="AN544:AV545"/>
    <mergeCell ref="AW544:BB545"/>
    <mergeCell ref="AE546:AM546"/>
    <mergeCell ref="AN546:AV546"/>
    <mergeCell ref="AW546:BB546"/>
    <mergeCell ref="B517:AD517"/>
    <mergeCell ref="AE517:AM517"/>
    <mergeCell ref="AN517:AV517"/>
    <mergeCell ref="AW517:BB517"/>
    <mergeCell ref="A524:K524"/>
    <mergeCell ref="L524:O524"/>
    <mergeCell ref="P524:U524"/>
    <mergeCell ref="V524:BB524"/>
    <mergeCell ref="AE515:AM515"/>
    <mergeCell ref="AN515:AV515"/>
    <mergeCell ref="AW515:BB515"/>
    <mergeCell ref="AE516:AM516"/>
    <mergeCell ref="AN516:AV516"/>
    <mergeCell ref="AW516:BB516"/>
    <mergeCell ref="AE513:AM513"/>
    <mergeCell ref="AN513:AV513"/>
    <mergeCell ref="AW513:BB513"/>
    <mergeCell ref="AE514:AM514"/>
    <mergeCell ref="AN514:AV514"/>
    <mergeCell ref="AW514:BB514"/>
    <mergeCell ref="AE511:AM511"/>
    <mergeCell ref="AN511:AV511"/>
    <mergeCell ref="AW511:BB511"/>
    <mergeCell ref="AE512:AM512"/>
    <mergeCell ref="AN512:AV512"/>
    <mergeCell ref="AW512:BB512"/>
    <mergeCell ref="AE509:AM509"/>
    <mergeCell ref="AN509:AV509"/>
    <mergeCell ref="AW509:BB509"/>
    <mergeCell ref="AE510:AM510"/>
    <mergeCell ref="AN510:AV510"/>
    <mergeCell ref="AW510:BB510"/>
    <mergeCell ref="A487:K487"/>
    <mergeCell ref="L487:O487"/>
    <mergeCell ref="P487:U487"/>
    <mergeCell ref="V487:BB487"/>
    <mergeCell ref="B492:BB501"/>
    <mergeCell ref="B507:AD508"/>
    <mergeCell ref="AE507:AM508"/>
    <mergeCell ref="AN507:AV508"/>
    <mergeCell ref="AW507:BB508"/>
    <mergeCell ref="AE479:AM479"/>
    <mergeCell ref="AN479:AV479"/>
    <mergeCell ref="AW479:BB479"/>
    <mergeCell ref="B480:AD480"/>
    <mergeCell ref="AE480:AM480"/>
    <mergeCell ref="AN480:AV480"/>
    <mergeCell ref="AW480:BB480"/>
    <mergeCell ref="AE477:AM477"/>
    <mergeCell ref="AN477:AV477"/>
    <mergeCell ref="AW477:BB477"/>
    <mergeCell ref="AE478:AM478"/>
    <mergeCell ref="AN478:AV478"/>
    <mergeCell ref="AW478:BB478"/>
    <mergeCell ref="AE475:AM475"/>
    <mergeCell ref="AN475:AV475"/>
    <mergeCell ref="AW475:BB475"/>
    <mergeCell ref="AE476:AM476"/>
    <mergeCell ref="AN476:AV476"/>
    <mergeCell ref="AW476:BB476"/>
    <mergeCell ref="AE473:AM473"/>
    <mergeCell ref="AN473:AV473"/>
    <mergeCell ref="AW473:BB473"/>
    <mergeCell ref="AE474:AM474"/>
    <mergeCell ref="AN474:AV474"/>
    <mergeCell ref="AW474:BB474"/>
    <mergeCell ref="B455:BB464"/>
    <mergeCell ref="B470:AD471"/>
    <mergeCell ref="AE470:AM471"/>
    <mergeCell ref="AN470:AV471"/>
    <mergeCell ref="AW470:BB471"/>
    <mergeCell ref="AE472:AM472"/>
    <mergeCell ref="AN472:AV472"/>
    <mergeCell ref="AW472:BB472"/>
    <mergeCell ref="B443:AD443"/>
    <mergeCell ref="AE443:AM443"/>
    <mergeCell ref="AN443:AV443"/>
    <mergeCell ref="AW443:BB443"/>
    <mergeCell ref="A450:K450"/>
    <mergeCell ref="L450:O450"/>
    <mergeCell ref="P450:U450"/>
    <mergeCell ref="V450:BB450"/>
    <mergeCell ref="AE441:AM441"/>
    <mergeCell ref="AN441:AV441"/>
    <mergeCell ref="AW441:BB441"/>
    <mergeCell ref="AE442:AM442"/>
    <mergeCell ref="AN442:AV442"/>
    <mergeCell ref="AW442:BB442"/>
    <mergeCell ref="AE439:AM439"/>
    <mergeCell ref="AN439:AV439"/>
    <mergeCell ref="AW439:BB439"/>
    <mergeCell ref="AE440:AM440"/>
    <mergeCell ref="AN440:AV440"/>
    <mergeCell ref="AW440:BB440"/>
    <mergeCell ref="AE437:AM437"/>
    <mergeCell ref="AN437:AV437"/>
    <mergeCell ref="AW437:BB437"/>
    <mergeCell ref="AE438:AM438"/>
    <mergeCell ref="AN438:AV438"/>
    <mergeCell ref="AW438:BB438"/>
    <mergeCell ref="AE435:AM435"/>
    <mergeCell ref="AN435:AV435"/>
    <mergeCell ref="AW435:BB435"/>
    <mergeCell ref="AE436:AM436"/>
    <mergeCell ref="AN436:AV436"/>
    <mergeCell ref="AW436:BB436"/>
    <mergeCell ref="A413:K413"/>
    <mergeCell ref="L413:O413"/>
    <mergeCell ref="P413:U413"/>
    <mergeCell ref="V413:BB413"/>
    <mergeCell ref="B418:BB427"/>
    <mergeCell ref="B433:AD434"/>
    <mergeCell ref="AE433:AM434"/>
    <mergeCell ref="AN433:AV434"/>
    <mergeCell ref="AW433:BB434"/>
    <mergeCell ref="AE405:AM405"/>
    <mergeCell ref="AN405:AV405"/>
    <mergeCell ref="AW405:BB405"/>
    <mergeCell ref="B406:AD406"/>
    <mergeCell ref="AE406:AM406"/>
    <mergeCell ref="AN406:AV406"/>
    <mergeCell ref="AW406:BB406"/>
    <mergeCell ref="AE403:AM403"/>
    <mergeCell ref="AN403:AV403"/>
    <mergeCell ref="AW403:BB403"/>
    <mergeCell ref="AE404:AM404"/>
    <mergeCell ref="AN404:AV404"/>
    <mergeCell ref="AW404:BB404"/>
    <mergeCell ref="AE401:AM401"/>
    <mergeCell ref="AN401:AV401"/>
    <mergeCell ref="AW401:BB401"/>
    <mergeCell ref="AE402:AM402"/>
    <mergeCell ref="AN402:AV402"/>
    <mergeCell ref="AW402:BB402"/>
    <mergeCell ref="AE399:AM399"/>
    <mergeCell ref="AN399:AV399"/>
    <mergeCell ref="AW399:BB399"/>
    <mergeCell ref="AE400:AM400"/>
    <mergeCell ref="AN400:AV400"/>
    <mergeCell ref="AW400:BB400"/>
    <mergeCell ref="B381:BB390"/>
    <mergeCell ref="B396:AD397"/>
    <mergeCell ref="AE396:AM397"/>
    <mergeCell ref="AN396:AV397"/>
    <mergeCell ref="AW396:BB397"/>
    <mergeCell ref="AE398:AM398"/>
    <mergeCell ref="AN398:AV398"/>
    <mergeCell ref="AW398:BB398"/>
    <mergeCell ref="B369:AD369"/>
    <mergeCell ref="AE369:AM369"/>
    <mergeCell ref="AN369:AV369"/>
    <mergeCell ref="AW369:BB369"/>
    <mergeCell ref="A376:K376"/>
    <mergeCell ref="L376:O376"/>
    <mergeCell ref="P376:U376"/>
    <mergeCell ref="V376:BB376"/>
    <mergeCell ref="AE367:AM367"/>
    <mergeCell ref="AN367:AV367"/>
    <mergeCell ref="AW367:BB367"/>
    <mergeCell ref="AE368:AM368"/>
    <mergeCell ref="AN368:AV368"/>
    <mergeCell ref="AW368:BB368"/>
    <mergeCell ref="AE365:AM365"/>
    <mergeCell ref="AN365:AV365"/>
    <mergeCell ref="AW365:BB365"/>
    <mergeCell ref="AE366:AM366"/>
    <mergeCell ref="AN366:AV366"/>
    <mergeCell ref="AW366:BB366"/>
    <mergeCell ref="AE363:AM363"/>
    <mergeCell ref="AN363:AV363"/>
    <mergeCell ref="AW363:BB363"/>
    <mergeCell ref="AE364:AM364"/>
    <mergeCell ref="AN364:AV364"/>
    <mergeCell ref="AW364:BB364"/>
    <mergeCell ref="AE361:AM361"/>
    <mergeCell ref="AN361:AV361"/>
    <mergeCell ref="AW361:BB361"/>
    <mergeCell ref="AE362:AM362"/>
    <mergeCell ref="AN362:AV362"/>
    <mergeCell ref="AW362:BB362"/>
    <mergeCell ref="B344:BB353"/>
    <mergeCell ref="AU358:BB358"/>
    <mergeCell ref="B359:AD360"/>
    <mergeCell ref="AE359:AM360"/>
    <mergeCell ref="AN359:AV360"/>
    <mergeCell ref="AW359:BB360"/>
    <mergeCell ref="B332:AD332"/>
    <mergeCell ref="AE332:AM332"/>
    <mergeCell ref="AN332:AV332"/>
    <mergeCell ref="AW332:BB332"/>
    <mergeCell ref="A339:K339"/>
    <mergeCell ref="L339:O339"/>
    <mergeCell ref="P339:U339"/>
    <mergeCell ref="V339:BB339"/>
    <mergeCell ref="AE330:AM330"/>
    <mergeCell ref="AN330:AV330"/>
    <mergeCell ref="AW330:BB330"/>
    <mergeCell ref="AE331:AM331"/>
    <mergeCell ref="AN331:AV331"/>
    <mergeCell ref="AW331:BB331"/>
    <mergeCell ref="AE328:AM328"/>
    <mergeCell ref="AN328:AV328"/>
    <mergeCell ref="AW328:BB328"/>
    <mergeCell ref="AE329:AM329"/>
    <mergeCell ref="AN329:AV329"/>
    <mergeCell ref="AW329:BB329"/>
    <mergeCell ref="AE326:AM326"/>
    <mergeCell ref="AN326:AV326"/>
    <mergeCell ref="AW326:BB326"/>
    <mergeCell ref="AE327:AM327"/>
    <mergeCell ref="AN327:AV327"/>
    <mergeCell ref="AW327:BB327"/>
    <mergeCell ref="AE324:AM324"/>
    <mergeCell ref="AN324:AV324"/>
    <mergeCell ref="AW324:BB324"/>
    <mergeCell ref="AE325:AM325"/>
    <mergeCell ref="AN325:AV325"/>
    <mergeCell ref="AW325:BB325"/>
    <mergeCell ref="B307:BB316"/>
    <mergeCell ref="AU321:BB321"/>
    <mergeCell ref="B322:AD323"/>
    <mergeCell ref="AE322:AM323"/>
    <mergeCell ref="AN322:AV323"/>
    <mergeCell ref="AW322:BB323"/>
    <mergeCell ref="B295:AD295"/>
    <mergeCell ref="AE295:AM295"/>
    <mergeCell ref="AN295:AV295"/>
    <mergeCell ref="AW295:BB295"/>
    <mergeCell ref="A302:K302"/>
    <mergeCell ref="L302:O302"/>
    <mergeCell ref="P302:U302"/>
    <mergeCell ref="V302:BB302"/>
    <mergeCell ref="AE293:AM293"/>
    <mergeCell ref="AN293:AV293"/>
    <mergeCell ref="AW293:BB293"/>
    <mergeCell ref="AE294:AM294"/>
    <mergeCell ref="AN294:AV294"/>
    <mergeCell ref="AW294:BB294"/>
    <mergeCell ref="AE291:AM291"/>
    <mergeCell ref="AN291:AV291"/>
    <mergeCell ref="AW291:BB291"/>
    <mergeCell ref="AE292:AM292"/>
    <mergeCell ref="AN292:AV292"/>
    <mergeCell ref="AW292:BB292"/>
    <mergeCell ref="AE289:AM289"/>
    <mergeCell ref="AN289:AV289"/>
    <mergeCell ref="AW289:BB289"/>
    <mergeCell ref="AE290:AM290"/>
    <mergeCell ref="AN290:AV290"/>
    <mergeCell ref="AW290:BB290"/>
    <mergeCell ref="AE287:AM287"/>
    <mergeCell ref="AN287:AV287"/>
    <mergeCell ref="AW287:BB287"/>
    <mergeCell ref="AE288:AM288"/>
    <mergeCell ref="AN288:AV288"/>
    <mergeCell ref="AW288:BB288"/>
    <mergeCell ref="A265:K265"/>
    <mergeCell ref="L265:O265"/>
    <mergeCell ref="P265:U265"/>
    <mergeCell ref="V265:BB265"/>
    <mergeCell ref="B270:BB279"/>
    <mergeCell ref="B285:AD286"/>
    <mergeCell ref="AE285:AM286"/>
    <mergeCell ref="AN285:AV286"/>
    <mergeCell ref="AW285:BB286"/>
    <mergeCell ref="AE257:AM257"/>
    <mergeCell ref="AN257:AV257"/>
    <mergeCell ref="AW257:BB257"/>
    <mergeCell ref="B258:AD258"/>
    <mergeCell ref="AE258:AM258"/>
    <mergeCell ref="AN258:AV258"/>
    <mergeCell ref="AW258:BB258"/>
    <mergeCell ref="AE255:AM255"/>
    <mergeCell ref="AN255:AV255"/>
    <mergeCell ref="AW255:BB255"/>
    <mergeCell ref="AE256:AM256"/>
    <mergeCell ref="AN256:AV256"/>
    <mergeCell ref="AW256:BB256"/>
    <mergeCell ref="AE253:AM253"/>
    <mergeCell ref="AN253:AV253"/>
    <mergeCell ref="AW253:BB253"/>
    <mergeCell ref="AE254:AM254"/>
    <mergeCell ref="AN254:AV254"/>
    <mergeCell ref="AW254:BB254"/>
    <mergeCell ref="AE251:AM251"/>
    <mergeCell ref="AN251:AV251"/>
    <mergeCell ref="AW251:BB251"/>
    <mergeCell ref="AE252:AM252"/>
    <mergeCell ref="AN252:AV252"/>
    <mergeCell ref="AW252:BB252"/>
    <mergeCell ref="B248:AD249"/>
    <mergeCell ref="AE248:AM249"/>
    <mergeCell ref="AN248:AV249"/>
    <mergeCell ref="AW248:BB249"/>
    <mergeCell ref="AE250:AM250"/>
    <mergeCell ref="AN250:AV250"/>
    <mergeCell ref="AW250:BB250"/>
    <mergeCell ref="A228:K228"/>
    <mergeCell ref="L228:O228"/>
    <mergeCell ref="P228:U228"/>
    <mergeCell ref="V228:BB228"/>
    <mergeCell ref="B233:BB242"/>
    <mergeCell ref="AU247:BB247"/>
    <mergeCell ref="AE220:AM220"/>
    <mergeCell ref="AN220:AV220"/>
    <mergeCell ref="AW220:BB220"/>
    <mergeCell ref="B221:AD221"/>
    <mergeCell ref="AE221:AM221"/>
    <mergeCell ref="AN221:AV221"/>
    <mergeCell ref="AW221:BB221"/>
    <mergeCell ref="AE218:AM218"/>
    <mergeCell ref="AN218:AV218"/>
    <mergeCell ref="AW218:BB218"/>
    <mergeCell ref="AE219:AM219"/>
    <mergeCell ref="AN219:AV219"/>
    <mergeCell ref="AW219:BB219"/>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B211:AD212"/>
    <mergeCell ref="AE211:AM212"/>
    <mergeCell ref="AN211:AV212"/>
    <mergeCell ref="AW211:BB212"/>
    <mergeCell ref="C213:AD213"/>
    <mergeCell ref="AE213:AM213"/>
    <mergeCell ref="AN213:AV213"/>
    <mergeCell ref="AW213:BB213"/>
    <mergeCell ref="A191:K191"/>
    <mergeCell ref="L191:O191"/>
    <mergeCell ref="P191:U191"/>
    <mergeCell ref="V191:BB191"/>
    <mergeCell ref="B196:BB205"/>
    <mergeCell ref="AU210:BB210"/>
    <mergeCell ref="AE183:AM183"/>
    <mergeCell ref="AN183:AV183"/>
    <mergeCell ref="AW183:BB183"/>
    <mergeCell ref="B184:AD184"/>
    <mergeCell ref="AE184:AM184"/>
    <mergeCell ref="AN184:AV184"/>
    <mergeCell ref="AW184:BB184"/>
    <mergeCell ref="AE181:AM181"/>
    <mergeCell ref="AN181:AV181"/>
    <mergeCell ref="AW181:BB181"/>
    <mergeCell ref="AE182:AM182"/>
    <mergeCell ref="AN182:AV182"/>
    <mergeCell ref="AW182:BB182"/>
    <mergeCell ref="AE179:AM179"/>
    <mergeCell ref="AN179:AV179"/>
    <mergeCell ref="AW179:BB179"/>
    <mergeCell ref="AE180:AM180"/>
    <mergeCell ref="AN180:AV180"/>
    <mergeCell ref="AW180:BB180"/>
    <mergeCell ref="AE177:AM177"/>
    <mergeCell ref="AN177:AV177"/>
    <mergeCell ref="AW177:BB177"/>
    <mergeCell ref="AE178:AM178"/>
    <mergeCell ref="AN178:AV178"/>
    <mergeCell ref="AW178:BB178"/>
    <mergeCell ref="B174:AD175"/>
    <mergeCell ref="AE174:AM175"/>
    <mergeCell ref="AN174:AV175"/>
    <mergeCell ref="AW174:BB175"/>
    <mergeCell ref="AE176:AM176"/>
    <mergeCell ref="AN176:AV176"/>
    <mergeCell ref="AW176:BB176"/>
    <mergeCell ref="A154:K154"/>
    <mergeCell ref="L154:O154"/>
    <mergeCell ref="P154:U154"/>
    <mergeCell ref="V154:BB154"/>
    <mergeCell ref="B159:BB168"/>
    <mergeCell ref="AU173:BB173"/>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AE142:AM142"/>
    <mergeCell ref="AN142:AV142"/>
    <mergeCell ref="AW142:BB142"/>
    <mergeCell ref="AE143:AM143"/>
    <mergeCell ref="AN143:AV143"/>
    <mergeCell ref="AW143:BB143"/>
    <mergeCell ref="AE140:AM140"/>
    <mergeCell ref="AN140:AV140"/>
    <mergeCell ref="AW140:BB140"/>
    <mergeCell ref="AE141:AM141"/>
    <mergeCell ref="AN141:AV141"/>
    <mergeCell ref="AW141:BB141"/>
    <mergeCell ref="B137:AD138"/>
    <mergeCell ref="AE137:AM138"/>
    <mergeCell ref="AN137:AV138"/>
    <mergeCell ref="AW137:BB138"/>
    <mergeCell ref="AE139:AM139"/>
    <mergeCell ref="AN139:AV139"/>
    <mergeCell ref="AW139:BB139"/>
    <mergeCell ref="A117:K117"/>
    <mergeCell ref="L117:O117"/>
    <mergeCell ref="P117:U117"/>
    <mergeCell ref="V117:BB117"/>
    <mergeCell ref="B122:BB131"/>
    <mergeCell ref="AU136:BB136"/>
    <mergeCell ref="B110:AD110"/>
    <mergeCell ref="AE110:AM110"/>
    <mergeCell ref="AN110:AV110"/>
    <mergeCell ref="AW110:BB110"/>
    <mergeCell ref="AE108:AM108"/>
    <mergeCell ref="AN108:AV108"/>
    <mergeCell ref="AW108:BB108"/>
    <mergeCell ref="AE109:AM109"/>
    <mergeCell ref="AN109:AV109"/>
    <mergeCell ref="AW109:BB109"/>
    <mergeCell ref="AE106:AM106"/>
    <mergeCell ref="AN106:AV106"/>
    <mergeCell ref="AW106:BB106"/>
    <mergeCell ref="AE107:AM107"/>
    <mergeCell ref="AN107:AV107"/>
    <mergeCell ref="AW107:BB107"/>
    <mergeCell ref="AE104:AM104"/>
    <mergeCell ref="AN104:AV104"/>
    <mergeCell ref="AW104:BB104"/>
    <mergeCell ref="AE105:AM105"/>
    <mergeCell ref="AN105:AV105"/>
    <mergeCell ref="AW105:BB105"/>
    <mergeCell ref="AE102:AM102"/>
    <mergeCell ref="AN102:AV102"/>
    <mergeCell ref="AW102:BB102"/>
    <mergeCell ref="AE103:AM103"/>
    <mergeCell ref="AN103:AV103"/>
    <mergeCell ref="AW103:BB103"/>
    <mergeCell ref="A80:K80"/>
    <mergeCell ref="L80:O80"/>
    <mergeCell ref="P80:U80"/>
    <mergeCell ref="V80:BB80"/>
    <mergeCell ref="B85:BB94"/>
    <mergeCell ref="B100:AD101"/>
    <mergeCell ref="AE100:AM101"/>
    <mergeCell ref="AN100:AV101"/>
    <mergeCell ref="AW100:BB101"/>
    <mergeCell ref="AE72:AM72"/>
    <mergeCell ref="AN72:AV72"/>
    <mergeCell ref="AW72:BB72"/>
    <mergeCell ref="B73:AD73"/>
    <mergeCell ref="AE73:AM73"/>
    <mergeCell ref="AN73:AV73"/>
    <mergeCell ref="AW73:BB73"/>
    <mergeCell ref="AE70:AM70"/>
    <mergeCell ref="AN70:AV70"/>
    <mergeCell ref="AW70:BB70"/>
    <mergeCell ref="AE71:AM71"/>
    <mergeCell ref="AN71:AV71"/>
    <mergeCell ref="AW71:BB71"/>
    <mergeCell ref="AE68:AM68"/>
    <mergeCell ref="AN68:AV68"/>
    <mergeCell ref="AW68:BB68"/>
    <mergeCell ref="AE69:AM69"/>
    <mergeCell ref="AN69:AV69"/>
    <mergeCell ref="AW69:BB69"/>
    <mergeCell ref="C66:AD66"/>
    <mergeCell ref="AE66:AM66"/>
    <mergeCell ref="AN66:AV66"/>
    <mergeCell ref="AW66:BB66"/>
    <mergeCell ref="AE67:AM67"/>
    <mergeCell ref="AN67:AV67"/>
    <mergeCell ref="AW67:BB67"/>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34:AM34"/>
    <mergeCell ref="AN34:AV34"/>
    <mergeCell ref="AW34:BB34"/>
    <mergeCell ref="AE35:AM35"/>
    <mergeCell ref="AN35:AV35"/>
    <mergeCell ref="AW35:BB35"/>
    <mergeCell ref="AE32:AM32"/>
    <mergeCell ref="AN32:AV32"/>
    <mergeCell ref="AW32:BB32"/>
    <mergeCell ref="AE33:AM33"/>
    <mergeCell ref="AN33:AV33"/>
    <mergeCell ref="AW33:BB33"/>
    <mergeCell ref="AE30:AM30"/>
    <mergeCell ref="AN30:AV30"/>
    <mergeCell ref="AW30:BB30"/>
    <mergeCell ref="AE31:AM31"/>
    <mergeCell ref="AN31:AV31"/>
    <mergeCell ref="AW31:BB31"/>
    <mergeCell ref="AE28:AM28"/>
    <mergeCell ref="AN28:AV28"/>
    <mergeCell ref="AW28:BB28"/>
    <mergeCell ref="AE29:AM29"/>
    <mergeCell ref="AN29:AV29"/>
    <mergeCell ref="AW29:BB29"/>
    <mergeCell ref="A6:K6"/>
    <mergeCell ref="L6:O6"/>
    <mergeCell ref="P6:U6"/>
    <mergeCell ref="V6:BB6"/>
    <mergeCell ref="B11:BB20"/>
    <mergeCell ref="B26:AD27"/>
    <mergeCell ref="AE26:AM27"/>
    <mergeCell ref="AN26:AV27"/>
    <mergeCell ref="AW26:BB27"/>
  </mergeCells>
  <phoneticPr fontId="4"/>
  <dataValidations count="1">
    <dataValidation type="list" allowBlank="1" showInputMessage="1" showErrorMessage="1" sqref="KJ359:KR360 UF359:UN360 AEB359:AEJ360 ANX359:AOF360 AXT359:AYB360 BHP359:BHX360 BRL359:BRT360 CBH359:CBP360 CLD359:CLL360 CUZ359:CVH360 DEV359:DFD360 DOR359:DOZ360 DYN359:DYV360 EIJ359:EIR360 ESF359:ESN360 FCB359:FCJ360 FLX359:FMF360 FVT359:FWB360 GFP359:GFX360 GPL359:GPT360 GZH359:GZP360 HJD359:HJL360 HSZ359:HTH360 ICV359:IDD360 IMR359:IMZ360 IWN359:IWV360 JGJ359:JGR360 JQF359:JQN360 KAB359:KAJ360 KJX359:KKF360 KTT359:KUB360 LDP359:LDX360 LNL359:LNT360 LXH359:LXP360 MHD359:MHL360 MQZ359:MRH360 NAV359:NBD360 NKR359:NKZ360 NUN359:NUV360 OEJ359:OER360 OOF359:OON360 OYB359:OYJ360 PHX359:PIF360 PRT359:PSB360 QBP359:QBX360 QLL359:QLT360 QVH359:QVP360 RFD359:RFL360 ROZ359:RPH360 RYV359:RZD360 SIR359:SIZ360 SSN359:SSV360 TCJ359:TCR360 TMF359:TMN360 TWB359:TWJ360 UFX359:UGF360 UPT359:UQB360 UZP359:UZX360 VJL359:VJT360 VTH359:VTP360 WDD359:WDL360 WMZ359:WNH360 WWV359:WXD360" xr:uid="{809B66DF-A634-40CF-A270-B516CC5692A0}">
      <formula1>"31年度算定,31年度予算案,31年度予算"</formula1>
    </dataValidation>
  </dataValidations>
  <pageMargins left="0.70866141732283472" right="0.70866141732283472" top="0.74803149606299213" bottom="0.74803149606299213" header="0.31496062992125984" footer="0.31496062992125984"/>
  <pageSetup paperSize="9" fitToHeight="0" orientation="portrait" r:id="rId1"/>
  <rowBreaks count="18" manualBreakCount="18">
    <brk id="37" max="54" man="1"/>
    <brk id="74" max="54" man="1"/>
    <brk id="111" max="54" man="1"/>
    <brk id="148" max="54" man="1"/>
    <brk id="185" max="54" man="1"/>
    <brk id="222" max="54" man="1"/>
    <brk id="259" max="54" man="1"/>
    <brk id="296" max="54" man="1"/>
    <brk id="333" max="54" man="1"/>
    <brk id="370" max="54" man="1"/>
    <brk id="407" max="54" man="1"/>
    <brk id="444" max="54" man="1"/>
    <brk id="481" max="54" man="1"/>
    <brk id="518" max="54" man="1"/>
    <brk id="555" max="54" man="1"/>
    <brk id="592" max="54" man="1"/>
    <brk id="629" max="54" man="1"/>
    <brk id="665"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政令会計</vt:lpstr>
      <vt:lpstr>事業概要説明資料</vt:lpstr>
      <vt:lpstr>政令会計!Print_Area</vt:lpstr>
      <vt:lpstr>政令会計!Print_Titles</vt:lpstr>
      <vt:lpstr>一般事務費</vt:lpstr>
      <vt:lpstr>運営協議会経費</vt:lpstr>
      <vt:lpstr>還付金</vt:lpstr>
      <vt:lpstr>給付事務費</vt:lpstr>
      <vt:lpstr>国民健康保険事業費納付金等準備基金積立金</vt:lpstr>
      <vt:lpstr>資格事務費</vt:lpstr>
      <vt:lpstr>事業費納付金</vt:lpstr>
      <vt:lpstr>診療報酬審査支払費</vt:lpstr>
      <vt:lpstr>徴収事務費</vt:lpstr>
      <vt:lpstr>特定健康診査事業</vt:lpstr>
      <vt:lpstr>特定保健指導事業</vt:lpstr>
      <vt:lpstr>標準準拠システム移行経費_保険年金システム</vt:lpstr>
      <vt:lpstr>賦課事務費</vt:lpstr>
      <vt:lpstr>福祉局及び区役所職員の人件費</vt:lpstr>
      <vt:lpstr>保健事業費</vt:lpstr>
      <vt:lpstr>保険給付費</vt:lpstr>
      <vt:lpstr>保険年金システム運用・保守等経費</vt:lpstr>
      <vt:lpstr>保険年金システム改修等経費</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2026-02-13T00:57:49Z</dcterms:modified>
</cp:coreProperties>
</file>